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Filin\Desktop\Sintec_backup\IN\"/>
    </mc:Choice>
  </mc:AlternateContent>
  <xr:revisionPtr revIDLastSave="0" documentId="13_ncr:1_{8C8C9861-4054-447E-8AE0-57B09A75A187}" xr6:coauthVersionLast="47" xr6:coauthVersionMax="47" xr10:uidLastSave="{00000000-0000-0000-0000-000000000000}"/>
  <bookViews>
    <workbookView xWindow="28680" yWindow="-1995" windowWidth="29040" windowHeight="15720" xr2:uid="{4B18D0A6-C68F-479D-A69D-62725CE37874}"/>
  </bookViews>
  <sheets>
    <sheet name="Данные" sheetId="1" r:id="rId1"/>
  </sheets>
  <definedNames>
    <definedName name="_xlnm._FilterDatabase" localSheetId="0" hidden="1">Данные!$A$6:$GJ$502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36" i="1" l="1"/>
  <c r="AY136" i="1"/>
  <c r="FW7" i="1"/>
  <c r="GI502" i="1"/>
  <c r="GH502" i="1"/>
  <c r="FZ502" i="1"/>
  <c r="FX502" i="1"/>
  <c r="FV502" i="1"/>
  <c r="FU502" i="1"/>
  <c r="FT502" i="1"/>
  <c r="FS502" i="1"/>
  <c r="FR502" i="1"/>
  <c r="FI502" i="1"/>
  <c r="EU502" i="1"/>
  <c r="ET502" i="1"/>
  <c r="ES502" i="1"/>
  <c r="ER502" i="1"/>
  <c r="EQ502" i="1"/>
  <c r="EP502" i="1"/>
  <c r="EJ502" i="1"/>
  <c r="EL502" i="1" s="1"/>
  <c r="DX502" i="1"/>
  <c r="DZ502" i="1" s="1"/>
  <c r="DU502" i="1"/>
  <c r="DP502" i="1"/>
  <c r="DK502" i="1"/>
  <c r="DH502" i="1"/>
  <c r="EM502" i="1"/>
  <c r="DC502" i="1"/>
  <c r="DB502" i="1"/>
  <c r="DA502" i="1"/>
  <c r="CV502" i="1"/>
  <c r="BQ502" i="1"/>
  <c r="AN502" i="1" s="1"/>
  <c r="BH502" i="1"/>
  <c r="BF502" i="1"/>
  <c r="AY502" i="1"/>
  <c r="AW502" i="1"/>
  <c r="AO502" i="1"/>
  <c r="AM502" i="1"/>
  <c r="AL502" i="1"/>
  <c r="AK502" i="1"/>
  <c r="AJ502" i="1"/>
  <c r="AF502" i="1"/>
  <c r="AE502" i="1"/>
  <c r="V502" i="1"/>
  <c r="U502" i="1"/>
  <c r="R502" i="1"/>
  <c r="P502" i="1"/>
  <c r="GI501" i="1"/>
  <c r="GH501" i="1"/>
  <c r="FZ501" i="1"/>
  <c r="FX501" i="1"/>
  <c r="FV501" i="1"/>
  <c r="FU501" i="1"/>
  <c r="FT501" i="1"/>
  <c r="FS501" i="1"/>
  <c r="FR501" i="1"/>
  <c r="FI501" i="1"/>
  <c r="EU501" i="1"/>
  <c r="ET501" i="1"/>
  <c r="ES501" i="1"/>
  <c r="ER501" i="1"/>
  <c r="EQ501" i="1"/>
  <c r="EP501" i="1"/>
  <c r="EG501" i="1"/>
  <c r="ED501" i="1"/>
  <c r="EF501" i="1" s="1"/>
  <c r="DU501" i="1"/>
  <c r="DP501" i="1"/>
  <c r="DK501" i="1"/>
  <c r="DH501" i="1"/>
  <c r="EJ501" i="1"/>
  <c r="DC501" i="1"/>
  <c r="DB501" i="1"/>
  <c r="DA501" i="1"/>
  <c r="CV501" i="1"/>
  <c r="BQ501" i="1"/>
  <c r="AN501" i="1" s="1"/>
  <c r="BH501" i="1"/>
  <c r="BF501" i="1"/>
  <c r="AY501" i="1"/>
  <c r="AW501" i="1"/>
  <c r="AO501" i="1"/>
  <c r="AM501" i="1"/>
  <c r="AL501" i="1"/>
  <c r="AK501" i="1"/>
  <c r="AJ501" i="1"/>
  <c r="AF501" i="1"/>
  <c r="AE501" i="1"/>
  <c r="V501" i="1"/>
  <c r="U501" i="1"/>
  <c r="R501" i="1"/>
  <c r="P501" i="1"/>
  <c r="GI500" i="1"/>
  <c r="GH500" i="1"/>
  <c r="FZ500" i="1"/>
  <c r="FX500" i="1"/>
  <c r="FV500" i="1"/>
  <c r="FU500" i="1"/>
  <c r="FT500" i="1"/>
  <c r="FS500" i="1"/>
  <c r="FR500" i="1"/>
  <c r="FI500" i="1"/>
  <c r="EU500" i="1"/>
  <c r="ET500" i="1"/>
  <c r="ES500" i="1"/>
  <c r="ER500" i="1"/>
  <c r="EQ500" i="1"/>
  <c r="EP500" i="1"/>
  <c r="ED500" i="1"/>
  <c r="EF500" i="1" s="1"/>
  <c r="DU500" i="1"/>
  <c r="DP500" i="1"/>
  <c r="DK500" i="1"/>
  <c r="DH500" i="1"/>
  <c r="EG500" i="1"/>
  <c r="DC500" i="1"/>
  <c r="DB500" i="1"/>
  <c r="DA500" i="1"/>
  <c r="CV500" i="1"/>
  <c r="BQ500" i="1"/>
  <c r="AN500" i="1" s="1"/>
  <c r="BH500" i="1"/>
  <c r="BF500" i="1"/>
  <c r="AY500" i="1"/>
  <c r="AW500" i="1"/>
  <c r="AO500" i="1"/>
  <c r="AM500" i="1"/>
  <c r="AL500" i="1"/>
  <c r="AK500" i="1"/>
  <c r="AJ500" i="1"/>
  <c r="AF500" i="1"/>
  <c r="AE500" i="1"/>
  <c r="V500" i="1"/>
  <c r="AV500" i="1" s="1"/>
  <c r="U500" i="1"/>
  <c r="R500" i="1"/>
  <c r="P500" i="1"/>
  <c r="GI499" i="1"/>
  <c r="GH499" i="1"/>
  <c r="FZ499" i="1"/>
  <c r="FX499" i="1"/>
  <c r="FV499" i="1"/>
  <c r="FU499" i="1"/>
  <c r="FT499" i="1"/>
  <c r="FS499" i="1"/>
  <c r="FR499" i="1"/>
  <c r="FI499" i="1"/>
  <c r="EU499" i="1"/>
  <c r="ET499" i="1"/>
  <c r="ES499" i="1"/>
  <c r="ER499" i="1"/>
  <c r="EQ499" i="1"/>
  <c r="EP499" i="1"/>
  <c r="EG499" i="1"/>
  <c r="EI499" i="1" s="1"/>
  <c r="ED499" i="1"/>
  <c r="DU499" i="1"/>
  <c r="DP499" i="1"/>
  <c r="DK499" i="1"/>
  <c r="DH499" i="1"/>
  <c r="EJ499" i="1"/>
  <c r="EK499" i="1" s="1"/>
  <c r="DC499" i="1"/>
  <c r="DB499" i="1"/>
  <c r="DA499" i="1"/>
  <c r="CV499" i="1"/>
  <c r="BQ499" i="1"/>
  <c r="AN499" i="1" s="1"/>
  <c r="BH499" i="1"/>
  <c r="BF499" i="1"/>
  <c r="AY499" i="1"/>
  <c r="AW499" i="1"/>
  <c r="AO499" i="1"/>
  <c r="AM499" i="1"/>
  <c r="AL499" i="1"/>
  <c r="AK499" i="1"/>
  <c r="AJ499" i="1"/>
  <c r="AF499" i="1"/>
  <c r="AE499" i="1"/>
  <c r="V499" i="1"/>
  <c r="U499" i="1"/>
  <c r="R499" i="1"/>
  <c r="P499" i="1"/>
  <c r="GI498" i="1"/>
  <c r="GH498" i="1"/>
  <c r="FZ498" i="1"/>
  <c r="FX498" i="1"/>
  <c r="FV498" i="1"/>
  <c r="FU498" i="1"/>
  <c r="FT498" i="1"/>
  <c r="FS498" i="1"/>
  <c r="FR498" i="1"/>
  <c r="FI498" i="1"/>
  <c r="EU498" i="1"/>
  <c r="ET498" i="1"/>
  <c r="ES498" i="1"/>
  <c r="ER498" i="1"/>
  <c r="EQ498" i="1"/>
  <c r="EP498" i="1"/>
  <c r="EJ498" i="1"/>
  <c r="EK498" i="1" s="1"/>
  <c r="ED498" i="1"/>
  <c r="DX498" i="1"/>
  <c r="DY498" i="1" s="1"/>
  <c r="DU498" i="1"/>
  <c r="DP498" i="1"/>
  <c r="DK498" i="1"/>
  <c r="DH498" i="1"/>
  <c r="EG498" i="1"/>
  <c r="DC498" i="1"/>
  <c r="DB498" i="1"/>
  <c r="DA498" i="1"/>
  <c r="CV498" i="1"/>
  <c r="BQ498" i="1"/>
  <c r="AN498" i="1" s="1"/>
  <c r="BH498" i="1"/>
  <c r="BF498" i="1"/>
  <c r="AY498" i="1"/>
  <c r="AW498" i="1"/>
  <c r="AO498" i="1"/>
  <c r="AM498" i="1"/>
  <c r="AL498" i="1"/>
  <c r="AK498" i="1"/>
  <c r="AJ498" i="1"/>
  <c r="AF498" i="1"/>
  <c r="AE498" i="1"/>
  <c r="V498" i="1"/>
  <c r="U498" i="1"/>
  <c r="R498" i="1"/>
  <c r="P498" i="1"/>
  <c r="GI497" i="1"/>
  <c r="GH497" i="1"/>
  <c r="FZ497" i="1"/>
  <c r="FX497" i="1"/>
  <c r="FV497" i="1"/>
  <c r="FU497" i="1"/>
  <c r="FT497" i="1"/>
  <c r="FS497" i="1"/>
  <c r="FR497" i="1"/>
  <c r="FI497" i="1"/>
  <c r="EU497" i="1"/>
  <c r="ET497" i="1"/>
  <c r="ES497" i="1"/>
  <c r="ER497" i="1"/>
  <c r="EQ497" i="1"/>
  <c r="EP497" i="1"/>
  <c r="EJ497" i="1"/>
  <c r="EK497" i="1" s="1"/>
  <c r="EG497" i="1"/>
  <c r="EI497" i="1" s="1"/>
  <c r="ED497" i="1"/>
  <c r="EE497" i="1" s="1"/>
  <c r="DX497" i="1"/>
  <c r="DU497" i="1"/>
  <c r="DP497" i="1"/>
  <c r="DK497" i="1"/>
  <c r="DH497" i="1"/>
  <c r="EM497" i="1"/>
  <c r="DC497" i="1"/>
  <c r="DB497" i="1"/>
  <c r="DA497" i="1"/>
  <c r="CV497" i="1"/>
  <c r="BQ497" i="1"/>
  <c r="AN497" i="1" s="1"/>
  <c r="BH497" i="1"/>
  <c r="BF497" i="1"/>
  <c r="AY497" i="1"/>
  <c r="AW497" i="1"/>
  <c r="AO497" i="1"/>
  <c r="AM497" i="1"/>
  <c r="AL497" i="1"/>
  <c r="AK497" i="1"/>
  <c r="AJ497" i="1"/>
  <c r="U497" i="1"/>
  <c r="R497" i="1"/>
  <c r="P497" i="1"/>
  <c r="GI496" i="1"/>
  <c r="GH496" i="1"/>
  <c r="FZ496" i="1"/>
  <c r="FX496" i="1"/>
  <c r="FV496" i="1"/>
  <c r="FU496" i="1"/>
  <c r="FT496" i="1"/>
  <c r="FS496" i="1"/>
  <c r="FR496" i="1"/>
  <c r="FI496" i="1"/>
  <c r="EU496" i="1"/>
  <c r="ET496" i="1"/>
  <c r="ES496" i="1"/>
  <c r="ER496" i="1"/>
  <c r="EQ496" i="1"/>
  <c r="EP496" i="1"/>
  <c r="ED496" i="1"/>
  <c r="EF496" i="1" s="1"/>
  <c r="DU496" i="1"/>
  <c r="DP496" i="1"/>
  <c r="DK496" i="1"/>
  <c r="DH496" i="1"/>
  <c r="EJ496" i="1"/>
  <c r="DC496" i="1"/>
  <c r="DB496" i="1"/>
  <c r="DA496" i="1"/>
  <c r="CV496" i="1"/>
  <c r="BQ496" i="1"/>
  <c r="AN496" i="1" s="1"/>
  <c r="BH496" i="1"/>
  <c r="BF496" i="1"/>
  <c r="AY496" i="1"/>
  <c r="AW496" i="1"/>
  <c r="AO496" i="1"/>
  <c r="AM496" i="1"/>
  <c r="AL496" i="1"/>
  <c r="AK496" i="1"/>
  <c r="AJ496" i="1"/>
  <c r="AF496" i="1"/>
  <c r="AE496" i="1"/>
  <c r="V496" i="1"/>
  <c r="U496" i="1"/>
  <c r="R496" i="1"/>
  <c r="P496" i="1"/>
  <c r="GI495" i="1"/>
  <c r="GH495" i="1"/>
  <c r="FZ495" i="1"/>
  <c r="FX495" i="1"/>
  <c r="FV495" i="1"/>
  <c r="FU495" i="1"/>
  <c r="FT495" i="1"/>
  <c r="FS495" i="1"/>
  <c r="FR495" i="1"/>
  <c r="FI495" i="1"/>
  <c r="EU495" i="1"/>
  <c r="ET495" i="1"/>
  <c r="ES495" i="1"/>
  <c r="ER495" i="1"/>
  <c r="EQ495" i="1"/>
  <c r="EP495" i="1"/>
  <c r="EJ495" i="1"/>
  <c r="EG495" i="1"/>
  <c r="EI495" i="1" s="1"/>
  <c r="ED495" i="1"/>
  <c r="EE495" i="1" s="1"/>
  <c r="DX495" i="1"/>
  <c r="DU495" i="1"/>
  <c r="DP495" i="1"/>
  <c r="DK495" i="1"/>
  <c r="DH495" i="1"/>
  <c r="EM495" i="1"/>
  <c r="DC495" i="1"/>
  <c r="DB495" i="1"/>
  <c r="DA495" i="1"/>
  <c r="CV495" i="1"/>
  <c r="BQ495" i="1"/>
  <c r="AN495" i="1" s="1"/>
  <c r="BH495" i="1"/>
  <c r="BF495" i="1"/>
  <c r="AY495" i="1"/>
  <c r="AW495" i="1"/>
  <c r="AO495" i="1"/>
  <c r="AM495" i="1"/>
  <c r="AL495" i="1"/>
  <c r="AK495" i="1"/>
  <c r="AJ495" i="1"/>
  <c r="U495" i="1"/>
  <c r="R495" i="1"/>
  <c r="P495" i="1"/>
  <c r="GI494" i="1"/>
  <c r="GH494" i="1"/>
  <c r="FZ494" i="1"/>
  <c r="FX494" i="1"/>
  <c r="FV494" i="1"/>
  <c r="FU494" i="1"/>
  <c r="FT494" i="1"/>
  <c r="FS494" i="1"/>
  <c r="FR494" i="1"/>
  <c r="FI494" i="1"/>
  <c r="EU494" i="1"/>
  <c r="ET494" i="1"/>
  <c r="ES494" i="1"/>
  <c r="ER494" i="1"/>
  <c r="EQ494" i="1"/>
  <c r="EP494" i="1"/>
  <c r="EA494" i="1"/>
  <c r="DU494" i="1"/>
  <c r="DP494" i="1"/>
  <c r="DK494" i="1"/>
  <c r="DH494" i="1"/>
  <c r="DC494" i="1"/>
  <c r="DB494" i="1"/>
  <c r="DA494" i="1"/>
  <c r="CV494" i="1"/>
  <c r="BQ494" i="1"/>
  <c r="AN494" i="1" s="1"/>
  <c r="BH494" i="1"/>
  <c r="BF494" i="1"/>
  <c r="AY494" i="1"/>
  <c r="AW494" i="1"/>
  <c r="AO494" i="1"/>
  <c r="AM494" i="1"/>
  <c r="AL494" i="1"/>
  <c r="AK494" i="1"/>
  <c r="AJ494" i="1"/>
  <c r="AF494" i="1"/>
  <c r="AE494" i="1"/>
  <c r="V494" i="1"/>
  <c r="X494" i="1" s="1"/>
  <c r="U494" i="1"/>
  <c r="R494" i="1"/>
  <c r="P494" i="1"/>
  <c r="GI493" i="1"/>
  <c r="GH493" i="1"/>
  <c r="FZ493" i="1"/>
  <c r="FX493" i="1"/>
  <c r="FV493" i="1"/>
  <c r="FU493" i="1"/>
  <c r="FT493" i="1"/>
  <c r="FS493" i="1"/>
  <c r="FR493" i="1"/>
  <c r="FI493" i="1"/>
  <c r="DC493" i="1"/>
  <c r="DB493" i="1"/>
  <c r="DA493" i="1"/>
  <c r="BH493" i="1"/>
  <c r="BF493" i="1"/>
  <c r="AY493" i="1"/>
  <c r="AW493" i="1"/>
  <c r="AV493" i="1"/>
  <c r="AU493" i="1"/>
  <c r="AU494" i="1" s="1"/>
  <c r="AO493" i="1"/>
  <c r="P493" i="1"/>
  <c r="A493" i="1"/>
  <c r="GI492" i="1"/>
  <c r="GH492" i="1"/>
  <c r="FZ492" i="1"/>
  <c r="FX492" i="1"/>
  <c r="FV492" i="1"/>
  <c r="FU492" i="1"/>
  <c r="FT492" i="1"/>
  <c r="FS492" i="1"/>
  <c r="FR492" i="1"/>
  <c r="FI492" i="1"/>
  <c r="EU492" i="1"/>
  <c r="ET492" i="1"/>
  <c r="ES492" i="1"/>
  <c r="ER492" i="1"/>
  <c r="EQ492" i="1"/>
  <c r="EP492" i="1"/>
  <c r="EJ492" i="1"/>
  <c r="EG492" i="1"/>
  <c r="ED492" i="1"/>
  <c r="EE492" i="1" s="1"/>
  <c r="DX492" i="1"/>
  <c r="DZ492" i="1" s="1"/>
  <c r="DU492" i="1"/>
  <c r="DP492" i="1"/>
  <c r="DK492" i="1"/>
  <c r="DH492" i="1"/>
  <c r="EM492" i="1"/>
  <c r="EN492" i="1" s="1"/>
  <c r="DC492" i="1"/>
  <c r="DB492" i="1"/>
  <c r="DA492" i="1"/>
  <c r="CV492" i="1"/>
  <c r="BQ492" i="1"/>
  <c r="AN492" i="1" s="1"/>
  <c r="BH492" i="1"/>
  <c r="BF492" i="1"/>
  <c r="AY492" i="1"/>
  <c r="AW492" i="1"/>
  <c r="AO492" i="1"/>
  <c r="AM492" i="1"/>
  <c r="AL492" i="1"/>
  <c r="AK492" i="1"/>
  <c r="AJ492" i="1"/>
  <c r="AF492" i="1"/>
  <c r="AE492" i="1"/>
  <c r="U492" i="1"/>
  <c r="R492" i="1"/>
  <c r="P492" i="1"/>
  <c r="GI491" i="1"/>
  <c r="GH491" i="1"/>
  <c r="FZ491" i="1"/>
  <c r="FX491" i="1"/>
  <c r="FV491" i="1"/>
  <c r="FU491" i="1"/>
  <c r="FT491" i="1"/>
  <c r="FS491" i="1"/>
  <c r="FR491" i="1"/>
  <c r="FI491" i="1"/>
  <c r="DC491" i="1"/>
  <c r="DB491" i="1"/>
  <c r="DA491" i="1"/>
  <c r="BH491" i="1"/>
  <c r="BF491" i="1"/>
  <c r="AY491" i="1"/>
  <c r="AW491" i="1"/>
  <c r="AU491" i="1"/>
  <c r="AU492" i="1" s="1"/>
  <c r="AO491" i="1"/>
  <c r="AE491" i="1"/>
  <c r="AV491" i="1"/>
  <c r="P491" i="1"/>
  <c r="A491" i="1"/>
  <c r="GI490" i="1"/>
  <c r="GH490" i="1"/>
  <c r="FZ490" i="1"/>
  <c r="FX490" i="1"/>
  <c r="FV490" i="1"/>
  <c r="FU490" i="1"/>
  <c r="FT490" i="1"/>
  <c r="FS490" i="1"/>
  <c r="FR490" i="1"/>
  <c r="FI490" i="1"/>
  <c r="EU490" i="1"/>
  <c r="ET490" i="1"/>
  <c r="ES490" i="1"/>
  <c r="ER490" i="1"/>
  <c r="EQ490" i="1"/>
  <c r="EP490" i="1"/>
  <c r="EA490" i="1"/>
  <c r="DU490" i="1"/>
  <c r="DP490" i="1"/>
  <c r="DK490" i="1"/>
  <c r="DH490" i="1"/>
  <c r="ED490" i="1"/>
  <c r="DC490" i="1"/>
  <c r="DB490" i="1"/>
  <c r="DA490" i="1"/>
  <c r="CV490" i="1"/>
  <c r="BQ490" i="1"/>
  <c r="AN490" i="1" s="1"/>
  <c r="BH490" i="1"/>
  <c r="BF490" i="1"/>
  <c r="AY490" i="1"/>
  <c r="AW490" i="1"/>
  <c r="AO490" i="1"/>
  <c r="AM490" i="1"/>
  <c r="AL490" i="1"/>
  <c r="AK490" i="1"/>
  <c r="AJ490" i="1"/>
  <c r="AF490" i="1"/>
  <c r="AE490" i="1"/>
  <c r="V490" i="1"/>
  <c r="U490" i="1"/>
  <c r="R490" i="1"/>
  <c r="P490" i="1"/>
  <c r="GI489" i="1"/>
  <c r="GH489" i="1"/>
  <c r="FZ489" i="1"/>
  <c r="FX489" i="1"/>
  <c r="FV489" i="1"/>
  <c r="FU489" i="1"/>
  <c r="FT489" i="1"/>
  <c r="FS489" i="1"/>
  <c r="FR489" i="1"/>
  <c r="FI489" i="1"/>
  <c r="DC489" i="1"/>
  <c r="DB489" i="1"/>
  <c r="DA489" i="1"/>
  <c r="BH489" i="1"/>
  <c r="BF489" i="1"/>
  <c r="AY489" i="1"/>
  <c r="AW489" i="1"/>
  <c r="AU489" i="1"/>
  <c r="AU490" i="1" s="1"/>
  <c r="AO489" i="1"/>
  <c r="AV489" i="1"/>
  <c r="P489" i="1"/>
  <c r="A489" i="1"/>
  <c r="GI488" i="1"/>
  <c r="GH488" i="1"/>
  <c r="FZ488" i="1"/>
  <c r="FX488" i="1"/>
  <c r="FV488" i="1"/>
  <c r="FU488" i="1"/>
  <c r="FT488" i="1"/>
  <c r="FS488" i="1"/>
  <c r="FR488" i="1"/>
  <c r="FI488" i="1"/>
  <c r="EU488" i="1"/>
  <c r="ET488" i="1"/>
  <c r="ES488" i="1"/>
  <c r="ER488" i="1"/>
  <c r="EQ488" i="1"/>
  <c r="EP488" i="1"/>
  <c r="EG488" i="1"/>
  <c r="EI488" i="1" s="1"/>
  <c r="ED488" i="1"/>
  <c r="EF488" i="1" s="1"/>
  <c r="DU488" i="1"/>
  <c r="DP488" i="1"/>
  <c r="DK488" i="1"/>
  <c r="DH488" i="1"/>
  <c r="EJ488" i="1"/>
  <c r="DC488" i="1"/>
  <c r="DB488" i="1"/>
  <c r="DA488" i="1"/>
  <c r="CV488" i="1"/>
  <c r="BQ488" i="1"/>
  <c r="AN488" i="1" s="1"/>
  <c r="BH488" i="1"/>
  <c r="BF488" i="1"/>
  <c r="AY488" i="1"/>
  <c r="AW488" i="1"/>
  <c r="AO488" i="1"/>
  <c r="AM488" i="1"/>
  <c r="AL488" i="1"/>
  <c r="AK488" i="1"/>
  <c r="AJ488" i="1"/>
  <c r="V488" i="1"/>
  <c r="AE488" i="1"/>
  <c r="U488" i="1"/>
  <c r="R488" i="1"/>
  <c r="P488" i="1"/>
  <c r="GI487" i="1"/>
  <c r="GH487" i="1"/>
  <c r="FZ487" i="1"/>
  <c r="FX487" i="1"/>
  <c r="FV487" i="1"/>
  <c r="FU487" i="1"/>
  <c r="FT487" i="1"/>
  <c r="FS487" i="1"/>
  <c r="FR487" i="1"/>
  <c r="FI487" i="1"/>
  <c r="DC487" i="1"/>
  <c r="DB487" i="1"/>
  <c r="DA487" i="1"/>
  <c r="BH487" i="1"/>
  <c r="BF487" i="1"/>
  <c r="AY487" i="1"/>
  <c r="AW487" i="1"/>
  <c r="AV487" i="1"/>
  <c r="AU487" i="1"/>
  <c r="AU488" i="1" s="1"/>
  <c r="AO487" i="1"/>
  <c r="AF487" i="1"/>
  <c r="P487" i="1"/>
  <c r="A487" i="1"/>
  <c r="AE487" i="1" s="1"/>
  <c r="GI486" i="1"/>
  <c r="GH486" i="1"/>
  <c r="FZ486" i="1"/>
  <c r="FX486" i="1"/>
  <c r="FV486" i="1"/>
  <c r="FU486" i="1"/>
  <c r="FT486" i="1"/>
  <c r="FS486" i="1"/>
  <c r="FR486" i="1"/>
  <c r="FI486" i="1"/>
  <c r="EU486" i="1"/>
  <c r="ET486" i="1"/>
  <c r="ES486" i="1"/>
  <c r="ER486" i="1"/>
  <c r="EQ486" i="1"/>
  <c r="EP486" i="1"/>
  <c r="DU486" i="1"/>
  <c r="DP486" i="1"/>
  <c r="DK486" i="1"/>
  <c r="DH486" i="1"/>
  <c r="EG486" i="1"/>
  <c r="DC486" i="1"/>
  <c r="DB486" i="1"/>
  <c r="DA486" i="1"/>
  <c r="CV486" i="1"/>
  <c r="BQ486" i="1"/>
  <c r="AN486" i="1" s="1"/>
  <c r="BH486" i="1"/>
  <c r="BF486" i="1"/>
  <c r="AY486" i="1"/>
  <c r="AW486" i="1"/>
  <c r="AO486" i="1"/>
  <c r="AM486" i="1"/>
  <c r="AL486" i="1"/>
  <c r="AK486" i="1"/>
  <c r="AJ486" i="1"/>
  <c r="V486" i="1"/>
  <c r="AE486" i="1"/>
  <c r="U486" i="1"/>
  <c r="R486" i="1"/>
  <c r="P486" i="1"/>
  <c r="GI485" i="1"/>
  <c r="GH485" i="1"/>
  <c r="FZ485" i="1"/>
  <c r="FX485" i="1"/>
  <c r="FV485" i="1"/>
  <c r="FU485" i="1"/>
  <c r="FT485" i="1"/>
  <c r="FS485" i="1"/>
  <c r="FR485" i="1"/>
  <c r="FI485" i="1"/>
  <c r="DC485" i="1"/>
  <c r="DB485" i="1"/>
  <c r="DA485" i="1"/>
  <c r="BH485" i="1"/>
  <c r="BF485" i="1"/>
  <c r="AY485" i="1"/>
  <c r="AW485" i="1"/>
  <c r="AV485" i="1"/>
  <c r="AU485" i="1"/>
  <c r="AU486" i="1" s="1"/>
  <c r="AO485" i="1"/>
  <c r="P485" i="1"/>
  <c r="A485" i="1"/>
  <c r="AE485" i="1" s="1"/>
  <c r="GI484" i="1"/>
  <c r="GH484" i="1"/>
  <c r="FZ484" i="1"/>
  <c r="FX484" i="1"/>
  <c r="FV484" i="1"/>
  <c r="FU484" i="1"/>
  <c r="FT484" i="1"/>
  <c r="FS484" i="1"/>
  <c r="FR484" i="1"/>
  <c r="FI484" i="1"/>
  <c r="EU484" i="1"/>
  <c r="ET484" i="1"/>
  <c r="ES484" i="1"/>
  <c r="ER484" i="1"/>
  <c r="EQ484" i="1"/>
  <c r="EP484" i="1"/>
  <c r="DU484" i="1"/>
  <c r="DP484" i="1"/>
  <c r="DK484" i="1"/>
  <c r="DH484" i="1"/>
  <c r="EG484" i="1"/>
  <c r="DC484" i="1"/>
  <c r="DB484" i="1"/>
  <c r="DA484" i="1"/>
  <c r="CV484" i="1"/>
  <c r="BQ484" i="1"/>
  <c r="AN484" i="1" s="1"/>
  <c r="BH484" i="1"/>
  <c r="BF484" i="1"/>
  <c r="AY484" i="1"/>
  <c r="AW484" i="1"/>
  <c r="AO484" i="1"/>
  <c r="AM484" i="1"/>
  <c r="AL484" i="1"/>
  <c r="AK484" i="1"/>
  <c r="AJ484" i="1"/>
  <c r="V484" i="1"/>
  <c r="AE484" i="1"/>
  <c r="U484" i="1"/>
  <c r="R484" i="1"/>
  <c r="P484" i="1"/>
  <c r="GI483" i="1"/>
  <c r="GH483" i="1"/>
  <c r="FZ483" i="1"/>
  <c r="FX483" i="1"/>
  <c r="FV483" i="1"/>
  <c r="FU483" i="1"/>
  <c r="FT483" i="1"/>
  <c r="FS483" i="1"/>
  <c r="FR483" i="1"/>
  <c r="FI483" i="1"/>
  <c r="DC483" i="1"/>
  <c r="DB483" i="1"/>
  <c r="DA483" i="1"/>
  <c r="BH483" i="1"/>
  <c r="BF483" i="1"/>
  <c r="AY483" i="1"/>
  <c r="AW483" i="1"/>
  <c r="AV483" i="1"/>
  <c r="AU483" i="1"/>
  <c r="AU484" i="1" s="1"/>
  <c r="AO483" i="1"/>
  <c r="P483" i="1"/>
  <c r="A483" i="1"/>
  <c r="AE483" i="1" s="1"/>
  <c r="GI482" i="1"/>
  <c r="GH482" i="1"/>
  <c r="FZ482" i="1"/>
  <c r="FX482" i="1"/>
  <c r="FV482" i="1"/>
  <c r="FU482" i="1"/>
  <c r="FT482" i="1"/>
  <c r="FS482" i="1"/>
  <c r="FR482" i="1"/>
  <c r="FI482" i="1"/>
  <c r="EU482" i="1"/>
  <c r="ET482" i="1"/>
  <c r="ES482" i="1"/>
  <c r="ER482" i="1"/>
  <c r="EQ482" i="1"/>
  <c r="EP482" i="1"/>
  <c r="DU482" i="1"/>
  <c r="DP482" i="1"/>
  <c r="DK482" i="1"/>
  <c r="DH482" i="1"/>
  <c r="EG482" i="1"/>
  <c r="DC482" i="1"/>
  <c r="DB482" i="1"/>
  <c r="DA482" i="1"/>
  <c r="CV482" i="1"/>
  <c r="BQ482" i="1"/>
  <c r="AN482" i="1" s="1"/>
  <c r="BH482" i="1"/>
  <c r="BF482" i="1"/>
  <c r="AY482" i="1"/>
  <c r="AW482" i="1"/>
  <c r="AO482" i="1"/>
  <c r="AM482" i="1"/>
  <c r="AL482" i="1"/>
  <c r="AK482" i="1"/>
  <c r="AJ482" i="1"/>
  <c r="V482" i="1"/>
  <c r="AE482" i="1"/>
  <c r="U482" i="1"/>
  <c r="R482" i="1"/>
  <c r="P482" i="1"/>
  <c r="GI481" i="1"/>
  <c r="GH481" i="1"/>
  <c r="FZ481" i="1"/>
  <c r="FX481" i="1"/>
  <c r="FV481" i="1"/>
  <c r="FU481" i="1"/>
  <c r="FT481" i="1"/>
  <c r="FS481" i="1"/>
  <c r="FR481" i="1"/>
  <c r="FI481" i="1"/>
  <c r="DC481" i="1"/>
  <c r="DB481" i="1"/>
  <c r="DA481" i="1"/>
  <c r="BH481" i="1"/>
  <c r="BF481" i="1"/>
  <c r="AY481" i="1"/>
  <c r="AW481" i="1"/>
  <c r="AV481" i="1"/>
  <c r="AU481" i="1"/>
  <c r="AU482" i="1" s="1"/>
  <c r="AO481" i="1"/>
  <c r="P481" i="1"/>
  <c r="A481" i="1"/>
  <c r="AE481" i="1" s="1"/>
  <c r="GI480" i="1"/>
  <c r="GH480" i="1"/>
  <c r="FZ480" i="1"/>
  <c r="FX480" i="1"/>
  <c r="FV480" i="1"/>
  <c r="FU480" i="1"/>
  <c r="FT480" i="1"/>
  <c r="FS480" i="1"/>
  <c r="FR480" i="1"/>
  <c r="FI480" i="1"/>
  <c r="EU480" i="1"/>
  <c r="ET480" i="1"/>
  <c r="ES480" i="1"/>
  <c r="ER480" i="1"/>
  <c r="EQ480" i="1"/>
  <c r="EP480" i="1"/>
  <c r="ED480" i="1"/>
  <c r="DU480" i="1"/>
  <c r="DP480" i="1"/>
  <c r="DK480" i="1"/>
  <c r="DH480" i="1"/>
  <c r="EG480" i="1"/>
  <c r="EI480" i="1" s="1"/>
  <c r="DC480" i="1"/>
  <c r="DB480" i="1"/>
  <c r="DA480" i="1"/>
  <c r="CV480" i="1"/>
  <c r="BQ480" i="1"/>
  <c r="AN480" i="1" s="1"/>
  <c r="BH480" i="1"/>
  <c r="BF480" i="1"/>
  <c r="AY480" i="1"/>
  <c r="AW480" i="1"/>
  <c r="AO480" i="1"/>
  <c r="AM480" i="1"/>
  <c r="AL480" i="1"/>
  <c r="AK480" i="1"/>
  <c r="AJ480" i="1"/>
  <c r="AF480" i="1"/>
  <c r="V480" i="1"/>
  <c r="AE480" i="1"/>
  <c r="U480" i="1"/>
  <c r="R480" i="1"/>
  <c r="P480" i="1"/>
  <c r="GI479" i="1"/>
  <c r="GH479" i="1"/>
  <c r="FZ479" i="1"/>
  <c r="FX479" i="1"/>
  <c r="FV479" i="1"/>
  <c r="FU479" i="1"/>
  <c r="FT479" i="1"/>
  <c r="FS479" i="1"/>
  <c r="FR479" i="1"/>
  <c r="FI479" i="1"/>
  <c r="DC479" i="1"/>
  <c r="DB479" i="1"/>
  <c r="DA479" i="1"/>
  <c r="BH479" i="1"/>
  <c r="BF479" i="1"/>
  <c r="AY479" i="1"/>
  <c r="AW479" i="1"/>
  <c r="AV479" i="1"/>
  <c r="AU479" i="1"/>
  <c r="AU480" i="1" s="1"/>
  <c r="AO479" i="1"/>
  <c r="AF479" i="1"/>
  <c r="P479" i="1"/>
  <c r="A479" i="1"/>
  <c r="AE479" i="1" s="1"/>
  <c r="GI478" i="1"/>
  <c r="GH478" i="1"/>
  <c r="FZ478" i="1"/>
  <c r="FX478" i="1"/>
  <c r="FV478" i="1"/>
  <c r="FU478" i="1"/>
  <c r="FT478" i="1"/>
  <c r="FS478" i="1"/>
  <c r="FR478" i="1"/>
  <c r="FI478" i="1"/>
  <c r="EU478" i="1"/>
  <c r="ET478" i="1"/>
  <c r="ES478" i="1"/>
  <c r="ER478" i="1"/>
  <c r="EQ478" i="1"/>
  <c r="EP478" i="1"/>
  <c r="EG478" i="1"/>
  <c r="DU478" i="1"/>
  <c r="DP478" i="1"/>
  <c r="DK478" i="1"/>
  <c r="DH478" i="1"/>
  <c r="EJ478" i="1"/>
  <c r="EL478" i="1" s="1"/>
  <c r="DC478" i="1"/>
  <c r="DB478" i="1"/>
  <c r="DA478" i="1"/>
  <c r="CV478" i="1"/>
  <c r="BQ478" i="1"/>
  <c r="AN478" i="1" s="1"/>
  <c r="BH478" i="1"/>
  <c r="BF478" i="1"/>
  <c r="AY478" i="1"/>
  <c r="AW478" i="1"/>
  <c r="AO478" i="1"/>
  <c r="AM478" i="1"/>
  <c r="AL478" i="1"/>
  <c r="AK478" i="1"/>
  <c r="AJ478" i="1"/>
  <c r="AF478" i="1"/>
  <c r="AE478" i="1"/>
  <c r="V478" i="1"/>
  <c r="U478" i="1"/>
  <c r="R478" i="1"/>
  <c r="P478" i="1"/>
  <c r="GI477" i="1"/>
  <c r="GH477" i="1"/>
  <c r="FZ477" i="1"/>
  <c r="FX477" i="1"/>
  <c r="FV477" i="1"/>
  <c r="FU477" i="1"/>
  <c r="FT477" i="1"/>
  <c r="FS477" i="1"/>
  <c r="FR477" i="1"/>
  <c r="FI477" i="1"/>
  <c r="DC477" i="1"/>
  <c r="DB477" i="1"/>
  <c r="DA477" i="1"/>
  <c r="BH477" i="1"/>
  <c r="BF477" i="1"/>
  <c r="AY477" i="1"/>
  <c r="AW477" i="1"/>
  <c r="AU477" i="1"/>
  <c r="AU478" i="1" s="1"/>
  <c r="AO477" i="1"/>
  <c r="AE477" i="1"/>
  <c r="AV477" i="1"/>
  <c r="P477" i="1"/>
  <c r="A477" i="1"/>
  <c r="GI476" i="1"/>
  <c r="GH476" i="1"/>
  <c r="FZ476" i="1"/>
  <c r="FX476" i="1"/>
  <c r="FV476" i="1"/>
  <c r="FU476" i="1"/>
  <c r="FT476" i="1"/>
  <c r="FS476" i="1"/>
  <c r="FR476" i="1"/>
  <c r="FI476" i="1"/>
  <c r="EU476" i="1"/>
  <c r="ET476" i="1"/>
  <c r="ES476" i="1"/>
  <c r="ER476" i="1"/>
  <c r="EQ476" i="1"/>
  <c r="EP476" i="1"/>
  <c r="EJ476" i="1"/>
  <c r="EL476" i="1" s="1"/>
  <c r="DX476" i="1"/>
  <c r="DZ476" i="1" s="1"/>
  <c r="DU476" i="1"/>
  <c r="DP476" i="1"/>
  <c r="DK476" i="1"/>
  <c r="DH476" i="1"/>
  <c r="EM476" i="1"/>
  <c r="DC476" i="1"/>
  <c r="DB476" i="1"/>
  <c r="DA476" i="1"/>
  <c r="CV476" i="1"/>
  <c r="BQ476" i="1"/>
  <c r="AN476" i="1" s="1"/>
  <c r="BH476" i="1"/>
  <c r="BF476" i="1"/>
  <c r="AY476" i="1"/>
  <c r="AW476" i="1"/>
  <c r="AO476" i="1"/>
  <c r="AM476" i="1"/>
  <c r="AL476" i="1"/>
  <c r="AK476" i="1"/>
  <c r="AJ476" i="1"/>
  <c r="AF476" i="1"/>
  <c r="AE476" i="1"/>
  <c r="V476" i="1"/>
  <c r="U476" i="1"/>
  <c r="R476" i="1"/>
  <c r="P476" i="1"/>
  <c r="GI475" i="1"/>
  <c r="GH475" i="1"/>
  <c r="FZ475" i="1"/>
  <c r="FX475" i="1"/>
  <c r="FV475" i="1"/>
  <c r="FU475" i="1"/>
  <c r="FT475" i="1"/>
  <c r="FS475" i="1"/>
  <c r="FR475" i="1"/>
  <c r="FI475" i="1"/>
  <c r="DC475" i="1"/>
  <c r="DB475" i="1"/>
  <c r="DA475" i="1"/>
  <c r="BH475" i="1"/>
  <c r="BF475" i="1"/>
  <c r="AY475" i="1"/>
  <c r="AW475" i="1"/>
  <c r="AV475" i="1"/>
  <c r="AU475" i="1"/>
  <c r="AU476" i="1" s="1"/>
  <c r="AO475" i="1"/>
  <c r="P475" i="1"/>
  <c r="A475" i="1"/>
  <c r="GI474" i="1"/>
  <c r="GH474" i="1"/>
  <c r="FZ474" i="1"/>
  <c r="FX474" i="1"/>
  <c r="FV474" i="1"/>
  <c r="FU474" i="1"/>
  <c r="FT474" i="1"/>
  <c r="FS474" i="1"/>
  <c r="FR474" i="1"/>
  <c r="FI474" i="1"/>
  <c r="EY474" i="1"/>
  <c r="EX474" i="1"/>
  <c r="EU474" i="1"/>
  <c r="ET474" i="1"/>
  <c r="ES474" i="1"/>
  <c r="ER474" i="1"/>
  <c r="EQ474" i="1"/>
  <c r="EP474" i="1"/>
  <c r="EJ474" i="1"/>
  <c r="DX474" i="1"/>
  <c r="EM474" i="1"/>
  <c r="DC474" i="1"/>
  <c r="DB474" i="1"/>
  <c r="DA474" i="1"/>
  <c r="CV474" i="1"/>
  <c r="BQ474" i="1"/>
  <c r="AN474" i="1" s="1"/>
  <c r="BH474" i="1"/>
  <c r="BF474" i="1"/>
  <c r="AY474" i="1"/>
  <c r="AW474" i="1"/>
  <c r="AO474" i="1"/>
  <c r="AM474" i="1"/>
  <c r="AL474" i="1"/>
  <c r="AK474" i="1"/>
  <c r="AJ474" i="1"/>
  <c r="AF474" i="1"/>
  <c r="AE474" i="1"/>
  <c r="V474" i="1"/>
  <c r="R474" i="1"/>
  <c r="P474" i="1"/>
  <c r="GI473" i="1"/>
  <c r="GH473" i="1"/>
  <c r="FZ473" i="1"/>
  <c r="FX473" i="1"/>
  <c r="FV473" i="1"/>
  <c r="FU473" i="1"/>
  <c r="FT473" i="1"/>
  <c r="FS473" i="1"/>
  <c r="FR473" i="1"/>
  <c r="FI473" i="1"/>
  <c r="DC473" i="1"/>
  <c r="DB473" i="1"/>
  <c r="DA473" i="1"/>
  <c r="BH473" i="1"/>
  <c r="BF473" i="1"/>
  <c r="AY473" i="1"/>
  <c r="AW473" i="1"/>
  <c r="AV473" i="1"/>
  <c r="AU473" i="1"/>
  <c r="AU474" i="1" s="1"/>
  <c r="AO473" i="1"/>
  <c r="P473" i="1"/>
  <c r="A473" i="1"/>
  <c r="GI472" i="1"/>
  <c r="GH472" i="1"/>
  <c r="FZ472" i="1"/>
  <c r="FX472" i="1"/>
  <c r="FV472" i="1"/>
  <c r="FU472" i="1"/>
  <c r="FT472" i="1"/>
  <c r="FS472" i="1"/>
  <c r="FR472" i="1"/>
  <c r="FI472" i="1"/>
  <c r="EY472" i="1"/>
  <c r="EX472" i="1"/>
  <c r="EU472" i="1"/>
  <c r="ET472" i="1"/>
  <c r="ES472" i="1"/>
  <c r="ER472" i="1"/>
  <c r="EQ472" i="1"/>
  <c r="EP472" i="1"/>
  <c r="EJ472" i="1"/>
  <c r="DX472" i="1"/>
  <c r="EM472" i="1"/>
  <c r="DC472" i="1"/>
  <c r="DB472" i="1"/>
  <c r="DA472" i="1"/>
  <c r="CV472" i="1"/>
  <c r="BQ472" i="1"/>
  <c r="AN472" i="1" s="1"/>
  <c r="BH472" i="1"/>
  <c r="BF472" i="1"/>
  <c r="AY472" i="1"/>
  <c r="AO472" i="1"/>
  <c r="AM472" i="1"/>
  <c r="AL472" i="1"/>
  <c r="AK472" i="1"/>
  <c r="AJ472" i="1"/>
  <c r="R472" i="1"/>
  <c r="P472" i="1"/>
  <c r="GI471" i="1"/>
  <c r="GH471" i="1"/>
  <c r="FZ471" i="1"/>
  <c r="FX471" i="1"/>
  <c r="FV471" i="1"/>
  <c r="FU471" i="1"/>
  <c r="FT471" i="1"/>
  <c r="FS471" i="1"/>
  <c r="FR471" i="1"/>
  <c r="FI471" i="1"/>
  <c r="DC471" i="1"/>
  <c r="DB471" i="1"/>
  <c r="DA471" i="1"/>
  <c r="BH471" i="1"/>
  <c r="BF471" i="1"/>
  <c r="AY471" i="1"/>
  <c r="AW471" i="1"/>
  <c r="AU471" i="1"/>
  <c r="AU472" i="1" s="1"/>
  <c r="AO471" i="1"/>
  <c r="P471" i="1"/>
  <c r="A471" i="1"/>
  <c r="GI470" i="1"/>
  <c r="GH470" i="1"/>
  <c r="FZ470" i="1"/>
  <c r="FX470" i="1"/>
  <c r="FV470" i="1"/>
  <c r="FU470" i="1"/>
  <c r="FT470" i="1"/>
  <c r="FS470" i="1"/>
  <c r="FR470" i="1"/>
  <c r="FI470" i="1"/>
  <c r="EY470" i="1"/>
  <c r="EX470" i="1"/>
  <c r="EU470" i="1"/>
  <c r="ET470" i="1"/>
  <c r="ES470" i="1"/>
  <c r="ER470" i="1"/>
  <c r="EQ470" i="1"/>
  <c r="EP470" i="1"/>
  <c r="EJ470" i="1"/>
  <c r="DX470" i="1"/>
  <c r="EM470" i="1"/>
  <c r="DC470" i="1"/>
  <c r="DB470" i="1"/>
  <c r="DA470" i="1"/>
  <c r="CV470" i="1"/>
  <c r="BQ470" i="1"/>
  <c r="AN470" i="1" s="1"/>
  <c r="BH470" i="1"/>
  <c r="BF470" i="1"/>
  <c r="AY470" i="1"/>
  <c r="AW470" i="1"/>
  <c r="AO470" i="1"/>
  <c r="AM470" i="1"/>
  <c r="AL470" i="1"/>
  <c r="AK470" i="1"/>
  <c r="AJ470" i="1"/>
  <c r="R470" i="1"/>
  <c r="P470" i="1"/>
  <c r="GI469" i="1"/>
  <c r="GH469" i="1"/>
  <c r="FZ469" i="1"/>
  <c r="FX469" i="1"/>
  <c r="FV469" i="1"/>
  <c r="FU469" i="1"/>
  <c r="FT469" i="1"/>
  <c r="FS469" i="1"/>
  <c r="FR469" i="1"/>
  <c r="FI469" i="1"/>
  <c r="DC469" i="1"/>
  <c r="DB469" i="1"/>
  <c r="DA469" i="1"/>
  <c r="BH469" i="1"/>
  <c r="BF469" i="1"/>
  <c r="AY469" i="1"/>
  <c r="AW469" i="1"/>
  <c r="AV469" i="1"/>
  <c r="AU469" i="1"/>
  <c r="AU470" i="1" s="1"/>
  <c r="AO469" i="1"/>
  <c r="P469" i="1"/>
  <c r="A469" i="1"/>
  <c r="GI468" i="1"/>
  <c r="GH468" i="1"/>
  <c r="FZ468" i="1"/>
  <c r="FX468" i="1"/>
  <c r="FV468" i="1"/>
  <c r="FU468" i="1"/>
  <c r="FT468" i="1"/>
  <c r="FS468" i="1"/>
  <c r="FR468" i="1"/>
  <c r="FI468" i="1"/>
  <c r="EU468" i="1"/>
  <c r="ET468" i="1"/>
  <c r="ES468" i="1"/>
  <c r="ER468" i="1"/>
  <c r="EQ468" i="1"/>
  <c r="EP468" i="1"/>
  <c r="EJ468" i="1"/>
  <c r="EL468" i="1" s="1"/>
  <c r="DX468" i="1"/>
  <c r="DZ468" i="1" s="1"/>
  <c r="DU468" i="1"/>
  <c r="DP468" i="1"/>
  <c r="DK468" i="1"/>
  <c r="DH468" i="1"/>
  <c r="EM468" i="1"/>
  <c r="DC468" i="1"/>
  <c r="DB468" i="1"/>
  <c r="DA468" i="1"/>
  <c r="CV468" i="1"/>
  <c r="BQ468" i="1"/>
  <c r="AN468" i="1" s="1"/>
  <c r="AO468" i="1" s="1"/>
  <c r="BH468" i="1"/>
  <c r="BF468" i="1"/>
  <c r="AY468" i="1"/>
  <c r="AM468" i="1"/>
  <c r="AL468" i="1"/>
  <c r="AK468" i="1"/>
  <c r="AJ468" i="1"/>
  <c r="U468" i="1"/>
  <c r="R468" i="1"/>
  <c r="P468" i="1"/>
  <c r="GI467" i="1"/>
  <c r="GH467" i="1"/>
  <c r="FZ467" i="1"/>
  <c r="FX467" i="1"/>
  <c r="FV467" i="1"/>
  <c r="FU467" i="1"/>
  <c r="FT467" i="1"/>
  <c r="FS467" i="1"/>
  <c r="FR467" i="1"/>
  <c r="FI467" i="1"/>
  <c r="DC467" i="1"/>
  <c r="DB467" i="1"/>
  <c r="DA467" i="1"/>
  <c r="BH467" i="1"/>
  <c r="BF467" i="1"/>
  <c r="AY467" i="1"/>
  <c r="AW467" i="1"/>
  <c r="AU467" i="1"/>
  <c r="AU468" i="1" s="1"/>
  <c r="P467" i="1"/>
  <c r="A467" i="1"/>
  <c r="GI466" i="1"/>
  <c r="GH466" i="1"/>
  <c r="FZ466" i="1"/>
  <c r="FX466" i="1"/>
  <c r="FV466" i="1"/>
  <c r="FU466" i="1"/>
  <c r="FT466" i="1"/>
  <c r="FS466" i="1"/>
  <c r="FR466" i="1"/>
  <c r="FI466" i="1"/>
  <c r="EU466" i="1"/>
  <c r="ET466" i="1"/>
  <c r="ES466" i="1"/>
  <c r="ER466" i="1"/>
  <c r="EQ466" i="1"/>
  <c r="EP466" i="1"/>
  <c r="EJ466" i="1"/>
  <c r="EL466" i="1" s="1"/>
  <c r="EG466" i="1"/>
  <c r="EI466" i="1" s="1"/>
  <c r="ED466" i="1"/>
  <c r="EF466" i="1" s="1"/>
  <c r="DX466" i="1"/>
  <c r="DY466" i="1" s="1"/>
  <c r="DU466" i="1"/>
  <c r="DP466" i="1"/>
  <c r="DK466" i="1"/>
  <c r="DH466" i="1"/>
  <c r="EM466" i="1"/>
  <c r="DC466" i="1"/>
  <c r="DB466" i="1"/>
  <c r="DA466" i="1"/>
  <c r="CV466" i="1"/>
  <c r="BQ466" i="1"/>
  <c r="AN466" i="1" s="1"/>
  <c r="BH466" i="1"/>
  <c r="BF466" i="1"/>
  <c r="AY466" i="1"/>
  <c r="AW466" i="1"/>
  <c r="AO466" i="1"/>
  <c r="AM466" i="1"/>
  <c r="AL466" i="1"/>
  <c r="AK466" i="1"/>
  <c r="AJ466" i="1"/>
  <c r="AF466" i="1"/>
  <c r="AE466" i="1"/>
  <c r="U466" i="1"/>
  <c r="R466" i="1"/>
  <c r="P466" i="1"/>
  <c r="GI465" i="1"/>
  <c r="GH465" i="1"/>
  <c r="FZ465" i="1"/>
  <c r="FX465" i="1"/>
  <c r="FV465" i="1"/>
  <c r="FU465" i="1"/>
  <c r="FT465" i="1"/>
  <c r="FS465" i="1"/>
  <c r="FR465" i="1"/>
  <c r="FI465" i="1"/>
  <c r="DC465" i="1"/>
  <c r="DB465" i="1"/>
  <c r="DA465" i="1"/>
  <c r="BH465" i="1"/>
  <c r="BF465" i="1"/>
  <c r="AY465" i="1"/>
  <c r="AW465" i="1"/>
  <c r="AV465" i="1"/>
  <c r="AU465" i="1"/>
  <c r="AU466" i="1" s="1"/>
  <c r="AO465" i="1"/>
  <c r="AF465" i="1"/>
  <c r="AE465" i="1"/>
  <c r="P465" i="1"/>
  <c r="A465" i="1"/>
  <c r="GI464" i="1"/>
  <c r="GH464" i="1"/>
  <c r="FZ464" i="1"/>
  <c r="FX464" i="1"/>
  <c r="FV464" i="1"/>
  <c r="FU464" i="1"/>
  <c r="FT464" i="1"/>
  <c r="FS464" i="1"/>
  <c r="FR464" i="1"/>
  <c r="FI464" i="1"/>
  <c r="EU464" i="1"/>
  <c r="ET464" i="1"/>
  <c r="ES464" i="1"/>
  <c r="ER464" i="1"/>
  <c r="EQ464" i="1"/>
  <c r="EP464" i="1"/>
  <c r="DU464" i="1"/>
  <c r="DP464" i="1"/>
  <c r="DK464" i="1"/>
  <c r="DH464" i="1"/>
  <c r="EM464" i="1"/>
  <c r="DC464" i="1"/>
  <c r="DB464" i="1"/>
  <c r="DA464" i="1"/>
  <c r="CV464" i="1"/>
  <c r="BQ464" i="1"/>
  <c r="AN464" i="1" s="1"/>
  <c r="BH464" i="1"/>
  <c r="BF464" i="1"/>
  <c r="AY464" i="1"/>
  <c r="AW464" i="1"/>
  <c r="AO464" i="1"/>
  <c r="AM464" i="1"/>
  <c r="AL464" i="1"/>
  <c r="AK464" i="1"/>
  <c r="AJ464" i="1"/>
  <c r="AF464" i="1"/>
  <c r="AE464" i="1"/>
  <c r="U464" i="1"/>
  <c r="R464" i="1"/>
  <c r="P464" i="1"/>
  <c r="GI463" i="1"/>
  <c r="GH463" i="1"/>
  <c r="FZ463" i="1"/>
  <c r="FX463" i="1"/>
  <c r="FV463" i="1"/>
  <c r="FU463" i="1"/>
  <c r="FT463" i="1"/>
  <c r="FS463" i="1"/>
  <c r="FR463" i="1"/>
  <c r="FI463" i="1"/>
  <c r="DC463" i="1"/>
  <c r="DB463" i="1"/>
  <c r="DA463" i="1"/>
  <c r="BH463" i="1"/>
  <c r="BF463" i="1"/>
  <c r="AY463" i="1"/>
  <c r="AW463" i="1"/>
  <c r="AV463" i="1"/>
  <c r="AU463" i="1"/>
  <c r="AU464" i="1" s="1"/>
  <c r="AO463" i="1"/>
  <c r="P463" i="1"/>
  <c r="A463" i="1"/>
  <c r="GI462" i="1"/>
  <c r="GH462" i="1"/>
  <c r="FZ462" i="1"/>
  <c r="FX462" i="1"/>
  <c r="FV462" i="1"/>
  <c r="FU462" i="1"/>
  <c r="FT462" i="1"/>
  <c r="FS462" i="1"/>
  <c r="FR462" i="1"/>
  <c r="FI462" i="1"/>
  <c r="EU462" i="1"/>
  <c r="ET462" i="1"/>
  <c r="ES462" i="1"/>
  <c r="ER462" i="1"/>
  <c r="EQ462" i="1"/>
  <c r="EP462" i="1"/>
  <c r="EJ462" i="1"/>
  <c r="EL462" i="1" s="1"/>
  <c r="DX462" i="1"/>
  <c r="DZ462" i="1" s="1"/>
  <c r="DU462" i="1"/>
  <c r="DP462" i="1"/>
  <c r="DK462" i="1"/>
  <c r="DH462" i="1"/>
  <c r="EM462" i="1"/>
  <c r="DC462" i="1"/>
  <c r="DB462" i="1"/>
  <c r="DA462" i="1"/>
  <c r="CV462" i="1"/>
  <c r="BQ462" i="1"/>
  <c r="AN462" i="1" s="1"/>
  <c r="BH462" i="1"/>
  <c r="BF462" i="1"/>
  <c r="AY462" i="1"/>
  <c r="AW462" i="1"/>
  <c r="AO462" i="1"/>
  <c r="AM462" i="1"/>
  <c r="AL462" i="1"/>
  <c r="AK462" i="1"/>
  <c r="AJ462" i="1"/>
  <c r="AF462" i="1"/>
  <c r="AE462" i="1"/>
  <c r="V462" i="1"/>
  <c r="U462" i="1"/>
  <c r="R462" i="1"/>
  <c r="P462" i="1"/>
  <c r="GI461" i="1"/>
  <c r="GH461" i="1"/>
  <c r="FZ461" i="1"/>
  <c r="FX461" i="1"/>
  <c r="FV461" i="1"/>
  <c r="FU461" i="1"/>
  <c r="FT461" i="1"/>
  <c r="FS461" i="1"/>
  <c r="FR461" i="1"/>
  <c r="FI461" i="1"/>
  <c r="DC461" i="1"/>
  <c r="DB461" i="1"/>
  <c r="DA461" i="1"/>
  <c r="BH461" i="1"/>
  <c r="BF461" i="1"/>
  <c r="AY461" i="1"/>
  <c r="AW461" i="1"/>
  <c r="AV461" i="1"/>
  <c r="AU461" i="1"/>
  <c r="AU462" i="1" s="1"/>
  <c r="AO461" i="1"/>
  <c r="P461" i="1"/>
  <c r="A461" i="1"/>
  <c r="GI460" i="1"/>
  <c r="GH460" i="1"/>
  <c r="FZ460" i="1"/>
  <c r="FX460" i="1"/>
  <c r="FV460" i="1"/>
  <c r="FU460" i="1"/>
  <c r="FT460" i="1"/>
  <c r="FS460" i="1"/>
  <c r="FR460" i="1"/>
  <c r="FI460" i="1"/>
  <c r="EY460" i="1"/>
  <c r="EX460" i="1"/>
  <c r="EU460" i="1"/>
  <c r="ET460" i="1"/>
  <c r="ES460" i="1"/>
  <c r="ER460" i="1"/>
  <c r="EQ460" i="1"/>
  <c r="EP460" i="1"/>
  <c r="EJ460" i="1"/>
  <c r="EK460" i="1" s="1"/>
  <c r="EG460" i="1"/>
  <c r="DX460" i="1"/>
  <c r="EM460" i="1"/>
  <c r="DC460" i="1"/>
  <c r="DB460" i="1"/>
  <c r="DA460" i="1"/>
  <c r="CV460" i="1"/>
  <c r="BQ460" i="1"/>
  <c r="AN460" i="1" s="1"/>
  <c r="AO460" i="1" s="1"/>
  <c r="BH460" i="1"/>
  <c r="BF460" i="1"/>
  <c r="AY460" i="1"/>
  <c r="AW460" i="1"/>
  <c r="AM460" i="1"/>
  <c r="AL460" i="1"/>
  <c r="AK460" i="1"/>
  <c r="AJ460" i="1"/>
  <c r="AF460" i="1"/>
  <c r="AE460" i="1"/>
  <c r="V460" i="1"/>
  <c r="AV460" i="1" s="1"/>
  <c r="R460" i="1"/>
  <c r="P460" i="1"/>
  <c r="GI459" i="1"/>
  <c r="GH459" i="1"/>
  <c r="FZ459" i="1"/>
  <c r="FX459" i="1"/>
  <c r="FV459" i="1"/>
  <c r="FU459" i="1"/>
  <c r="FT459" i="1"/>
  <c r="FS459" i="1"/>
  <c r="FR459" i="1"/>
  <c r="FI459" i="1"/>
  <c r="DC459" i="1"/>
  <c r="DB459" i="1"/>
  <c r="DA459" i="1"/>
  <c r="BH459" i="1"/>
  <c r="BF459" i="1"/>
  <c r="AY459" i="1"/>
  <c r="AW459" i="1"/>
  <c r="AU459" i="1"/>
  <c r="AU460" i="1" s="1"/>
  <c r="AE459" i="1"/>
  <c r="AV459" i="1"/>
  <c r="P459" i="1"/>
  <c r="A459" i="1"/>
  <c r="GI458" i="1"/>
  <c r="GH458" i="1"/>
  <c r="FZ458" i="1"/>
  <c r="FX458" i="1"/>
  <c r="FV458" i="1"/>
  <c r="FU458" i="1"/>
  <c r="FT458" i="1"/>
  <c r="FS458" i="1"/>
  <c r="FR458" i="1"/>
  <c r="FI458" i="1"/>
  <c r="EY458" i="1"/>
  <c r="EX458" i="1"/>
  <c r="EU458" i="1"/>
  <c r="ET458" i="1"/>
  <c r="ES458" i="1"/>
  <c r="ER458" i="1"/>
  <c r="EQ458" i="1"/>
  <c r="EP458" i="1"/>
  <c r="EM458" i="1"/>
  <c r="DC458" i="1"/>
  <c r="DB458" i="1"/>
  <c r="DA458" i="1"/>
  <c r="CV458" i="1"/>
  <c r="BQ458" i="1"/>
  <c r="AN458" i="1" s="1"/>
  <c r="AO458" i="1" s="1"/>
  <c r="BH458" i="1"/>
  <c r="BF458" i="1"/>
  <c r="AX458" i="1"/>
  <c r="AM458" i="1"/>
  <c r="AL458" i="1"/>
  <c r="AK458" i="1"/>
  <c r="AJ458" i="1"/>
  <c r="R458" i="1"/>
  <c r="P458" i="1"/>
  <c r="GI457" i="1"/>
  <c r="GH457" i="1"/>
  <c r="FZ457" i="1"/>
  <c r="FX457" i="1"/>
  <c r="FV457" i="1"/>
  <c r="FU457" i="1"/>
  <c r="FT457" i="1"/>
  <c r="FS457" i="1"/>
  <c r="FR457" i="1"/>
  <c r="FI457" i="1"/>
  <c r="DC457" i="1"/>
  <c r="DB457" i="1"/>
  <c r="DA457" i="1"/>
  <c r="BH457" i="1"/>
  <c r="BF457" i="1"/>
  <c r="AY457" i="1"/>
  <c r="AW457" i="1"/>
  <c r="AU457" i="1"/>
  <c r="AU458" i="1" s="1"/>
  <c r="AE457" i="1"/>
  <c r="P457" i="1"/>
  <c r="A457" i="1"/>
  <c r="GI456" i="1"/>
  <c r="GH456" i="1"/>
  <c r="FZ456" i="1"/>
  <c r="FX456" i="1"/>
  <c r="FV456" i="1"/>
  <c r="FU456" i="1"/>
  <c r="FT456" i="1"/>
  <c r="FS456" i="1"/>
  <c r="FR456" i="1"/>
  <c r="FI456" i="1"/>
  <c r="EU456" i="1"/>
  <c r="ET456" i="1"/>
  <c r="ES456" i="1"/>
  <c r="ER456" i="1"/>
  <c r="EQ456" i="1"/>
  <c r="EP456" i="1"/>
  <c r="EJ456" i="1"/>
  <c r="EL456" i="1" s="1"/>
  <c r="EG456" i="1"/>
  <c r="EI456" i="1" s="1"/>
  <c r="ED456" i="1"/>
  <c r="EF456" i="1" s="1"/>
  <c r="DX456" i="1"/>
  <c r="DU456" i="1"/>
  <c r="DP456" i="1"/>
  <c r="DK456" i="1"/>
  <c r="DH456" i="1"/>
  <c r="EM456" i="1"/>
  <c r="DC456" i="1"/>
  <c r="DB456" i="1"/>
  <c r="DA456" i="1"/>
  <c r="CV456" i="1"/>
  <c r="BQ456" i="1"/>
  <c r="AN456" i="1" s="1"/>
  <c r="AO456" i="1" s="1"/>
  <c r="BH456" i="1"/>
  <c r="BF456" i="1"/>
  <c r="AY456" i="1"/>
  <c r="AW456" i="1"/>
  <c r="AM456" i="1"/>
  <c r="AL456" i="1"/>
  <c r="AK456" i="1"/>
  <c r="AJ456" i="1"/>
  <c r="U456" i="1"/>
  <c r="R456" i="1"/>
  <c r="P456" i="1"/>
  <c r="GI455" i="1"/>
  <c r="GH455" i="1"/>
  <c r="FZ455" i="1"/>
  <c r="FX455" i="1"/>
  <c r="FV455" i="1"/>
  <c r="FU455" i="1"/>
  <c r="FT455" i="1"/>
  <c r="FS455" i="1"/>
  <c r="FR455" i="1"/>
  <c r="FI455" i="1"/>
  <c r="DC455" i="1"/>
  <c r="DB455" i="1"/>
  <c r="DA455" i="1"/>
  <c r="BH455" i="1"/>
  <c r="BF455" i="1"/>
  <c r="AY455" i="1"/>
  <c r="AW455" i="1"/>
  <c r="AU455" i="1"/>
  <c r="AU456" i="1" s="1"/>
  <c r="AF455" i="1"/>
  <c r="AE455" i="1"/>
  <c r="P455" i="1"/>
  <c r="A455" i="1"/>
  <c r="GI454" i="1"/>
  <c r="GH454" i="1"/>
  <c r="FZ454" i="1"/>
  <c r="FX454" i="1"/>
  <c r="FV454" i="1"/>
  <c r="FU454" i="1"/>
  <c r="FT454" i="1"/>
  <c r="FS454" i="1"/>
  <c r="FR454" i="1"/>
  <c r="FI454" i="1"/>
  <c r="EY454" i="1"/>
  <c r="EX454" i="1"/>
  <c r="EU454" i="1"/>
  <c r="ET454" i="1"/>
  <c r="ES454" i="1"/>
  <c r="ER454" i="1"/>
  <c r="EQ454" i="1"/>
  <c r="EP454" i="1"/>
  <c r="EJ454" i="1"/>
  <c r="EG454" i="1"/>
  <c r="DX454" i="1"/>
  <c r="EM454" i="1"/>
  <c r="DC454" i="1"/>
  <c r="DB454" i="1"/>
  <c r="DA454" i="1"/>
  <c r="CV454" i="1"/>
  <c r="BQ454" i="1"/>
  <c r="AN454" i="1" s="1"/>
  <c r="AO454" i="1" s="1"/>
  <c r="BH454" i="1"/>
  <c r="BF454" i="1"/>
  <c r="AY454" i="1"/>
  <c r="AW454" i="1"/>
  <c r="AM454" i="1"/>
  <c r="AL454" i="1"/>
  <c r="AK454" i="1"/>
  <c r="AJ454" i="1"/>
  <c r="R454" i="1"/>
  <c r="P454" i="1"/>
  <c r="GI453" i="1"/>
  <c r="GH453" i="1"/>
  <c r="FZ453" i="1"/>
  <c r="FX453" i="1"/>
  <c r="FV453" i="1"/>
  <c r="FU453" i="1"/>
  <c r="FT453" i="1"/>
  <c r="FS453" i="1"/>
  <c r="FR453" i="1"/>
  <c r="FI453" i="1"/>
  <c r="DC453" i="1"/>
  <c r="DB453" i="1"/>
  <c r="DA453" i="1"/>
  <c r="BH453" i="1"/>
  <c r="BF453" i="1"/>
  <c r="AY453" i="1"/>
  <c r="AW453" i="1"/>
  <c r="AU453" i="1"/>
  <c r="AU454" i="1" s="1"/>
  <c r="AE453" i="1"/>
  <c r="P453" i="1"/>
  <c r="A453" i="1"/>
  <c r="GI452" i="1"/>
  <c r="GH452" i="1"/>
  <c r="FZ452" i="1"/>
  <c r="FX452" i="1"/>
  <c r="FV452" i="1"/>
  <c r="FU452" i="1"/>
  <c r="FT452" i="1"/>
  <c r="FS452" i="1"/>
  <c r="FR452" i="1"/>
  <c r="FI452" i="1"/>
  <c r="EY452" i="1"/>
  <c r="EX452" i="1"/>
  <c r="EU452" i="1"/>
  <c r="ET452" i="1"/>
  <c r="ES452" i="1"/>
  <c r="ER452" i="1"/>
  <c r="EQ452" i="1"/>
  <c r="EP452" i="1"/>
  <c r="ED452" i="1"/>
  <c r="EG452" i="1"/>
  <c r="DC452" i="1"/>
  <c r="DB452" i="1"/>
  <c r="DA452" i="1"/>
  <c r="CV452" i="1"/>
  <c r="BQ452" i="1"/>
  <c r="AN452" i="1" s="1"/>
  <c r="AO452" i="1" s="1"/>
  <c r="BH452" i="1"/>
  <c r="BF452" i="1"/>
  <c r="AX452" i="1"/>
  <c r="AY452" i="1" s="1"/>
  <c r="AM452" i="1"/>
  <c r="AL452" i="1"/>
  <c r="AK452" i="1"/>
  <c r="AJ452" i="1"/>
  <c r="R452" i="1"/>
  <c r="P452" i="1"/>
  <c r="GI451" i="1"/>
  <c r="GH451" i="1"/>
  <c r="FZ451" i="1"/>
  <c r="FX451" i="1"/>
  <c r="FV451" i="1"/>
  <c r="FU451" i="1"/>
  <c r="FT451" i="1"/>
  <c r="FS451" i="1"/>
  <c r="FR451" i="1"/>
  <c r="FI451" i="1"/>
  <c r="DC451" i="1"/>
  <c r="DB451" i="1"/>
  <c r="DA451" i="1"/>
  <c r="BH451" i="1"/>
  <c r="BF451" i="1"/>
  <c r="AY451" i="1"/>
  <c r="AW451" i="1"/>
  <c r="AU451" i="1"/>
  <c r="AU452" i="1" s="1"/>
  <c r="P451" i="1"/>
  <c r="A451" i="1"/>
  <c r="GI450" i="1"/>
  <c r="GH450" i="1"/>
  <c r="FZ450" i="1"/>
  <c r="FX450" i="1"/>
  <c r="FV450" i="1"/>
  <c r="FU450" i="1"/>
  <c r="FT450" i="1"/>
  <c r="FS450" i="1"/>
  <c r="FR450" i="1"/>
  <c r="FI450" i="1"/>
  <c r="EU450" i="1"/>
  <c r="ET450" i="1"/>
  <c r="ES450" i="1"/>
  <c r="ER450" i="1"/>
  <c r="EQ450" i="1"/>
  <c r="EP450" i="1"/>
  <c r="DU450" i="1"/>
  <c r="DP450" i="1"/>
  <c r="DK450" i="1"/>
  <c r="DH450" i="1"/>
  <c r="EJ450" i="1"/>
  <c r="DC450" i="1"/>
  <c r="DB450" i="1"/>
  <c r="DA450" i="1"/>
  <c r="CV450" i="1"/>
  <c r="BQ450" i="1"/>
  <c r="AN450" i="1" s="1"/>
  <c r="AO450" i="1" s="1"/>
  <c r="BH450" i="1"/>
  <c r="BF450" i="1"/>
  <c r="AX450" i="1"/>
  <c r="AM450" i="1"/>
  <c r="AL450" i="1"/>
  <c r="AK450" i="1"/>
  <c r="AJ450" i="1"/>
  <c r="U450" i="1"/>
  <c r="R450" i="1"/>
  <c r="P450" i="1"/>
  <c r="GI449" i="1"/>
  <c r="GH449" i="1"/>
  <c r="FZ449" i="1"/>
  <c r="FX449" i="1"/>
  <c r="FV449" i="1"/>
  <c r="FU449" i="1"/>
  <c r="FT449" i="1"/>
  <c r="FS449" i="1"/>
  <c r="FR449" i="1"/>
  <c r="FI449" i="1"/>
  <c r="DC449" i="1"/>
  <c r="DB449" i="1"/>
  <c r="DA449" i="1"/>
  <c r="BH449" i="1"/>
  <c r="BF449" i="1"/>
  <c r="AY449" i="1"/>
  <c r="AW449" i="1"/>
  <c r="AU449" i="1"/>
  <c r="AU450" i="1" s="1"/>
  <c r="AE449" i="1"/>
  <c r="P449" i="1"/>
  <c r="A449" i="1"/>
  <c r="GI448" i="1"/>
  <c r="GH448" i="1"/>
  <c r="FZ448" i="1"/>
  <c r="FX448" i="1"/>
  <c r="FV448" i="1"/>
  <c r="FU448" i="1"/>
  <c r="FT448" i="1"/>
  <c r="FS448" i="1"/>
  <c r="FR448" i="1"/>
  <c r="FI448" i="1"/>
  <c r="EY448" i="1"/>
  <c r="EX448" i="1"/>
  <c r="EU448" i="1"/>
  <c r="ET448" i="1"/>
  <c r="ES448" i="1"/>
  <c r="ER448" i="1"/>
  <c r="EQ448" i="1"/>
  <c r="EP448" i="1"/>
  <c r="EJ448" i="1"/>
  <c r="EK448" i="1" s="1"/>
  <c r="EG448" i="1"/>
  <c r="DX448" i="1"/>
  <c r="DY448" i="1" s="1"/>
  <c r="EM448" i="1"/>
  <c r="DC448" i="1"/>
  <c r="DB448" i="1"/>
  <c r="DA448" i="1"/>
  <c r="CV448" i="1"/>
  <c r="BQ448" i="1"/>
  <c r="AN448" i="1" s="1"/>
  <c r="AO448" i="1" s="1"/>
  <c r="BH448" i="1"/>
  <c r="BF448" i="1"/>
  <c r="AY448" i="1"/>
  <c r="AW448" i="1"/>
  <c r="AM448" i="1"/>
  <c r="AL448" i="1"/>
  <c r="AK448" i="1"/>
  <c r="AJ448" i="1"/>
  <c r="R448" i="1"/>
  <c r="P448" i="1"/>
  <c r="GI447" i="1"/>
  <c r="GH447" i="1"/>
  <c r="FZ447" i="1"/>
  <c r="FX447" i="1"/>
  <c r="FV447" i="1"/>
  <c r="FU447" i="1"/>
  <c r="FT447" i="1"/>
  <c r="FS447" i="1"/>
  <c r="FR447" i="1"/>
  <c r="FI447" i="1"/>
  <c r="DC447" i="1"/>
  <c r="DB447" i="1"/>
  <c r="DA447" i="1"/>
  <c r="BH447" i="1"/>
  <c r="BF447" i="1"/>
  <c r="AY447" i="1"/>
  <c r="AW447" i="1"/>
  <c r="AU447" i="1"/>
  <c r="AU448" i="1" s="1"/>
  <c r="AE447" i="1"/>
  <c r="P447" i="1"/>
  <c r="A447" i="1"/>
  <c r="GI446" i="1"/>
  <c r="GH446" i="1"/>
  <c r="FZ446" i="1"/>
  <c r="FX446" i="1"/>
  <c r="FV446" i="1"/>
  <c r="FU446" i="1"/>
  <c r="FT446" i="1"/>
  <c r="FS446" i="1"/>
  <c r="FR446" i="1"/>
  <c r="FI446" i="1"/>
  <c r="EY446" i="1"/>
  <c r="EX446" i="1"/>
  <c r="EU446" i="1"/>
  <c r="ET446" i="1"/>
  <c r="ES446" i="1"/>
  <c r="ER446" i="1"/>
  <c r="EQ446" i="1"/>
  <c r="EP446" i="1"/>
  <c r="EJ446" i="1"/>
  <c r="EK446" i="1" s="1"/>
  <c r="EG446" i="1"/>
  <c r="EH446" i="1" s="1"/>
  <c r="ED446" i="1"/>
  <c r="DX446" i="1"/>
  <c r="DY446" i="1" s="1"/>
  <c r="EM446" i="1"/>
  <c r="DC446" i="1"/>
  <c r="DB446" i="1"/>
  <c r="DA446" i="1"/>
  <c r="CV446" i="1"/>
  <c r="BQ446" i="1"/>
  <c r="AN446" i="1" s="1"/>
  <c r="AO446" i="1" s="1"/>
  <c r="BH446" i="1"/>
  <c r="BF446" i="1"/>
  <c r="AY446" i="1"/>
  <c r="AW446" i="1"/>
  <c r="AM446" i="1"/>
  <c r="AL446" i="1"/>
  <c r="AK446" i="1"/>
  <c r="AJ446" i="1"/>
  <c r="R446" i="1"/>
  <c r="P446" i="1"/>
  <c r="GI445" i="1"/>
  <c r="GH445" i="1"/>
  <c r="FZ445" i="1"/>
  <c r="FX445" i="1"/>
  <c r="FV445" i="1"/>
  <c r="FU445" i="1"/>
  <c r="FT445" i="1"/>
  <c r="FS445" i="1"/>
  <c r="FR445" i="1"/>
  <c r="FI445" i="1"/>
  <c r="DC445" i="1"/>
  <c r="DB445" i="1"/>
  <c r="DA445" i="1"/>
  <c r="BH445" i="1"/>
  <c r="BF445" i="1"/>
  <c r="AY445" i="1"/>
  <c r="AW445" i="1"/>
  <c r="AU445" i="1"/>
  <c r="AU446" i="1" s="1"/>
  <c r="AF445" i="1"/>
  <c r="AE445" i="1"/>
  <c r="P445" i="1"/>
  <c r="A445" i="1"/>
  <c r="GI444" i="1"/>
  <c r="GH444" i="1"/>
  <c r="FZ444" i="1"/>
  <c r="FX444" i="1"/>
  <c r="FV444" i="1"/>
  <c r="FU444" i="1"/>
  <c r="FT444" i="1"/>
  <c r="FS444" i="1"/>
  <c r="FR444" i="1"/>
  <c r="FI444" i="1"/>
  <c r="EU444" i="1"/>
  <c r="ET444" i="1"/>
  <c r="ES444" i="1"/>
  <c r="ER444" i="1"/>
  <c r="EQ444" i="1"/>
  <c r="EP444" i="1"/>
  <c r="ED444" i="1"/>
  <c r="EE444" i="1" s="1"/>
  <c r="DU444" i="1"/>
  <c r="DP444" i="1"/>
  <c r="DK444" i="1"/>
  <c r="DH444" i="1"/>
  <c r="EM444" i="1"/>
  <c r="DC444" i="1"/>
  <c r="DB444" i="1"/>
  <c r="DA444" i="1"/>
  <c r="CV444" i="1"/>
  <c r="BQ444" i="1"/>
  <c r="AN444" i="1" s="1"/>
  <c r="AO444" i="1" s="1"/>
  <c r="BH444" i="1"/>
  <c r="BF444" i="1"/>
  <c r="AY444" i="1"/>
  <c r="AW444" i="1"/>
  <c r="AM444" i="1"/>
  <c r="AL444" i="1"/>
  <c r="AK444" i="1"/>
  <c r="AJ444" i="1"/>
  <c r="U444" i="1"/>
  <c r="R444" i="1"/>
  <c r="P444" i="1"/>
  <c r="GI443" i="1"/>
  <c r="GH443" i="1"/>
  <c r="FZ443" i="1"/>
  <c r="FX443" i="1"/>
  <c r="FV443" i="1"/>
  <c r="FU443" i="1"/>
  <c r="FT443" i="1"/>
  <c r="FS443" i="1"/>
  <c r="FR443" i="1"/>
  <c r="FI443" i="1"/>
  <c r="DC443" i="1"/>
  <c r="DB443" i="1"/>
  <c r="DA443" i="1"/>
  <c r="BH443" i="1"/>
  <c r="BF443" i="1"/>
  <c r="AY443" i="1"/>
  <c r="AW443" i="1"/>
  <c r="AU443" i="1"/>
  <c r="AU444" i="1" s="1"/>
  <c r="AF443" i="1"/>
  <c r="AE443" i="1"/>
  <c r="P443" i="1"/>
  <c r="A443" i="1"/>
  <c r="GI442" i="1"/>
  <c r="GH442" i="1"/>
  <c r="FZ442" i="1"/>
  <c r="FX442" i="1"/>
  <c r="FV442" i="1"/>
  <c r="FU442" i="1"/>
  <c r="FT442" i="1"/>
  <c r="FS442" i="1"/>
  <c r="FR442" i="1"/>
  <c r="FI442" i="1"/>
  <c r="EU442" i="1"/>
  <c r="ET442" i="1"/>
  <c r="ES442" i="1"/>
  <c r="ER442" i="1"/>
  <c r="EQ442" i="1"/>
  <c r="EP442" i="1"/>
  <c r="EJ442" i="1"/>
  <c r="EK442" i="1" s="1"/>
  <c r="DX442" i="1"/>
  <c r="DY442" i="1" s="1"/>
  <c r="DU442" i="1"/>
  <c r="DP442" i="1"/>
  <c r="DK442" i="1"/>
  <c r="DH442" i="1"/>
  <c r="EG442" i="1"/>
  <c r="DC442" i="1"/>
  <c r="DB442" i="1"/>
  <c r="DA442" i="1"/>
  <c r="CV442" i="1"/>
  <c r="BQ442" i="1"/>
  <c r="AN442" i="1" s="1"/>
  <c r="AO442" i="1" s="1"/>
  <c r="BH442" i="1"/>
  <c r="BF442" i="1"/>
  <c r="AY442" i="1"/>
  <c r="AM442" i="1"/>
  <c r="AL442" i="1"/>
  <c r="AK442" i="1"/>
  <c r="AJ442" i="1"/>
  <c r="U442" i="1"/>
  <c r="R442" i="1"/>
  <c r="P442" i="1"/>
  <c r="GI441" i="1"/>
  <c r="GH441" i="1"/>
  <c r="FZ441" i="1"/>
  <c r="FX441" i="1"/>
  <c r="FV441" i="1"/>
  <c r="FU441" i="1"/>
  <c r="FT441" i="1"/>
  <c r="FS441" i="1"/>
  <c r="FR441" i="1"/>
  <c r="FI441" i="1"/>
  <c r="DC441" i="1"/>
  <c r="DB441" i="1"/>
  <c r="DA441" i="1"/>
  <c r="BH441" i="1"/>
  <c r="BF441" i="1"/>
  <c r="AY441" i="1"/>
  <c r="AW441" i="1"/>
  <c r="AU441" i="1"/>
  <c r="AU442" i="1" s="1"/>
  <c r="P441" i="1"/>
  <c r="A441" i="1"/>
  <c r="AE441" i="1" s="1"/>
  <c r="GI440" i="1"/>
  <c r="GH440" i="1"/>
  <c r="FZ440" i="1"/>
  <c r="FX440" i="1"/>
  <c r="FV440" i="1"/>
  <c r="FU440" i="1"/>
  <c r="FT440" i="1"/>
  <c r="FS440" i="1"/>
  <c r="FR440" i="1"/>
  <c r="FI440" i="1"/>
  <c r="EY440" i="1"/>
  <c r="EX440" i="1"/>
  <c r="EU440" i="1"/>
  <c r="ET440" i="1"/>
  <c r="ES440" i="1"/>
  <c r="ER440" i="1"/>
  <c r="EQ440" i="1"/>
  <c r="EP440" i="1"/>
  <c r="ED440" i="1"/>
  <c r="EM440" i="1"/>
  <c r="DC440" i="1"/>
  <c r="DB440" i="1"/>
  <c r="DA440" i="1"/>
  <c r="CV440" i="1"/>
  <c r="BQ440" i="1"/>
  <c r="AN440" i="1" s="1"/>
  <c r="AO440" i="1" s="1"/>
  <c r="BH440" i="1"/>
  <c r="BF440" i="1"/>
  <c r="AY440" i="1"/>
  <c r="AW440" i="1"/>
  <c r="AM440" i="1"/>
  <c r="AL440" i="1"/>
  <c r="AK440" i="1"/>
  <c r="AJ440" i="1"/>
  <c r="R440" i="1"/>
  <c r="P440" i="1"/>
  <c r="GI439" i="1"/>
  <c r="GH439" i="1"/>
  <c r="FZ439" i="1"/>
  <c r="FX439" i="1"/>
  <c r="FV439" i="1"/>
  <c r="FU439" i="1"/>
  <c r="FT439" i="1"/>
  <c r="FS439" i="1"/>
  <c r="FR439" i="1"/>
  <c r="FI439" i="1"/>
  <c r="DC439" i="1"/>
  <c r="DB439" i="1"/>
  <c r="DA439" i="1"/>
  <c r="BH439" i="1"/>
  <c r="BF439" i="1"/>
  <c r="AY439" i="1"/>
  <c r="AW439" i="1"/>
  <c r="AU439" i="1"/>
  <c r="AU440" i="1" s="1"/>
  <c r="P439" i="1"/>
  <c r="A439" i="1"/>
  <c r="GI438" i="1"/>
  <c r="GH438" i="1"/>
  <c r="FZ438" i="1"/>
  <c r="FX438" i="1"/>
  <c r="FV438" i="1"/>
  <c r="FU438" i="1"/>
  <c r="FT438" i="1"/>
  <c r="FS438" i="1"/>
  <c r="FR438" i="1"/>
  <c r="FI438" i="1"/>
  <c r="EU438" i="1"/>
  <c r="ET438" i="1"/>
  <c r="ES438" i="1"/>
  <c r="ER438" i="1"/>
  <c r="EQ438" i="1"/>
  <c r="EP438" i="1"/>
  <c r="EJ438" i="1"/>
  <c r="EL438" i="1" s="1"/>
  <c r="DX438" i="1"/>
  <c r="DZ438" i="1" s="1"/>
  <c r="DU438" i="1"/>
  <c r="DP438" i="1"/>
  <c r="DK438" i="1"/>
  <c r="DH438" i="1"/>
  <c r="EM438" i="1"/>
  <c r="DC438" i="1"/>
  <c r="DB438" i="1"/>
  <c r="DA438" i="1"/>
  <c r="CV438" i="1"/>
  <c r="BQ438" i="1"/>
  <c r="AN438" i="1" s="1"/>
  <c r="AO438" i="1" s="1"/>
  <c r="BH438" i="1"/>
  <c r="BF438" i="1"/>
  <c r="AY438" i="1"/>
  <c r="AM438" i="1"/>
  <c r="AL438" i="1"/>
  <c r="AK438" i="1"/>
  <c r="AJ438" i="1"/>
  <c r="U438" i="1"/>
  <c r="R438" i="1"/>
  <c r="P438" i="1"/>
  <c r="GI437" i="1"/>
  <c r="GH437" i="1"/>
  <c r="FZ437" i="1"/>
  <c r="FX437" i="1"/>
  <c r="FV437" i="1"/>
  <c r="FU437" i="1"/>
  <c r="FT437" i="1"/>
  <c r="FS437" i="1"/>
  <c r="FR437" i="1"/>
  <c r="FI437" i="1"/>
  <c r="DC437" i="1"/>
  <c r="DB437" i="1"/>
  <c r="DA437" i="1"/>
  <c r="BH437" i="1"/>
  <c r="BF437" i="1"/>
  <c r="AY437" i="1"/>
  <c r="AW437" i="1"/>
  <c r="AU437" i="1"/>
  <c r="AU438" i="1" s="1"/>
  <c r="P437" i="1"/>
  <c r="A437" i="1"/>
  <c r="GI436" i="1"/>
  <c r="GH436" i="1"/>
  <c r="FZ436" i="1"/>
  <c r="FX436" i="1"/>
  <c r="FV436" i="1"/>
  <c r="FU436" i="1"/>
  <c r="FT436" i="1"/>
  <c r="FS436" i="1"/>
  <c r="FR436" i="1"/>
  <c r="FI436" i="1"/>
  <c r="EY436" i="1"/>
  <c r="EX436" i="1"/>
  <c r="EU436" i="1"/>
  <c r="ET436" i="1"/>
  <c r="ES436" i="1"/>
  <c r="ER436" i="1"/>
  <c r="EQ436" i="1"/>
  <c r="EP436" i="1"/>
  <c r="ED436" i="1"/>
  <c r="DC436" i="1"/>
  <c r="DB436" i="1"/>
  <c r="DA436" i="1"/>
  <c r="CV436" i="1"/>
  <c r="BQ436" i="1"/>
  <c r="AN436" i="1" s="1"/>
  <c r="BH436" i="1"/>
  <c r="BF436" i="1"/>
  <c r="AY436" i="1"/>
  <c r="AW436" i="1"/>
  <c r="AO436" i="1"/>
  <c r="AM436" i="1"/>
  <c r="AL436" i="1"/>
  <c r="AK436" i="1"/>
  <c r="AJ436" i="1"/>
  <c r="AF436" i="1"/>
  <c r="AE436" i="1"/>
  <c r="R436" i="1"/>
  <c r="P436" i="1"/>
  <c r="GI435" i="1"/>
  <c r="GH435" i="1"/>
  <c r="FZ435" i="1"/>
  <c r="FX435" i="1"/>
  <c r="FV435" i="1"/>
  <c r="FU435" i="1"/>
  <c r="FT435" i="1"/>
  <c r="FS435" i="1"/>
  <c r="FR435" i="1"/>
  <c r="FI435" i="1"/>
  <c r="EU435" i="1"/>
  <c r="ET435" i="1"/>
  <c r="ES435" i="1"/>
  <c r="ER435" i="1"/>
  <c r="EQ435" i="1"/>
  <c r="EP435" i="1"/>
  <c r="EJ435" i="1"/>
  <c r="EL435" i="1" s="1"/>
  <c r="EG435" i="1"/>
  <c r="EI435" i="1" s="1"/>
  <c r="DX435" i="1"/>
  <c r="DZ435" i="1" s="1"/>
  <c r="DU435" i="1"/>
  <c r="DP435" i="1"/>
  <c r="DK435" i="1"/>
  <c r="DH435" i="1"/>
  <c r="EM435" i="1"/>
  <c r="DC435" i="1"/>
  <c r="DB435" i="1"/>
  <c r="DA435" i="1"/>
  <c r="CV435" i="1"/>
  <c r="BQ435" i="1"/>
  <c r="AN435" i="1" s="1"/>
  <c r="AO435" i="1" s="1"/>
  <c r="BH435" i="1"/>
  <c r="BF435" i="1"/>
  <c r="AY435" i="1"/>
  <c r="AW435" i="1"/>
  <c r="AM435" i="1"/>
  <c r="AL435" i="1"/>
  <c r="AK435" i="1"/>
  <c r="AJ435" i="1"/>
  <c r="U435" i="1"/>
  <c r="R435" i="1"/>
  <c r="P435" i="1"/>
  <c r="GI434" i="1"/>
  <c r="GH434" i="1"/>
  <c r="FZ434" i="1"/>
  <c r="FX434" i="1"/>
  <c r="FV434" i="1"/>
  <c r="FU434" i="1"/>
  <c r="FT434" i="1"/>
  <c r="FS434" i="1"/>
  <c r="FR434" i="1"/>
  <c r="FI434" i="1"/>
  <c r="DC434" i="1"/>
  <c r="DB434" i="1"/>
  <c r="DA434" i="1"/>
  <c r="BH434" i="1"/>
  <c r="BF434" i="1"/>
  <c r="AY434" i="1"/>
  <c r="AW434" i="1"/>
  <c r="AU434" i="1"/>
  <c r="AU435" i="1" s="1"/>
  <c r="AU436" i="1" s="1"/>
  <c r="AE434" i="1"/>
  <c r="P434" i="1"/>
  <c r="A434" i="1"/>
  <c r="GI433" i="1"/>
  <c r="GH433" i="1"/>
  <c r="FZ433" i="1"/>
  <c r="FX433" i="1"/>
  <c r="FV433" i="1"/>
  <c r="FU433" i="1"/>
  <c r="FT433" i="1"/>
  <c r="FS433" i="1"/>
  <c r="FR433" i="1"/>
  <c r="FI433" i="1"/>
  <c r="EU433" i="1"/>
  <c r="ET433" i="1"/>
  <c r="ES433" i="1"/>
  <c r="ER433" i="1"/>
  <c r="EQ433" i="1"/>
  <c r="EP433" i="1"/>
  <c r="DU433" i="1"/>
  <c r="DP433" i="1"/>
  <c r="DK433" i="1"/>
  <c r="DH433" i="1"/>
  <c r="ED433" i="1"/>
  <c r="DC433" i="1"/>
  <c r="DB433" i="1"/>
  <c r="DA433" i="1"/>
  <c r="CV433" i="1"/>
  <c r="BQ433" i="1"/>
  <c r="AN433" i="1" s="1"/>
  <c r="AO433" i="1" s="1"/>
  <c r="BH433" i="1"/>
  <c r="BF433" i="1"/>
  <c r="AY433" i="1"/>
  <c r="AW433" i="1"/>
  <c r="AM433" i="1"/>
  <c r="AL433" i="1"/>
  <c r="AK433" i="1"/>
  <c r="AJ433" i="1"/>
  <c r="U433" i="1"/>
  <c r="R433" i="1"/>
  <c r="P433" i="1"/>
  <c r="GI432" i="1"/>
  <c r="GH432" i="1"/>
  <c r="FZ432" i="1"/>
  <c r="FX432" i="1"/>
  <c r="FV432" i="1"/>
  <c r="FU432" i="1"/>
  <c r="FT432" i="1"/>
  <c r="FS432" i="1"/>
  <c r="FR432" i="1"/>
  <c r="FI432" i="1"/>
  <c r="DC432" i="1"/>
  <c r="DB432" i="1"/>
  <c r="DA432" i="1"/>
  <c r="BH432" i="1"/>
  <c r="BF432" i="1"/>
  <c r="AY432" i="1"/>
  <c r="AW432" i="1"/>
  <c r="AU432" i="1"/>
  <c r="AU433" i="1" s="1"/>
  <c r="P432" i="1"/>
  <c r="A432" i="1"/>
  <c r="AF432" i="1" s="1"/>
  <c r="GI431" i="1"/>
  <c r="GH431" i="1"/>
  <c r="FZ431" i="1"/>
  <c r="FX431" i="1"/>
  <c r="FV431" i="1"/>
  <c r="FU431" i="1"/>
  <c r="FT431" i="1"/>
  <c r="FS431" i="1"/>
  <c r="FR431" i="1"/>
  <c r="FI431" i="1"/>
  <c r="EU431" i="1"/>
  <c r="ET431" i="1"/>
  <c r="ES431" i="1"/>
  <c r="ER431" i="1"/>
  <c r="EQ431" i="1"/>
  <c r="EP431" i="1"/>
  <c r="EJ431" i="1"/>
  <c r="EG431" i="1"/>
  <c r="EI431" i="1" s="1"/>
  <c r="ED431" i="1"/>
  <c r="EF431" i="1" s="1"/>
  <c r="DX431" i="1"/>
  <c r="DY431" i="1" s="1"/>
  <c r="DU431" i="1"/>
  <c r="DP431" i="1"/>
  <c r="DK431" i="1"/>
  <c r="DH431" i="1"/>
  <c r="EM431" i="1"/>
  <c r="DC431" i="1"/>
  <c r="DB431" i="1"/>
  <c r="DA431" i="1"/>
  <c r="CV431" i="1"/>
  <c r="BQ431" i="1"/>
  <c r="AN431" i="1" s="1"/>
  <c r="AO431" i="1" s="1"/>
  <c r="BH431" i="1"/>
  <c r="BF431" i="1"/>
  <c r="AY431" i="1"/>
  <c r="AW431" i="1"/>
  <c r="AM431" i="1"/>
  <c r="AL431" i="1"/>
  <c r="AK431" i="1"/>
  <c r="AJ431" i="1"/>
  <c r="U431" i="1"/>
  <c r="R431" i="1"/>
  <c r="P431" i="1"/>
  <c r="GI430" i="1"/>
  <c r="GH430" i="1"/>
  <c r="FZ430" i="1"/>
  <c r="FX430" i="1"/>
  <c r="FV430" i="1"/>
  <c r="FU430" i="1"/>
  <c r="FT430" i="1"/>
  <c r="FS430" i="1"/>
  <c r="FR430" i="1"/>
  <c r="FI430" i="1"/>
  <c r="DC430" i="1"/>
  <c r="DB430" i="1"/>
  <c r="DA430" i="1"/>
  <c r="BH430" i="1"/>
  <c r="BF430" i="1"/>
  <c r="AY430" i="1"/>
  <c r="AW430" i="1"/>
  <c r="AU430" i="1"/>
  <c r="AU431" i="1" s="1"/>
  <c r="AF430" i="1"/>
  <c r="AE430" i="1"/>
  <c r="P430" i="1"/>
  <c r="A430" i="1"/>
  <c r="GI429" i="1"/>
  <c r="GH429" i="1"/>
  <c r="FZ429" i="1"/>
  <c r="FX429" i="1"/>
  <c r="FV429" i="1"/>
  <c r="FU429" i="1"/>
  <c r="FT429" i="1"/>
  <c r="FS429" i="1"/>
  <c r="FR429" i="1"/>
  <c r="FI429" i="1"/>
  <c r="EU429" i="1"/>
  <c r="ET429" i="1"/>
  <c r="ES429" i="1"/>
  <c r="ER429" i="1"/>
  <c r="EQ429" i="1"/>
  <c r="EP429" i="1"/>
  <c r="EJ429" i="1"/>
  <c r="EL429" i="1" s="1"/>
  <c r="EG429" i="1"/>
  <c r="EI429" i="1" s="1"/>
  <c r="DX429" i="1"/>
  <c r="DU429" i="1"/>
  <c r="DP429" i="1"/>
  <c r="DK429" i="1"/>
  <c r="DH429" i="1"/>
  <c r="EM429" i="1"/>
  <c r="DC429" i="1"/>
  <c r="DB429" i="1"/>
  <c r="DA429" i="1"/>
  <c r="CV429" i="1"/>
  <c r="BQ429" i="1"/>
  <c r="AN429" i="1" s="1"/>
  <c r="AO429" i="1" s="1"/>
  <c r="BH429" i="1"/>
  <c r="BF429" i="1"/>
  <c r="AY429" i="1"/>
  <c r="AW429" i="1"/>
  <c r="AM429" i="1"/>
  <c r="AL429" i="1"/>
  <c r="AK429" i="1"/>
  <c r="AJ429" i="1"/>
  <c r="AF429" i="1"/>
  <c r="AE429" i="1"/>
  <c r="V429" i="1"/>
  <c r="AV429" i="1" s="1"/>
  <c r="U429" i="1"/>
  <c r="R429" i="1"/>
  <c r="P429" i="1"/>
  <c r="GI428" i="1"/>
  <c r="GH428" i="1"/>
  <c r="FZ428" i="1"/>
  <c r="FX428" i="1"/>
  <c r="FV428" i="1"/>
  <c r="FU428" i="1"/>
  <c r="FT428" i="1"/>
  <c r="FS428" i="1"/>
  <c r="FR428" i="1"/>
  <c r="FI428" i="1"/>
  <c r="DC428" i="1"/>
  <c r="DB428" i="1"/>
  <c r="DA428" i="1"/>
  <c r="BH428" i="1"/>
  <c r="BF428" i="1"/>
  <c r="AY428" i="1"/>
  <c r="AW428" i="1"/>
  <c r="AU428" i="1"/>
  <c r="AU429" i="1" s="1"/>
  <c r="AE428" i="1"/>
  <c r="AV428" i="1"/>
  <c r="P428" i="1"/>
  <c r="A428" i="1"/>
  <c r="GI427" i="1"/>
  <c r="GH427" i="1"/>
  <c r="FZ427" i="1"/>
  <c r="FX427" i="1"/>
  <c r="FV427" i="1"/>
  <c r="FU427" i="1"/>
  <c r="FT427" i="1"/>
  <c r="FS427" i="1"/>
  <c r="FR427" i="1"/>
  <c r="FI427" i="1"/>
  <c r="EY427" i="1"/>
  <c r="EX427" i="1"/>
  <c r="EU427" i="1"/>
  <c r="ET427" i="1"/>
  <c r="ES427" i="1"/>
  <c r="ER427" i="1"/>
  <c r="EQ427" i="1"/>
  <c r="EP427" i="1"/>
  <c r="ED427" i="1"/>
  <c r="DC427" i="1"/>
  <c r="DB427" i="1"/>
  <c r="DA427" i="1"/>
  <c r="CV427" i="1"/>
  <c r="BQ427" i="1"/>
  <c r="AN427" i="1" s="1"/>
  <c r="BH427" i="1"/>
  <c r="BF427" i="1"/>
  <c r="AY427" i="1"/>
  <c r="AW427" i="1"/>
  <c r="AO427" i="1"/>
  <c r="AM427" i="1"/>
  <c r="AL427" i="1"/>
  <c r="AK427" i="1"/>
  <c r="AJ427" i="1"/>
  <c r="R427" i="1"/>
  <c r="P427" i="1"/>
  <c r="GI426" i="1"/>
  <c r="GH426" i="1"/>
  <c r="FZ426" i="1"/>
  <c r="FX426" i="1"/>
  <c r="FV426" i="1"/>
  <c r="FU426" i="1"/>
  <c r="FT426" i="1"/>
  <c r="FS426" i="1"/>
  <c r="FR426" i="1"/>
  <c r="FI426" i="1"/>
  <c r="EU426" i="1"/>
  <c r="ET426" i="1"/>
  <c r="ES426" i="1"/>
  <c r="ER426" i="1"/>
  <c r="EQ426" i="1"/>
  <c r="EP426" i="1"/>
  <c r="EJ426" i="1"/>
  <c r="EG426" i="1"/>
  <c r="EI426" i="1" s="1"/>
  <c r="DX426" i="1"/>
  <c r="DZ426" i="1" s="1"/>
  <c r="DU426" i="1"/>
  <c r="DP426" i="1"/>
  <c r="DK426" i="1"/>
  <c r="DH426" i="1"/>
  <c r="EM426" i="1"/>
  <c r="DC426" i="1"/>
  <c r="DB426" i="1"/>
  <c r="DA426" i="1"/>
  <c r="CV426" i="1"/>
  <c r="BQ426" i="1"/>
  <c r="AN426" i="1" s="1"/>
  <c r="AO426" i="1" s="1"/>
  <c r="BH426" i="1"/>
  <c r="BF426" i="1"/>
  <c r="AY426" i="1"/>
  <c r="AW426" i="1"/>
  <c r="AM426" i="1"/>
  <c r="AL426" i="1"/>
  <c r="AK426" i="1"/>
  <c r="AJ426" i="1"/>
  <c r="U426" i="1"/>
  <c r="R426" i="1"/>
  <c r="P426" i="1"/>
  <c r="GI425" i="1"/>
  <c r="GH425" i="1"/>
  <c r="FZ425" i="1"/>
  <c r="FX425" i="1"/>
  <c r="FV425" i="1"/>
  <c r="FU425" i="1"/>
  <c r="FT425" i="1"/>
  <c r="FS425" i="1"/>
  <c r="FR425" i="1"/>
  <c r="FI425" i="1"/>
  <c r="DC425" i="1"/>
  <c r="DB425" i="1"/>
  <c r="DA425" i="1"/>
  <c r="BH425" i="1"/>
  <c r="BF425" i="1"/>
  <c r="AY425" i="1"/>
  <c r="AW425" i="1"/>
  <c r="AU425" i="1"/>
  <c r="AU426" i="1" s="1"/>
  <c r="AU427" i="1" s="1"/>
  <c r="AE425" i="1"/>
  <c r="P425" i="1"/>
  <c r="A425" i="1"/>
  <c r="GI424" i="1"/>
  <c r="GH424" i="1"/>
  <c r="FZ424" i="1"/>
  <c r="FX424" i="1"/>
  <c r="FV424" i="1"/>
  <c r="FU424" i="1"/>
  <c r="FT424" i="1"/>
  <c r="FS424" i="1"/>
  <c r="FR424" i="1"/>
  <c r="FI424" i="1"/>
  <c r="EU424" i="1"/>
  <c r="ET424" i="1"/>
  <c r="ES424" i="1"/>
  <c r="ER424" i="1"/>
  <c r="EQ424" i="1"/>
  <c r="EP424" i="1"/>
  <c r="EJ424" i="1"/>
  <c r="EL424" i="1" s="1"/>
  <c r="EG424" i="1"/>
  <c r="EI424" i="1" s="1"/>
  <c r="ED424" i="1"/>
  <c r="EF424" i="1" s="1"/>
  <c r="DX424" i="1"/>
  <c r="DZ424" i="1" s="1"/>
  <c r="DU424" i="1"/>
  <c r="DP424" i="1"/>
  <c r="DK424" i="1"/>
  <c r="DH424" i="1"/>
  <c r="EM424" i="1"/>
  <c r="DC424" i="1"/>
  <c r="DB424" i="1"/>
  <c r="DA424" i="1"/>
  <c r="CV424" i="1"/>
  <c r="BQ424" i="1"/>
  <c r="AN424" i="1" s="1"/>
  <c r="AO424" i="1" s="1"/>
  <c r="BH424" i="1"/>
  <c r="BF424" i="1"/>
  <c r="AY424" i="1"/>
  <c r="AM424" i="1"/>
  <c r="AL424" i="1"/>
  <c r="AK424" i="1"/>
  <c r="AJ424" i="1"/>
  <c r="U424" i="1"/>
  <c r="R424" i="1"/>
  <c r="P424" i="1"/>
  <c r="GI423" i="1"/>
  <c r="GH423" i="1"/>
  <c r="FZ423" i="1"/>
  <c r="FX423" i="1"/>
  <c r="FV423" i="1"/>
  <c r="FU423" i="1"/>
  <c r="FT423" i="1"/>
  <c r="FS423" i="1"/>
  <c r="FR423" i="1"/>
  <c r="FI423" i="1"/>
  <c r="EY423" i="1"/>
  <c r="EX423" i="1"/>
  <c r="EU423" i="1"/>
  <c r="ET423" i="1"/>
  <c r="ES423" i="1"/>
  <c r="ER423" i="1"/>
  <c r="EQ423" i="1"/>
  <c r="EP423" i="1"/>
  <c r="EJ423" i="1"/>
  <c r="EG423" i="1"/>
  <c r="EH423" i="1" s="1"/>
  <c r="ED423" i="1"/>
  <c r="DX423" i="1"/>
  <c r="EM423" i="1"/>
  <c r="DC423" i="1"/>
  <c r="DB423" i="1"/>
  <c r="DA423" i="1"/>
  <c r="CV423" i="1"/>
  <c r="BQ423" i="1"/>
  <c r="AN423" i="1" s="1"/>
  <c r="AO423" i="1" s="1"/>
  <c r="BH423" i="1"/>
  <c r="BF423" i="1"/>
  <c r="AY423" i="1"/>
  <c r="AW423" i="1"/>
  <c r="AM423" i="1"/>
  <c r="AL423" i="1"/>
  <c r="AK423" i="1"/>
  <c r="AJ423" i="1"/>
  <c r="R423" i="1"/>
  <c r="P423" i="1"/>
  <c r="GI422" i="1"/>
  <c r="GH422" i="1"/>
  <c r="FZ422" i="1"/>
  <c r="FX422" i="1"/>
  <c r="FV422" i="1"/>
  <c r="FU422" i="1"/>
  <c r="FT422" i="1"/>
  <c r="FS422" i="1"/>
  <c r="FR422" i="1"/>
  <c r="FI422" i="1"/>
  <c r="DC422" i="1"/>
  <c r="DB422" i="1"/>
  <c r="DA422" i="1"/>
  <c r="BH422" i="1"/>
  <c r="BF422" i="1"/>
  <c r="AY422" i="1"/>
  <c r="AW422" i="1"/>
  <c r="AU422" i="1"/>
  <c r="AU423" i="1" s="1"/>
  <c r="AU424" i="1" s="1"/>
  <c r="AF422" i="1"/>
  <c r="AE422" i="1"/>
  <c r="P422" i="1"/>
  <c r="A422" i="1"/>
  <c r="GI421" i="1"/>
  <c r="GH421" i="1"/>
  <c r="FZ421" i="1"/>
  <c r="FX421" i="1"/>
  <c r="FV421" i="1"/>
  <c r="FU421" i="1"/>
  <c r="FT421" i="1"/>
  <c r="FS421" i="1"/>
  <c r="FR421" i="1"/>
  <c r="FI421" i="1"/>
  <c r="EU421" i="1"/>
  <c r="ET421" i="1"/>
  <c r="ES421" i="1"/>
  <c r="ER421" i="1"/>
  <c r="EQ421" i="1"/>
  <c r="EP421" i="1"/>
  <c r="EA421" i="1"/>
  <c r="DU421" i="1"/>
  <c r="DP421" i="1"/>
  <c r="DK421" i="1"/>
  <c r="DH421" i="1"/>
  <c r="DC421" i="1"/>
  <c r="DB421" i="1"/>
  <c r="DA421" i="1"/>
  <c r="CV421" i="1"/>
  <c r="BQ421" i="1"/>
  <c r="AN421" i="1" s="1"/>
  <c r="AO421" i="1" s="1"/>
  <c r="BH421" i="1"/>
  <c r="BF421" i="1"/>
  <c r="AY421" i="1"/>
  <c r="AW421" i="1"/>
  <c r="AM421" i="1"/>
  <c r="AL421" i="1"/>
  <c r="AK421" i="1"/>
  <c r="AJ421" i="1"/>
  <c r="U421" i="1"/>
  <c r="R421" i="1"/>
  <c r="P421" i="1"/>
  <c r="GI420" i="1"/>
  <c r="GH420" i="1"/>
  <c r="FZ420" i="1"/>
  <c r="FX420" i="1"/>
  <c r="FV420" i="1"/>
  <c r="FU420" i="1"/>
  <c r="FT420" i="1"/>
  <c r="FS420" i="1"/>
  <c r="FR420" i="1"/>
  <c r="FI420" i="1"/>
  <c r="DC420" i="1"/>
  <c r="DB420" i="1"/>
  <c r="DA420" i="1"/>
  <c r="BH420" i="1"/>
  <c r="BF420" i="1"/>
  <c r="AY420" i="1"/>
  <c r="AW420" i="1"/>
  <c r="AU420" i="1"/>
  <c r="AU421" i="1" s="1"/>
  <c r="P420" i="1"/>
  <c r="A420" i="1"/>
  <c r="GI419" i="1"/>
  <c r="GH419" i="1"/>
  <c r="FZ419" i="1"/>
  <c r="FX419" i="1"/>
  <c r="FV419" i="1"/>
  <c r="FU419" i="1"/>
  <c r="FT419" i="1"/>
  <c r="FS419" i="1"/>
  <c r="FR419" i="1"/>
  <c r="FI419" i="1"/>
  <c r="EY419" i="1"/>
  <c r="DK419" i="1" s="1"/>
  <c r="EX419" i="1"/>
  <c r="EU419" i="1"/>
  <c r="ET419" i="1"/>
  <c r="ES419" i="1"/>
  <c r="ER419" i="1"/>
  <c r="EQ419" i="1"/>
  <c r="EP419" i="1"/>
  <c r="EJ419" i="1"/>
  <c r="EG419" i="1"/>
  <c r="EH419" i="1" s="1"/>
  <c r="ED419" i="1"/>
  <c r="DX419" i="1"/>
  <c r="DY419" i="1" s="1"/>
  <c r="EM419" i="1"/>
  <c r="DC419" i="1"/>
  <c r="DB419" i="1"/>
  <c r="DA419" i="1"/>
  <c r="CV419" i="1"/>
  <c r="BQ419" i="1"/>
  <c r="AN419" i="1" s="1"/>
  <c r="BH419" i="1"/>
  <c r="BF419" i="1"/>
  <c r="AY419" i="1"/>
  <c r="AW419" i="1"/>
  <c r="AO419" i="1"/>
  <c r="AM419" i="1"/>
  <c r="AL419" i="1"/>
  <c r="AK419" i="1"/>
  <c r="AJ419" i="1"/>
  <c r="V419" i="1"/>
  <c r="AE419" i="1"/>
  <c r="R419" i="1"/>
  <c r="P419" i="1"/>
  <c r="GI418" i="1"/>
  <c r="GH418" i="1"/>
  <c r="FZ418" i="1"/>
  <c r="FX418" i="1"/>
  <c r="FV418" i="1"/>
  <c r="FU418" i="1"/>
  <c r="FT418" i="1"/>
  <c r="FS418" i="1"/>
  <c r="FR418" i="1"/>
  <c r="FI418" i="1"/>
  <c r="EU418" i="1"/>
  <c r="ET418" i="1"/>
  <c r="ES418" i="1"/>
  <c r="ER418" i="1"/>
  <c r="EQ418" i="1"/>
  <c r="EP418" i="1"/>
  <c r="EJ418" i="1"/>
  <c r="DX418" i="1"/>
  <c r="DU418" i="1"/>
  <c r="DP418" i="1"/>
  <c r="DK418" i="1"/>
  <c r="DH418" i="1"/>
  <c r="EM418" i="1"/>
  <c r="DC418" i="1"/>
  <c r="DB418" i="1"/>
  <c r="DA418" i="1"/>
  <c r="CV418" i="1"/>
  <c r="BQ418" i="1"/>
  <c r="AN418" i="1" s="1"/>
  <c r="AO418" i="1" s="1"/>
  <c r="BH418" i="1"/>
  <c r="BF418" i="1"/>
  <c r="AY418" i="1"/>
  <c r="AW418" i="1"/>
  <c r="AM418" i="1"/>
  <c r="AL418" i="1"/>
  <c r="AK418" i="1"/>
  <c r="AJ418" i="1"/>
  <c r="U418" i="1"/>
  <c r="R418" i="1"/>
  <c r="P418" i="1"/>
  <c r="GI417" i="1"/>
  <c r="GH417" i="1"/>
  <c r="FZ417" i="1"/>
  <c r="FX417" i="1"/>
  <c r="FV417" i="1"/>
  <c r="FU417" i="1"/>
  <c r="FT417" i="1"/>
  <c r="FS417" i="1"/>
  <c r="FR417" i="1"/>
  <c r="FI417" i="1"/>
  <c r="DC417" i="1"/>
  <c r="DB417" i="1"/>
  <c r="DA417" i="1"/>
  <c r="BH417" i="1"/>
  <c r="BF417" i="1"/>
  <c r="AY417" i="1"/>
  <c r="AW417" i="1"/>
  <c r="AU417" i="1"/>
  <c r="AU418" i="1" s="1"/>
  <c r="AU419" i="1" s="1"/>
  <c r="P417" i="1"/>
  <c r="A417" i="1"/>
  <c r="GI416" i="1"/>
  <c r="GH416" i="1"/>
  <c r="FZ416" i="1"/>
  <c r="FX416" i="1"/>
  <c r="FV416" i="1"/>
  <c r="FU416" i="1"/>
  <c r="FT416" i="1"/>
  <c r="FS416" i="1"/>
  <c r="FR416" i="1"/>
  <c r="FI416" i="1"/>
  <c r="EY416" i="1"/>
  <c r="EX416" i="1"/>
  <c r="EU416" i="1"/>
  <c r="ET416" i="1"/>
  <c r="ES416" i="1"/>
  <c r="ER416" i="1"/>
  <c r="EQ416" i="1"/>
  <c r="EP416" i="1"/>
  <c r="EG416" i="1"/>
  <c r="EH416" i="1" s="1"/>
  <c r="ED416" i="1"/>
  <c r="EJ416" i="1"/>
  <c r="DC416" i="1"/>
  <c r="DB416" i="1"/>
  <c r="DA416" i="1"/>
  <c r="CV416" i="1"/>
  <c r="BQ416" i="1"/>
  <c r="AN416" i="1" s="1"/>
  <c r="AO416" i="1" s="1"/>
  <c r="BH416" i="1"/>
  <c r="BF416" i="1"/>
  <c r="AY416" i="1"/>
  <c r="AW416" i="1"/>
  <c r="AM416" i="1"/>
  <c r="AL416" i="1"/>
  <c r="AK416" i="1"/>
  <c r="AJ416" i="1"/>
  <c r="R416" i="1"/>
  <c r="P416" i="1"/>
  <c r="GI415" i="1"/>
  <c r="GH415" i="1"/>
  <c r="FZ415" i="1"/>
  <c r="FX415" i="1"/>
  <c r="FV415" i="1"/>
  <c r="FU415" i="1"/>
  <c r="FT415" i="1"/>
  <c r="FS415" i="1"/>
  <c r="FR415" i="1"/>
  <c r="FI415" i="1"/>
  <c r="EU415" i="1"/>
  <c r="ET415" i="1"/>
  <c r="ES415" i="1"/>
  <c r="ER415" i="1"/>
  <c r="EQ415" i="1"/>
  <c r="EP415" i="1"/>
  <c r="EJ415" i="1"/>
  <c r="EL415" i="1" s="1"/>
  <c r="DX415" i="1"/>
  <c r="DZ415" i="1" s="1"/>
  <c r="DU415" i="1"/>
  <c r="DP415" i="1"/>
  <c r="DK415" i="1"/>
  <c r="DH415" i="1"/>
  <c r="EM415" i="1"/>
  <c r="DC415" i="1"/>
  <c r="DB415" i="1"/>
  <c r="DA415" i="1"/>
  <c r="CV415" i="1"/>
  <c r="BQ415" i="1"/>
  <c r="AN415" i="1" s="1"/>
  <c r="AO415" i="1" s="1"/>
  <c r="BH415" i="1"/>
  <c r="BF415" i="1"/>
  <c r="AY415" i="1"/>
  <c r="AW415" i="1"/>
  <c r="AM415" i="1"/>
  <c r="AL415" i="1"/>
  <c r="AK415" i="1"/>
  <c r="AJ415" i="1"/>
  <c r="U415" i="1"/>
  <c r="R415" i="1"/>
  <c r="P415" i="1"/>
  <c r="GI414" i="1"/>
  <c r="GH414" i="1"/>
  <c r="FZ414" i="1"/>
  <c r="FX414" i="1"/>
  <c r="FV414" i="1"/>
  <c r="FU414" i="1"/>
  <c r="FT414" i="1"/>
  <c r="FS414" i="1"/>
  <c r="FR414" i="1"/>
  <c r="FI414" i="1"/>
  <c r="DC414" i="1"/>
  <c r="DB414" i="1"/>
  <c r="DA414" i="1"/>
  <c r="BH414" i="1"/>
  <c r="BF414" i="1"/>
  <c r="AY414" i="1"/>
  <c r="AW414" i="1"/>
  <c r="AU414" i="1"/>
  <c r="AU415" i="1" s="1"/>
  <c r="AU416" i="1" s="1"/>
  <c r="P414" i="1"/>
  <c r="A414" i="1"/>
  <c r="GI413" i="1"/>
  <c r="GH413" i="1"/>
  <c r="FZ413" i="1"/>
  <c r="FX413" i="1"/>
  <c r="FV413" i="1"/>
  <c r="FU413" i="1"/>
  <c r="FT413" i="1"/>
  <c r="FS413" i="1"/>
  <c r="FR413" i="1"/>
  <c r="FI413" i="1"/>
  <c r="EU413" i="1"/>
  <c r="ET413" i="1"/>
  <c r="ES413" i="1"/>
  <c r="ER413" i="1"/>
  <c r="EQ413" i="1"/>
  <c r="EP413" i="1"/>
  <c r="EJ413" i="1"/>
  <c r="EG413" i="1"/>
  <c r="EI413" i="1" s="1"/>
  <c r="ED413" i="1"/>
  <c r="DX413" i="1"/>
  <c r="DU413" i="1"/>
  <c r="DP413" i="1"/>
  <c r="DK413" i="1"/>
  <c r="DH413" i="1"/>
  <c r="EM413" i="1"/>
  <c r="DC413" i="1"/>
  <c r="DB413" i="1"/>
  <c r="DA413" i="1"/>
  <c r="CV413" i="1"/>
  <c r="BQ413" i="1"/>
  <c r="AN413" i="1" s="1"/>
  <c r="AO413" i="1" s="1"/>
  <c r="BH413" i="1"/>
  <c r="BF413" i="1"/>
  <c r="AY413" i="1"/>
  <c r="AW413" i="1"/>
  <c r="AM413" i="1"/>
  <c r="AL413" i="1"/>
  <c r="AK413" i="1"/>
  <c r="AJ413" i="1"/>
  <c r="U413" i="1"/>
  <c r="R413" i="1"/>
  <c r="P413" i="1"/>
  <c r="GI412" i="1"/>
  <c r="GH412" i="1"/>
  <c r="FZ412" i="1"/>
  <c r="FX412" i="1"/>
  <c r="FV412" i="1"/>
  <c r="FU412" i="1"/>
  <c r="FT412" i="1"/>
  <c r="FS412" i="1"/>
  <c r="FR412" i="1"/>
  <c r="FI412" i="1"/>
  <c r="DC412" i="1"/>
  <c r="DB412" i="1"/>
  <c r="DA412" i="1"/>
  <c r="BH412" i="1"/>
  <c r="BF412" i="1"/>
  <c r="AY412" i="1"/>
  <c r="AW412" i="1"/>
  <c r="AU412" i="1"/>
  <c r="AU413" i="1" s="1"/>
  <c r="AE412" i="1"/>
  <c r="P412" i="1"/>
  <c r="A412" i="1"/>
  <c r="GI411" i="1"/>
  <c r="GH411" i="1"/>
  <c r="FZ411" i="1"/>
  <c r="FX411" i="1"/>
  <c r="FV411" i="1"/>
  <c r="FU411" i="1"/>
  <c r="FT411" i="1"/>
  <c r="FS411" i="1"/>
  <c r="FR411" i="1"/>
  <c r="FI411" i="1"/>
  <c r="EU411" i="1"/>
  <c r="ET411" i="1"/>
  <c r="ES411" i="1"/>
  <c r="ER411" i="1"/>
  <c r="EQ411" i="1"/>
  <c r="EP411" i="1"/>
  <c r="EJ411" i="1"/>
  <c r="EL411" i="1" s="1"/>
  <c r="DX411" i="1"/>
  <c r="DZ411" i="1" s="1"/>
  <c r="DU411" i="1"/>
  <c r="DP411" i="1"/>
  <c r="DK411" i="1"/>
  <c r="DH411" i="1"/>
  <c r="EM411" i="1"/>
  <c r="DC411" i="1"/>
  <c r="DB411" i="1"/>
  <c r="DA411" i="1"/>
  <c r="CV411" i="1"/>
  <c r="BQ411" i="1"/>
  <c r="AN411" i="1" s="1"/>
  <c r="AO411" i="1" s="1"/>
  <c r="BH411" i="1"/>
  <c r="BF411" i="1"/>
  <c r="AY411" i="1"/>
  <c r="AM411" i="1"/>
  <c r="AL411" i="1"/>
  <c r="AK411" i="1"/>
  <c r="AJ411" i="1"/>
  <c r="U411" i="1"/>
  <c r="R411" i="1"/>
  <c r="P411" i="1"/>
  <c r="GI410" i="1"/>
  <c r="GH410" i="1"/>
  <c r="FZ410" i="1"/>
  <c r="FX410" i="1"/>
  <c r="FV410" i="1"/>
  <c r="FU410" i="1"/>
  <c r="FT410" i="1"/>
  <c r="FS410" i="1"/>
  <c r="FR410" i="1"/>
  <c r="FI410" i="1"/>
  <c r="EU410" i="1"/>
  <c r="ET410" i="1"/>
  <c r="ES410" i="1"/>
  <c r="ER410" i="1"/>
  <c r="EQ410" i="1"/>
  <c r="EP410" i="1"/>
  <c r="EJ410" i="1"/>
  <c r="EK410" i="1" s="1"/>
  <c r="EG410" i="1"/>
  <c r="ED410" i="1"/>
  <c r="EF410" i="1" s="1"/>
  <c r="DX410" i="1"/>
  <c r="DY410" i="1" s="1"/>
  <c r="DU410" i="1"/>
  <c r="DP410" i="1"/>
  <c r="DK410" i="1"/>
  <c r="DH410" i="1"/>
  <c r="EM410" i="1"/>
  <c r="DC410" i="1"/>
  <c r="DB410" i="1"/>
  <c r="DA410" i="1"/>
  <c r="CV410" i="1"/>
  <c r="BQ410" i="1"/>
  <c r="AN410" i="1" s="1"/>
  <c r="AO410" i="1" s="1"/>
  <c r="BH410" i="1"/>
  <c r="BF410" i="1"/>
  <c r="AY410" i="1"/>
  <c r="AW410" i="1"/>
  <c r="AM410" i="1"/>
  <c r="AL410" i="1"/>
  <c r="AK410" i="1"/>
  <c r="AJ410" i="1"/>
  <c r="U410" i="1"/>
  <c r="R410" i="1"/>
  <c r="P410" i="1"/>
  <c r="GI409" i="1"/>
  <c r="GH409" i="1"/>
  <c r="FZ409" i="1"/>
  <c r="FX409" i="1"/>
  <c r="FV409" i="1"/>
  <c r="FU409" i="1"/>
  <c r="FT409" i="1"/>
  <c r="FS409" i="1"/>
  <c r="FR409" i="1"/>
  <c r="FI409" i="1"/>
  <c r="DC409" i="1"/>
  <c r="DB409" i="1"/>
  <c r="DA409" i="1"/>
  <c r="BH409" i="1"/>
  <c r="BF409" i="1"/>
  <c r="AY409" i="1"/>
  <c r="AW409" i="1"/>
  <c r="AU409" i="1"/>
  <c r="AU410" i="1" s="1"/>
  <c r="AU411" i="1" s="1"/>
  <c r="AF409" i="1"/>
  <c r="AE409" i="1"/>
  <c r="P409" i="1"/>
  <c r="A409" i="1"/>
  <c r="GI408" i="1"/>
  <c r="GH408" i="1"/>
  <c r="FZ408" i="1"/>
  <c r="FX408" i="1"/>
  <c r="FV408" i="1"/>
  <c r="FU408" i="1"/>
  <c r="FT408" i="1"/>
  <c r="FS408" i="1"/>
  <c r="FR408" i="1"/>
  <c r="FI408" i="1"/>
  <c r="EU408" i="1"/>
  <c r="ET408" i="1"/>
  <c r="ES408" i="1"/>
  <c r="ER408" i="1"/>
  <c r="EQ408" i="1"/>
  <c r="EP408" i="1"/>
  <c r="EG408" i="1"/>
  <c r="EI408" i="1" s="1"/>
  <c r="ED408" i="1"/>
  <c r="EF408" i="1" s="1"/>
  <c r="DU408" i="1"/>
  <c r="DP408" i="1"/>
  <c r="DK408" i="1"/>
  <c r="DH408" i="1"/>
  <c r="EJ408" i="1"/>
  <c r="DC408" i="1"/>
  <c r="DB408" i="1"/>
  <c r="DA408" i="1"/>
  <c r="CV408" i="1"/>
  <c r="BQ408" i="1"/>
  <c r="AN408" i="1" s="1"/>
  <c r="AO408" i="1" s="1"/>
  <c r="BH408" i="1"/>
  <c r="BF408" i="1"/>
  <c r="AY408" i="1"/>
  <c r="AW408" i="1"/>
  <c r="AM408" i="1"/>
  <c r="AL408" i="1"/>
  <c r="AK408" i="1"/>
  <c r="AJ408" i="1"/>
  <c r="U408" i="1"/>
  <c r="R408" i="1"/>
  <c r="P408" i="1"/>
  <c r="GI407" i="1"/>
  <c r="GH407" i="1"/>
  <c r="FZ407" i="1"/>
  <c r="FX407" i="1"/>
  <c r="FV407" i="1"/>
  <c r="FU407" i="1"/>
  <c r="FT407" i="1"/>
  <c r="FS407" i="1"/>
  <c r="FR407" i="1"/>
  <c r="FI407" i="1"/>
  <c r="DC407" i="1"/>
  <c r="DB407" i="1"/>
  <c r="DA407" i="1"/>
  <c r="BH407" i="1"/>
  <c r="BF407" i="1"/>
  <c r="AY407" i="1"/>
  <c r="AW407" i="1"/>
  <c r="AU407" i="1"/>
  <c r="AU408" i="1" s="1"/>
  <c r="AE407" i="1"/>
  <c r="P407" i="1"/>
  <c r="A407" i="1"/>
  <c r="GI406" i="1"/>
  <c r="GH406" i="1"/>
  <c r="FZ406" i="1"/>
  <c r="FX406" i="1"/>
  <c r="FV406" i="1"/>
  <c r="FU406" i="1"/>
  <c r="FT406" i="1"/>
  <c r="FS406" i="1"/>
  <c r="FR406" i="1"/>
  <c r="FI406" i="1"/>
  <c r="EU406" i="1"/>
  <c r="ET406" i="1"/>
  <c r="ES406" i="1"/>
  <c r="ER406" i="1"/>
  <c r="EQ406" i="1"/>
  <c r="EP406" i="1"/>
  <c r="ED406" i="1"/>
  <c r="EF406" i="1" s="1"/>
  <c r="DU406" i="1"/>
  <c r="DP406" i="1"/>
  <c r="DK406" i="1"/>
  <c r="DH406" i="1"/>
  <c r="EG406" i="1"/>
  <c r="DC406" i="1"/>
  <c r="DB406" i="1"/>
  <c r="DA406" i="1"/>
  <c r="CV406" i="1"/>
  <c r="BQ406" i="1"/>
  <c r="AN406" i="1" s="1"/>
  <c r="AO406" i="1" s="1"/>
  <c r="BH406" i="1"/>
  <c r="BF406" i="1"/>
  <c r="AY406" i="1"/>
  <c r="AW406" i="1"/>
  <c r="AM406" i="1"/>
  <c r="AL406" i="1"/>
  <c r="AK406" i="1"/>
  <c r="AJ406" i="1"/>
  <c r="U406" i="1"/>
  <c r="R406" i="1"/>
  <c r="P406" i="1"/>
  <c r="GI405" i="1"/>
  <c r="GH405" i="1"/>
  <c r="FZ405" i="1"/>
  <c r="FX405" i="1"/>
  <c r="FV405" i="1"/>
  <c r="FU405" i="1"/>
  <c r="FT405" i="1"/>
  <c r="FS405" i="1"/>
  <c r="FR405" i="1"/>
  <c r="FI405" i="1"/>
  <c r="DC405" i="1"/>
  <c r="DB405" i="1"/>
  <c r="DA405" i="1"/>
  <c r="BH405" i="1"/>
  <c r="BF405" i="1"/>
  <c r="AY405" i="1"/>
  <c r="AW405" i="1"/>
  <c r="AU405" i="1"/>
  <c r="AU406" i="1" s="1"/>
  <c r="AF405" i="1"/>
  <c r="P405" i="1"/>
  <c r="A405" i="1"/>
  <c r="AE405" i="1" s="1"/>
  <c r="GI404" i="1"/>
  <c r="GH404" i="1"/>
  <c r="FZ404" i="1"/>
  <c r="FX404" i="1"/>
  <c r="FV404" i="1"/>
  <c r="FU404" i="1"/>
  <c r="FT404" i="1"/>
  <c r="FS404" i="1"/>
  <c r="FR404" i="1"/>
  <c r="FI404" i="1"/>
  <c r="EU404" i="1"/>
  <c r="ET404" i="1"/>
  <c r="ES404" i="1"/>
  <c r="ER404" i="1"/>
  <c r="EQ404" i="1"/>
  <c r="EP404" i="1"/>
  <c r="DU404" i="1"/>
  <c r="DP404" i="1"/>
  <c r="DK404" i="1"/>
  <c r="DH404" i="1"/>
  <c r="ED404" i="1"/>
  <c r="DC404" i="1"/>
  <c r="DB404" i="1"/>
  <c r="DD404" i="1" s="1"/>
  <c r="DA404" i="1"/>
  <c r="CV404" i="1"/>
  <c r="BQ404" i="1"/>
  <c r="AN404" i="1" s="1"/>
  <c r="AO404" i="1" s="1"/>
  <c r="BH404" i="1"/>
  <c r="BF404" i="1"/>
  <c r="AY404" i="1"/>
  <c r="AM404" i="1"/>
  <c r="AL404" i="1"/>
  <c r="AK404" i="1"/>
  <c r="AJ404" i="1"/>
  <c r="U404" i="1"/>
  <c r="R404" i="1"/>
  <c r="P404" i="1"/>
  <c r="GI403" i="1"/>
  <c r="GH403" i="1"/>
  <c r="FZ403" i="1"/>
  <c r="FX403" i="1"/>
  <c r="FV403" i="1"/>
  <c r="FU403" i="1"/>
  <c r="FT403" i="1"/>
  <c r="FS403" i="1"/>
  <c r="FR403" i="1"/>
  <c r="FI403" i="1"/>
  <c r="EU403" i="1"/>
  <c r="ET403" i="1"/>
  <c r="ES403" i="1"/>
  <c r="ER403" i="1"/>
  <c r="EQ403" i="1"/>
  <c r="EP403" i="1"/>
  <c r="EG403" i="1"/>
  <c r="EI403" i="1" s="1"/>
  <c r="DU403" i="1"/>
  <c r="DP403" i="1"/>
  <c r="DK403" i="1"/>
  <c r="DH403" i="1"/>
  <c r="EJ403" i="1"/>
  <c r="DC403" i="1"/>
  <c r="DB403" i="1"/>
  <c r="DA403" i="1"/>
  <c r="CV403" i="1"/>
  <c r="BQ403" i="1"/>
  <c r="AN403" i="1" s="1"/>
  <c r="AO403" i="1" s="1"/>
  <c r="BH403" i="1"/>
  <c r="BF403" i="1"/>
  <c r="AY403" i="1"/>
  <c r="AW403" i="1"/>
  <c r="AM403" i="1"/>
  <c r="AL403" i="1"/>
  <c r="AK403" i="1"/>
  <c r="AJ403" i="1"/>
  <c r="U403" i="1"/>
  <c r="R403" i="1"/>
  <c r="P403" i="1"/>
  <c r="GI402" i="1"/>
  <c r="GH402" i="1"/>
  <c r="FZ402" i="1"/>
  <c r="FX402" i="1"/>
  <c r="FV402" i="1"/>
  <c r="FU402" i="1"/>
  <c r="FT402" i="1"/>
  <c r="FS402" i="1"/>
  <c r="FR402" i="1"/>
  <c r="FI402" i="1"/>
  <c r="DC402" i="1"/>
  <c r="DB402" i="1"/>
  <c r="DA402" i="1"/>
  <c r="BH402" i="1"/>
  <c r="BF402" i="1"/>
  <c r="AY402" i="1"/>
  <c r="AW402" i="1"/>
  <c r="AU402" i="1"/>
  <c r="AU403" i="1" s="1"/>
  <c r="AU404" i="1" s="1"/>
  <c r="AE402" i="1"/>
  <c r="P402" i="1"/>
  <c r="A402" i="1"/>
  <c r="GI401" i="1"/>
  <c r="GH401" i="1"/>
  <c r="FZ401" i="1"/>
  <c r="FX401" i="1"/>
  <c r="FV401" i="1"/>
  <c r="FU401" i="1"/>
  <c r="FT401" i="1"/>
  <c r="FS401" i="1"/>
  <c r="FR401" i="1"/>
  <c r="FI401" i="1"/>
  <c r="EU401" i="1"/>
  <c r="ET401" i="1"/>
  <c r="ES401" i="1"/>
  <c r="ER401" i="1"/>
  <c r="EQ401" i="1"/>
  <c r="EP401" i="1"/>
  <c r="DU401" i="1"/>
  <c r="DP401" i="1"/>
  <c r="DK401" i="1"/>
  <c r="DH401" i="1"/>
  <c r="ED401" i="1"/>
  <c r="DC401" i="1"/>
  <c r="DB401" i="1"/>
  <c r="DA401" i="1"/>
  <c r="CV401" i="1"/>
  <c r="BQ401" i="1"/>
  <c r="AN401" i="1" s="1"/>
  <c r="AO401" i="1" s="1"/>
  <c r="BH401" i="1"/>
  <c r="BF401" i="1"/>
  <c r="AY401" i="1"/>
  <c r="AM401" i="1"/>
  <c r="AL401" i="1"/>
  <c r="AK401" i="1"/>
  <c r="AJ401" i="1"/>
  <c r="U401" i="1"/>
  <c r="R401" i="1"/>
  <c r="P401" i="1"/>
  <c r="GI400" i="1"/>
  <c r="GH400" i="1"/>
  <c r="FZ400" i="1"/>
  <c r="FX400" i="1"/>
  <c r="FV400" i="1"/>
  <c r="FU400" i="1"/>
  <c r="FT400" i="1"/>
  <c r="FS400" i="1"/>
  <c r="FR400" i="1"/>
  <c r="FI400" i="1"/>
  <c r="EU400" i="1"/>
  <c r="ET400" i="1"/>
  <c r="ES400" i="1"/>
  <c r="ER400" i="1"/>
  <c r="EQ400" i="1"/>
  <c r="EP400" i="1"/>
  <c r="EG400" i="1"/>
  <c r="EI400" i="1" s="1"/>
  <c r="DU400" i="1"/>
  <c r="DP400" i="1"/>
  <c r="DK400" i="1"/>
  <c r="DH400" i="1"/>
  <c r="EJ400" i="1"/>
  <c r="DC400" i="1"/>
  <c r="DB400" i="1"/>
  <c r="DA400" i="1"/>
  <c r="CV400" i="1"/>
  <c r="BQ400" i="1"/>
  <c r="AN400" i="1" s="1"/>
  <c r="AO400" i="1" s="1"/>
  <c r="BH400" i="1"/>
  <c r="BF400" i="1"/>
  <c r="AY400" i="1"/>
  <c r="AW400" i="1"/>
  <c r="AM400" i="1"/>
  <c r="AL400" i="1"/>
  <c r="AK400" i="1"/>
  <c r="AJ400" i="1"/>
  <c r="U400" i="1"/>
  <c r="R400" i="1"/>
  <c r="P400" i="1"/>
  <c r="GI399" i="1"/>
  <c r="GH399" i="1"/>
  <c r="FZ399" i="1"/>
  <c r="FX399" i="1"/>
  <c r="FV399" i="1"/>
  <c r="FU399" i="1"/>
  <c r="FT399" i="1"/>
  <c r="FS399" i="1"/>
  <c r="FR399" i="1"/>
  <c r="FI399" i="1"/>
  <c r="EU399" i="1"/>
  <c r="ET399" i="1"/>
  <c r="ES399" i="1"/>
  <c r="ER399" i="1"/>
  <c r="EQ399" i="1"/>
  <c r="EP399" i="1"/>
  <c r="DU399" i="1"/>
  <c r="DP399" i="1"/>
  <c r="DK399" i="1"/>
  <c r="DH399" i="1"/>
  <c r="ED399" i="1"/>
  <c r="DC399" i="1"/>
  <c r="DB399" i="1"/>
  <c r="DA399" i="1"/>
  <c r="CV399" i="1"/>
  <c r="BQ399" i="1"/>
  <c r="AN399" i="1" s="1"/>
  <c r="AO399" i="1" s="1"/>
  <c r="BH399" i="1"/>
  <c r="BF399" i="1"/>
  <c r="AY399" i="1"/>
  <c r="AW399" i="1"/>
  <c r="AM399" i="1"/>
  <c r="AL399" i="1"/>
  <c r="AK399" i="1"/>
  <c r="AJ399" i="1"/>
  <c r="U399" i="1"/>
  <c r="R399" i="1"/>
  <c r="P399" i="1"/>
  <c r="GI398" i="1"/>
  <c r="GH398" i="1"/>
  <c r="FZ398" i="1"/>
  <c r="FX398" i="1"/>
  <c r="FV398" i="1"/>
  <c r="FU398" i="1"/>
  <c r="FT398" i="1"/>
  <c r="FS398" i="1"/>
  <c r="FR398" i="1"/>
  <c r="FI398" i="1"/>
  <c r="DC398" i="1"/>
  <c r="DB398" i="1"/>
  <c r="DA398" i="1"/>
  <c r="BH398" i="1"/>
  <c r="BF398" i="1"/>
  <c r="AY398" i="1"/>
  <c r="AW398" i="1"/>
  <c r="AU398" i="1"/>
  <c r="AU399" i="1" s="1"/>
  <c r="AU400" i="1" s="1"/>
  <c r="AU401" i="1" s="1"/>
  <c r="P398" i="1"/>
  <c r="A398" i="1"/>
  <c r="AF398" i="1" s="1"/>
  <c r="GI397" i="1"/>
  <c r="GH397" i="1"/>
  <c r="FZ397" i="1"/>
  <c r="FX397" i="1"/>
  <c r="FV397" i="1"/>
  <c r="FU397" i="1"/>
  <c r="FT397" i="1"/>
  <c r="FS397" i="1"/>
  <c r="FR397" i="1"/>
  <c r="FI397" i="1"/>
  <c r="EU397" i="1"/>
  <c r="ET397" i="1"/>
  <c r="ES397" i="1"/>
  <c r="ER397" i="1"/>
  <c r="EQ397" i="1"/>
  <c r="EP397" i="1"/>
  <c r="EJ397" i="1"/>
  <c r="EL397" i="1" s="1"/>
  <c r="EG397" i="1"/>
  <c r="EI397" i="1" s="1"/>
  <c r="ED397" i="1"/>
  <c r="EE397" i="1" s="1"/>
  <c r="DX397" i="1"/>
  <c r="DZ397" i="1" s="1"/>
  <c r="DU397" i="1"/>
  <c r="DP397" i="1"/>
  <c r="DK397" i="1"/>
  <c r="DH397" i="1"/>
  <c r="EM397" i="1"/>
  <c r="DC397" i="1"/>
  <c r="DB397" i="1"/>
  <c r="DA397" i="1"/>
  <c r="CV397" i="1"/>
  <c r="BQ397" i="1"/>
  <c r="AN397" i="1" s="1"/>
  <c r="AO397" i="1" s="1"/>
  <c r="BH397" i="1"/>
  <c r="BF397" i="1"/>
  <c r="AY397" i="1"/>
  <c r="AW397" i="1"/>
  <c r="AM397" i="1"/>
  <c r="AL397" i="1"/>
  <c r="AK397" i="1"/>
  <c r="AJ397" i="1"/>
  <c r="U397" i="1"/>
  <c r="R397" i="1"/>
  <c r="P397" i="1"/>
  <c r="GI396" i="1"/>
  <c r="GH396" i="1"/>
  <c r="FZ396" i="1"/>
  <c r="FX396" i="1"/>
  <c r="FV396" i="1"/>
  <c r="FU396" i="1"/>
  <c r="FT396" i="1"/>
  <c r="FS396" i="1"/>
  <c r="FR396" i="1"/>
  <c r="FI396" i="1"/>
  <c r="DC396" i="1"/>
  <c r="DB396" i="1"/>
  <c r="DA396" i="1"/>
  <c r="BH396" i="1"/>
  <c r="BF396" i="1"/>
  <c r="AY396" i="1"/>
  <c r="AW396" i="1"/>
  <c r="AU396" i="1"/>
  <c r="AU397" i="1" s="1"/>
  <c r="AF396" i="1"/>
  <c r="AE396" i="1"/>
  <c r="AV396" i="1"/>
  <c r="P396" i="1"/>
  <c r="A396" i="1"/>
  <c r="GI395" i="1"/>
  <c r="GH395" i="1"/>
  <c r="FZ395" i="1"/>
  <c r="FX395" i="1"/>
  <c r="FV395" i="1"/>
  <c r="FU395" i="1"/>
  <c r="FT395" i="1"/>
  <c r="FS395" i="1"/>
  <c r="FR395" i="1"/>
  <c r="FI395" i="1"/>
  <c r="EU395" i="1"/>
  <c r="ET395" i="1"/>
  <c r="ES395" i="1"/>
  <c r="ER395" i="1"/>
  <c r="EQ395" i="1"/>
  <c r="EP395" i="1"/>
  <c r="EG395" i="1"/>
  <c r="EI395" i="1" s="1"/>
  <c r="ED395" i="1"/>
  <c r="EF395" i="1" s="1"/>
  <c r="DU395" i="1"/>
  <c r="DP395" i="1"/>
  <c r="DK395" i="1"/>
  <c r="DH395" i="1"/>
  <c r="EJ395" i="1"/>
  <c r="DC395" i="1"/>
  <c r="DB395" i="1"/>
  <c r="DA395" i="1"/>
  <c r="CV395" i="1"/>
  <c r="BQ395" i="1"/>
  <c r="AN395" i="1" s="1"/>
  <c r="AO395" i="1" s="1"/>
  <c r="BH395" i="1"/>
  <c r="BF395" i="1"/>
  <c r="AY395" i="1"/>
  <c r="AW395" i="1"/>
  <c r="AM395" i="1"/>
  <c r="AL395" i="1"/>
  <c r="AK395" i="1"/>
  <c r="AJ395" i="1"/>
  <c r="U395" i="1"/>
  <c r="R395" i="1"/>
  <c r="P395" i="1"/>
  <c r="GI394" i="1"/>
  <c r="GH394" i="1"/>
  <c r="FZ394" i="1"/>
  <c r="FX394" i="1"/>
  <c r="FV394" i="1"/>
  <c r="FU394" i="1"/>
  <c r="FT394" i="1"/>
  <c r="FS394" i="1"/>
  <c r="FR394" i="1"/>
  <c r="FI394" i="1"/>
  <c r="DC394" i="1"/>
  <c r="DB394" i="1"/>
  <c r="DA394" i="1"/>
  <c r="BH394" i="1"/>
  <c r="BF394" i="1"/>
  <c r="AY394" i="1"/>
  <c r="AW394" i="1"/>
  <c r="AU394" i="1"/>
  <c r="AU395" i="1" s="1"/>
  <c r="AE394" i="1"/>
  <c r="P394" i="1"/>
  <c r="A394" i="1"/>
  <c r="GI393" i="1"/>
  <c r="GH393" i="1"/>
  <c r="FZ393" i="1"/>
  <c r="FX393" i="1"/>
  <c r="FV393" i="1"/>
  <c r="FU393" i="1"/>
  <c r="FT393" i="1"/>
  <c r="FS393" i="1"/>
  <c r="FR393" i="1"/>
  <c r="FI393" i="1"/>
  <c r="EU393" i="1"/>
  <c r="ET393" i="1"/>
  <c r="ES393" i="1"/>
  <c r="ER393" i="1"/>
  <c r="EQ393" i="1"/>
  <c r="EP393" i="1"/>
  <c r="ED393" i="1"/>
  <c r="EF393" i="1" s="1"/>
  <c r="DX393" i="1"/>
  <c r="DY393" i="1" s="1"/>
  <c r="DU393" i="1"/>
  <c r="DP393" i="1"/>
  <c r="DK393" i="1"/>
  <c r="DH393" i="1"/>
  <c r="EG393" i="1"/>
  <c r="DC393" i="1"/>
  <c r="DB393" i="1"/>
  <c r="DA393" i="1"/>
  <c r="CV393" i="1"/>
  <c r="BQ393" i="1"/>
  <c r="AN393" i="1" s="1"/>
  <c r="AO393" i="1" s="1"/>
  <c r="BH393" i="1"/>
  <c r="BF393" i="1"/>
  <c r="AY393" i="1"/>
  <c r="AW393" i="1"/>
  <c r="AM393" i="1"/>
  <c r="AL393" i="1"/>
  <c r="AK393" i="1"/>
  <c r="AJ393" i="1"/>
  <c r="U393" i="1"/>
  <c r="R393" i="1"/>
  <c r="P393" i="1"/>
  <c r="GI392" i="1"/>
  <c r="GH392" i="1"/>
  <c r="FZ392" i="1"/>
  <c r="FX392" i="1"/>
  <c r="FV392" i="1"/>
  <c r="FU392" i="1"/>
  <c r="FT392" i="1"/>
  <c r="FS392" i="1"/>
  <c r="FR392" i="1"/>
  <c r="FI392" i="1"/>
  <c r="DC392" i="1"/>
  <c r="DB392" i="1"/>
  <c r="DA392" i="1"/>
  <c r="BH392" i="1"/>
  <c r="BF392" i="1"/>
  <c r="AY392" i="1"/>
  <c r="AW392" i="1"/>
  <c r="AU392" i="1"/>
  <c r="AU393" i="1" s="1"/>
  <c r="AF392" i="1"/>
  <c r="P392" i="1"/>
  <c r="A392" i="1"/>
  <c r="AE392" i="1" s="1"/>
  <c r="GI391" i="1"/>
  <c r="GH391" i="1"/>
  <c r="FZ391" i="1"/>
  <c r="FX391" i="1"/>
  <c r="FV391" i="1"/>
  <c r="FU391" i="1"/>
  <c r="FT391" i="1"/>
  <c r="FS391" i="1"/>
  <c r="FR391" i="1"/>
  <c r="FI391" i="1"/>
  <c r="EU391" i="1"/>
  <c r="ET391" i="1"/>
  <c r="ES391" i="1"/>
  <c r="ER391" i="1"/>
  <c r="EQ391" i="1"/>
  <c r="EP391" i="1"/>
  <c r="EJ391" i="1"/>
  <c r="EK391" i="1" s="1"/>
  <c r="EG391" i="1"/>
  <c r="EI391" i="1" s="1"/>
  <c r="ED391" i="1"/>
  <c r="EE391" i="1" s="1"/>
  <c r="DX391" i="1"/>
  <c r="DY391" i="1" s="1"/>
  <c r="DU391" i="1"/>
  <c r="DP391" i="1"/>
  <c r="DK391" i="1"/>
  <c r="DH391" i="1"/>
  <c r="EM391" i="1"/>
  <c r="DC391" i="1"/>
  <c r="DB391" i="1"/>
  <c r="DA391" i="1"/>
  <c r="CV391" i="1"/>
  <c r="BQ391" i="1"/>
  <c r="AN391" i="1" s="1"/>
  <c r="AO391" i="1" s="1"/>
  <c r="BH391" i="1"/>
  <c r="BF391" i="1"/>
  <c r="AX391" i="1"/>
  <c r="AY391" i="1" s="1"/>
  <c r="AM391" i="1"/>
  <c r="AL391" i="1"/>
  <c r="AK391" i="1"/>
  <c r="AJ391" i="1"/>
  <c r="U391" i="1"/>
  <c r="R391" i="1"/>
  <c r="P391" i="1"/>
  <c r="GI390" i="1"/>
  <c r="GH390" i="1"/>
  <c r="FZ390" i="1"/>
  <c r="FX390" i="1"/>
  <c r="FV390" i="1"/>
  <c r="FU390" i="1"/>
  <c r="FT390" i="1"/>
  <c r="FS390" i="1"/>
  <c r="FR390" i="1"/>
  <c r="FI390" i="1"/>
  <c r="DC390" i="1"/>
  <c r="DB390" i="1"/>
  <c r="DA390" i="1"/>
  <c r="BH390" i="1"/>
  <c r="BF390" i="1"/>
  <c r="AY390" i="1"/>
  <c r="AW390" i="1"/>
  <c r="AU390" i="1"/>
  <c r="AU391" i="1" s="1"/>
  <c r="P390" i="1"/>
  <c r="A390" i="1"/>
  <c r="GI389" i="1"/>
  <c r="GH389" i="1"/>
  <c r="FZ389" i="1"/>
  <c r="FX389" i="1"/>
  <c r="FV389" i="1"/>
  <c r="FU389" i="1"/>
  <c r="FT389" i="1"/>
  <c r="FS389" i="1"/>
  <c r="FR389" i="1"/>
  <c r="FI389" i="1"/>
  <c r="EU389" i="1"/>
  <c r="ET389" i="1"/>
  <c r="ES389" i="1"/>
  <c r="ER389" i="1"/>
  <c r="EQ389" i="1"/>
  <c r="EP389" i="1"/>
  <c r="EJ389" i="1"/>
  <c r="EK389" i="1" s="1"/>
  <c r="ED389" i="1"/>
  <c r="EF389" i="1" s="1"/>
  <c r="DX389" i="1"/>
  <c r="DY389" i="1" s="1"/>
  <c r="DU389" i="1"/>
  <c r="DP389" i="1"/>
  <c r="DK389" i="1"/>
  <c r="DH389" i="1"/>
  <c r="EM389" i="1"/>
  <c r="DC389" i="1"/>
  <c r="DB389" i="1"/>
  <c r="DA389" i="1"/>
  <c r="CV389" i="1"/>
  <c r="BQ389" i="1"/>
  <c r="AN389" i="1" s="1"/>
  <c r="AO389" i="1" s="1"/>
  <c r="BH389" i="1"/>
  <c r="BF389" i="1"/>
  <c r="AX389" i="1"/>
  <c r="AY389" i="1" s="1"/>
  <c r="AM389" i="1"/>
  <c r="AL389" i="1"/>
  <c r="AK389" i="1"/>
  <c r="AJ389" i="1"/>
  <c r="U389" i="1"/>
  <c r="R389" i="1"/>
  <c r="P389" i="1"/>
  <c r="GI388" i="1"/>
  <c r="GH388" i="1"/>
  <c r="FZ388" i="1"/>
  <c r="FX388" i="1"/>
  <c r="FV388" i="1"/>
  <c r="FU388" i="1"/>
  <c r="FT388" i="1"/>
  <c r="FS388" i="1"/>
  <c r="FR388" i="1"/>
  <c r="FI388" i="1"/>
  <c r="DC388" i="1"/>
  <c r="DB388" i="1"/>
  <c r="DA388" i="1"/>
  <c r="BH388" i="1"/>
  <c r="BF388" i="1"/>
  <c r="AY388" i="1"/>
  <c r="AW388" i="1"/>
  <c r="AU388" i="1"/>
  <c r="AU389" i="1" s="1"/>
  <c r="P388" i="1"/>
  <c r="A388" i="1"/>
  <c r="AE388" i="1" s="1"/>
  <c r="GI387" i="1"/>
  <c r="GH387" i="1"/>
  <c r="FZ387" i="1"/>
  <c r="FX387" i="1"/>
  <c r="FV387" i="1"/>
  <c r="FU387" i="1"/>
  <c r="FT387" i="1"/>
  <c r="FS387" i="1"/>
  <c r="FR387" i="1"/>
  <c r="FI387" i="1"/>
  <c r="EU387" i="1"/>
  <c r="ET387" i="1"/>
  <c r="ES387" i="1"/>
  <c r="ER387" i="1"/>
  <c r="EQ387" i="1"/>
  <c r="EP387" i="1"/>
  <c r="EJ387" i="1"/>
  <c r="EL387" i="1" s="1"/>
  <c r="EG387" i="1"/>
  <c r="EI387" i="1" s="1"/>
  <c r="ED387" i="1"/>
  <c r="EE387" i="1" s="1"/>
  <c r="DX387" i="1"/>
  <c r="DZ387" i="1" s="1"/>
  <c r="DU387" i="1"/>
  <c r="DP387" i="1"/>
  <c r="DK387" i="1"/>
  <c r="DH387" i="1"/>
  <c r="EM387" i="1"/>
  <c r="DC387" i="1"/>
  <c r="DB387" i="1"/>
  <c r="DA387" i="1"/>
  <c r="CV387" i="1"/>
  <c r="BQ387" i="1"/>
  <c r="AN387" i="1" s="1"/>
  <c r="AO387" i="1" s="1"/>
  <c r="BH387" i="1"/>
  <c r="BF387" i="1"/>
  <c r="AY387" i="1"/>
  <c r="AW387" i="1"/>
  <c r="AM387" i="1"/>
  <c r="AL387" i="1"/>
  <c r="AK387" i="1"/>
  <c r="AJ387" i="1"/>
  <c r="U387" i="1"/>
  <c r="R387" i="1"/>
  <c r="P387" i="1"/>
  <c r="GI386" i="1"/>
  <c r="GH386" i="1"/>
  <c r="FZ386" i="1"/>
  <c r="FX386" i="1"/>
  <c r="FV386" i="1"/>
  <c r="FU386" i="1"/>
  <c r="FT386" i="1"/>
  <c r="FS386" i="1"/>
  <c r="FR386" i="1"/>
  <c r="FI386" i="1"/>
  <c r="DC386" i="1"/>
  <c r="DB386" i="1"/>
  <c r="DA386" i="1"/>
  <c r="BH386" i="1"/>
  <c r="BF386" i="1"/>
  <c r="AY386" i="1"/>
  <c r="AW386" i="1"/>
  <c r="AU386" i="1"/>
  <c r="AU387" i="1" s="1"/>
  <c r="AE386" i="1"/>
  <c r="P386" i="1"/>
  <c r="A386" i="1"/>
  <c r="GI385" i="1"/>
  <c r="GH385" i="1"/>
  <c r="FZ385" i="1"/>
  <c r="FX385" i="1"/>
  <c r="FV385" i="1"/>
  <c r="FU385" i="1"/>
  <c r="FT385" i="1"/>
  <c r="FS385" i="1"/>
  <c r="FR385" i="1"/>
  <c r="FI385" i="1"/>
  <c r="EU385" i="1"/>
  <c r="ET385" i="1"/>
  <c r="ES385" i="1"/>
  <c r="ER385" i="1"/>
  <c r="EQ385" i="1"/>
  <c r="EP385" i="1"/>
  <c r="DU385" i="1"/>
  <c r="DP385" i="1"/>
  <c r="DK385" i="1"/>
  <c r="DH385" i="1"/>
  <c r="EG385" i="1"/>
  <c r="DC385" i="1"/>
  <c r="DB385" i="1"/>
  <c r="DA385" i="1"/>
  <c r="CV385" i="1"/>
  <c r="BQ385" i="1"/>
  <c r="AN385" i="1" s="1"/>
  <c r="BH385" i="1"/>
  <c r="BF385" i="1"/>
  <c r="AY385" i="1"/>
  <c r="AW385" i="1"/>
  <c r="AO385" i="1"/>
  <c r="AM385" i="1"/>
  <c r="AL385" i="1"/>
  <c r="AK385" i="1"/>
  <c r="AJ385" i="1"/>
  <c r="V385" i="1"/>
  <c r="AE385" i="1"/>
  <c r="U385" i="1"/>
  <c r="R385" i="1"/>
  <c r="P385" i="1"/>
  <c r="GI384" i="1"/>
  <c r="GH384" i="1"/>
  <c r="FZ384" i="1"/>
  <c r="FX384" i="1"/>
  <c r="FV384" i="1"/>
  <c r="FU384" i="1"/>
  <c r="FT384" i="1"/>
  <c r="FS384" i="1"/>
  <c r="FR384" i="1"/>
  <c r="FI384" i="1"/>
  <c r="EU384" i="1"/>
  <c r="ET384" i="1"/>
  <c r="ES384" i="1"/>
  <c r="ER384" i="1"/>
  <c r="EQ384" i="1"/>
  <c r="EP384" i="1"/>
  <c r="DU384" i="1"/>
  <c r="DP384" i="1"/>
  <c r="DK384" i="1"/>
  <c r="DH384" i="1"/>
  <c r="EG384" i="1"/>
  <c r="DC384" i="1"/>
  <c r="DB384" i="1"/>
  <c r="DA384" i="1"/>
  <c r="CV384" i="1"/>
  <c r="BQ384" i="1"/>
  <c r="AN384" i="1" s="1"/>
  <c r="AO384" i="1" s="1"/>
  <c r="BH384" i="1"/>
  <c r="BF384" i="1"/>
  <c r="AY384" i="1"/>
  <c r="AW384" i="1"/>
  <c r="AM384" i="1"/>
  <c r="AL384" i="1"/>
  <c r="AK384" i="1"/>
  <c r="AJ384" i="1"/>
  <c r="U384" i="1"/>
  <c r="R384" i="1"/>
  <c r="P384" i="1"/>
  <c r="GI383" i="1"/>
  <c r="GH383" i="1"/>
  <c r="FZ383" i="1"/>
  <c r="FX383" i="1"/>
  <c r="FV383" i="1"/>
  <c r="FU383" i="1"/>
  <c r="FT383" i="1"/>
  <c r="FS383" i="1"/>
  <c r="FR383" i="1"/>
  <c r="FI383" i="1"/>
  <c r="DC383" i="1"/>
  <c r="DB383" i="1"/>
  <c r="DA383" i="1"/>
  <c r="BH383" i="1"/>
  <c r="BF383" i="1"/>
  <c r="AY383" i="1"/>
  <c r="AW383" i="1"/>
  <c r="AU383" i="1"/>
  <c r="AU384" i="1" s="1"/>
  <c r="AU385" i="1" s="1"/>
  <c r="P383" i="1"/>
  <c r="A383" i="1"/>
  <c r="AE383" i="1" s="1"/>
  <c r="GI382" i="1"/>
  <c r="GH382" i="1"/>
  <c r="FZ382" i="1"/>
  <c r="FX382" i="1"/>
  <c r="FV382" i="1"/>
  <c r="FU382" i="1"/>
  <c r="FT382" i="1"/>
  <c r="FS382" i="1"/>
  <c r="FR382" i="1"/>
  <c r="FI382" i="1"/>
  <c r="EU382" i="1"/>
  <c r="ET382" i="1"/>
  <c r="ES382" i="1"/>
  <c r="ER382" i="1"/>
  <c r="EQ382" i="1"/>
  <c r="EP382" i="1"/>
  <c r="EJ382" i="1"/>
  <c r="EL382" i="1" s="1"/>
  <c r="EG382" i="1"/>
  <c r="EI382" i="1" s="1"/>
  <c r="ED382" i="1"/>
  <c r="EE382" i="1" s="1"/>
  <c r="DX382" i="1"/>
  <c r="DZ382" i="1" s="1"/>
  <c r="DU382" i="1"/>
  <c r="DP382" i="1"/>
  <c r="DK382" i="1"/>
  <c r="DH382" i="1"/>
  <c r="EM382" i="1"/>
  <c r="EN382" i="1" s="1"/>
  <c r="DC382" i="1"/>
  <c r="DB382" i="1"/>
  <c r="DA382" i="1"/>
  <c r="CV382" i="1"/>
  <c r="BQ382" i="1"/>
  <c r="AN382" i="1" s="1"/>
  <c r="AO382" i="1" s="1"/>
  <c r="BH382" i="1"/>
  <c r="BF382" i="1"/>
  <c r="AY382" i="1"/>
  <c r="AW382" i="1"/>
  <c r="AM382" i="1"/>
  <c r="AL382" i="1"/>
  <c r="AK382" i="1"/>
  <c r="AJ382" i="1"/>
  <c r="U382" i="1"/>
  <c r="R382" i="1"/>
  <c r="P382" i="1"/>
  <c r="GI381" i="1"/>
  <c r="GH381" i="1"/>
  <c r="FZ381" i="1"/>
  <c r="FX381" i="1"/>
  <c r="FV381" i="1"/>
  <c r="FU381" i="1"/>
  <c r="FT381" i="1"/>
  <c r="FS381" i="1"/>
  <c r="FR381" i="1"/>
  <c r="FI381" i="1"/>
  <c r="DC381" i="1"/>
  <c r="DB381" i="1"/>
  <c r="DA381" i="1"/>
  <c r="BH381" i="1"/>
  <c r="BF381" i="1"/>
  <c r="AY381" i="1"/>
  <c r="AW381" i="1"/>
  <c r="AU381" i="1"/>
  <c r="AU382" i="1" s="1"/>
  <c r="AE381" i="1"/>
  <c r="AF381" i="1"/>
  <c r="P381" i="1"/>
  <c r="A381" i="1"/>
  <c r="GI380" i="1"/>
  <c r="GH380" i="1"/>
  <c r="FZ380" i="1"/>
  <c r="FX380" i="1"/>
  <c r="FV380" i="1"/>
  <c r="FU380" i="1"/>
  <c r="FT380" i="1"/>
  <c r="FS380" i="1"/>
  <c r="FR380" i="1"/>
  <c r="FI380" i="1"/>
  <c r="EU380" i="1"/>
  <c r="ET380" i="1"/>
  <c r="ES380" i="1"/>
  <c r="ER380" i="1"/>
  <c r="EQ380" i="1"/>
  <c r="EP380" i="1"/>
  <c r="EM380" i="1"/>
  <c r="EN380" i="1" s="1"/>
  <c r="EJ380" i="1"/>
  <c r="EL380" i="1" s="1"/>
  <c r="EG380" i="1"/>
  <c r="EI380" i="1" s="1"/>
  <c r="ED380" i="1"/>
  <c r="EF380" i="1" s="1"/>
  <c r="EA380" i="1"/>
  <c r="EB380" i="1" s="1"/>
  <c r="DX380" i="1"/>
  <c r="DZ380" i="1" s="1"/>
  <c r="DU380" i="1"/>
  <c r="DP380" i="1"/>
  <c r="DK380" i="1"/>
  <c r="DH380" i="1"/>
  <c r="DC380" i="1"/>
  <c r="DB380" i="1"/>
  <c r="DA380" i="1"/>
  <c r="CV380" i="1"/>
  <c r="BQ380" i="1"/>
  <c r="AN380" i="1" s="1"/>
  <c r="BH380" i="1"/>
  <c r="BF380" i="1"/>
  <c r="AY380" i="1"/>
  <c r="AW380" i="1"/>
  <c r="AO380" i="1"/>
  <c r="AM380" i="1"/>
  <c r="AL380" i="1"/>
  <c r="AK380" i="1"/>
  <c r="AJ380" i="1"/>
  <c r="AF380" i="1"/>
  <c r="AE380" i="1"/>
  <c r="V380" i="1"/>
  <c r="U380" i="1"/>
  <c r="R380" i="1"/>
  <c r="P380" i="1"/>
  <c r="GI379" i="1"/>
  <c r="GH379" i="1"/>
  <c r="FZ379" i="1"/>
  <c r="FX379" i="1"/>
  <c r="FV379" i="1"/>
  <c r="FU379" i="1"/>
  <c r="FT379" i="1"/>
  <c r="FS379" i="1"/>
  <c r="FR379" i="1"/>
  <c r="FI379" i="1"/>
  <c r="EU379" i="1"/>
  <c r="ET379" i="1"/>
  <c r="ES379" i="1"/>
  <c r="ER379" i="1"/>
  <c r="EQ379" i="1"/>
  <c r="EP379" i="1"/>
  <c r="EM379" i="1"/>
  <c r="EJ379" i="1"/>
  <c r="EL379" i="1" s="1"/>
  <c r="EG379" i="1"/>
  <c r="ED379" i="1"/>
  <c r="EF379" i="1" s="1"/>
  <c r="EA379" i="1"/>
  <c r="EB379" i="1" s="1"/>
  <c r="DX379" i="1"/>
  <c r="DZ379" i="1" s="1"/>
  <c r="DU379" i="1"/>
  <c r="DP379" i="1"/>
  <c r="DK379" i="1"/>
  <c r="DH379" i="1"/>
  <c r="DC379" i="1"/>
  <c r="DB379" i="1"/>
  <c r="DA379" i="1"/>
  <c r="CV379" i="1"/>
  <c r="BQ379" i="1"/>
  <c r="AN379" i="1" s="1"/>
  <c r="BH379" i="1"/>
  <c r="BF379" i="1"/>
  <c r="AY379" i="1"/>
  <c r="AW379" i="1"/>
  <c r="AO379" i="1"/>
  <c r="AM379" i="1"/>
  <c r="AL379" i="1"/>
  <c r="AK379" i="1"/>
  <c r="AJ379" i="1"/>
  <c r="U379" i="1"/>
  <c r="R379" i="1"/>
  <c r="P379" i="1"/>
  <c r="GI378" i="1"/>
  <c r="GH378" i="1"/>
  <c r="FZ378" i="1"/>
  <c r="FX378" i="1"/>
  <c r="FV378" i="1"/>
  <c r="FU378" i="1"/>
  <c r="FT378" i="1"/>
  <c r="FS378" i="1"/>
  <c r="FR378" i="1"/>
  <c r="FI378" i="1"/>
  <c r="EU378" i="1"/>
  <c r="ET378" i="1"/>
  <c r="ES378" i="1"/>
  <c r="ER378" i="1"/>
  <c r="EQ378" i="1"/>
  <c r="EP378" i="1"/>
  <c r="EM378" i="1"/>
  <c r="EN378" i="1" s="1"/>
  <c r="EJ378" i="1"/>
  <c r="EK378" i="1" s="1"/>
  <c r="EG378" i="1"/>
  <c r="ED378" i="1"/>
  <c r="EF378" i="1" s="1"/>
  <c r="EA378" i="1"/>
  <c r="EB378" i="1" s="1"/>
  <c r="DX378" i="1"/>
  <c r="DZ378" i="1" s="1"/>
  <c r="DU378" i="1"/>
  <c r="DP378" i="1"/>
  <c r="DK378" i="1"/>
  <c r="DH378" i="1"/>
  <c r="DC378" i="1"/>
  <c r="DB378" i="1"/>
  <c r="DA378" i="1"/>
  <c r="CV378" i="1"/>
  <c r="BQ378" i="1"/>
  <c r="AN378" i="1" s="1"/>
  <c r="BH378" i="1"/>
  <c r="BF378" i="1"/>
  <c r="AY378" i="1"/>
  <c r="AW378" i="1"/>
  <c r="AO378" i="1"/>
  <c r="AM378" i="1"/>
  <c r="AL378" i="1"/>
  <c r="AK378" i="1"/>
  <c r="AJ378" i="1"/>
  <c r="AF378" i="1"/>
  <c r="AE378" i="1"/>
  <c r="V378" i="1"/>
  <c r="U378" i="1"/>
  <c r="R378" i="1"/>
  <c r="P378" i="1"/>
  <c r="GI377" i="1"/>
  <c r="GH377" i="1"/>
  <c r="FZ377" i="1"/>
  <c r="FX377" i="1"/>
  <c r="FV377" i="1"/>
  <c r="FU377" i="1"/>
  <c r="FT377" i="1"/>
  <c r="FS377" i="1"/>
  <c r="FR377" i="1"/>
  <c r="FI377" i="1"/>
  <c r="EU377" i="1"/>
  <c r="ET377" i="1"/>
  <c r="ES377" i="1"/>
  <c r="ER377" i="1"/>
  <c r="EQ377" i="1"/>
  <c r="EP377" i="1"/>
  <c r="EM377" i="1"/>
  <c r="EN377" i="1" s="1"/>
  <c r="EJ377" i="1"/>
  <c r="EL377" i="1" s="1"/>
  <c r="EG377" i="1"/>
  <c r="EI377" i="1" s="1"/>
  <c r="ED377" i="1"/>
  <c r="EF377" i="1" s="1"/>
  <c r="EA377" i="1"/>
  <c r="EB377" i="1" s="1"/>
  <c r="DX377" i="1"/>
  <c r="DZ377" i="1" s="1"/>
  <c r="DU377" i="1"/>
  <c r="DP377" i="1"/>
  <c r="DK377" i="1"/>
  <c r="DH377" i="1"/>
  <c r="DC377" i="1"/>
  <c r="DB377" i="1"/>
  <c r="DA377" i="1"/>
  <c r="CV377" i="1"/>
  <c r="BQ377" i="1"/>
  <c r="AN377" i="1" s="1"/>
  <c r="BH377" i="1"/>
  <c r="BF377" i="1"/>
  <c r="AY377" i="1"/>
  <c r="AW377" i="1"/>
  <c r="AO377" i="1"/>
  <c r="AM377" i="1"/>
  <c r="AL377" i="1"/>
  <c r="AK377" i="1"/>
  <c r="AJ377" i="1"/>
  <c r="U377" i="1"/>
  <c r="R377" i="1"/>
  <c r="P377" i="1"/>
  <c r="GI376" i="1"/>
  <c r="GH376" i="1"/>
  <c r="FZ376" i="1"/>
  <c r="FX376" i="1"/>
  <c r="FV376" i="1"/>
  <c r="FU376" i="1"/>
  <c r="FT376" i="1"/>
  <c r="FS376" i="1"/>
  <c r="FR376" i="1"/>
  <c r="FI376" i="1"/>
  <c r="EU376" i="1"/>
  <c r="ET376" i="1"/>
  <c r="ES376" i="1"/>
  <c r="ER376" i="1"/>
  <c r="EQ376" i="1"/>
  <c r="EP376" i="1"/>
  <c r="EM376" i="1"/>
  <c r="EN376" i="1" s="1"/>
  <c r="EJ376" i="1"/>
  <c r="EG376" i="1"/>
  <c r="EI376" i="1" s="1"/>
  <c r="ED376" i="1"/>
  <c r="EF376" i="1" s="1"/>
  <c r="EA376" i="1"/>
  <c r="DX376" i="1"/>
  <c r="DZ376" i="1" s="1"/>
  <c r="DU376" i="1"/>
  <c r="DP376" i="1"/>
  <c r="DK376" i="1"/>
  <c r="DH376" i="1"/>
  <c r="DC376" i="1"/>
  <c r="DB376" i="1"/>
  <c r="DA376" i="1"/>
  <c r="CV376" i="1"/>
  <c r="BQ376" i="1"/>
  <c r="AN376" i="1" s="1"/>
  <c r="BH376" i="1"/>
  <c r="BF376" i="1"/>
  <c r="AY376" i="1"/>
  <c r="AW376" i="1"/>
  <c r="AO376" i="1"/>
  <c r="AM376" i="1"/>
  <c r="AL376" i="1"/>
  <c r="AK376" i="1"/>
  <c r="AJ376" i="1"/>
  <c r="U376" i="1"/>
  <c r="R376" i="1"/>
  <c r="P376" i="1"/>
  <c r="GI375" i="1"/>
  <c r="GH375" i="1"/>
  <c r="FZ375" i="1"/>
  <c r="FX375" i="1"/>
  <c r="FV375" i="1"/>
  <c r="FU375" i="1"/>
  <c r="FT375" i="1"/>
  <c r="FS375" i="1"/>
  <c r="FR375" i="1"/>
  <c r="FI375" i="1"/>
  <c r="EU375" i="1"/>
  <c r="ET375" i="1"/>
  <c r="ES375" i="1"/>
  <c r="ER375" i="1"/>
  <c r="EQ375" i="1"/>
  <c r="EP375" i="1"/>
  <c r="EM375" i="1"/>
  <c r="EN375" i="1" s="1"/>
  <c r="EJ375" i="1"/>
  <c r="EL375" i="1" s="1"/>
  <c r="EG375" i="1"/>
  <c r="EI375" i="1" s="1"/>
  <c r="ED375" i="1"/>
  <c r="EF375" i="1" s="1"/>
  <c r="EA375" i="1"/>
  <c r="DX375" i="1"/>
  <c r="DZ375" i="1" s="1"/>
  <c r="DU375" i="1"/>
  <c r="DP375" i="1"/>
  <c r="DK375" i="1"/>
  <c r="DH375" i="1"/>
  <c r="DC375" i="1"/>
  <c r="DB375" i="1"/>
  <c r="DA375" i="1"/>
  <c r="CV375" i="1"/>
  <c r="BQ375" i="1"/>
  <c r="AN375" i="1" s="1"/>
  <c r="BH375" i="1"/>
  <c r="BF375" i="1"/>
  <c r="AY375" i="1"/>
  <c r="AW375" i="1"/>
  <c r="AO375" i="1"/>
  <c r="AM375" i="1"/>
  <c r="AL375" i="1"/>
  <c r="AK375" i="1"/>
  <c r="AJ375" i="1"/>
  <c r="U375" i="1"/>
  <c r="R375" i="1"/>
  <c r="P375" i="1"/>
  <c r="GI374" i="1"/>
  <c r="GH374" i="1"/>
  <c r="FZ374" i="1"/>
  <c r="FX374" i="1"/>
  <c r="FV374" i="1"/>
  <c r="FU374" i="1"/>
  <c r="FT374" i="1"/>
  <c r="FS374" i="1"/>
  <c r="FR374" i="1"/>
  <c r="FI374" i="1"/>
  <c r="EU374" i="1"/>
  <c r="ET374" i="1"/>
  <c r="ES374" i="1"/>
  <c r="ER374" i="1"/>
  <c r="EQ374" i="1"/>
  <c r="EP374" i="1"/>
  <c r="EM374" i="1"/>
  <c r="EN374" i="1" s="1"/>
  <c r="EJ374" i="1"/>
  <c r="EL374" i="1" s="1"/>
  <c r="EG374" i="1"/>
  <c r="EI374" i="1" s="1"/>
  <c r="ED374" i="1"/>
  <c r="EF374" i="1" s="1"/>
  <c r="EA374" i="1"/>
  <c r="EB374" i="1" s="1"/>
  <c r="DX374" i="1"/>
  <c r="DZ374" i="1" s="1"/>
  <c r="DU374" i="1"/>
  <c r="DP374" i="1"/>
  <c r="DK374" i="1"/>
  <c r="DH374" i="1"/>
  <c r="DC374" i="1"/>
  <c r="DB374" i="1"/>
  <c r="DA374" i="1"/>
  <c r="CV374" i="1"/>
  <c r="BQ374" i="1"/>
  <c r="AN374" i="1" s="1"/>
  <c r="BH374" i="1"/>
  <c r="BF374" i="1"/>
  <c r="AY374" i="1"/>
  <c r="AW374" i="1"/>
  <c r="AO374" i="1"/>
  <c r="AM374" i="1"/>
  <c r="AL374" i="1"/>
  <c r="AK374" i="1"/>
  <c r="AJ374" i="1"/>
  <c r="U374" i="1"/>
  <c r="R374" i="1"/>
  <c r="P374" i="1"/>
  <c r="GI373" i="1"/>
  <c r="GH373" i="1"/>
  <c r="FZ373" i="1"/>
  <c r="FX373" i="1"/>
  <c r="FV373" i="1"/>
  <c r="FU373" i="1"/>
  <c r="FT373" i="1"/>
  <c r="FS373" i="1"/>
  <c r="FR373" i="1"/>
  <c r="FI373" i="1"/>
  <c r="EU373" i="1"/>
  <c r="ET373" i="1"/>
  <c r="ES373" i="1"/>
  <c r="ER373" i="1"/>
  <c r="EQ373" i="1"/>
  <c r="EP373" i="1"/>
  <c r="EJ373" i="1"/>
  <c r="EL373" i="1" s="1"/>
  <c r="EG373" i="1"/>
  <c r="EI373" i="1" s="1"/>
  <c r="ED373" i="1"/>
  <c r="EF373" i="1" s="1"/>
  <c r="DX373" i="1"/>
  <c r="DZ373" i="1" s="1"/>
  <c r="DU373" i="1"/>
  <c r="DP373" i="1"/>
  <c r="DK373" i="1"/>
  <c r="DH373" i="1"/>
  <c r="EM373" i="1"/>
  <c r="DC373" i="1"/>
  <c r="DB373" i="1"/>
  <c r="DA373" i="1"/>
  <c r="CV373" i="1"/>
  <c r="BQ373" i="1"/>
  <c r="AN373" i="1" s="1"/>
  <c r="BH373" i="1"/>
  <c r="BF373" i="1"/>
  <c r="AY373" i="1"/>
  <c r="AW373" i="1"/>
  <c r="AO373" i="1"/>
  <c r="AM373" i="1"/>
  <c r="AL373" i="1"/>
  <c r="AK373" i="1"/>
  <c r="AJ373" i="1"/>
  <c r="AF373" i="1"/>
  <c r="AE373" i="1"/>
  <c r="V373" i="1"/>
  <c r="AV373" i="1" s="1"/>
  <c r="U373" i="1"/>
  <c r="R373" i="1"/>
  <c r="P373" i="1"/>
  <c r="GI372" i="1"/>
  <c r="GH372" i="1"/>
  <c r="FZ372" i="1"/>
  <c r="FX372" i="1"/>
  <c r="FV372" i="1"/>
  <c r="FU372" i="1"/>
  <c r="FT372" i="1"/>
  <c r="FS372" i="1"/>
  <c r="FR372" i="1"/>
  <c r="FI372" i="1"/>
  <c r="EY372" i="1"/>
  <c r="EX372" i="1"/>
  <c r="EU372" i="1"/>
  <c r="ET372" i="1"/>
  <c r="ES372" i="1"/>
  <c r="ER372" i="1"/>
  <c r="EQ372" i="1"/>
  <c r="EP372" i="1"/>
  <c r="ED372" i="1"/>
  <c r="DC372" i="1"/>
  <c r="DB372" i="1"/>
  <c r="DA372" i="1"/>
  <c r="CV372" i="1"/>
  <c r="BQ372" i="1"/>
  <c r="AN372" i="1" s="1"/>
  <c r="BH372" i="1"/>
  <c r="BF372" i="1"/>
  <c r="AY372" i="1"/>
  <c r="AW372" i="1"/>
  <c r="AO372" i="1"/>
  <c r="AM372" i="1"/>
  <c r="AL372" i="1"/>
  <c r="AK372" i="1"/>
  <c r="AJ372" i="1"/>
  <c r="V372" i="1"/>
  <c r="AE372" i="1"/>
  <c r="R372" i="1"/>
  <c r="P372" i="1"/>
  <c r="GI371" i="1"/>
  <c r="GH371" i="1"/>
  <c r="FZ371" i="1"/>
  <c r="FX371" i="1"/>
  <c r="FV371" i="1"/>
  <c r="FU371" i="1"/>
  <c r="FT371" i="1"/>
  <c r="FS371" i="1"/>
  <c r="FR371" i="1"/>
  <c r="FI371" i="1"/>
  <c r="EU371" i="1"/>
  <c r="ET371" i="1"/>
  <c r="ES371" i="1"/>
  <c r="ER371" i="1"/>
  <c r="EQ371" i="1"/>
  <c r="EP371" i="1"/>
  <c r="EM371" i="1"/>
  <c r="EJ371" i="1"/>
  <c r="EK371" i="1" s="1"/>
  <c r="EG371" i="1"/>
  <c r="EI371" i="1" s="1"/>
  <c r="ED371" i="1"/>
  <c r="EF371" i="1" s="1"/>
  <c r="EA371" i="1"/>
  <c r="DX371" i="1"/>
  <c r="DY371" i="1" s="1"/>
  <c r="DU371" i="1"/>
  <c r="DP371" i="1"/>
  <c r="DK371" i="1"/>
  <c r="DH371" i="1"/>
  <c r="DC371" i="1"/>
  <c r="DB371" i="1"/>
  <c r="DA371" i="1"/>
  <c r="CV371" i="1"/>
  <c r="BQ371" i="1"/>
  <c r="AN371" i="1" s="1"/>
  <c r="AO371" i="1" s="1"/>
  <c r="BH371" i="1"/>
  <c r="BF371" i="1"/>
  <c r="AY371" i="1"/>
  <c r="AW371" i="1"/>
  <c r="AM371" i="1"/>
  <c r="AL371" i="1"/>
  <c r="AK371" i="1"/>
  <c r="AJ371" i="1"/>
  <c r="U371" i="1"/>
  <c r="R371" i="1"/>
  <c r="P371" i="1"/>
  <c r="GI370" i="1"/>
  <c r="GH370" i="1"/>
  <c r="FZ370" i="1"/>
  <c r="FX370" i="1"/>
  <c r="FV370" i="1"/>
  <c r="FU370" i="1"/>
  <c r="FT370" i="1"/>
  <c r="FS370" i="1"/>
  <c r="FR370" i="1"/>
  <c r="FI370" i="1"/>
  <c r="EU370" i="1"/>
  <c r="ET370" i="1"/>
  <c r="ES370" i="1"/>
  <c r="ER370" i="1"/>
  <c r="EQ370" i="1"/>
  <c r="EP370" i="1"/>
  <c r="EM370" i="1"/>
  <c r="EO370" i="1" s="1"/>
  <c r="EJ370" i="1"/>
  <c r="EG370" i="1"/>
  <c r="EI370" i="1" s="1"/>
  <c r="ED370" i="1"/>
  <c r="EE370" i="1" s="1"/>
  <c r="EA370" i="1"/>
  <c r="EC370" i="1" s="1"/>
  <c r="DX370" i="1"/>
  <c r="DZ370" i="1" s="1"/>
  <c r="DU370" i="1"/>
  <c r="DP370" i="1"/>
  <c r="DK370" i="1"/>
  <c r="DH370" i="1"/>
  <c r="DC370" i="1"/>
  <c r="DB370" i="1"/>
  <c r="DA370" i="1"/>
  <c r="CV370" i="1"/>
  <c r="BQ370" i="1"/>
  <c r="AN370" i="1" s="1"/>
  <c r="BH370" i="1"/>
  <c r="BF370" i="1"/>
  <c r="AY370" i="1"/>
  <c r="AW370" i="1"/>
  <c r="AO370" i="1"/>
  <c r="AM370" i="1"/>
  <c r="AL370" i="1"/>
  <c r="AK370" i="1"/>
  <c r="AJ370" i="1"/>
  <c r="U370" i="1"/>
  <c r="R370" i="1"/>
  <c r="P370" i="1"/>
  <c r="GI369" i="1"/>
  <c r="GH369" i="1"/>
  <c r="FZ369" i="1"/>
  <c r="FX369" i="1"/>
  <c r="FV369" i="1"/>
  <c r="FU369" i="1"/>
  <c r="FT369" i="1"/>
  <c r="FS369" i="1"/>
  <c r="FR369" i="1"/>
  <c r="FI369" i="1"/>
  <c r="EU369" i="1"/>
  <c r="ET369" i="1"/>
  <c r="ES369" i="1"/>
  <c r="ER369" i="1"/>
  <c r="EQ369" i="1"/>
  <c r="EP369" i="1"/>
  <c r="EJ369" i="1"/>
  <c r="EL369" i="1" s="1"/>
  <c r="EG369" i="1"/>
  <c r="EH369" i="1" s="1"/>
  <c r="DX369" i="1"/>
  <c r="DZ369" i="1" s="1"/>
  <c r="DU369" i="1"/>
  <c r="DP369" i="1"/>
  <c r="DK369" i="1"/>
  <c r="DH369" i="1"/>
  <c r="ED369" i="1"/>
  <c r="DC369" i="1"/>
  <c r="DB369" i="1"/>
  <c r="DA369" i="1"/>
  <c r="CV369" i="1"/>
  <c r="BQ369" i="1"/>
  <c r="AN369" i="1" s="1"/>
  <c r="BH369" i="1"/>
  <c r="BF369" i="1"/>
  <c r="AY369" i="1"/>
  <c r="AO369" i="1"/>
  <c r="AM369" i="1"/>
  <c r="AL369" i="1"/>
  <c r="AK369" i="1"/>
  <c r="AJ369" i="1"/>
  <c r="U369" i="1"/>
  <c r="R369" i="1"/>
  <c r="P369" i="1"/>
  <c r="GI368" i="1"/>
  <c r="GH368" i="1"/>
  <c r="FZ368" i="1"/>
  <c r="FX368" i="1"/>
  <c r="FV368" i="1"/>
  <c r="FU368" i="1"/>
  <c r="FT368" i="1"/>
  <c r="FS368" i="1"/>
  <c r="FR368" i="1"/>
  <c r="FI368" i="1"/>
  <c r="EU368" i="1"/>
  <c r="ET368" i="1"/>
  <c r="ES368" i="1"/>
  <c r="ER368" i="1"/>
  <c r="EQ368" i="1"/>
  <c r="EP368" i="1"/>
  <c r="EJ368" i="1"/>
  <c r="EL368" i="1" s="1"/>
  <c r="EG368" i="1"/>
  <c r="EI368" i="1" s="1"/>
  <c r="ED368" i="1"/>
  <c r="EE368" i="1" s="1"/>
  <c r="DX368" i="1"/>
  <c r="DZ368" i="1" s="1"/>
  <c r="DU368" i="1"/>
  <c r="DP368" i="1"/>
  <c r="DK368" i="1"/>
  <c r="DH368" i="1"/>
  <c r="EM368" i="1"/>
  <c r="DC368" i="1"/>
  <c r="DB368" i="1"/>
  <c r="DA368" i="1"/>
  <c r="CV368" i="1"/>
  <c r="BQ368" i="1"/>
  <c r="AN368" i="1" s="1"/>
  <c r="AO368" i="1" s="1"/>
  <c r="BH368" i="1"/>
  <c r="BF368" i="1"/>
  <c r="AY368" i="1"/>
  <c r="AM368" i="1"/>
  <c r="AL368" i="1"/>
  <c r="AK368" i="1"/>
  <c r="AJ368" i="1"/>
  <c r="U368" i="1"/>
  <c r="R368" i="1"/>
  <c r="P368" i="1"/>
  <c r="GI367" i="1"/>
  <c r="GH367" i="1"/>
  <c r="FZ367" i="1"/>
  <c r="FX367" i="1"/>
  <c r="FV367" i="1"/>
  <c r="FU367" i="1"/>
  <c r="FT367" i="1"/>
  <c r="FS367" i="1"/>
  <c r="FR367" i="1"/>
  <c r="FI367" i="1"/>
  <c r="EU367" i="1"/>
  <c r="ET367" i="1"/>
  <c r="ES367" i="1"/>
  <c r="ER367" i="1"/>
  <c r="EQ367" i="1"/>
  <c r="EP367" i="1"/>
  <c r="DU367" i="1"/>
  <c r="DP367" i="1"/>
  <c r="DK367" i="1"/>
  <c r="DH367" i="1"/>
  <c r="EM367" i="1"/>
  <c r="DC367" i="1"/>
  <c r="DB367" i="1"/>
  <c r="DA367" i="1"/>
  <c r="CV367" i="1"/>
  <c r="BQ367" i="1"/>
  <c r="AN367" i="1" s="1"/>
  <c r="AO367" i="1" s="1"/>
  <c r="BH367" i="1"/>
  <c r="BF367" i="1"/>
  <c r="AY367" i="1"/>
  <c r="AM367" i="1"/>
  <c r="AL367" i="1"/>
  <c r="AK367" i="1"/>
  <c r="AJ367" i="1"/>
  <c r="U367" i="1"/>
  <c r="R367" i="1"/>
  <c r="P367" i="1"/>
  <c r="GI366" i="1"/>
  <c r="GH366" i="1"/>
  <c r="FZ366" i="1"/>
  <c r="FX366" i="1"/>
  <c r="FV366" i="1"/>
  <c r="FU366" i="1"/>
  <c r="FT366" i="1"/>
  <c r="FS366" i="1"/>
  <c r="FR366" i="1"/>
  <c r="FI366" i="1"/>
  <c r="EU366" i="1"/>
  <c r="ET366" i="1"/>
  <c r="ES366" i="1"/>
  <c r="ER366" i="1"/>
  <c r="EQ366" i="1"/>
  <c r="EP366" i="1"/>
  <c r="EG366" i="1"/>
  <c r="EI366" i="1" s="1"/>
  <c r="DU366" i="1"/>
  <c r="DP366" i="1"/>
  <c r="DK366" i="1"/>
  <c r="DH366" i="1"/>
  <c r="EJ366" i="1"/>
  <c r="DC366" i="1"/>
  <c r="DB366" i="1"/>
  <c r="DA366" i="1"/>
  <c r="CV366" i="1"/>
  <c r="BQ366" i="1"/>
  <c r="AN366" i="1" s="1"/>
  <c r="AO366" i="1" s="1"/>
  <c r="BH366" i="1"/>
  <c r="BF366" i="1"/>
  <c r="AY366" i="1"/>
  <c r="AM366" i="1"/>
  <c r="AL366" i="1"/>
  <c r="AK366" i="1"/>
  <c r="AJ366" i="1"/>
  <c r="U366" i="1"/>
  <c r="R366" i="1"/>
  <c r="P366" i="1"/>
  <c r="GI365" i="1"/>
  <c r="GH365" i="1"/>
  <c r="FZ365" i="1"/>
  <c r="FX365" i="1"/>
  <c r="FV365" i="1"/>
  <c r="FU365" i="1"/>
  <c r="FT365" i="1"/>
  <c r="FS365" i="1"/>
  <c r="FR365" i="1"/>
  <c r="FI365" i="1"/>
  <c r="EU365" i="1"/>
  <c r="ET365" i="1"/>
  <c r="ES365" i="1"/>
  <c r="ER365" i="1"/>
  <c r="EQ365" i="1"/>
  <c r="EP365" i="1"/>
  <c r="EJ365" i="1"/>
  <c r="EK365" i="1" s="1"/>
  <c r="ED365" i="1"/>
  <c r="EF365" i="1" s="1"/>
  <c r="DX365" i="1"/>
  <c r="DY365" i="1" s="1"/>
  <c r="DU365" i="1"/>
  <c r="DP365" i="1"/>
  <c r="DK365" i="1"/>
  <c r="DH365" i="1"/>
  <c r="EG365" i="1"/>
  <c r="DC365" i="1"/>
  <c r="DB365" i="1"/>
  <c r="DA365" i="1"/>
  <c r="CV365" i="1"/>
  <c r="BQ365" i="1"/>
  <c r="AN365" i="1" s="1"/>
  <c r="AO365" i="1" s="1"/>
  <c r="BH365" i="1"/>
  <c r="BF365" i="1"/>
  <c r="AY365" i="1"/>
  <c r="AM365" i="1"/>
  <c r="AL365" i="1"/>
  <c r="AK365" i="1"/>
  <c r="AJ365" i="1"/>
  <c r="U365" i="1"/>
  <c r="R365" i="1"/>
  <c r="P365" i="1"/>
  <c r="GI364" i="1"/>
  <c r="GH364" i="1"/>
  <c r="FZ364" i="1"/>
  <c r="FX364" i="1"/>
  <c r="FV364" i="1"/>
  <c r="FU364" i="1"/>
  <c r="FT364" i="1"/>
  <c r="FS364" i="1"/>
  <c r="FR364" i="1"/>
  <c r="FI364" i="1"/>
  <c r="EU364" i="1"/>
  <c r="ET364" i="1"/>
  <c r="ES364" i="1"/>
  <c r="ER364" i="1"/>
  <c r="EQ364" i="1"/>
  <c r="EP364" i="1"/>
  <c r="EM364" i="1"/>
  <c r="EN364" i="1" s="1"/>
  <c r="EJ364" i="1"/>
  <c r="EL364" i="1" s="1"/>
  <c r="EG364" i="1"/>
  <c r="EI364" i="1" s="1"/>
  <c r="ED364" i="1"/>
  <c r="EF364" i="1" s="1"/>
  <c r="EA364" i="1"/>
  <c r="EB364" i="1" s="1"/>
  <c r="DX364" i="1"/>
  <c r="DZ364" i="1" s="1"/>
  <c r="DU364" i="1"/>
  <c r="DP364" i="1"/>
  <c r="DK364" i="1"/>
  <c r="DH364" i="1"/>
  <c r="DC364" i="1"/>
  <c r="DB364" i="1"/>
  <c r="DA364" i="1"/>
  <c r="CV364" i="1"/>
  <c r="BQ364" i="1"/>
  <c r="AN364" i="1" s="1"/>
  <c r="AO364" i="1" s="1"/>
  <c r="BH364" i="1"/>
  <c r="BF364" i="1"/>
  <c r="AY364" i="1"/>
  <c r="AM364" i="1"/>
  <c r="AL364" i="1"/>
  <c r="AK364" i="1"/>
  <c r="AJ364" i="1"/>
  <c r="U364" i="1"/>
  <c r="R364" i="1"/>
  <c r="P364" i="1"/>
  <c r="GI363" i="1"/>
  <c r="GH363" i="1"/>
  <c r="FZ363" i="1"/>
  <c r="FX363" i="1"/>
  <c r="FV363" i="1"/>
  <c r="FU363" i="1"/>
  <c r="FT363" i="1"/>
  <c r="FS363" i="1"/>
  <c r="FR363" i="1"/>
  <c r="FI363" i="1"/>
  <c r="EU363" i="1"/>
  <c r="ET363" i="1"/>
  <c r="ES363" i="1"/>
  <c r="ER363" i="1"/>
  <c r="EQ363" i="1"/>
  <c r="EP363" i="1"/>
  <c r="EM363" i="1"/>
  <c r="EO363" i="1" s="1"/>
  <c r="EJ363" i="1"/>
  <c r="EK363" i="1" s="1"/>
  <c r="EG363" i="1"/>
  <c r="ED363" i="1"/>
  <c r="EF363" i="1" s="1"/>
  <c r="EA363" i="1"/>
  <c r="EC363" i="1" s="1"/>
  <c r="DX363" i="1"/>
  <c r="DY363" i="1" s="1"/>
  <c r="DU363" i="1"/>
  <c r="DP363" i="1"/>
  <c r="DK363" i="1"/>
  <c r="DH363" i="1"/>
  <c r="DC363" i="1"/>
  <c r="DB363" i="1"/>
  <c r="DA363" i="1"/>
  <c r="CV363" i="1"/>
  <c r="BQ363" i="1"/>
  <c r="AN363" i="1" s="1"/>
  <c r="AO363" i="1" s="1"/>
  <c r="BH363" i="1"/>
  <c r="BF363" i="1"/>
  <c r="AY363" i="1"/>
  <c r="AW363" i="1"/>
  <c r="AM363" i="1"/>
  <c r="AL363" i="1"/>
  <c r="AK363" i="1"/>
  <c r="AJ363" i="1"/>
  <c r="AF363" i="1"/>
  <c r="AE363" i="1"/>
  <c r="V363" i="1"/>
  <c r="U363" i="1"/>
  <c r="R363" i="1"/>
  <c r="P363" i="1"/>
  <c r="GI362" i="1"/>
  <c r="GH362" i="1"/>
  <c r="FZ362" i="1"/>
  <c r="FX362" i="1"/>
  <c r="FV362" i="1"/>
  <c r="FU362" i="1"/>
  <c r="FT362" i="1"/>
  <c r="FS362" i="1"/>
  <c r="FR362" i="1"/>
  <c r="FI362" i="1"/>
  <c r="EU362" i="1"/>
  <c r="ET362" i="1"/>
  <c r="ES362" i="1"/>
  <c r="ER362" i="1"/>
  <c r="EQ362" i="1"/>
  <c r="EP362" i="1"/>
  <c r="EM362" i="1"/>
  <c r="EO362" i="1" s="1"/>
  <c r="EJ362" i="1"/>
  <c r="EK362" i="1" s="1"/>
  <c r="EG362" i="1"/>
  <c r="EI362" i="1" s="1"/>
  <c r="ED362" i="1"/>
  <c r="EF362" i="1" s="1"/>
  <c r="EA362" i="1"/>
  <c r="EC362" i="1" s="1"/>
  <c r="DX362" i="1"/>
  <c r="DY362" i="1" s="1"/>
  <c r="DU362" i="1"/>
  <c r="DP362" i="1"/>
  <c r="DK362" i="1"/>
  <c r="DH362" i="1"/>
  <c r="DC362" i="1"/>
  <c r="DB362" i="1"/>
  <c r="DA362" i="1"/>
  <c r="CV362" i="1"/>
  <c r="BQ362" i="1"/>
  <c r="AN362" i="1" s="1"/>
  <c r="AO362" i="1" s="1"/>
  <c r="BH362" i="1"/>
  <c r="BF362" i="1"/>
  <c r="AY362" i="1"/>
  <c r="AM362" i="1"/>
  <c r="AL362" i="1"/>
  <c r="AK362" i="1"/>
  <c r="AJ362" i="1"/>
  <c r="U362" i="1"/>
  <c r="R362" i="1"/>
  <c r="P362" i="1"/>
  <c r="GI361" i="1"/>
  <c r="GH361" i="1"/>
  <c r="FZ361" i="1"/>
  <c r="FX361" i="1"/>
  <c r="FV361" i="1"/>
  <c r="FU361" i="1"/>
  <c r="FT361" i="1"/>
  <c r="FS361" i="1"/>
  <c r="FR361" i="1"/>
  <c r="FI361" i="1"/>
  <c r="EU361" i="1"/>
  <c r="ET361" i="1"/>
  <c r="ES361" i="1"/>
  <c r="ER361" i="1"/>
  <c r="EQ361" i="1"/>
  <c r="EP361" i="1"/>
  <c r="EM361" i="1"/>
  <c r="EO361" i="1" s="1"/>
  <c r="EJ361" i="1"/>
  <c r="EL361" i="1" s="1"/>
  <c r="EG361" i="1"/>
  <c r="EH361" i="1" s="1"/>
  <c r="ED361" i="1"/>
  <c r="EA361" i="1"/>
  <c r="EC361" i="1" s="1"/>
  <c r="DX361" i="1"/>
  <c r="DZ361" i="1" s="1"/>
  <c r="DU361" i="1"/>
  <c r="DP361" i="1"/>
  <c r="DK361" i="1"/>
  <c r="DH361" i="1"/>
  <c r="DC361" i="1"/>
  <c r="DB361" i="1"/>
  <c r="DA361" i="1"/>
  <c r="CV361" i="1"/>
  <c r="BQ361" i="1"/>
  <c r="AN361" i="1" s="1"/>
  <c r="AO361" i="1" s="1"/>
  <c r="BH361" i="1"/>
  <c r="BF361" i="1"/>
  <c r="AX361" i="1"/>
  <c r="AY361" i="1" s="1"/>
  <c r="AM361" i="1"/>
  <c r="AL361" i="1"/>
  <c r="AK361" i="1"/>
  <c r="AJ361" i="1"/>
  <c r="U361" i="1"/>
  <c r="R361" i="1"/>
  <c r="P361" i="1"/>
  <c r="GI360" i="1"/>
  <c r="GH360" i="1"/>
  <c r="FZ360" i="1"/>
  <c r="FX360" i="1"/>
  <c r="FV360" i="1"/>
  <c r="FU360" i="1"/>
  <c r="FT360" i="1"/>
  <c r="FS360" i="1"/>
  <c r="FR360" i="1"/>
  <c r="FI360" i="1"/>
  <c r="EU360" i="1"/>
  <c r="ET360" i="1"/>
  <c r="ES360" i="1"/>
  <c r="ER360" i="1"/>
  <c r="EQ360" i="1"/>
  <c r="EP360" i="1"/>
  <c r="EM360" i="1"/>
  <c r="EO360" i="1" s="1"/>
  <c r="EJ360" i="1"/>
  <c r="EG360" i="1"/>
  <c r="EH360" i="1" s="1"/>
  <c r="ED360" i="1"/>
  <c r="EF360" i="1" s="1"/>
  <c r="EA360" i="1"/>
  <c r="EC360" i="1" s="1"/>
  <c r="DY360" i="1"/>
  <c r="DX360" i="1"/>
  <c r="DZ360" i="1" s="1"/>
  <c r="DU360" i="1"/>
  <c r="DP360" i="1"/>
  <c r="DK360" i="1"/>
  <c r="DH360" i="1"/>
  <c r="DC360" i="1"/>
  <c r="DB360" i="1"/>
  <c r="DA360" i="1"/>
  <c r="CV360" i="1"/>
  <c r="BQ360" i="1"/>
  <c r="AN360" i="1" s="1"/>
  <c r="AO360" i="1" s="1"/>
  <c r="BH360" i="1"/>
  <c r="BF360" i="1"/>
  <c r="AY360" i="1"/>
  <c r="AW360" i="1"/>
  <c r="AM360" i="1"/>
  <c r="AL360" i="1"/>
  <c r="AK360" i="1"/>
  <c r="AJ360" i="1"/>
  <c r="U360" i="1"/>
  <c r="R360" i="1"/>
  <c r="P360" i="1"/>
  <c r="GI359" i="1"/>
  <c r="GH359" i="1"/>
  <c r="FZ359" i="1"/>
  <c r="FX359" i="1"/>
  <c r="FV359" i="1"/>
  <c r="FU359" i="1"/>
  <c r="FT359" i="1"/>
  <c r="FS359" i="1"/>
  <c r="FR359" i="1"/>
  <c r="FI359" i="1"/>
  <c r="EU359" i="1"/>
  <c r="ET359" i="1"/>
  <c r="ES359" i="1"/>
  <c r="ER359" i="1"/>
  <c r="EQ359" i="1"/>
  <c r="EP359" i="1"/>
  <c r="EM359" i="1"/>
  <c r="EO359" i="1" s="1"/>
  <c r="EJ359" i="1"/>
  <c r="EL359" i="1" s="1"/>
  <c r="EG359" i="1"/>
  <c r="ED359" i="1"/>
  <c r="EF359" i="1" s="1"/>
  <c r="EA359" i="1"/>
  <c r="EC359" i="1" s="1"/>
  <c r="DX359" i="1"/>
  <c r="DZ359" i="1" s="1"/>
  <c r="DU359" i="1"/>
  <c r="DP359" i="1"/>
  <c r="DK359" i="1"/>
  <c r="DH359" i="1"/>
  <c r="DC359" i="1"/>
  <c r="DB359" i="1"/>
  <c r="DA359" i="1"/>
  <c r="CV359" i="1"/>
  <c r="BQ359" i="1"/>
  <c r="AN359" i="1" s="1"/>
  <c r="AO359" i="1" s="1"/>
  <c r="BH359" i="1"/>
  <c r="BF359" i="1"/>
  <c r="AY359" i="1"/>
  <c r="AW359" i="1"/>
  <c r="AM359" i="1"/>
  <c r="AL359" i="1"/>
  <c r="AK359" i="1"/>
  <c r="AJ359" i="1"/>
  <c r="U359" i="1"/>
  <c r="R359" i="1"/>
  <c r="P359" i="1"/>
  <c r="GI358" i="1"/>
  <c r="GH358" i="1"/>
  <c r="FZ358" i="1"/>
  <c r="FX358" i="1"/>
  <c r="FV358" i="1"/>
  <c r="FU358" i="1"/>
  <c r="FT358" i="1"/>
  <c r="FS358" i="1"/>
  <c r="FR358" i="1"/>
  <c r="FI358" i="1"/>
  <c r="EU358" i="1"/>
  <c r="ET358" i="1"/>
  <c r="ES358" i="1"/>
  <c r="ER358" i="1"/>
  <c r="EQ358" i="1"/>
  <c r="EP358" i="1"/>
  <c r="EM358" i="1"/>
  <c r="EN358" i="1" s="1"/>
  <c r="EJ358" i="1"/>
  <c r="EL358" i="1" s="1"/>
  <c r="EG358" i="1"/>
  <c r="EI358" i="1" s="1"/>
  <c r="ED358" i="1"/>
  <c r="EF358" i="1" s="1"/>
  <c r="EA358" i="1"/>
  <c r="EB358" i="1" s="1"/>
  <c r="DX358" i="1"/>
  <c r="DZ358" i="1" s="1"/>
  <c r="DU358" i="1"/>
  <c r="DP358" i="1"/>
  <c r="DK358" i="1"/>
  <c r="DH358" i="1"/>
  <c r="DC358" i="1"/>
  <c r="DB358" i="1"/>
  <c r="DA358" i="1"/>
  <c r="CV358" i="1"/>
  <c r="BQ358" i="1"/>
  <c r="AN358" i="1" s="1"/>
  <c r="AO358" i="1" s="1"/>
  <c r="BH358" i="1"/>
  <c r="BF358" i="1"/>
  <c r="AY358" i="1"/>
  <c r="AW358" i="1"/>
  <c r="AM358" i="1"/>
  <c r="AL358" i="1"/>
  <c r="AK358" i="1"/>
  <c r="AJ358" i="1"/>
  <c r="U358" i="1"/>
  <c r="R358" i="1"/>
  <c r="P358" i="1"/>
  <c r="GI357" i="1"/>
  <c r="GH357" i="1"/>
  <c r="FZ357" i="1"/>
  <c r="FX357" i="1"/>
  <c r="FV357" i="1"/>
  <c r="FU357" i="1"/>
  <c r="FT357" i="1"/>
  <c r="FS357" i="1"/>
  <c r="FR357" i="1"/>
  <c r="FI357" i="1"/>
  <c r="EU357" i="1"/>
  <c r="ET357" i="1"/>
  <c r="ES357" i="1"/>
  <c r="ER357" i="1"/>
  <c r="EQ357" i="1"/>
  <c r="EP357" i="1"/>
  <c r="EM357" i="1"/>
  <c r="EO357" i="1" s="1"/>
  <c r="EJ357" i="1"/>
  <c r="EL357" i="1" s="1"/>
  <c r="EG357" i="1"/>
  <c r="EH357" i="1" s="1"/>
  <c r="ED357" i="1"/>
  <c r="EF357" i="1" s="1"/>
  <c r="EA357" i="1"/>
  <c r="EC357" i="1" s="1"/>
  <c r="DX357" i="1"/>
  <c r="DZ357" i="1" s="1"/>
  <c r="DU357" i="1"/>
  <c r="DP357" i="1"/>
  <c r="DK357" i="1"/>
  <c r="DH357" i="1"/>
  <c r="DC357" i="1"/>
  <c r="DB357" i="1"/>
  <c r="DA357" i="1"/>
  <c r="CV357" i="1"/>
  <c r="BQ357" i="1"/>
  <c r="AN357" i="1" s="1"/>
  <c r="AO357" i="1" s="1"/>
  <c r="BH357" i="1"/>
  <c r="BF357" i="1"/>
  <c r="AY357" i="1"/>
  <c r="AM357" i="1"/>
  <c r="AL357" i="1"/>
  <c r="AK357" i="1"/>
  <c r="AJ357" i="1"/>
  <c r="U357" i="1"/>
  <c r="R357" i="1"/>
  <c r="P357" i="1"/>
  <c r="GI356" i="1"/>
  <c r="GH356" i="1"/>
  <c r="FZ356" i="1"/>
  <c r="FX356" i="1"/>
  <c r="FV356" i="1"/>
  <c r="FU356" i="1"/>
  <c r="FT356" i="1"/>
  <c r="FS356" i="1"/>
  <c r="FR356" i="1"/>
  <c r="FI356" i="1"/>
  <c r="EU356" i="1"/>
  <c r="ET356" i="1"/>
  <c r="ES356" i="1"/>
  <c r="ER356" i="1"/>
  <c r="EQ356" i="1"/>
  <c r="EP356" i="1"/>
  <c r="EM356" i="1"/>
  <c r="EO356" i="1" s="1"/>
  <c r="EJ356" i="1"/>
  <c r="EL356" i="1" s="1"/>
  <c r="EG356" i="1"/>
  <c r="EI356" i="1" s="1"/>
  <c r="ED356" i="1"/>
  <c r="EA356" i="1"/>
  <c r="EC356" i="1" s="1"/>
  <c r="DX356" i="1"/>
  <c r="DZ356" i="1" s="1"/>
  <c r="DU356" i="1"/>
  <c r="DP356" i="1"/>
  <c r="DK356" i="1"/>
  <c r="DH356" i="1"/>
  <c r="DC356" i="1"/>
  <c r="DB356" i="1"/>
  <c r="DA356" i="1"/>
  <c r="CV356" i="1"/>
  <c r="BQ356" i="1"/>
  <c r="AN356" i="1" s="1"/>
  <c r="AO356" i="1" s="1"/>
  <c r="BH356" i="1"/>
  <c r="BF356" i="1"/>
  <c r="AY356" i="1"/>
  <c r="AW356" i="1"/>
  <c r="AM356" i="1"/>
  <c r="AL356" i="1"/>
  <c r="AK356" i="1"/>
  <c r="AJ356" i="1"/>
  <c r="U356" i="1"/>
  <c r="R356" i="1"/>
  <c r="P356" i="1"/>
  <c r="GI355" i="1"/>
  <c r="GH355" i="1"/>
  <c r="FZ355" i="1"/>
  <c r="FX355" i="1"/>
  <c r="FV355" i="1"/>
  <c r="FU355" i="1"/>
  <c r="FT355" i="1"/>
  <c r="FS355" i="1"/>
  <c r="FR355" i="1"/>
  <c r="FI355" i="1"/>
  <c r="EU355" i="1"/>
  <c r="ET355" i="1"/>
  <c r="ES355" i="1"/>
  <c r="ER355" i="1"/>
  <c r="EQ355" i="1"/>
  <c r="EP355" i="1"/>
  <c r="EJ355" i="1"/>
  <c r="EK355" i="1" s="1"/>
  <c r="ED355" i="1"/>
  <c r="EF355" i="1" s="1"/>
  <c r="DX355" i="1"/>
  <c r="DY355" i="1" s="1"/>
  <c r="DU355" i="1"/>
  <c r="DP355" i="1"/>
  <c r="DK355" i="1"/>
  <c r="DH355" i="1"/>
  <c r="EG355" i="1"/>
  <c r="DC355" i="1"/>
  <c r="DB355" i="1"/>
  <c r="DA355" i="1"/>
  <c r="CV355" i="1"/>
  <c r="BQ355" i="1"/>
  <c r="AN355" i="1" s="1"/>
  <c r="AO355" i="1" s="1"/>
  <c r="BH355" i="1"/>
  <c r="BF355" i="1"/>
  <c r="AX355" i="1"/>
  <c r="AY355" i="1" s="1"/>
  <c r="AM355" i="1"/>
  <c r="AL355" i="1"/>
  <c r="AK355" i="1"/>
  <c r="AJ355" i="1"/>
  <c r="U355" i="1"/>
  <c r="R355" i="1"/>
  <c r="P355" i="1"/>
  <c r="GI354" i="1"/>
  <c r="GH354" i="1"/>
  <c r="FZ354" i="1"/>
  <c r="FX354" i="1"/>
  <c r="FV354" i="1"/>
  <c r="FU354" i="1"/>
  <c r="FT354" i="1"/>
  <c r="FS354" i="1"/>
  <c r="FR354" i="1"/>
  <c r="FI354" i="1"/>
  <c r="EU354" i="1"/>
  <c r="ET354" i="1"/>
  <c r="ES354" i="1"/>
  <c r="ER354" i="1"/>
  <c r="EQ354" i="1"/>
  <c r="EP354" i="1"/>
  <c r="EM354" i="1"/>
  <c r="EO354" i="1" s="1"/>
  <c r="EJ354" i="1"/>
  <c r="EG354" i="1"/>
  <c r="EH354" i="1" s="1"/>
  <c r="ED354" i="1"/>
  <c r="EA354" i="1"/>
  <c r="EC354" i="1" s="1"/>
  <c r="DX354" i="1"/>
  <c r="DZ354" i="1" s="1"/>
  <c r="DU354" i="1"/>
  <c r="DP354" i="1"/>
  <c r="DK354" i="1"/>
  <c r="DH354" i="1"/>
  <c r="DC354" i="1"/>
  <c r="DB354" i="1"/>
  <c r="DA354" i="1"/>
  <c r="CV354" i="1"/>
  <c r="BQ354" i="1"/>
  <c r="AN354" i="1" s="1"/>
  <c r="AO354" i="1" s="1"/>
  <c r="BH354" i="1"/>
  <c r="BF354" i="1"/>
  <c r="AY354" i="1"/>
  <c r="AW354" i="1"/>
  <c r="AM354" i="1"/>
  <c r="AL354" i="1"/>
  <c r="AK354" i="1"/>
  <c r="AJ354" i="1"/>
  <c r="U354" i="1"/>
  <c r="R354" i="1"/>
  <c r="P354" i="1"/>
  <c r="GI353" i="1"/>
  <c r="GH353" i="1"/>
  <c r="FZ353" i="1"/>
  <c r="FX353" i="1"/>
  <c r="FV353" i="1"/>
  <c r="FU353" i="1"/>
  <c r="FT353" i="1"/>
  <c r="FS353" i="1"/>
  <c r="FR353" i="1"/>
  <c r="FI353" i="1"/>
  <c r="EU353" i="1"/>
  <c r="ET353" i="1"/>
  <c r="ES353" i="1"/>
  <c r="ER353" i="1"/>
  <c r="EQ353" i="1"/>
  <c r="EP353" i="1"/>
  <c r="EM353" i="1"/>
  <c r="EO353" i="1" s="1"/>
  <c r="EJ353" i="1"/>
  <c r="EK353" i="1" s="1"/>
  <c r="EG353" i="1"/>
  <c r="EI353" i="1" s="1"/>
  <c r="ED353" i="1"/>
  <c r="EF353" i="1" s="1"/>
  <c r="EA353" i="1"/>
  <c r="EC353" i="1" s="1"/>
  <c r="DX353" i="1"/>
  <c r="DY353" i="1" s="1"/>
  <c r="DU353" i="1"/>
  <c r="DP353" i="1"/>
  <c r="DK353" i="1"/>
  <c r="DH353" i="1"/>
  <c r="DC353" i="1"/>
  <c r="DB353" i="1"/>
  <c r="DA353" i="1"/>
  <c r="CV353" i="1"/>
  <c r="BQ353" i="1"/>
  <c r="AN353" i="1" s="1"/>
  <c r="AO353" i="1" s="1"/>
  <c r="BH353" i="1"/>
  <c r="BF353" i="1"/>
  <c r="AY353" i="1"/>
  <c r="AM353" i="1"/>
  <c r="AL353" i="1"/>
  <c r="AK353" i="1"/>
  <c r="AJ353" i="1"/>
  <c r="U353" i="1"/>
  <c r="R353" i="1"/>
  <c r="P353" i="1"/>
  <c r="GI352" i="1"/>
  <c r="GH352" i="1"/>
  <c r="FZ352" i="1"/>
  <c r="FX352" i="1"/>
  <c r="FV352" i="1"/>
  <c r="FU352" i="1"/>
  <c r="FT352" i="1"/>
  <c r="FS352" i="1"/>
  <c r="FR352" i="1"/>
  <c r="FI352" i="1"/>
  <c r="EU352" i="1"/>
  <c r="ET352" i="1"/>
  <c r="ES352" i="1"/>
  <c r="ER352" i="1"/>
  <c r="EQ352" i="1"/>
  <c r="EP352" i="1"/>
  <c r="EM352" i="1"/>
  <c r="EO352" i="1" s="1"/>
  <c r="EJ352" i="1"/>
  <c r="EL352" i="1" s="1"/>
  <c r="EG352" i="1"/>
  <c r="EH352" i="1" s="1"/>
  <c r="ED352" i="1"/>
  <c r="EA352" i="1"/>
  <c r="EC352" i="1" s="1"/>
  <c r="DX352" i="1"/>
  <c r="DZ352" i="1" s="1"/>
  <c r="DU352" i="1"/>
  <c r="DP352" i="1"/>
  <c r="DK352" i="1"/>
  <c r="DH352" i="1"/>
  <c r="DC352" i="1"/>
  <c r="DB352" i="1"/>
  <c r="DA352" i="1"/>
  <c r="CV352" i="1"/>
  <c r="BQ352" i="1"/>
  <c r="AN352" i="1" s="1"/>
  <c r="AO352" i="1" s="1"/>
  <c r="BH352" i="1"/>
  <c r="BF352" i="1"/>
  <c r="AY352" i="1"/>
  <c r="AW352" i="1"/>
  <c r="AM352" i="1"/>
  <c r="AL352" i="1"/>
  <c r="AK352" i="1"/>
  <c r="AJ352" i="1"/>
  <c r="U352" i="1"/>
  <c r="R352" i="1"/>
  <c r="P352" i="1"/>
  <c r="GI351" i="1"/>
  <c r="GH351" i="1"/>
  <c r="FZ351" i="1"/>
  <c r="FX351" i="1"/>
  <c r="FV351" i="1"/>
  <c r="FU351" i="1"/>
  <c r="FT351" i="1"/>
  <c r="FS351" i="1"/>
  <c r="FR351" i="1"/>
  <c r="FI351" i="1"/>
  <c r="EU351" i="1"/>
  <c r="ET351" i="1"/>
  <c r="ES351" i="1"/>
  <c r="ER351" i="1"/>
  <c r="EQ351" i="1"/>
  <c r="EP351" i="1"/>
  <c r="EM351" i="1"/>
  <c r="EN351" i="1" s="1"/>
  <c r="EJ351" i="1"/>
  <c r="EG351" i="1"/>
  <c r="EI351" i="1" s="1"/>
  <c r="ED351" i="1"/>
  <c r="EF351" i="1" s="1"/>
  <c r="EA351" i="1"/>
  <c r="EB351" i="1" s="1"/>
  <c r="DX351" i="1"/>
  <c r="DY351" i="1" s="1"/>
  <c r="DU351" i="1"/>
  <c r="DP351" i="1"/>
  <c r="DK351" i="1"/>
  <c r="DH351" i="1"/>
  <c r="DC351" i="1"/>
  <c r="DB351" i="1"/>
  <c r="DA351" i="1"/>
  <c r="CV351" i="1"/>
  <c r="BQ351" i="1"/>
  <c r="AN351" i="1" s="1"/>
  <c r="AO351" i="1" s="1"/>
  <c r="BH351" i="1"/>
  <c r="BF351" i="1"/>
  <c r="AY351" i="1"/>
  <c r="AW351" i="1"/>
  <c r="AM351" i="1"/>
  <c r="AL351" i="1"/>
  <c r="AK351" i="1"/>
  <c r="AJ351" i="1"/>
  <c r="U351" i="1"/>
  <c r="R351" i="1"/>
  <c r="P351" i="1"/>
  <c r="GI350" i="1"/>
  <c r="GH350" i="1"/>
  <c r="FZ350" i="1"/>
  <c r="FX350" i="1"/>
  <c r="FV350" i="1"/>
  <c r="FU350" i="1"/>
  <c r="FT350" i="1"/>
  <c r="FS350" i="1"/>
  <c r="FR350" i="1"/>
  <c r="FI350" i="1"/>
  <c r="EU350" i="1"/>
  <c r="ET350" i="1"/>
  <c r="ES350" i="1"/>
  <c r="ER350" i="1"/>
  <c r="EQ350" i="1"/>
  <c r="EP350" i="1"/>
  <c r="EM350" i="1"/>
  <c r="EN350" i="1" s="1"/>
  <c r="EJ350" i="1"/>
  <c r="EL350" i="1" s="1"/>
  <c r="EG350" i="1"/>
  <c r="EI350" i="1" s="1"/>
  <c r="ED350" i="1"/>
  <c r="EF350" i="1" s="1"/>
  <c r="EA350" i="1"/>
  <c r="EB350" i="1" s="1"/>
  <c r="DX350" i="1"/>
  <c r="DZ350" i="1" s="1"/>
  <c r="DU350" i="1"/>
  <c r="DP350" i="1"/>
  <c r="DK350" i="1"/>
  <c r="DH350" i="1"/>
  <c r="DC350" i="1"/>
  <c r="DB350" i="1"/>
  <c r="DA350" i="1"/>
  <c r="CV350" i="1"/>
  <c r="BQ350" i="1"/>
  <c r="AN350" i="1" s="1"/>
  <c r="AO350" i="1" s="1"/>
  <c r="BH350" i="1"/>
  <c r="BF350" i="1"/>
  <c r="AY350" i="1"/>
  <c r="AW350" i="1"/>
  <c r="AM350" i="1"/>
  <c r="AL350" i="1"/>
  <c r="AK350" i="1"/>
  <c r="AJ350" i="1"/>
  <c r="U350" i="1"/>
  <c r="R350" i="1"/>
  <c r="P350" i="1"/>
  <c r="GI349" i="1"/>
  <c r="GH349" i="1"/>
  <c r="FZ349" i="1"/>
  <c r="FX349" i="1"/>
  <c r="FV349" i="1"/>
  <c r="FU349" i="1"/>
  <c r="FT349" i="1"/>
  <c r="FS349" i="1"/>
  <c r="FR349" i="1"/>
  <c r="FI349" i="1"/>
  <c r="EU349" i="1"/>
  <c r="ET349" i="1"/>
  <c r="ES349" i="1"/>
  <c r="ER349" i="1"/>
  <c r="EQ349" i="1"/>
  <c r="EP349" i="1"/>
  <c r="EM349" i="1"/>
  <c r="EN349" i="1" s="1"/>
  <c r="EJ349" i="1"/>
  <c r="EL349" i="1" s="1"/>
  <c r="EG349" i="1"/>
  <c r="EI349" i="1" s="1"/>
  <c r="ED349" i="1"/>
  <c r="EA349" i="1"/>
  <c r="EB349" i="1" s="1"/>
  <c r="DX349" i="1"/>
  <c r="DU349" i="1"/>
  <c r="DP349" i="1"/>
  <c r="DK349" i="1"/>
  <c r="DH349" i="1"/>
  <c r="DC349" i="1"/>
  <c r="DB349" i="1"/>
  <c r="DA349" i="1"/>
  <c r="CV349" i="1"/>
  <c r="BQ349" i="1"/>
  <c r="AN349" i="1" s="1"/>
  <c r="AO349" i="1" s="1"/>
  <c r="BH349" i="1"/>
  <c r="BF349" i="1"/>
  <c r="AY349" i="1"/>
  <c r="AW349" i="1"/>
  <c r="AM349" i="1"/>
  <c r="AL349" i="1"/>
  <c r="AK349" i="1"/>
  <c r="AJ349" i="1"/>
  <c r="U349" i="1"/>
  <c r="R349" i="1"/>
  <c r="P349" i="1"/>
  <c r="GI348" i="1"/>
  <c r="GH348" i="1"/>
  <c r="FZ348" i="1"/>
  <c r="FX348" i="1"/>
  <c r="FV348" i="1"/>
  <c r="FU348" i="1"/>
  <c r="FT348" i="1"/>
  <c r="FS348" i="1"/>
  <c r="FR348" i="1"/>
  <c r="FI348" i="1"/>
  <c r="EU348" i="1"/>
  <c r="ET348" i="1"/>
  <c r="ES348" i="1"/>
  <c r="ER348" i="1"/>
  <c r="EQ348" i="1"/>
  <c r="EP348" i="1"/>
  <c r="EJ348" i="1"/>
  <c r="EL348" i="1" s="1"/>
  <c r="EG348" i="1"/>
  <c r="EI348" i="1" s="1"/>
  <c r="ED348" i="1"/>
  <c r="EE348" i="1" s="1"/>
  <c r="DX348" i="1"/>
  <c r="DZ348" i="1" s="1"/>
  <c r="DU348" i="1"/>
  <c r="DP348" i="1"/>
  <c r="DK348" i="1"/>
  <c r="DH348" i="1"/>
  <c r="EM348" i="1"/>
  <c r="DC348" i="1"/>
  <c r="DB348" i="1"/>
  <c r="DA348" i="1"/>
  <c r="CV348" i="1"/>
  <c r="BQ348" i="1"/>
  <c r="AN348" i="1" s="1"/>
  <c r="AO348" i="1" s="1"/>
  <c r="BH348" i="1"/>
  <c r="BF348" i="1"/>
  <c r="AY348" i="1"/>
  <c r="AM348" i="1"/>
  <c r="AL348" i="1"/>
  <c r="AK348" i="1"/>
  <c r="AJ348" i="1"/>
  <c r="U348" i="1"/>
  <c r="R348" i="1"/>
  <c r="P348" i="1"/>
  <c r="GI347" i="1"/>
  <c r="GH347" i="1"/>
  <c r="FZ347" i="1"/>
  <c r="FX347" i="1"/>
  <c r="FV347" i="1"/>
  <c r="FU347" i="1"/>
  <c r="FT347" i="1"/>
  <c r="FS347" i="1"/>
  <c r="FR347" i="1"/>
  <c r="FI347" i="1"/>
  <c r="EU347" i="1"/>
  <c r="ET347" i="1"/>
  <c r="ES347" i="1"/>
  <c r="ER347" i="1"/>
  <c r="EQ347" i="1"/>
  <c r="EP347" i="1"/>
  <c r="EM347" i="1"/>
  <c r="EO347" i="1" s="1"/>
  <c r="EJ347" i="1"/>
  <c r="EK347" i="1" s="1"/>
  <c r="EG347" i="1"/>
  <c r="EI347" i="1" s="1"/>
  <c r="ED347" i="1"/>
  <c r="EA347" i="1"/>
  <c r="EC347" i="1" s="1"/>
  <c r="DX347" i="1"/>
  <c r="DY347" i="1" s="1"/>
  <c r="DU347" i="1"/>
  <c r="DP347" i="1"/>
  <c r="DK347" i="1"/>
  <c r="DH347" i="1"/>
  <c r="DC347" i="1"/>
  <c r="DB347" i="1"/>
  <c r="DA347" i="1"/>
  <c r="CV347" i="1"/>
  <c r="BQ347" i="1"/>
  <c r="AN347" i="1" s="1"/>
  <c r="AO347" i="1" s="1"/>
  <c r="BH347" i="1"/>
  <c r="BF347" i="1"/>
  <c r="AY347" i="1"/>
  <c r="AW347" i="1"/>
  <c r="AM347" i="1"/>
  <c r="AL347" i="1"/>
  <c r="AK347" i="1"/>
  <c r="AJ347" i="1"/>
  <c r="U347" i="1"/>
  <c r="R347" i="1"/>
  <c r="P347" i="1"/>
  <c r="GI346" i="1"/>
  <c r="GH346" i="1"/>
  <c r="FZ346" i="1"/>
  <c r="FX346" i="1"/>
  <c r="FV346" i="1"/>
  <c r="FU346" i="1"/>
  <c r="FT346" i="1"/>
  <c r="FS346" i="1"/>
  <c r="FR346" i="1"/>
  <c r="FI346" i="1"/>
  <c r="EY346" i="1"/>
  <c r="EX346" i="1"/>
  <c r="EU346" i="1"/>
  <c r="ET346" i="1"/>
  <c r="ES346" i="1"/>
  <c r="ER346" i="1"/>
  <c r="EQ346" i="1"/>
  <c r="EP346" i="1"/>
  <c r="EJ346" i="1"/>
  <c r="EG346" i="1"/>
  <c r="EH346" i="1" s="1"/>
  <c r="ED346" i="1"/>
  <c r="DX346" i="1"/>
  <c r="EM346" i="1"/>
  <c r="DC346" i="1"/>
  <c r="DB346" i="1"/>
  <c r="DA346" i="1"/>
  <c r="CV346" i="1"/>
  <c r="BQ346" i="1"/>
  <c r="AN346" i="1" s="1"/>
  <c r="AO346" i="1" s="1"/>
  <c r="BH346" i="1"/>
  <c r="BF346" i="1"/>
  <c r="AX346" i="1"/>
  <c r="AY346" i="1" s="1"/>
  <c r="AM346" i="1"/>
  <c r="AL346" i="1"/>
  <c r="AK346" i="1"/>
  <c r="AJ346" i="1"/>
  <c r="R346" i="1"/>
  <c r="P346" i="1"/>
  <c r="GI345" i="1"/>
  <c r="GH345" i="1"/>
  <c r="FZ345" i="1"/>
  <c r="FX345" i="1"/>
  <c r="FV345" i="1"/>
  <c r="FU345" i="1"/>
  <c r="FT345" i="1"/>
  <c r="FS345" i="1"/>
  <c r="FR345" i="1"/>
  <c r="FI345" i="1"/>
  <c r="EU345" i="1"/>
  <c r="ET345" i="1"/>
  <c r="ES345" i="1"/>
  <c r="ER345" i="1"/>
  <c r="EQ345" i="1"/>
  <c r="EP345" i="1"/>
  <c r="EM345" i="1"/>
  <c r="EJ345" i="1"/>
  <c r="EK345" i="1" s="1"/>
  <c r="EG345" i="1"/>
  <c r="EI345" i="1" s="1"/>
  <c r="ED345" i="1"/>
  <c r="EA345" i="1"/>
  <c r="DX345" i="1"/>
  <c r="DY345" i="1" s="1"/>
  <c r="DU345" i="1"/>
  <c r="DP345" i="1"/>
  <c r="DK345" i="1"/>
  <c r="DH345" i="1"/>
  <c r="DC345" i="1"/>
  <c r="DB345" i="1"/>
  <c r="DA345" i="1"/>
  <c r="CV345" i="1"/>
  <c r="BQ345" i="1"/>
  <c r="AN345" i="1" s="1"/>
  <c r="AO345" i="1" s="1"/>
  <c r="BH345" i="1"/>
  <c r="BF345" i="1"/>
  <c r="AY345" i="1"/>
  <c r="AW345" i="1"/>
  <c r="AM345" i="1"/>
  <c r="AL345" i="1"/>
  <c r="AK345" i="1"/>
  <c r="AJ345" i="1"/>
  <c r="AF345" i="1"/>
  <c r="AE345" i="1"/>
  <c r="V345" i="1"/>
  <c r="U345" i="1"/>
  <c r="R345" i="1"/>
  <c r="P345" i="1"/>
  <c r="GI344" i="1"/>
  <c r="GH344" i="1"/>
  <c r="FZ344" i="1"/>
  <c r="FX344" i="1"/>
  <c r="FV344" i="1"/>
  <c r="FU344" i="1"/>
  <c r="FT344" i="1"/>
  <c r="FS344" i="1"/>
  <c r="FR344" i="1"/>
  <c r="FI344" i="1"/>
  <c r="EU344" i="1"/>
  <c r="ET344" i="1"/>
  <c r="ES344" i="1"/>
  <c r="ER344" i="1"/>
  <c r="EQ344" i="1"/>
  <c r="EP344" i="1"/>
  <c r="EM344" i="1"/>
  <c r="EO344" i="1" s="1"/>
  <c r="EJ344" i="1"/>
  <c r="EL344" i="1" s="1"/>
  <c r="EG344" i="1"/>
  <c r="EI344" i="1" s="1"/>
  <c r="ED344" i="1"/>
  <c r="EE344" i="1" s="1"/>
  <c r="EA344" i="1"/>
  <c r="EB344" i="1" s="1"/>
  <c r="DX344" i="1"/>
  <c r="DY344" i="1" s="1"/>
  <c r="DU344" i="1"/>
  <c r="DP344" i="1"/>
  <c r="DK344" i="1"/>
  <c r="DH344" i="1"/>
  <c r="DC344" i="1"/>
  <c r="DB344" i="1"/>
  <c r="DA344" i="1"/>
  <c r="CV344" i="1"/>
  <c r="BQ344" i="1"/>
  <c r="AN344" i="1" s="1"/>
  <c r="AO344" i="1" s="1"/>
  <c r="BH344" i="1"/>
  <c r="BF344" i="1"/>
  <c r="AY344" i="1"/>
  <c r="AW344" i="1"/>
  <c r="AM344" i="1"/>
  <c r="AL344" i="1"/>
  <c r="AK344" i="1"/>
  <c r="AJ344" i="1"/>
  <c r="U344" i="1"/>
  <c r="R344" i="1"/>
  <c r="P344" i="1"/>
  <c r="GI343" i="1"/>
  <c r="GH343" i="1"/>
  <c r="FZ343" i="1"/>
  <c r="FX343" i="1"/>
  <c r="FV343" i="1"/>
  <c r="FU343" i="1"/>
  <c r="FT343" i="1"/>
  <c r="FS343" i="1"/>
  <c r="FR343" i="1"/>
  <c r="FI343" i="1"/>
  <c r="EU343" i="1"/>
  <c r="ET343" i="1"/>
  <c r="ES343" i="1"/>
  <c r="ER343" i="1"/>
  <c r="EQ343" i="1"/>
  <c r="EP343" i="1"/>
  <c r="EM343" i="1"/>
  <c r="EO343" i="1" s="1"/>
  <c r="EJ343" i="1"/>
  <c r="EK343" i="1" s="1"/>
  <c r="EG343" i="1"/>
  <c r="ED343" i="1"/>
  <c r="EF343" i="1" s="1"/>
  <c r="EA343" i="1"/>
  <c r="EC343" i="1" s="1"/>
  <c r="DX343" i="1"/>
  <c r="DY343" i="1" s="1"/>
  <c r="DU343" i="1"/>
  <c r="DP343" i="1"/>
  <c r="DK343" i="1"/>
  <c r="DH343" i="1"/>
  <c r="DC343" i="1"/>
  <c r="DB343" i="1"/>
  <c r="DA343" i="1"/>
  <c r="CV343" i="1"/>
  <c r="BQ343" i="1"/>
  <c r="AN343" i="1" s="1"/>
  <c r="AO343" i="1" s="1"/>
  <c r="BH343" i="1"/>
  <c r="BF343" i="1"/>
  <c r="AY343" i="1"/>
  <c r="AW343" i="1"/>
  <c r="AM343" i="1"/>
  <c r="AL343" i="1"/>
  <c r="AK343" i="1"/>
  <c r="AJ343" i="1"/>
  <c r="U343" i="1"/>
  <c r="R343" i="1"/>
  <c r="P343" i="1"/>
  <c r="GI342" i="1"/>
  <c r="GH342" i="1"/>
  <c r="FZ342" i="1"/>
  <c r="FX342" i="1"/>
  <c r="FV342" i="1"/>
  <c r="FU342" i="1"/>
  <c r="FT342" i="1"/>
  <c r="FS342" i="1"/>
  <c r="FR342" i="1"/>
  <c r="FI342" i="1"/>
  <c r="EU342" i="1"/>
  <c r="ET342" i="1"/>
  <c r="ES342" i="1"/>
  <c r="ER342" i="1"/>
  <c r="EQ342" i="1"/>
  <c r="EP342" i="1"/>
  <c r="EM342" i="1"/>
  <c r="EO342" i="1" s="1"/>
  <c r="EJ342" i="1"/>
  <c r="EK342" i="1" s="1"/>
  <c r="EG342" i="1"/>
  <c r="EI342" i="1" s="1"/>
  <c r="ED342" i="1"/>
  <c r="EE342" i="1" s="1"/>
  <c r="EA342" i="1"/>
  <c r="EC342" i="1" s="1"/>
  <c r="DX342" i="1"/>
  <c r="DU342" i="1"/>
  <c r="DP342" i="1"/>
  <c r="DK342" i="1"/>
  <c r="DH342" i="1"/>
  <c r="DC342" i="1"/>
  <c r="DB342" i="1"/>
  <c r="DA342" i="1"/>
  <c r="CV342" i="1"/>
  <c r="BQ342" i="1"/>
  <c r="AN342" i="1" s="1"/>
  <c r="AO342" i="1" s="1"/>
  <c r="BH342" i="1"/>
  <c r="BF342" i="1"/>
  <c r="AY342" i="1"/>
  <c r="AW342" i="1"/>
  <c r="AM342" i="1"/>
  <c r="AL342" i="1"/>
  <c r="AK342" i="1"/>
  <c r="AJ342" i="1"/>
  <c r="U342" i="1"/>
  <c r="R342" i="1"/>
  <c r="P342" i="1"/>
  <c r="GI341" i="1"/>
  <c r="GH341" i="1"/>
  <c r="FZ341" i="1"/>
  <c r="FX341" i="1"/>
  <c r="FV341" i="1"/>
  <c r="FU341" i="1"/>
  <c r="FT341" i="1"/>
  <c r="FS341" i="1"/>
  <c r="FR341" i="1"/>
  <c r="FI341" i="1"/>
  <c r="EU341" i="1"/>
  <c r="ET341" i="1"/>
  <c r="ES341" i="1"/>
  <c r="ER341" i="1"/>
  <c r="EQ341" i="1"/>
  <c r="EP341" i="1"/>
  <c r="EM341" i="1"/>
  <c r="EJ341" i="1"/>
  <c r="EL341" i="1" s="1"/>
  <c r="EG341" i="1"/>
  <c r="EH341" i="1" s="1"/>
  <c r="ED341" i="1"/>
  <c r="EF341" i="1" s="1"/>
  <c r="EA341" i="1"/>
  <c r="EC341" i="1" s="1"/>
  <c r="DX341" i="1"/>
  <c r="DZ341" i="1" s="1"/>
  <c r="DU341" i="1"/>
  <c r="DP341" i="1"/>
  <c r="DK341" i="1"/>
  <c r="DH341" i="1"/>
  <c r="DC341" i="1"/>
  <c r="DB341" i="1"/>
  <c r="DA341" i="1"/>
  <c r="CV341" i="1"/>
  <c r="BQ341" i="1"/>
  <c r="AN341" i="1" s="1"/>
  <c r="AO341" i="1" s="1"/>
  <c r="BH341" i="1"/>
  <c r="BF341" i="1"/>
  <c r="AY341" i="1"/>
  <c r="AW341" i="1"/>
  <c r="AM341" i="1"/>
  <c r="AL341" i="1"/>
  <c r="AK341" i="1"/>
  <c r="AJ341" i="1"/>
  <c r="U341" i="1"/>
  <c r="R341" i="1"/>
  <c r="P341" i="1"/>
  <c r="GI340" i="1"/>
  <c r="GH340" i="1"/>
  <c r="FZ340" i="1"/>
  <c r="FX340" i="1"/>
  <c r="FV340" i="1"/>
  <c r="FU340" i="1"/>
  <c r="FT340" i="1"/>
  <c r="FS340" i="1"/>
  <c r="FR340" i="1"/>
  <c r="FI340" i="1"/>
  <c r="EU340" i="1"/>
  <c r="ET340" i="1"/>
  <c r="ES340" i="1"/>
  <c r="ER340" i="1"/>
  <c r="EQ340" i="1"/>
  <c r="EP340" i="1"/>
  <c r="EM340" i="1"/>
  <c r="EO340" i="1" s="1"/>
  <c r="EJ340" i="1"/>
  <c r="EK340" i="1" s="1"/>
  <c r="EG340" i="1"/>
  <c r="EI340" i="1" s="1"/>
  <c r="ED340" i="1"/>
  <c r="EE340" i="1" s="1"/>
  <c r="EA340" i="1"/>
  <c r="EC340" i="1" s="1"/>
  <c r="DX340" i="1"/>
  <c r="DY340" i="1" s="1"/>
  <c r="DU340" i="1"/>
  <c r="DP340" i="1"/>
  <c r="DK340" i="1"/>
  <c r="DH340" i="1"/>
  <c r="DC340" i="1"/>
  <c r="DB340" i="1"/>
  <c r="DA340" i="1"/>
  <c r="CV340" i="1"/>
  <c r="BQ340" i="1"/>
  <c r="AN340" i="1" s="1"/>
  <c r="AO340" i="1" s="1"/>
  <c r="BH340" i="1"/>
  <c r="BF340" i="1"/>
  <c r="AY340" i="1"/>
  <c r="AW340" i="1"/>
  <c r="AM340" i="1"/>
  <c r="AL340" i="1"/>
  <c r="AK340" i="1"/>
  <c r="AJ340" i="1"/>
  <c r="U340" i="1"/>
  <c r="R340" i="1"/>
  <c r="P340" i="1"/>
  <c r="GI339" i="1"/>
  <c r="GH339" i="1"/>
  <c r="FZ339" i="1"/>
  <c r="FX339" i="1"/>
  <c r="FV339" i="1"/>
  <c r="FU339" i="1"/>
  <c r="FT339" i="1"/>
  <c r="FS339" i="1"/>
  <c r="FR339" i="1"/>
  <c r="FI339" i="1"/>
  <c r="EU339" i="1"/>
  <c r="ET339" i="1"/>
  <c r="ES339" i="1"/>
  <c r="ER339" i="1"/>
  <c r="EQ339" i="1"/>
  <c r="EP339" i="1"/>
  <c r="EM339" i="1"/>
  <c r="EN339" i="1" s="1"/>
  <c r="EJ339" i="1"/>
  <c r="EL339" i="1" s="1"/>
  <c r="EG339" i="1"/>
  <c r="EH339" i="1" s="1"/>
  <c r="ED339" i="1"/>
  <c r="EF339" i="1" s="1"/>
  <c r="EA339" i="1"/>
  <c r="EB339" i="1" s="1"/>
  <c r="DX339" i="1"/>
  <c r="DZ339" i="1" s="1"/>
  <c r="DU339" i="1"/>
  <c r="DP339" i="1"/>
  <c r="DK339" i="1"/>
  <c r="DH339" i="1"/>
  <c r="DC339" i="1"/>
  <c r="DB339" i="1"/>
  <c r="DA339" i="1"/>
  <c r="CV339" i="1"/>
  <c r="BQ339" i="1"/>
  <c r="AN339" i="1" s="1"/>
  <c r="AO339" i="1" s="1"/>
  <c r="BH339" i="1"/>
  <c r="BF339" i="1"/>
  <c r="AY339" i="1"/>
  <c r="AW339" i="1"/>
  <c r="AM339" i="1"/>
  <c r="AL339" i="1"/>
  <c r="AK339" i="1"/>
  <c r="AJ339" i="1"/>
  <c r="U339" i="1"/>
  <c r="R339" i="1"/>
  <c r="P339" i="1"/>
  <c r="GI338" i="1"/>
  <c r="GH338" i="1"/>
  <c r="FZ338" i="1"/>
  <c r="FX338" i="1"/>
  <c r="FV338" i="1"/>
  <c r="FU338" i="1"/>
  <c r="FT338" i="1"/>
  <c r="FS338" i="1"/>
  <c r="FR338" i="1"/>
  <c r="FI338" i="1"/>
  <c r="EU338" i="1"/>
  <c r="ET338" i="1"/>
  <c r="ES338" i="1"/>
  <c r="ER338" i="1"/>
  <c r="EQ338" i="1"/>
  <c r="EP338" i="1"/>
  <c r="EM338" i="1"/>
  <c r="EN338" i="1" s="1"/>
  <c r="EJ338" i="1"/>
  <c r="EK338" i="1" s="1"/>
  <c r="EG338" i="1"/>
  <c r="EH338" i="1" s="1"/>
  <c r="ED338" i="1"/>
  <c r="EF338" i="1" s="1"/>
  <c r="EA338" i="1"/>
  <c r="EB338" i="1" s="1"/>
  <c r="DX338" i="1"/>
  <c r="DY338" i="1" s="1"/>
  <c r="DU338" i="1"/>
  <c r="DP338" i="1"/>
  <c r="DK338" i="1"/>
  <c r="DH338" i="1"/>
  <c r="DC338" i="1"/>
  <c r="DB338" i="1"/>
  <c r="DA338" i="1"/>
  <c r="CV338" i="1"/>
  <c r="BQ338" i="1"/>
  <c r="AN338" i="1" s="1"/>
  <c r="AO338" i="1" s="1"/>
  <c r="BH338" i="1"/>
  <c r="BF338" i="1"/>
  <c r="AY338" i="1"/>
  <c r="AW338" i="1"/>
  <c r="AM338" i="1"/>
  <c r="AL338" i="1"/>
  <c r="AK338" i="1"/>
  <c r="AJ338" i="1"/>
  <c r="U338" i="1"/>
  <c r="R338" i="1"/>
  <c r="P338" i="1"/>
  <c r="GI337" i="1"/>
  <c r="GH337" i="1"/>
  <c r="FZ337" i="1"/>
  <c r="FX337" i="1"/>
  <c r="FV337" i="1"/>
  <c r="FU337" i="1"/>
  <c r="FT337" i="1"/>
  <c r="FS337" i="1"/>
  <c r="FR337" i="1"/>
  <c r="FI337" i="1"/>
  <c r="EU337" i="1"/>
  <c r="ET337" i="1"/>
  <c r="ES337" i="1"/>
  <c r="ER337" i="1"/>
  <c r="EQ337" i="1"/>
  <c r="EP337" i="1"/>
  <c r="EM337" i="1"/>
  <c r="EJ337" i="1"/>
  <c r="EL337" i="1" s="1"/>
  <c r="EG337" i="1"/>
  <c r="EH337" i="1" s="1"/>
  <c r="ED337" i="1"/>
  <c r="EA337" i="1"/>
  <c r="EC337" i="1" s="1"/>
  <c r="DX337" i="1"/>
  <c r="DZ337" i="1" s="1"/>
  <c r="DU337" i="1"/>
  <c r="DP337" i="1"/>
  <c r="DK337" i="1"/>
  <c r="DH337" i="1"/>
  <c r="DC337" i="1"/>
  <c r="DB337" i="1"/>
  <c r="DA337" i="1"/>
  <c r="CV337" i="1"/>
  <c r="BQ337" i="1"/>
  <c r="AN337" i="1" s="1"/>
  <c r="AO337" i="1" s="1"/>
  <c r="BH337" i="1"/>
  <c r="BF337" i="1"/>
  <c r="AY337" i="1"/>
  <c r="AW337" i="1"/>
  <c r="AM337" i="1"/>
  <c r="AL337" i="1"/>
  <c r="AK337" i="1"/>
  <c r="AJ337" i="1"/>
  <c r="AF337" i="1"/>
  <c r="AE337" i="1"/>
  <c r="V337" i="1"/>
  <c r="U337" i="1"/>
  <c r="R337" i="1"/>
  <c r="P337" i="1"/>
  <c r="GI336" i="1"/>
  <c r="GH336" i="1"/>
  <c r="FZ336" i="1"/>
  <c r="FX336" i="1"/>
  <c r="FV336" i="1"/>
  <c r="FU336" i="1"/>
  <c r="FT336" i="1"/>
  <c r="FS336" i="1"/>
  <c r="FR336" i="1"/>
  <c r="FI336" i="1"/>
  <c r="EU336" i="1"/>
  <c r="ET336" i="1"/>
  <c r="ES336" i="1"/>
  <c r="ER336" i="1"/>
  <c r="EQ336" i="1"/>
  <c r="EP336" i="1"/>
  <c r="EJ336" i="1"/>
  <c r="EL336" i="1" s="1"/>
  <c r="EG336" i="1"/>
  <c r="EH336" i="1" s="1"/>
  <c r="DX336" i="1"/>
  <c r="DZ336" i="1" s="1"/>
  <c r="DU336" i="1"/>
  <c r="DP336" i="1"/>
  <c r="DK336" i="1"/>
  <c r="DH336" i="1"/>
  <c r="ED336" i="1"/>
  <c r="DC336" i="1"/>
  <c r="DB336" i="1"/>
  <c r="DA336" i="1"/>
  <c r="CV336" i="1"/>
  <c r="BQ336" i="1"/>
  <c r="AN336" i="1" s="1"/>
  <c r="AO336" i="1" s="1"/>
  <c r="BH336" i="1"/>
  <c r="BF336" i="1"/>
  <c r="AY336" i="1"/>
  <c r="AW336" i="1"/>
  <c r="AM336" i="1"/>
  <c r="AL336" i="1"/>
  <c r="AK336" i="1"/>
  <c r="AJ336" i="1"/>
  <c r="U336" i="1"/>
  <c r="R336" i="1"/>
  <c r="P336" i="1"/>
  <c r="GI335" i="1"/>
  <c r="GH335" i="1"/>
  <c r="FZ335" i="1"/>
  <c r="FX335" i="1"/>
  <c r="FV335" i="1"/>
  <c r="FU335" i="1"/>
  <c r="FT335" i="1"/>
  <c r="FS335" i="1"/>
  <c r="FR335" i="1"/>
  <c r="FI335" i="1"/>
  <c r="EU335" i="1"/>
  <c r="ET335" i="1"/>
  <c r="ES335" i="1"/>
  <c r="ER335" i="1"/>
  <c r="EQ335" i="1"/>
  <c r="EP335" i="1"/>
  <c r="EM335" i="1"/>
  <c r="EN335" i="1" s="1"/>
  <c r="EJ335" i="1"/>
  <c r="EK335" i="1" s="1"/>
  <c r="EG335" i="1"/>
  <c r="EH335" i="1" s="1"/>
  <c r="ED335" i="1"/>
  <c r="EF335" i="1" s="1"/>
  <c r="EA335" i="1"/>
  <c r="EB335" i="1" s="1"/>
  <c r="DX335" i="1"/>
  <c r="DY335" i="1" s="1"/>
  <c r="DU335" i="1"/>
  <c r="DP335" i="1"/>
  <c r="DK335" i="1"/>
  <c r="DH335" i="1"/>
  <c r="DC335" i="1"/>
  <c r="DB335" i="1"/>
  <c r="DA335" i="1"/>
  <c r="CV335" i="1"/>
  <c r="BQ335" i="1"/>
  <c r="AN335" i="1" s="1"/>
  <c r="AO335" i="1" s="1"/>
  <c r="BH335" i="1"/>
  <c r="BF335" i="1"/>
  <c r="AY335" i="1"/>
  <c r="AW335" i="1"/>
  <c r="AM335" i="1"/>
  <c r="AL335" i="1"/>
  <c r="AK335" i="1"/>
  <c r="AJ335" i="1"/>
  <c r="U335" i="1"/>
  <c r="R335" i="1"/>
  <c r="P335" i="1"/>
  <c r="GI334" i="1"/>
  <c r="GH334" i="1"/>
  <c r="FZ334" i="1"/>
  <c r="FX334" i="1"/>
  <c r="FV334" i="1"/>
  <c r="FU334" i="1"/>
  <c r="FT334" i="1"/>
  <c r="FS334" i="1"/>
  <c r="FR334" i="1"/>
  <c r="FI334" i="1"/>
  <c r="EU334" i="1"/>
  <c r="ET334" i="1"/>
  <c r="ES334" i="1"/>
  <c r="ER334" i="1"/>
  <c r="EQ334" i="1"/>
  <c r="EP334" i="1"/>
  <c r="EM334" i="1"/>
  <c r="EN334" i="1" s="1"/>
  <c r="EJ334" i="1"/>
  <c r="EG334" i="1"/>
  <c r="EI334" i="1" s="1"/>
  <c r="ED334" i="1"/>
  <c r="EF334" i="1" s="1"/>
  <c r="EA334" i="1"/>
  <c r="EB334" i="1" s="1"/>
  <c r="DX334" i="1"/>
  <c r="DY334" i="1" s="1"/>
  <c r="DU334" i="1"/>
  <c r="DP334" i="1"/>
  <c r="DK334" i="1"/>
  <c r="DH334" i="1"/>
  <c r="DC334" i="1"/>
  <c r="DB334" i="1"/>
  <c r="DA334" i="1"/>
  <c r="CV334" i="1"/>
  <c r="BQ334" i="1"/>
  <c r="AN334" i="1" s="1"/>
  <c r="AO334" i="1" s="1"/>
  <c r="BH334" i="1"/>
  <c r="BF334" i="1"/>
  <c r="AY334" i="1"/>
  <c r="AM334" i="1"/>
  <c r="AL334" i="1"/>
  <c r="AK334" i="1"/>
  <c r="AJ334" i="1"/>
  <c r="U334" i="1"/>
  <c r="R334" i="1"/>
  <c r="P334" i="1"/>
  <c r="GI333" i="1"/>
  <c r="GH333" i="1"/>
  <c r="FZ333" i="1"/>
  <c r="FX333" i="1"/>
  <c r="FV333" i="1"/>
  <c r="FU333" i="1"/>
  <c r="FT333" i="1"/>
  <c r="FS333" i="1"/>
  <c r="FR333" i="1"/>
  <c r="FI333" i="1"/>
  <c r="EU333" i="1"/>
  <c r="ET333" i="1"/>
  <c r="ES333" i="1"/>
  <c r="ER333" i="1"/>
  <c r="EQ333" i="1"/>
  <c r="EP333" i="1"/>
  <c r="EM333" i="1"/>
  <c r="EN333" i="1" s="1"/>
  <c r="EJ333" i="1"/>
  <c r="EL333" i="1" s="1"/>
  <c r="EG333" i="1"/>
  <c r="ED333" i="1"/>
  <c r="EF333" i="1" s="1"/>
  <c r="EA333" i="1"/>
  <c r="EB333" i="1" s="1"/>
  <c r="DX333" i="1"/>
  <c r="DU333" i="1"/>
  <c r="DP333" i="1"/>
  <c r="DK333" i="1"/>
  <c r="DH333" i="1"/>
  <c r="DC333" i="1"/>
  <c r="DB333" i="1"/>
  <c r="DA333" i="1"/>
  <c r="CV333" i="1"/>
  <c r="BQ333" i="1"/>
  <c r="AN333" i="1" s="1"/>
  <c r="AO333" i="1" s="1"/>
  <c r="BH333" i="1"/>
  <c r="BF333" i="1"/>
  <c r="AY333" i="1"/>
  <c r="AW333" i="1"/>
  <c r="AM333" i="1"/>
  <c r="AL333" i="1"/>
  <c r="AK333" i="1"/>
  <c r="AJ333" i="1"/>
  <c r="AF333" i="1"/>
  <c r="AE333" i="1"/>
  <c r="V333" i="1"/>
  <c r="U333" i="1"/>
  <c r="R333" i="1"/>
  <c r="P333" i="1"/>
  <c r="GI332" i="1"/>
  <c r="GH332" i="1"/>
  <c r="FZ332" i="1"/>
  <c r="FX332" i="1"/>
  <c r="FV332" i="1"/>
  <c r="FU332" i="1"/>
  <c r="FT332" i="1"/>
  <c r="FS332" i="1"/>
  <c r="FR332" i="1"/>
  <c r="FI332" i="1"/>
  <c r="EU332" i="1"/>
  <c r="ET332" i="1"/>
  <c r="ES332" i="1"/>
  <c r="ER332" i="1"/>
  <c r="EQ332" i="1"/>
  <c r="EP332" i="1"/>
  <c r="EM332" i="1"/>
  <c r="EN332" i="1" s="1"/>
  <c r="EJ332" i="1"/>
  <c r="EG332" i="1"/>
  <c r="EI332" i="1" s="1"/>
  <c r="ED332" i="1"/>
  <c r="EE332" i="1" s="1"/>
  <c r="EA332" i="1"/>
  <c r="DX332" i="1"/>
  <c r="DZ332" i="1" s="1"/>
  <c r="DU332" i="1"/>
  <c r="DP332" i="1"/>
  <c r="DK332" i="1"/>
  <c r="DH332" i="1"/>
  <c r="DC332" i="1"/>
  <c r="DB332" i="1"/>
  <c r="DA332" i="1"/>
  <c r="CV332" i="1"/>
  <c r="BQ332" i="1"/>
  <c r="AN332" i="1" s="1"/>
  <c r="AO332" i="1" s="1"/>
  <c r="BH332" i="1"/>
  <c r="BF332" i="1"/>
  <c r="AY332" i="1"/>
  <c r="AW332" i="1"/>
  <c r="AM332" i="1"/>
  <c r="AL332" i="1"/>
  <c r="AK332" i="1"/>
  <c r="AJ332" i="1"/>
  <c r="U332" i="1"/>
  <c r="R332" i="1"/>
  <c r="P332" i="1"/>
  <c r="GI331" i="1"/>
  <c r="GH331" i="1"/>
  <c r="FZ331" i="1"/>
  <c r="FX331" i="1"/>
  <c r="FV331" i="1"/>
  <c r="FU331" i="1"/>
  <c r="FT331" i="1"/>
  <c r="FS331" i="1"/>
  <c r="FR331" i="1"/>
  <c r="FI331" i="1"/>
  <c r="EU331" i="1"/>
  <c r="ET331" i="1"/>
  <c r="ES331" i="1"/>
  <c r="ER331" i="1"/>
  <c r="EQ331" i="1"/>
  <c r="EP331" i="1"/>
  <c r="EM331" i="1"/>
  <c r="EO331" i="1" s="1"/>
  <c r="EJ331" i="1"/>
  <c r="EK331" i="1" s="1"/>
  <c r="EG331" i="1"/>
  <c r="EI331" i="1" s="1"/>
  <c r="ED331" i="1"/>
  <c r="EF331" i="1" s="1"/>
  <c r="EA331" i="1"/>
  <c r="EC331" i="1" s="1"/>
  <c r="DX331" i="1"/>
  <c r="DY331" i="1" s="1"/>
  <c r="DU331" i="1"/>
  <c r="DP331" i="1"/>
  <c r="DK331" i="1"/>
  <c r="DH331" i="1"/>
  <c r="DC331" i="1"/>
  <c r="DB331" i="1"/>
  <c r="DA331" i="1"/>
  <c r="CV331" i="1"/>
  <c r="BQ331" i="1"/>
  <c r="AN331" i="1" s="1"/>
  <c r="AO331" i="1" s="1"/>
  <c r="BH331" i="1"/>
  <c r="BF331" i="1"/>
  <c r="AY331" i="1"/>
  <c r="AW331" i="1"/>
  <c r="AM331" i="1"/>
  <c r="AL331" i="1"/>
  <c r="AK331" i="1"/>
  <c r="AJ331" i="1"/>
  <c r="U331" i="1"/>
  <c r="R331" i="1"/>
  <c r="P331" i="1"/>
  <c r="GI330" i="1"/>
  <c r="GH330" i="1"/>
  <c r="FZ330" i="1"/>
  <c r="FX330" i="1"/>
  <c r="FV330" i="1"/>
  <c r="FU330" i="1"/>
  <c r="FT330" i="1"/>
  <c r="FS330" i="1"/>
  <c r="FR330" i="1"/>
  <c r="FI330" i="1"/>
  <c r="EU330" i="1"/>
  <c r="ET330" i="1"/>
  <c r="ES330" i="1"/>
  <c r="ER330" i="1"/>
  <c r="EQ330" i="1"/>
  <c r="EP330" i="1"/>
  <c r="EM330" i="1"/>
  <c r="EJ330" i="1"/>
  <c r="EL330" i="1" s="1"/>
  <c r="EG330" i="1"/>
  <c r="EI330" i="1" s="1"/>
  <c r="ED330" i="1"/>
  <c r="EE330" i="1" s="1"/>
  <c r="EA330" i="1"/>
  <c r="EC330" i="1" s="1"/>
  <c r="DX330" i="1"/>
  <c r="DZ330" i="1" s="1"/>
  <c r="DU330" i="1"/>
  <c r="DP330" i="1"/>
  <c r="DK330" i="1"/>
  <c r="DH330" i="1"/>
  <c r="DC330" i="1"/>
  <c r="DB330" i="1"/>
  <c r="DA330" i="1"/>
  <c r="CV330" i="1"/>
  <c r="BQ330" i="1"/>
  <c r="AN330" i="1" s="1"/>
  <c r="AO330" i="1" s="1"/>
  <c r="BH330" i="1"/>
  <c r="BF330" i="1"/>
  <c r="AY330" i="1"/>
  <c r="AW330" i="1"/>
  <c r="AM330" i="1"/>
  <c r="AL330" i="1"/>
  <c r="AK330" i="1"/>
  <c r="AJ330" i="1"/>
  <c r="U330" i="1"/>
  <c r="R330" i="1"/>
  <c r="P330" i="1"/>
  <c r="GI329" i="1"/>
  <c r="GH329" i="1"/>
  <c r="FZ329" i="1"/>
  <c r="FX329" i="1"/>
  <c r="FV329" i="1"/>
  <c r="FU329" i="1"/>
  <c r="FT329" i="1"/>
  <c r="FS329" i="1"/>
  <c r="FR329" i="1"/>
  <c r="FI329" i="1"/>
  <c r="EU329" i="1"/>
  <c r="ET329" i="1"/>
  <c r="ES329" i="1"/>
  <c r="ER329" i="1"/>
  <c r="EQ329" i="1"/>
  <c r="EP329" i="1"/>
  <c r="EM329" i="1"/>
  <c r="EO329" i="1" s="1"/>
  <c r="EJ329" i="1"/>
  <c r="EK329" i="1" s="1"/>
  <c r="EG329" i="1"/>
  <c r="ED329" i="1"/>
  <c r="EE329" i="1" s="1"/>
  <c r="EA329" i="1"/>
  <c r="EC329" i="1" s="1"/>
  <c r="DX329" i="1"/>
  <c r="DY329" i="1" s="1"/>
  <c r="DU329" i="1"/>
  <c r="DP329" i="1"/>
  <c r="DK329" i="1"/>
  <c r="DH329" i="1"/>
  <c r="DC329" i="1"/>
  <c r="DB329" i="1"/>
  <c r="DA329" i="1"/>
  <c r="CV329" i="1"/>
  <c r="BQ329" i="1"/>
  <c r="AN329" i="1" s="1"/>
  <c r="AO329" i="1" s="1"/>
  <c r="BH329" i="1"/>
  <c r="BF329" i="1"/>
  <c r="AY329" i="1"/>
  <c r="AW329" i="1"/>
  <c r="AM329" i="1"/>
  <c r="AL329" i="1"/>
  <c r="AK329" i="1"/>
  <c r="AJ329" i="1"/>
  <c r="U329" i="1"/>
  <c r="R329" i="1"/>
  <c r="P329" i="1"/>
  <c r="GI328" i="1"/>
  <c r="GH328" i="1"/>
  <c r="FZ328" i="1"/>
  <c r="FX328" i="1"/>
  <c r="FV328" i="1"/>
  <c r="FU328" i="1"/>
  <c r="FT328" i="1"/>
  <c r="FS328" i="1"/>
  <c r="FR328" i="1"/>
  <c r="FI328" i="1"/>
  <c r="EU328" i="1"/>
  <c r="ET328" i="1"/>
  <c r="ES328" i="1"/>
  <c r="ER328" i="1"/>
  <c r="EQ328" i="1"/>
  <c r="EP328" i="1"/>
  <c r="EM328" i="1"/>
  <c r="EN328" i="1" s="1"/>
  <c r="EJ328" i="1"/>
  <c r="EL328" i="1" s="1"/>
  <c r="EG328" i="1"/>
  <c r="EH328" i="1" s="1"/>
  <c r="ED328" i="1"/>
  <c r="EA328" i="1"/>
  <c r="DX328" i="1"/>
  <c r="DZ328" i="1" s="1"/>
  <c r="DU328" i="1"/>
  <c r="DP328" i="1"/>
  <c r="DK328" i="1"/>
  <c r="DH328" i="1"/>
  <c r="DC328" i="1"/>
  <c r="DB328" i="1"/>
  <c r="DA328" i="1"/>
  <c r="CV328" i="1"/>
  <c r="BQ328" i="1"/>
  <c r="AN328" i="1" s="1"/>
  <c r="AO328" i="1" s="1"/>
  <c r="BH328" i="1"/>
  <c r="BF328" i="1"/>
  <c r="AY328" i="1"/>
  <c r="AM328" i="1"/>
  <c r="AL328" i="1"/>
  <c r="AK328" i="1"/>
  <c r="AJ328" i="1"/>
  <c r="U328" i="1"/>
  <c r="R328" i="1"/>
  <c r="P328" i="1"/>
  <c r="GI327" i="1"/>
  <c r="GH327" i="1"/>
  <c r="FZ327" i="1"/>
  <c r="FX327" i="1"/>
  <c r="FV327" i="1"/>
  <c r="FU327" i="1"/>
  <c r="FT327" i="1"/>
  <c r="FS327" i="1"/>
  <c r="FR327" i="1"/>
  <c r="FI327" i="1"/>
  <c r="EU327" i="1"/>
  <c r="ET327" i="1"/>
  <c r="ES327" i="1"/>
  <c r="ER327" i="1"/>
  <c r="EQ327" i="1"/>
  <c r="EP327" i="1"/>
  <c r="EM327" i="1"/>
  <c r="EJ327" i="1"/>
  <c r="EL327" i="1" s="1"/>
  <c r="EG327" i="1"/>
  <c r="EH327" i="1" s="1"/>
  <c r="ED327" i="1"/>
  <c r="EA327" i="1"/>
  <c r="EB327" i="1" s="1"/>
  <c r="DX327" i="1"/>
  <c r="DZ327" i="1" s="1"/>
  <c r="DU327" i="1"/>
  <c r="DP327" i="1"/>
  <c r="DK327" i="1"/>
  <c r="DH327" i="1"/>
  <c r="DC327" i="1"/>
  <c r="DB327" i="1"/>
  <c r="DA327" i="1"/>
  <c r="CV327" i="1"/>
  <c r="BQ327" i="1"/>
  <c r="AN327" i="1" s="1"/>
  <c r="AO327" i="1" s="1"/>
  <c r="BH327" i="1"/>
  <c r="BF327" i="1"/>
  <c r="AY327" i="1"/>
  <c r="AM327" i="1"/>
  <c r="AL327" i="1"/>
  <c r="AK327" i="1"/>
  <c r="AJ327" i="1"/>
  <c r="U327" i="1"/>
  <c r="R327" i="1"/>
  <c r="P327" i="1"/>
  <c r="GI326" i="1"/>
  <c r="GH326" i="1"/>
  <c r="FZ326" i="1"/>
  <c r="FX326" i="1"/>
  <c r="FV326" i="1"/>
  <c r="FU326" i="1"/>
  <c r="FT326" i="1"/>
  <c r="FS326" i="1"/>
  <c r="FR326" i="1"/>
  <c r="FI326" i="1"/>
  <c r="EU326" i="1"/>
  <c r="ET326" i="1"/>
  <c r="ES326" i="1"/>
  <c r="ER326" i="1"/>
  <c r="EQ326" i="1"/>
  <c r="EP326" i="1"/>
  <c r="EM326" i="1"/>
  <c r="EN326" i="1" s="1"/>
  <c r="EJ326" i="1"/>
  <c r="EG326" i="1"/>
  <c r="EI326" i="1" s="1"/>
  <c r="ED326" i="1"/>
  <c r="EE326" i="1" s="1"/>
  <c r="EA326" i="1"/>
  <c r="EC326" i="1" s="1"/>
  <c r="DX326" i="1"/>
  <c r="DZ326" i="1" s="1"/>
  <c r="DU326" i="1"/>
  <c r="DP326" i="1"/>
  <c r="DK326" i="1"/>
  <c r="DH326" i="1"/>
  <c r="DC326" i="1"/>
  <c r="DB326" i="1"/>
  <c r="DA326" i="1"/>
  <c r="CV326" i="1"/>
  <c r="BQ326" i="1"/>
  <c r="AN326" i="1" s="1"/>
  <c r="AO326" i="1" s="1"/>
  <c r="BH326" i="1"/>
  <c r="BF326" i="1"/>
  <c r="AY326" i="1"/>
  <c r="AW326" i="1"/>
  <c r="AM326" i="1"/>
  <c r="AL326" i="1"/>
  <c r="AK326" i="1"/>
  <c r="AJ326" i="1"/>
  <c r="U326" i="1"/>
  <c r="R326" i="1"/>
  <c r="P326" i="1"/>
  <c r="GI325" i="1"/>
  <c r="GH325" i="1"/>
  <c r="FZ325" i="1"/>
  <c r="FX325" i="1"/>
  <c r="FV325" i="1"/>
  <c r="FU325" i="1"/>
  <c r="FT325" i="1"/>
  <c r="FS325" i="1"/>
  <c r="FR325" i="1"/>
  <c r="FI325" i="1"/>
  <c r="EU325" i="1"/>
  <c r="ET325" i="1"/>
  <c r="ES325" i="1"/>
  <c r="ER325" i="1"/>
  <c r="EQ325" i="1"/>
  <c r="EP325" i="1"/>
  <c r="EM325" i="1"/>
  <c r="EO325" i="1" s="1"/>
  <c r="EJ325" i="1"/>
  <c r="EL325" i="1" s="1"/>
  <c r="EG325" i="1"/>
  <c r="EI325" i="1" s="1"/>
  <c r="ED325" i="1"/>
  <c r="EE325" i="1" s="1"/>
  <c r="EA325" i="1"/>
  <c r="EC325" i="1" s="1"/>
  <c r="DX325" i="1"/>
  <c r="DZ325" i="1" s="1"/>
  <c r="DU325" i="1"/>
  <c r="DP325" i="1"/>
  <c r="DK325" i="1"/>
  <c r="DH325" i="1"/>
  <c r="DC325" i="1"/>
  <c r="DB325" i="1"/>
  <c r="DA325" i="1"/>
  <c r="CV325" i="1"/>
  <c r="BQ325" i="1"/>
  <c r="AN325" i="1" s="1"/>
  <c r="AO325" i="1" s="1"/>
  <c r="BH325" i="1"/>
  <c r="BF325" i="1"/>
  <c r="AY325" i="1"/>
  <c r="AW325" i="1"/>
  <c r="AM325" i="1"/>
  <c r="AL325" i="1"/>
  <c r="AK325" i="1"/>
  <c r="AJ325" i="1"/>
  <c r="U325" i="1"/>
  <c r="R325" i="1"/>
  <c r="P325" i="1"/>
  <c r="GI324" i="1"/>
  <c r="GH324" i="1"/>
  <c r="FZ324" i="1"/>
  <c r="FX324" i="1"/>
  <c r="FV324" i="1"/>
  <c r="FU324" i="1"/>
  <c r="FT324" i="1"/>
  <c r="FS324" i="1"/>
  <c r="FR324" i="1"/>
  <c r="FI324" i="1"/>
  <c r="EU324" i="1"/>
  <c r="ET324" i="1"/>
  <c r="ES324" i="1"/>
  <c r="ER324" i="1"/>
  <c r="EQ324" i="1"/>
  <c r="EP324" i="1"/>
  <c r="EM324" i="1"/>
  <c r="EO324" i="1" s="1"/>
  <c r="EJ324" i="1"/>
  <c r="EL324" i="1" s="1"/>
  <c r="EG324" i="1"/>
  <c r="EH324" i="1" s="1"/>
  <c r="ED324" i="1"/>
  <c r="EE324" i="1" s="1"/>
  <c r="EA324" i="1"/>
  <c r="DX324" i="1"/>
  <c r="DZ324" i="1" s="1"/>
  <c r="DU324" i="1"/>
  <c r="DP324" i="1"/>
  <c r="DK324" i="1"/>
  <c r="DH324" i="1"/>
  <c r="DC324" i="1"/>
  <c r="DB324" i="1"/>
  <c r="DA324" i="1"/>
  <c r="CV324" i="1"/>
  <c r="BQ324" i="1"/>
  <c r="AN324" i="1" s="1"/>
  <c r="AO324" i="1" s="1"/>
  <c r="BH324" i="1"/>
  <c r="BF324" i="1"/>
  <c r="AY324" i="1"/>
  <c r="AW324" i="1"/>
  <c r="AM324" i="1"/>
  <c r="AL324" i="1"/>
  <c r="AK324" i="1"/>
  <c r="AJ324" i="1"/>
  <c r="U324" i="1"/>
  <c r="R324" i="1"/>
  <c r="P324" i="1"/>
  <c r="GI323" i="1"/>
  <c r="GH323" i="1"/>
  <c r="FZ323" i="1"/>
  <c r="FX323" i="1"/>
  <c r="FV323" i="1"/>
  <c r="FU323" i="1"/>
  <c r="FT323" i="1"/>
  <c r="FS323" i="1"/>
  <c r="FR323" i="1"/>
  <c r="FI323" i="1"/>
  <c r="EU323" i="1"/>
  <c r="ET323" i="1"/>
  <c r="ES323" i="1"/>
  <c r="ER323" i="1"/>
  <c r="EQ323" i="1"/>
  <c r="EP323" i="1"/>
  <c r="EM323" i="1"/>
  <c r="EO323" i="1" s="1"/>
  <c r="EJ323" i="1"/>
  <c r="EG323" i="1"/>
  <c r="EI323" i="1" s="1"/>
  <c r="ED323" i="1"/>
  <c r="EE323" i="1" s="1"/>
  <c r="EA323" i="1"/>
  <c r="EC323" i="1" s="1"/>
  <c r="DX323" i="1"/>
  <c r="DZ323" i="1" s="1"/>
  <c r="DU323" i="1"/>
  <c r="DP323" i="1"/>
  <c r="DK323" i="1"/>
  <c r="DH323" i="1"/>
  <c r="CV323" i="1"/>
  <c r="BQ323" i="1"/>
  <c r="AN323" i="1" s="1"/>
  <c r="AO323" i="1" s="1"/>
  <c r="BH323" i="1"/>
  <c r="BF323" i="1"/>
  <c r="AY323" i="1"/>
  <c r="AM323" i="1"/>
  <c r="AL323" i="1"/>
  <c r="AK323" i="1"/>
  <c r="AJ323" i="1"/>
  <c r="U323" i="1"/>
  <c r="R323" i="1"/>
  <c r="P323" i="1"/>
  <c r="GI322" i="1"/>
  <c r="GH322" i="1"/>
  <c r="FZ322" i="1"/>
  <c r="FX322" i="1"/>
  <c r="FV322" i="1"/>
  <c r="FU322" i="1"/>
  <c r="FT322" i="1"/>
  <c r="FS322" i="1"/>
  <c r="FR322" i="1"/>
  <c r="FI322" i="1"/>
  <c r="EU322" i="1"/>
  <c r="ET322" i="1"/>
  <c r="ES322" i="1"/>
  <c r="ER322" i="1"/>
  <c r="EQ322" i="1"/>
  <c r="EP322" i="1"/>
  <c r="EM322" i="1"/>
  <c r="EO322" i="1" s="1"/>
  <c r="EJ322" i="1"/>
  <c r="EL322" i="1" s="1"/>
  <c r="EG322" i="1"/>
  <c r="EH322" i="1" s="1"/>
  <c r="ED322" i="1"/>
  <c r="EF322" i="1" s="1"/>
  <c r="EA322" i="1"/>
  <c r="EC322" i="1" s="1"/>
  <c r="DX322" i="1"/>
  <c r="DU322" i="1"/>
  <c r="DP322" i="1"/>
  <c r="DK322" i="1"/>
  <c r="DH322" i="1"/>
  <c r="DC322" i="1"/>
  <c r="DB322" i="1"/>
  <c r="DA322" i="1"/>
  <c r="CV322" i="1"/>
  <c r="BQ322" i="1"/>
  <c r="AN322" i="1" s="1"/>
  <c r="AO322" i="1" s="1"/>
  <c r="BH322" i="1"/>
  <c r="BF322" i="1"/>
  <c r="AY322" i="1"/>
  <c r="AW322" i="1"/>
  <c r="AM322" i="1"/>
  <c r="AL322" i="1"/>
  <c r="AK322" i="1"/>
  <c r="AJ322" i="1"/>
  <c r="U322" i="1"/>
  <c r="R322" i="1"/>
  <c r="P322" i="1"/>
  <c r="GI321" i="1"/>
  <c r="GH321" i="1"/>
  <c r="FZ321" i="1"/>
  <c r="FX321" i="1"/>
  <c r="FV321" i="1"/>
  <c r="FU321" i="1"/>
  <c r="FT321" i="1"/>
  <c r="FS321" i="1"/>
  <c r="FR321" i="1"/>
  <c r="FI321" i="1"/>
  <c r="EU321" i="1"/>
  <c r="ET321" i="1"/>
  <c r="ES321" i="1"/>
  <c r="ER321" i="1"/>
  <c r="EQ321" i="1"/>
  <c r="EP321" i="1"/>
  <c r="EJ321" i="1"/>
  <c r="EK321" i="1" s="1"/>
  <c r="EG321" i="1"/>
  <c r="EI321" i="1" s="1"/>
  <c r="ED321" i="1"/>
  <c r="EE321" i="1" s="1"/>
  <c r="DX321" i="1"/>
  <c r="DZ321" i="1" s="1"/>
  <c r="DU321" i="1"/>
  <c r="DP321" i="1"/>
  <c r="DK321" i="1"/>
  <c r="DH321" i="1"/>
  <c r="EM321" i="1"/>
  <c r="DC321" i="1"/>
  <c r="DB321" i="1"/>
  <c r="DA321" i="1"/>
  <c r="CV321" i="1"/>
  <c r="BQ321" i="1"/>
  <c r="AN321" i="1" s="1"/>
  <c r="AO321" i="1" s="1"/>
  <c r="BH321" i="1"/>
  <c r="BF321" i="1"/>
  <c r="AY321" i="1"/>
  <c r="AW321" i="1"/>
  <c r="AM321" i="1"/>
  <c r="AL321" i="1"/>
  <c r="AK321" i="1"/>
  <c r="AJ321" i="1"/>
  <c r="U321" i="1"/>
  <c r="R321" i="1"/>
  <c r="P321" i="1"/>
  <c r="GI320" i="1"/>
  <c r="GH320" i="1"/>
  <c r="FZ320" i="1"/>
  <c r="FX320" i="1"/>
  <c r="FV320" i="1"/>
  <c r="FU320" i="1"/>
  <c r="FT320" i="1"/>
  <c r="FS320" i="1"/>
  <c r="FR320" i="1"/>
  <c r="FI320" i="1"/>
  <c r="EU320" i="1"/>
  <c r="ET320" i="1"/>
  <c r="ES320" i="1"/>
  <c r="ER320" i="1"/>
  <c r="EQ320" i="1"/>
  <c r="EP320" i="1"/>
  <c r="DU320" i="1"/>
  <c r="DP320" i="1"/>
  <c r="DK320" i="1"/>
  <c r="DH320" i="1"/>
  <c r="DC320" i="1"/>
  <c r="DB320" i="1"/>
  <c r="DA320" i="1"/>
  <c r="CV320" i="1"/>
  <c r="BQ320" i="1"/>
  <c r="AN320" i="1" s="1"/>
  <c r="AO320" i="1" s="1"/>
  <c r="BH320" i="1"/>
  <c r="BF320" i="1"/>
  <c r="AY320" i="1"/>
  <c r="AM320" i="1"/>
  <c r="AL320" i="1"/>
  <c r="AK320" i="1"/>
  <c r="AJ320" i="1"/>
  <c r="U320" i="1"/>
  <c r="R320" i="1"/>
  <c r="P320" i="1"/>
  <c r="GI319" i="1"/>
  <c r="GH319" i="1"/>
  <c r="FZ319" i="1"/>
  <c r="FX319" i="1"/>
  <c r="FV319" i="1"/>
  <c r="FU319" i="1"/>
  <c r="FT319" i="1"/>
  <c r="FS319" i="1"/>
  <c r="FR319" i="1"/>
  <c r="EU319" i="1"/>
  <c r="ET319" i="1"/>
  <c r="ES319" i="1"/>
  <c r="ER319" i="1"/>
  <c r="EQ319" i="1"/>
  <c r="EP319" i="1"/>
  <c r="CV319" i="1"/>
  <c r="BQ319" i="1"/>
  <c r="AN319" i="1" s="1"/>
  <c r="BH319" i="1"/>
  <c r="BF319" i="1"/>
  <c r="AX319" i="1"/>
  <c r="AY319" i="1" s="1"/>
  <c r="AO319" i="1"/>
  <c r="AM319" i="1"/>
  <c r="AL319" i="1"/>
  <c r="AK319" i="1"/>
  <c r="AJ319" i="1"/>
  <c r="R319" i="1"/>
  <c r="P319" i="1"/>
  <c r="GI318" i="1"/>
  <c r="GH318" i="1"/>
  <c r="FZ318" i="1"/>
  <c r="FX318" i="1"/>
  <c r="FV318" i="1"/>
  <c r="FU318" i="1"/>
  <c r="FT318" i="1"/>
  <c r="FS318" i="1"/>
  <c r="FR318" i="1"/>
  <c r="EU318" i="1"/>
  <c r="ET318" i="1"/>
  <c r="ES318" i="1"/>
  <c r="ER318" i="1"/>
  <c r="EQ318" i="1"/>
  <c r="EP318" i="1"/>
  <c r="CV318" i="1"/>
  <c r="BQ318" i="1"/>
  <c r="AN318" i="1" s="1"/>
  <c r="BH318" i="1"/>
  <c r="BF318" i="1"/>
  <c r="AX318" i="1"/>
  <c r="AY318" i="1" s="1"/>
  <c r="AO318" i="1"/>
  <c r="AM318" i="1"/>
  <c r="AL318" i="1"/>
  <c r="AK318" i="1"/>
  <c r="AJ318" i="1"/>
  <c r="R318" i="1"/>
  <c r="P318" i="1"/>
  <c r="GI317" i="1"/>
  <c r="GH317" i="1"/>
  <c r="FZ317" i="1"/>
  <c r="FX317" i="1"/>
  <c r="FV317" i="1"/>
  <c r="FU317" i="1"/>
  <c r="FT317" i="1"/>
  <c r="FS317" i="1"/>
  <c r="FR317" i="1"/>
  <c r="EU317" i="1"/>
  <c r="ET317" i="1"/>
  <c r="ES317" i="1"/>
  <c r="ER317" i="1"/>
  <c r="EQ317" i="1"/>
  <c r="EP317" i="1"/>
  <c r="CV317" i="1"/>
  <c r="BQ317" i="1"/>
  <c r="AN317" i="1" s="1"/>
  <c r="BH317" i="1"/>
  <c r="BF317" i="1"/>
  <c r="AY317" i="1"/>
  <c r="AW317" i="1"/>
  <c r="AO317" i="1"/>
  <c r="AM317" i="1"/>
  <c r="AL317" i="1"/>
  <c r="AK317" i="1"/>
  <c r="AJ317" i="1"/>
  <c r="AF317" i="1"/>
  <c r="AE317" i="1"/>
  <c r="R317" i="1"/>
  <c r="P317" i="1"/>
  <c r="GI316" i="1"/>
  <c r="GH316" i="1"/>
  <c r="FZ316" i="1"/>
  <c r="FX316" i="1"/>
  <c r="FV316" i="1"/>
  <c r="FU316" i="1"/>
  <c r="FT316" i="1"/>
  <c r="FS316" i="1"/>
  <c r="FR316" i="1"/>
  <c r="EU316" i="1"/>
  <c r="ET316" i="1"/>
  <c r="ES316" i="1"/>
  <c r="ER316" i="1"/>
  <c r="EQ316" i="1"/>
  <c r="EP316" i="1"/>
  <c r="CV316" i="1"/>
  <c r="BQ316" i="1"/>
  <c r="AN316" i="1" s="1"/>
  <c r="BH316" i="1"/>
  <c r="BF316" i="1"/>
  <c r="AY316" i="1"/>
  <c r="AW316" i="1"/>
  <c r="AO316" i="1"/>
  <c r="AM316" i="1"/>
  <c r="AL316" i="1"/>
  <c r="AK316" i="1"/>
  <c r="AJ316" i="1"/>
  <c r="V316" i="1"/>
  <c r="AE316" i="1"/>
  <c r="R316" i="1"/>
  <c r="P316" i="1"/>
  <c r="GI315" i="1"/>
  <c r="GH315" i="1"/>
  <c r="FZ315" i="1"/>
  <c r="FX315" i="1"/>
  <c r="FV315" i="1"/>
  <c r="FU315" i="1"/>
  <c r="FT315" i="1"/>
  <c r="FS315" i="1"/>
  <c r="FR315" i="1"/>
  <c r="EU315" i="1"/>
  <c r="ET315" i="1"/>
  <c r="ES315" i="1"/>
  <c r="ER315" i="1"/>
  <c r="EQ315" i="1"/>
  <c r="EP315" i="1"/>
  <c r="CV315" i="1"/>
  <c r="BQ315" i="1"/>
  <c r="AN315" i="1" s="1"/>
  <c r="BH315" i="1"/>
  <c r="BF315" i="1"/>
  <c r="AY315" i="1"/>
  <c r="AW315" i="1"/>
  <c r="AO315" i="1"/>
  <c r="AM315" i="1"/>
  <c r="AL315" i="1"/>
  <c r="AK315" i="1"/>
  <c r="AJ315" i="1"/>
  <c r="AF315" i="1"/>
  <c r="V315" i="1"/>
  <c r="R315" i="1"/>
  <c r="P315" i="1"/>
  <c r="GI314" i="1"/>
  <c r="GH314" i="1"/>
  <c r="FZ314" i="1"/>
  <c r="FX314" i="1"/>
  <c r="FV314" i="1"/>
  <c r="FU314" i="1"/>
  <c r="FT314" i="1"/>
  <c r="FS314" i="1"/>
  <c r="FR314" i="1"/>
  <c r="EU314" i="1"/>
  <c r="ET314" i="1"/>
  <c r="ES314" i="1"/>
  <c r="ER314" i="1"/>
  <c r="EQ314" i="1"/>
  <c r="EP314" i="1"/>
  <c r="CV314" i="1"/>
  <c r="BQ314" i="1"/>
  <c r="AN314" i="1" s="1"/>
  <c r="BH314" i="1"/>
  <c r="BF314" i="1"/>
  <c r="AY314" i="1"/>
  <c r="AW314" i="1"/>
  <c r="AO314" i="1"/>
  <c r="AM314" i="1"/>
  <c r="AL314" i="1"/>
  <c r="AK314" i="1"/>
  <c r="AJ314" i="1"/>
  <c r="AF314" i="1"/>
  <c r="AE314" i="1"/>
  <c r="V314" i="1"/>
  <c r="R314" i="1"/>
  <c r="P314" i="1"/>
  <c r="GI313" i="1"/>
  <c r="GH313" i="1"/>
  <c r="FZ313" i="1"/>
  <c r="FX313" i="1"/>
  <c r="FV313" i="1"/>
  <c r="FU313" i="1"/>
  <c r="FT313" i="1"/>
  <c r="FS313" i="1"/>
  <c r="FR313" i="1"/>
  <c r="EU313" i="1"/>
  <c r="ET313" i="1"/>
  <c r="ES313" i="1"/>
  <c r="ER313" i="1"/>
  <c r="EQ313" i="1"/>
  <c r="EP313" i="1"/>
  <c r="CV313" i="1"/>
  <c r="BQ313" i="1"/>
  <c r="AN313" i="1" s="1"/>
  <c r="BH313" i="1"/>
  <c r="BF313" i="1"/>
  <c r="AY313" i="1"/>
  <c r="AW313" i="1"/>
  <c r="AO313" i="1"/>
  <c r="AM313" i="1"/>
  <c r="AL313" i="1"/>
  <c r="AK313" i="1"/>
  <c r="AJ313" i="1"/>
  <c r="R313" i="1"/>
  <c r="P313" i="1"/>
  <c r="GI312" i="1"/>
  <c r="GH312" i="1"/>
  <c r="FZ312" i="1"/>
  <c r="FX312" i="1"/>
  <c r="FV312" i="1"/>
  <c r="FU312" i="1"/>
  <c r="FT312" i="1"/>
  <c r="FS312" i="1"/>
  <c r="FR312" i="1"/>
  <c r="EU312" i="1"/>
  <c r="ET312" i="1"/>
  <c r="ES312" i="1"/>
  <c r="ER312" i="1"/>
  <c r="EQ312" i="1"/>
  <c r="EP312" i="1"/>
  <c r="CV312" i="1"/>
  <c r="BQ312" i="1"/>
  <c r="AN312" i="1" s="1"/>
  <c r="BH312" i="1"/>
  <c r="BF312" i="1"/>
  <c r="AY312" i="1"/>
  <c r="AO312" i="1"/>
  <c r="AM312" i="1"/>
  <c r="AL312" i="1"/>
  <c r="AK312" i="1"/>
  <c r="AJ312" i="1"/>
  <c r="R312" i="1"/>
  <c r="P312" i="1"/>
  <c r="GI311" i="1"/>
  <c r="GH311" i="1"/>
  <c r="FZ311" i="1"/>
  <c r="FX311" i="1"/>
  <c r="FV311" i="1"/>
  <c r="FU311" i="1"/>
  <c r="FT311" i="1"/>
  <c r="FS311" i="1"/>
  <c r="FR311" i="1"/>
  <c r="EU311" i="1"/>
  <c r="ET311" i="1"/>
  <c r="ES311" i="1"/>
  <c r="ER311" i="1"/>
  <c r="EQ311" i="1"/>
  <c r="EP311" i="1"/>
  <c r="CV311" i="1"/>
  <c r="BQ311" i="1"/>
  <c r="AN311" i="1" s="1"/>
  <c r="BH311" i="1"/>
  <c r="BF311" i="1"/>
  <c r="AY311" i="1"/>
  <c r="AO311" i="1"/>
  <c r="AM311" i="1"/>
  <c r="AL311" i="1"/>
  <c r="AK311" i="1"/>
  <c r="AJ311" i="1"/>
  <c r="R311" i="1"/>
  <c r="P311" i="1"/>
  <c r="GI310" i="1"/>
  <c r="GH310" i="1"/>
  <c r="FZ310" i="1"/>
  <c r="FX310" i="1"/>
  <c r="FV310" i="1"/>
  <c r="FU310" i="1"/>
  <c r="FT310" i="1"/>
  <c r="FS310" i="1"/>
  <c r="FR310" i="1"/>
  <c r="EU310" i="1"/>
  <c r="ET310" i="1"/>
  <c r="ES310" i="1"/>
  <c r="ER310" i="1"/>
  <c r="EQ310" i="1"/>
  <c r="EP310" i="1"/>
  <c r="CV310" i="1"/>
  <c r="BQ310" i="1"/>
  <c r="AN310" i="1" s="1"/>
  <c r="BH310" i="1"/>
  <c r="BF310" i="1"/>
  <c r="AY310" i="1"/>
  <c r="AO310" i="1"/>
  <c r="AM310" i="1"/>
  <c r="AL310" i="1"/>
  <c r="AK310" i="1"/>
  <c r="AJ310" i="1"/>
  <c r="R310" i="1"/>
  <c r="P310" i="1"/>
  <c r="GI309" i="1"/>
  <c r="GH309" i="1"/>
  <c r="FZ309" i="1"/>
  <c r="FX309" i="1"/>
  <c r="FV309" i="1"/>
  <c r="FU309" i="1"/>
  <c r="FT309" i="1"/>
  <c r="FS309" i="1"/>
  <c r="FR309" i="1"/>
  <c r="EU309" i="1"/>
  <c r="ET309" i="1"/>
  <c r="ES309" i="1"/>
  <c r="ER309" i="1"/>
  <c r="EQ309" i="1"/>
  <c r="EP309" i="1"/>
  <c r="CV309" i="1"/>
  <c r="BQ309" i="1"/>
  <c r="AN309" i="1" s="1"/>
  <c r="BH309" i="1"/>
  <c r="BF309" i="1"/>
  <c r="AY309" i="1"/>
  <c r="AO309" i="1"/>
  <c r="AM309" i="1"/>
  <c r="AL309" i="1"/>
  <c r="AK309" i="1"/>
  <c r="AJ309" i="1"/>
  <c r="R309" i="1"/>
  <c r="P309" i="1"/>
  <c r="GI308" i="1"/>
  <c r="GH308" i="1"/>
  <c r="FZ308" i="1"/>
  <c r="FX308" i="1"/>
  <c r="FV308" i="1"/>
  <c r="FU308" i="1"/>
  <c r="FT308" i="1"/>
  <c r="FS308" i="1"/>
  <c r="FR308" i="1"/>
  <c r="EU308" i="1"/>
  <c r="ET308" i="1"/>
  <c r="ES308" i="1"/>
  <c r="ER308" i="1"/>
  <c r="EQ308" i="1"/>
  <c r="EP308" i="1"/>
  <c r="CV308" i="1"/>
  <c r="BQ308" i="1"/>
  <c r="AN308" i="1" s="1"/>
  <c r="BH308" i="1"/>
  <c r="BF308" i="1"/>
  <c r="AY308" i="1"/>
  <c r="AO308" i="1"/>
  <c r="AM308" i="1"/>
  <c r="AL308" i="1"/>
  <c r="AK308" i="1"/>
  <c r="AJ308" i="1"/>
  <c r="R308" i="1"/>
  <c r="P308" i="1"/>
  <c r="GI307" i="1"/>
  <c r="GH307" i="1"/>
  <c r="FZ307" i="1"/>
  <c r="FX307" i="1"/>
  <c r="FV307" i="1"/>
  <c r="FU307" i="1"/>
  <c r="FT307" i="1"/>
  <c r="FS307" i="1"/>
  <c r="FR307" i="1"/>
  <c r="EU307" i="1"/>
  <c r="ET307" i="1"/>
  <c r="ES307" i="1"/>
  <c r="ER307" i="1"/>
  <c r="EQ307" i="1"/>
  <c r="EP307" i="1"/>
  <c r="CV307" i="1"/>
  <c r="BQ307" i="1"/>
  <c r="AN307" i="1" s="1"/>
  <c r="BH307" i="1"/>
  <c r="BF307" i="1"/>
  <c r="AY307" i="1"/>
  <c r="AW307" i="1"/>
  <c r="AO307" i="1"/>
  <c r="AM307" i="1"/>
  <c r="AL307" i="1"/>
  <c r="AK307" i="1"/>
  <c r="AJ307" i="1"/>
  <c r="R307" i="1"/>
  <c r="P307" i="1"/>
  <c r="GI306" i="1"/>
  <c r="GH306" i="1"/>
  <c r="FZ306" i="1"/>
  <c r="FX306" i="1"/>
  <c r="FV306" i="1"/>
  <c r="FU306" i="1"/>
  <c r="FT306" i="1"/>
  <c r="FS306" i="1"/>
  <c r="FR306" i="1"/>
  <c r="EU306" i="1"/>
  <c r="ET306" i="1"/>
  <c r="ES306" i="1"/>
  <c r="ER306" i="1"/>
  <c r="EQ306" i="1"/>
  <c r="EP306" i="1"/>
  <c r="CV306" i="1"/>
  <c r="BQ306" i="1"/>
  <c r="AN306" i="1" s="1"/>
  <c r="BH306" i="1"/>
  <c r="BF306" i="1"/>
  <c r="AY306" i="1"/>
  <c r="AO306" i="1"/>
  <c r="AM306" i="1"/>
  <c r="AL306" i="1"/>
  <c r="AK306" i="1"/>
  <c r="AJ306" i="1"/>
  <c r="R306" i="1"/>
  <c r="P306" i="1"/>
  <c r="GI305" i="1"/>
  <c r="GH305" i="1"/>
  <c r="FZ305" i="1"/>
  <c r="FX305" i="1"/>
  <c r="FV305" i="1"/>
  <c r="FU305" i="1"/>
  <c r="FT305" i="1"/>
  <c r="FS305" i="1"/>
  <c r="FR305" i="1"/>
  <c r="EU305" i="1"/>
  <c r="ET305" i="1"/>
  <c r="ES305" i="1"/>
  <c r="ER305" i="1"/>
  <c r="EQ305" i="1"/>
  <c r="EP305" i="1"/>
  <c r="CV305" i="1"/>
  <c r="BQ305" i="1"/>
  <c r="AN305" i="1" s="1"/>
  <c r="BH305" i="1"/>
  <c r="BF305" i="1"/>
  <c r="AY305" i="1"/>
  <c r="AO305" i="1"/>
  <c r="AM305" i="1"/>
  <c r="AL305" i="1"/>
  <c r="AK305" i="1"/>
  <c r="AJ305" i="1"/>
  <c r="R305" i="1"/>
  <c r="P305" i="1"/>
  <c r="GI304" i="1"/>
  <c r="GH304" i="1"/>
  <c r="FZ304" i="1"/>
  <c r="FX304" i="1"/>
  <c r="FV304" i="1"/>
  <c r="FU304" i="1"/>
  <c r="FT304" i="1"/>
  <c r="FS304" i="1"/>
  <c r="FR304" i="1"/>
  <c r="EU304" i="1"/>
  <c r="ET304" i="1"/>
  <c r="ES304" i="1"/>
  <c r="ER304" i="1"/>
  <c r="EQ304" i="1"/>
  <c r="EP304" i="1"/>
  <c r="CV304" i="1"/>
  <c r="BQ304" i="1"/>
  <c r="AN304" i="1" s="1"/>
  <c r="BH304" i="1"/>
  <c r="BF304" i="1"/>
  <c r="AX304" i="1"/>
  <c r="AO304" i="1"/>
  <c r="AM304" i="1"/>
  <c r="AL304" i="1"/>
  <c r="AK304" i="1"/>
  <c r="AJ304" i="1"/>
  <c r="R304" i="1"/>
  <c r="P304" i="1"/>
  <c r="GI303" i="1"/>
  <c r="GH303" i="1"/>
  <c r="FZ303" i="1"/>
  <c r="FX303" i="1"/>
  <c r="FV303" i="1"/>
  <c r="FU303" i="1"/>
  <c r="FT303" i="1"/>
  <c r="FS303" i="1"/>
  <c r="FR303" i="1"/>
  <c r="CV303" i="1"/>
  <c r="BQ303" i="1"/>
  <c r="AN303" i="1" s="1"/>
  <c r="BH303" i="1"/>
  <c r="BF303" i="1"/>
  <c r="AX303" i="1"/>
  <c r="AY303" i="1" s="1"/>
  <c r="AO303" i="1"/>
  <c r="AM303" i="1"/>
  <c r="AL303" i="1"/>
  <c r="AK303" i="1"/>
  <c r="AJ303" i="1"/>
  <c r="R303" i="1"/>
  <c r="P303" i="1"/>
  <c r="GI302" i="1"/>
  <c r="GH302" i="1"/>
  <c r="FZ302" i="1"/>
  <c r="FX302" i="1"/>
  <c r="FV302" i="1"/>
  <c r="FU302" i="1"/>
  <c r="FT302" i="1"/>
  <c r="FS302" i="1"/>
  <c r="FR302" i="1"/>
  <c r="EU302" i="1"/>
  <c r="ET302" i="1"/>
  <c r="ES302" i="1"/>
  <c r="ER302" i="1"/>
  <c r="EQ302" i="1"/>
  <c r="EP302" i="1"/>
  <c r="CV302" i="1"/>
  <c r="BQ302" i="1"/>
  <c r="AN302" i="1" s="1"/>
  <c r="BH302" i="1"/>
  <c r="BF302" i="1"/>
  <c r="AX302" i="1"/>
  <c r="AY302" i="1" s="1"/>
  <c r="AO302" i="1"/>
  <c r="AM302" i="1"/>
  <c r="AL302" i="1"/>
  <c r="AK302" i="1"/>
  <c r="AJ302" i="1"/>
  <c r="R302" i="1"/>
  <c r="P302" i="1"/>
  <c r="GI301" i="1"/>
  <c r="GH301" i="1"/>
  <c r="FZ301" i="1"/>
  <c r="FX301" i="1"/>
  <c r="FV301" i="1"/>
  <c r="FU301" i="1"/>
  <c r="FT301" i="1"/>
  <c r="FS301" i="1"/>
  <c r="FR301" i="1"/>
  <c r="EU301" i="1"/>
  <c r="ET301" i="1"/>
  <c r="ES301" i="1"/>
  <c r="ER301" i="1"/>
  <c r="EQ301" i="1"/>
  <c r="EP301" i="1"/>
  <c r="CV301" i="1"/>
  <c r="BQ301" i="1"/>
  <c r="AN301" i="1" s="1"/>
  <c r="BH301" i="1"/>
  <c r="BF301" i="1"/>
  <c r="AX301" i="1"/>
  <c r="AY301" i="1" s="1"/>
  <c r="AO301" i="1"/>
  <c r="AM301" i="1"/>
  <c r="AL301" i="1"/>
  <c r="AK301" i="1"/>
  <c r="AJ301" i="1"/>
  <c r="R301" i="1"/>
  <c r="P301" i="1"/>
  <c r="GI300" i="1"/>
  <c r="GH300" i="1"/>
  <c r="FZ300" i="1"/>
  <c r="FX300" i="1"/>
  <c r="FV300" i="1"/>
  <c r="FU300" i="1"/>
  <c r="FT300" i="1"/>
  <c r="FS300" i="1"/>
  <c r="FR300" i="1"/>
  <c r="EU300" i="1"/>
  <c r="ET300" i="1"/>
  <c r="ES300" i="1"/>
  <c r="ER300" i="1"/>
  <c r="EQ300" i="1"/>
  <c r="EP300" i="1"/>
  <c r="CV300" i="1"/>
  <c r="BQ300" i="1"/>
  <c r="AN300" i="1" s="1"/>
  <c r="BH300" i="1"/>
  <c r="BF300" i="1"/>
  <c r="AX300" i="1"/>
  <c r="AY300" i="1" s="1"/>
  <c r="AO300" i="1"/>
  <c r="AM300" i="1"/>
  <c r="AL300" i="1"/>
  <c r="AK300" i="1"/>
  <c r="AJ300" i="1"/>
  <c r="R300" i="1"/>
  <c r="P300" i="1"/>
  <c r="GI299" i="1"/>
  <c r="GH299" i="1"/>
  <c r="FZ299" i="1"/>
  <c r="FX299" i="1"/>
  <c r="FV299" i="1"/>
  <c r="FU299" i="1"/>
  <c r="FT299" i="1"/>
  <c r="FS299" i="1"/>
  <c r="FR299" i="1"/>
  <c r="CV299" i="1"/>
  <c r="BQ299" i="1"/>
  <c r="AN299" i="1" s="1"/>
  <c r="BH299" i="1"/>
  <c r="BF299" i="1"/>
  <c r="AY299" i="1"/>
  <c r="AW299" i="1"/>
  <c r="AO299" i="1"/>
  <c r="AM299" i="1"/>
  <c r="AL299" i="1"/>
  <c r="AK299" i="1"/>
  <c r="AJ299" i="1"/>
  <c r="AF299" i="1"/>
  <c r="AE299" i="1"/>
  <c r="V299" i="1"/>
  <c r="BR299" i="1" s="1"/>
  <c r="BS299" i="1" s="1"/>
  <c r="BT299" i="1" s="1"/>
  <c r="BU299" i="1" s="1"/>
  <c r="BV299" i="1" s="1"/>
  <c r="BW299" i="1" s="1"/>
  <c r="R299" i="1"/>
  <c r="P299" i="1"/>
  <c r="GI298" i="1"/>
  <c r="GH298" i="1"/>
  <c r="FZ298" i="1"/>
  <c r="FX298" i="1"/>
  <c r="FV298" i="1"/>
  <c r="FU298" i="1"/>
  <c r="FT298" i="1"/>
  <c r="FS298" i="1"/>
  <c r="FR298" i="1"/>
  <c r="EU298" i="1"/>
  <c r="ET298" i="1"/>
  <c r="ES298" i="1"/>
  <c r="ER298" i="1"/>
  <c r="EQ298" i="1"/>
  <c r="EP298" i="1"/>
  <c r="CV298" i="1"/>
  <c r="BQ298" i="1"/>
  <c r="AN298" i="1" s="1"/>
  <c r="BH298" i="1"/>
  <c r="BF298" i="1"/>
  <c r="AX298" i="1"/>
  <c r="AY298" i="1" s="1"/>
  <c r="AO298" i="1"/>
  <c r="AM298" i="1"/>
  <c r="AL298" i="1"/>
  <c r="AK298" i="1"/>
  <c r="AJ298" i="1"/>
  <c r="R298" i="1"/>
  <c r="P298" i="1"/>
  <c r="GI297" i="1"/>
  <c r="GH297" i="1"/>
  <c r="FZ297" i="1"/>
  <c r="FX297" i="1"/>
  <c r="FV297" i="1"/>
  <c r="FU297" i="1"/>
  <c r="FT297" i="1"/>
  <c r="FS297" i="1"/>
  <c r="FR297" i="1"/>
  <c r="EU297" i="1"/>
  <c r="ET297" i="1"/>
  <c r="ES297" i="1"/>
  <c r="ER297" i="1"/>
  <c r="EQ297" i="1"/>
  <c r="EP297" i="1"/>
  <c r="CV297" i="1"/>
  <c r="BQ297" i="1"/>
  <c r="AN297" i="1" s="1"/>
  <c r="BH297" i="1"/>
  <c r="BF297" i="1"/>
  <c r="AX297" i="1"/>
  <c r="AY297" i="1" s="1"/>
  <c r="AO297" i="1"/>
  <c r="AM297" i="1"/>
  <c r="AL297" i="1"/>
  <c r="AK297" i="1"/>
  <c r="AJ297" i="1"/>
  <c r="R297" i="1"/>
  <c r="P297" i="1"/>
  <c r="GI296" i="1"/>
  <c r="GH296" i="1"/>
  <c r="FZ296" i="1"/>
  <c r="FX296" i="1"/>
  <c r="FV296" i="1"/>
  <c r="FU296" i="1"/>
  <c r="FT296" i="1"/>
  <c r="FS296" i="1"/>
  <c r="FR296" i="1"/>
  <c r="EU296" i="1"/>
  <c r="ET296" i="1"/>
  <c r="ES296" i="1"/>
  <c r="ER296" i="1"/>
  <c r="EQ296" i="1"/>
  <c r="EP296" i="1"/>
  <c r="CV296" i="1"/>
  <c r="BQ296" i="1"/>
  <c r="AN296" i="1" s="1"/>
  <c r="BH296" i="1"/>
  <c r="BF296" i="1"/>
  <c r="AX296" i="1"/>
  <c r="AY296" i="1" s="1"/>
  <c r="AO296" i="1"/>
  <c r="AM296" i="1"/>
  <c r="AL296" i="1"/>
  <c r="AK296" i="1"/>
  <c r="AJ296" i="1"/>
  <c r="R296" i="1"/>
  <c r="P296" i="1"/>
  <c r="GI295" i="1"/>
  <c r="GH295" i="1"/>
  <c r="FZ295" i="1"/>
  <c r="FX295" i="1"/>
  <c r="FV295" i="1"/>
  <c r="FU295" i="1"/>
  <c r="FT295" i="1"/>
  <c r="FS295" i="1"/>
  <c r="FR295" i="1"/>
  <c r="EU295" i="1"/>
  <c r="ET295" i="1"/>
  <c r="ES295" i="1"/>
  <c r="ER295" i="1"/>
  <c r="EQ295" i="1"/>
  <c r="EP295" i="1"/>
  <c r="CV295" i="1"/>
  <c r="BQ295" i="1"/>
  <c r="AN295" i="1" s="1"/>
  <c r="BH295" i="1"/>
  <c r="BF295" i="1"/>
  <c r="AX295" i="1"/>
  <c r="AY295" i="1" s="1"/>
  <c r="AO295" i="1"/>
  <c r="AM295" i="1"/>
  <c r="AL295" i="1"/>
  <c r="AK295" i="1"/>
  <c r="AJ295" i="1"/>
  <c r="R295" i="1"/>
  <c r="P295" i="1"/>
  <c r="GI294" i="1"/>
  <c r="GH294" i="1"/>
  <c r="FZ294" i="1"/>
  <c r="FX294" i="1"/>
  <c r="FV294" i="1"/>
  <c r="FU294" i="1"/>
  <c r="FT294" i="1"/>
  <c r="FS294" i="1"/>
  <c r="FR294" i="1"/>
  <c r="CV294" i="1"/>
  <c r="BQ294" i="1"/>
  <c r="AN294" i="1" s="1"/>
  <c r="BH294" i="1"/>
  <c r="BF294" i="1"/>
  <c r="AX294" i="1"/>
  <c r="AY294" i="1" s="1"/>
  <c r="AO294" i="1"/>
  <c r="AM294" i="1"/>
  <c r="AL294" i="1"/>
  <c r="AK294" i="1"/>
  <c r="AJ294" i="1"/>
  <c r="R294" i="1"/>
  <c r="P294" i="1"/>
  <c r="GI293" i="1"/>
  <c r="GH293" i="1"/>
  <c r="FZ293" i="1"/>
  <c r="FX293" i="1"/>
  <c r="FV293" i="1"/>
  <c r="FU293" i="1"/>
  <c r="FT293" i="1"/>
  <c r="FS293" i="1"/>
  <c r="FR293" i="1"/>
  <c r="FI293" i="1"/>
  <c r="EU293" i="1"/>
  <c r="ET293" i="1"/>
  <c r="ES293" i="1"/>
  <c r="ER293" i="1"/>
  <c r="EQ293" i="1"/>
  <c r="EP293" i="1"/>
  <c r="EM293" i="1"/>
  <c r="EN293" i="1" s="1"/>
  <c r="EJ293" i="1"/>
  <c r="EL293" i="1" s="1"/>
  <c r="EG293" i="1"/>
  <c r="EH293" i="1" s="1"/>
  <c r="ED293" i="1"/>
  <c r="EF293" i="1" s="1"/>
  <c r="EA293" i="1"/>
  <c r="EB293" i="1" s="1"/>
  <c r="DX293" i="1"/>
  <c r="DZ293" i="1" s="1"/>
  <c r="DU293" i="1"/>
  <c r="DP293" i="1"/>
  <c r="DK293" i="1"/>
  <c r="DH293" i="1"/>
  <c r="DC293" i="1"/>
  <c r="DB293" i="1"/>
  <c r="DA293" i="1"/>
  <c r="CV293" i="1"/>
  <c r="BQ293" i="1"/>
  <c r="AN293" i="1" s="1"/>
  <c r="AO293" i="1" s="1"/>
  <c r="BH293" i="1"/>
  <c r="BF293" i="1"/>
  <c r="AY293" i="1"/>
  <c r="AM293" i="1"/>
  <c r="AL293" i="1"/>
  <c r="AK293" i="1"/>
  <c r="AJ293" i="1"/>
  <c r="U293" i="1"/>
  <c r="R293" i="1"/>
  <c r="P293" i="1"/>
  <c r="GI292" i="1"/>
  <c r="GH292" i="1"/>
  <c r="FZ292" i="1"/>
  <c r="FX292" i="1"/>
  <c r="FV292" i="1"/>
  <c r="FU292" i="1"/>
  <c r="FT292" i="1"/>
  <c r="FS292" i="1"/>
  <c r="FR292" i="1"/>
  <c r="FI292" i="1"/>
  <c r="EU292" i="1"/>
  <c r="ET292" i="1"/>
  <c r="ES292" i="1"/>
  <c r="ER292" i="1"/>
  <c r="EQ292" i="1"/>
  <c r="EP292" i="1"/>
  <c r="EM292" i="1"/>
  <c r="EO292" i="1" s="1"/>
  <c r="EJ292" i="1"/>
  <c r="EG292" i="1"/>
  <c r="EH292" i="1" s="1"/>
  <c r="ED292" i="1"/>
  <c r="EE292" i="1" s="1"/>
  <c r="EA292" i="1"/>
  <c r="EC292" i="1" s="1"/>
  <c r="DX292" i="1"/>
  <c r="DY292" i="1" s="1"/>
  <c r="DU292" i="1"/>
  <c r="DP292" i="1"/>
  <c r="DK292" i="1"/>
  <c r="DH292" i="1"/>
  <c r="DC292" i="1"/>
  <c r="DB292" i="1"/>
  <c r="DA292" i="1"/>
  <c r="CV292" i="1"/>
  <c r="BQ292" i="1"/>
  <c r="AN292" i="1" s="1"/>
  <c r="AO292" i="1" s="1"/>
  <c r="BH292" i="1"/>
  <c r="BF292" i="1"/>
  <c r="AY292" i="1"/>
  <c r="AM292" i="1"/>
  <c r="AL292" i="1"/>
  <c r="AK292" i="1"/>
  <c r="AJ292" i="1"/>
  <c r="U292" i="1"/>
  <c r="R292" i="1"/>
  <c r="P292" i="1"/>
  <c r="GI291" i="1"/>
  <c r="GH291" i="1"/>
  <c r="FZ291" i="1"/>
  <c r="FX291" i="1"/>
  <c r="FV291" i="1"/>
  <c r="FU291" i="1"/>
  <c r="FT291" i="1"/>
  <c r="FS291" i="1"/>
  <c r="FR291" i="1"/>
  <c r="FI291" i="1"/>
  <c r="EU291" i="1"/>
  <c r="ET291" i="1"/>
  <c r="ES291" i="1"/>
  <c r="ER291" i="1"/>
  <c r="EQ291" i="1"/>
  <c r="EP291" i="1"/>
  <c r="EM291" i="1"/>
  <c r="EN291" i="1" s="1"/>
  <c r="EJ291" i="1"/>
  <c r="EL291" i="1" s="1"/>
  <c r="EG291" i="1"/>
  <c r="EI291" i="1" s="1"/>
  <c r="ED291" i="1"/>
  <c r="EF291" i="1" s="1"/>
  <c r="EA291" i="1"/>
  <c r="EB291" i="1" s="1"/>
  <c r="DX291" i="1"/>
  <c r="DY291" i="1" s="1"/>
  <c r="DU291" i="1"/>
  <c r="DP291" i="1"/>
  <c r="DK291" i="1"/>
  <c r="DH291" i="1"/>
  <c r="CV291" i="1"/>
  <c r="BQ291" i="1"/>
  <c r="AN291" i="1" s="1"/>
  <c r="AO291" i="1" s="1"/>
  <c r="BH291" i="1"/>
  <c r="BF291" i="1"/>
  <c r="AY291" i="1"/>
  <c r="AM291" i="1"/>
  <c r="AL291" i="1"/>
  <c r="AK291" i="1"/>
  <c r="AJ291" i="1"/>
  <c r="U291" i="1"/>
  <c r="R291" i="1"/>
  <c r="P291" i="1"/>
  <c r="GI290" i="1"/>
  <c r="GH290" i="1"/>
  <c r="FZ290" i="1"/>
  <c r="FX290" i="1"/>
  <c r="FV290" i="1"/>
  <c r="FU290" i="1"/>
  <c r="FT290" i="1"/>
  <c r="FS290" i="1"/>
  <c r="FR290" i="1"/>
  <c r="FI290" i="1"/>
  <c r="EU290" i="1"/>
  <c r="ET290" i="1"/>
  <c r="ES290" i="1"/>
  <c r="ER290" i="1"/>
  <c r="EQ290" i="1"/>
  <c r="EP290" i="1"/>
  <c r="EM290" i="1"/>
  <c r="EN290" i="1" s="1"/>
  <c r="EJ290" i="1"/>
  <c r="EL290" i="1" s="1"/>
  <c r="EG290" i="1"/>
  <c r="ED290" i="1"/>
  <c r="EF290" i="1" s="1"/>
  <c r="EA290" i="1"/>
  <c r="EB290" i="1" s="1"/>
  <c r="DX290" i="1"/>
  <c r="DZ290" i="1" s="1"/>
  <c r="DU290" i="1"/>
  <c r="DP290" i="1"/>
  <c r="DK290" i="1"/>
  <c r="DH290" i="1"/>
  <c r="DC290" i="1"/>
  <c r="DB290" i="1"/>
  <c r="DA290" i="1"/>
  <c r="CV290" i="1"/>
  <c r="BQ290" i="1"/>
  <c r="AN290" i="1" s="1"/>
  <c r="AO290" i="1" s="1"/>
  <c r="BH290" i="1"/>
  <c r="BF290" i="1"/>
  <c r="AY290" i="1"/>
  <c r="AW290" i="1"/>
  <c r="AM290" i="1"/>
  <c r="AL290" i="1"/>
  <c r="AK290" i="1"/>
  <c r="AJ290" i="1"/>
  <c r="U290" i="1"/>
  <c r="R290" i="1"/>
  <c r="P290" i="1"/>
  <c r="GI289" i="1"/>
  <c r="GH289" i="1"/>
  <c r="FZ289" i="1"/>
  <c r="FX289" i="1"/>
  <c r="FV289" i="1"/>
  <c r="FU289" i="1"/>
  <c r="FT289" i="1"/>
  <c r="FS289" i="1"/>
  <c r="FR289" i="1"/>
  <c r="FI289" i="1"/>
  <c r="EY289" i="1"/>
  <c r="EX289" i="1"/>
  <c r="EU289" i="1"/>
  <c r="ET289" i="1"/>
  <c r="ES289" i="1"/>
  <c r="ER289" i="1"/>
  <c r="EQ289" i="1"/>
  <c r="EP289" i="1"/>
  <c r="EG289" i="1"/>
  <c r="EH289" i="1" s="1"/>
  <c r="ED289" i="1"/>
  <c r="DC289" i="1"/>
  <c r="DB289" i="1"/>
  <c r="DA289" i="1"/>
  <c r="CV289" i="1"/>
  <c r="BQ289" i="1"/>
  <c r="AN289" i="1" s="1"/>
  <c r="AO289" i="1" s="1"/>
  <c r="BH289" i="1"/>
  <c r="BF289" i="1"/>
  <c r="AY289" i="1"/>
  <c r="AM289" i="1"/>
  <c r="AL289" i="1"/>
  <c r="AK289" i="1"/>
  <c r="AJ289" i="1"/>
  <c r="R289" i="1"/>
  <c r="P289" i="1"/>
  <c r="GI288" i="1"/>
  <c r="GH288" i="1"/>
  <c r="FZ288" i="1"/>
  <c r="FX288" i="1"/>
  <c r="FV288" i="1"/>
  <c r="FU288" i="1"/>
  <c r="FT288" i="1"/>
  <c r="FS288" i="1"/>
  <c r="FR288" i="1"/>
  <c r="FI288" i="1"/>
  <c r="EU288" i="1"/>
  <c r="ET288" i="1"/>
  <c r="ES288" i="1"/>
  <c r="ER288" i="1"/>
  <c r="EQ288" i="1"/>
  <c r="EP288" i="1"/>
  <c r="EM288" i="1"/>
  <c r="EN288" i="1" s="1"/>
  <c r="EJ288" i="1"/>
  <c r="EK288" i="1" s="1"/>
  <c r="EG288" i="1"/>
  <c r="EI288" i="1" s="1"/>
  <c r="ED288" i="1"/>
  <c r="EF288" i="1" s="1"/>
  <c r="EA288" i="1"/>
  <c r="EB288" i="1" s="1"/>
  <c r="DX288" i="1"/>
  <c r="DY288" i="1" s="1"/>
  <c r="DU288" i="1"/>
  <c r="DP288" i="1"/>
  <c r="DK288" i="1"/>
  <c r="DH288" i="1"/>
  <c r="DC288" i="1"/>
  <c r="DB288" i="1"/>
  <c r="DA288" i="1"/>
  <c r="CV288" i="1"/>
  <c r="BQ288" i="1"/>
  <c r="AN288" i="1" s="1"/>
  <c r="AO288" i="1" s="1"/>
  <c r="BH288" i="1"/>
  <c r="BF288" i="1"/>
  <c r="AY288" i="1"/>
  <c r="AW288" i="1"/>
  <c r="AM288" i="1"/>
  <c r="AL288" i="1"/>
  <c r="AK288" i="1"/>
  <c r="AJ288" i="1"/>
  <c r="U288" i="1"/>
  <c r="R288" i="1"/>
  <c r="P288" i="1"/>
  <c r="GI287" i="1"/>
  <c r="GH287" i="1"/>
  <c r="FZ287" i="1"/>
  <c r="FX287" i="1"/>
  <c r="FV287" i="1"/>
  <c r="FU287" i="1"/>
  <c r="FT287" i="1"/>
  <c r="FS287" i="1"/>
  <c r="FR287" i="1"/>
  <c r="FI287" i="1"/>
  <c r="EU287" i="1"/>
  <c r="ET287" i="1"/>
  <c r="ES287" i="1"/>
  <c r="ER287" i="1"/>
  <c r="EQ287" i="1"/>
  <c r="EP287" i="1"/>
  <c r="EM287" i="1"/>
  <c r="EJ287" i="1"/>
  <c r="EL287" i="1" s="1"/>
  <c r="EG287" i="1"/>
  <c r="ED287" i="1"/>
  <c r="EE287" i="1" s="1"/>
  <c r="EA287" i="1"/>
  <c r="EC287" i="1" s="1"/>
  <c r="DX287" i="1"/>
  <c r="DZ287" i="1" s="1"/>
  <c r="DU287" i="1"/>
  <c r="DP287" i="1"/>
  <c r="DK287" i="1"/>
  <c r="DH287" i="1"/>
  <c r="DC287" i="1"/>
  <c r="DB287" i="1"/>
  <c r="DA287" i="1"/>
  <c r="CV287" i="1"/>
  <c r="BQ287" i="1"/>
  <c r="AN287" i="1" s="1"/>
  <c r="AO287" i="1" s="1"/>
  <c r="BH287" i="1"/>
  <c r="BF287" i="1"/>
  <c r="AY287" i="1"/>
  <c r="AW287" i="1"/>
  <c r="AM287" i="1"/>
  <c r="AL287" i="1"/>
  <c r="AK287" i="1"/>
  <c r="AJ287" i="1"/>
  <c r="U287" i="1"/>
  <c r="R287" i="1"/>
  <c r="P287" i="1"/>
  <c r="GI286" i="1"/>
  <c r="GH286" i="1"/>
  <c r="FZ286" i="1"/>
  <c r="FX286" i="1"/>
  <c r="FV286" i="1"/>
  <c r="FU286" i="1"/>
  <c r="FT286" i="1"/>
  <c r="FS286" i="1"/>
  <c r="FR286" i="1"/>
  <c r="FI286" i="1"/>
  <c r="EU286" i="1"/>
  <c r="ET286" i="1"/>
  <c r="ES286" i="1"/>
  <c r="ER286" i="1"/>
  <c r="EQ286" i="1"/>
  <c r="EP286" i="1"/>
  <c r="EM286" i="1"/>
  <c r="EO286" i="1" s="1"/>
  <c r="EJ286" i="1"/>
  <c r="EL286" i="1" s="1"/>
  <c r="EG286" i="1"/>
  <c r="ED286" i="1"/>
  <c r="EE286" i="1" s="1"/>
  <c r="EA286" i="1"/>
  <c r="EC286" i="1" s="1"/>
  <c r="DX286" i="1"/>
  <c r="DZ286" i="1" s="1"/>
  <c r="DU286" i="1"/>
  <c r="DP286" i="1"/>
  <c r="DK286" i="1"/>
  <c r="DH286" i="1"/>
  <c r="DC286" i="1"/>
  <c r="DB286" i="1"/>
  <c r="DA286" i="1"/>
  <c r="CV286" i="1"/>
  <c r="BQ286" i="1"/>
  <c r="AN286" i="1" s="1"/>
  <c r="AO286" i="1" s="1"/>
  <c r="BH286" i="1"/>
  <c r="BF286" i="1"/>
  <c r="AY286" i="1"/>
  <c r="AM286" i="1"/>
  <c r="AL286" i="1"/>
  <c r="AK286" i="1"/>
  <c r="AJ286" i="1"/>
  <c r="U286" i="1"/>
  <c r="R286" i="1"/>
  <c r="P286" i="1"/>
  <c r="GI285" i="1"/>
  <c r="GH285" i="1"/>
  <c r="FZ285" i="1"/>
  <c r="FX285" i="1"/>
  <c r="FV285" i="1"/>
  <c r="FU285" i="1"/>
  <c r="FT285" i="1"/>
  <c r="FS285" i="1"/>
  <c r="FR285" i="1"/>
  <c r="FI285" i="1"/>
  <c r="EU285" i="1"/>
  <c r="ET285" i="1"/>
  <c r="ES285" i="1"/>
  <c r="ER285" i="1"/>
  <c r="EQ285" i="1"/>
  <c r="EP285" i="1"/>
  <c r="EM285" i="1"/>
  <c r="EO285" i="1" s="1"/>
  <c r="EJ285" i="1"/>
  <c r="EL285" i="1" s="1"/>
  <c r="EG285" i="1"/>
  <c r="EI285" i="1" s="1"/>
  <c r="ED285" i="1"/>
  <c r="EE285" i="1" s="1"/>
  <c r="EA285" i="1"/>
  <c r="EC285" i="1" s="1"/>
  <c r="DX285" i="1"/>
  <c r="DZ285" i="1" s="1"/>
  <c r="DU285" i="1"/>
  <c r="DP285" i="1"/>
  <c r="DK285" i="1"/>
  <c r="DH285" i="1"/>
  <c r="DC285" i="1"/>
  <c r="DB285" i="1"/>
  <c r="DA285" i="1"/>
  <c r="CV285" i="1"/>
  <c r="BQ285" i="1"/>
  <c r="AN285" i="1" s="1"/>
  <c r="AO285" i="1" s="1"/>
  <c r="BH285" i="1"/>
  <c r="BF285" i="1"/>
  <c r="AY285" i="1"/>
  <c r="AW285" i="1"/>
  <c r="AM285" i="1"/>
  <c r="AL285" i="1"/>
  <c r="AK285" i="1"/>
  <c r="AJ285" i="1"/>
  <c r="U285" i="1"/>
  <c r="R285" i="1"/>
  <c r="P285" i="1"/>
  <c r="GI284" i="1"/>
  <c r="GH284" i="1"/>
  <c r="FZ284" i="1"/>
  <c r="FX284" i="1"/>
  <c r="FV284" i="1"/>
  <c r="FU284" i="1"/>
  <c r="FT284" i="1"/>
  <c r="FS284" i="1"/>
  <c r="FR284" i="1"/>
  <c r="FI284" i="1"/>
  <c r="EU284" i="1"/>
  <c r="ET284" i="1"/>
  <c r="ES284" i="1"/>
  <c r="ER284" i="1"/>
  <c r="EQ284" i="1"/>
  <c r="EP284" i="1"/>
  <c r="EM284" i="1"/>
  <c r="EO284" i="1" s="1"/>
  <c r="EJ284" i="1"/>
  <c r="EL284" i="1" s="1"/>
  <c r="EG284" i="1"/>
  <c r="EI284" i="1" s="1"/>
  <c r="ED284" i="1"/>
  <c r="EE284" i="1" s="1"/>
  <c r="EA284" i="1"/>
  <c r="EC284" i="1" s="1"/>
  <c r="DX284" i="1"/>
  <c r="DZ284" i="1" s="1"/>
  <c r="DU284" i="1"/>
  <c r="DP284" i="1"/>
  <c r="DK284" i="1"/>
  <c r="DH284" i="1"/>
  <c r="DC284" i="1"/>
  <c r="DB284" i="1"/>
  <c r="DA284" i="1"/>
  <c r="CV284" i="1"/>
  <c r="BQ284" i="1"/>
  <c r="AN284" i="1" s="1"/>
  <c r="AO284" i="1" s="1"/>
  <c r="BH284" i="1"/>
  <c r="BF284" i="1"/>
  <c r="AY284" i="1"/>
  <c r="AW284" i="1"/>
  <c r="AM284" i="1"/>
  <c r="AL284" i="1"/>
  <c r="AK284" i="1"/>
  <c r="AJ284" i="1"/>
  <c r="U284" i="1"/>
  <c r="R284" i="1"/>
  <c r="P284" i="1"/>
  <c r="GI283" i="1"/>
  <c r="GH283" i="1"/>
  <c r="FZ283" i="1"/>
  <c r="FX283" i="1"/>
  <c r="FV283" i="1"/>
  <c r="FU283" i="1"/>
  <c r="FT283" i="1"/>
  <c r="FS283" i="1"/>
  <c r="FR283" i="1"/>
  <c r="FI283" i="1"/>
  <c r="EU283" i="1"/>
  <c r="ET283" i="1"/>
  <c r="ES283" i="1"/>
  <c r="ER283" i="1"/>
  <c r="EQ283" i="1"/>
  <c r="EP283" i="1"/>
  <c r="EM283" i="1"/>
  <c r="EO283" i="1" s="1"/>
  <c r="EJ283" i="1"/>
  <c r="EL283" i="1" s="1"/>
  <c r="EG283" i="1"/>
  <c r="EH283" i="1" s="1"/>
  <c r="ED283" i="1"/>
  <c r="EF283" i="1" s="1"/>
  <c r="EA283" i="1"/>
  <c r="EC283" i="1" s="1"/>
  <c r="DX283" i="1"/>
  <c r="DZ283" i="1" s="1"/>
  <c r="DU283" i="1"/>
  <c r="DP283" i="1"/>
  <c r="DK283" i="1"/>
  <c r="DH283" i="1"/>
  <c r="DC283" i="1"/>
  <c r="DB283" i="1"/>
  <c r="DA283" i="1"/>
  <c r="CV283" i="1"/>
  <c r="BQ283" i="1"/>
  <c r="AN283" i="1" s="1"/>
  <c r="AO283" i="1" s="1"/>
  <c r="BH283" i="1"/>
  <c r="BF283" i="1"/>
  <c r="AY283" i="1"/>
  <c r="AW283" i="1"/>
  <c r="AM283" i="1"/>
  <c r="AL283" i="1"/>
  <c r="AK283" i="1"/>
  <c r="AJ283" i="1"/>
  <c r="U283" i="1"/>
  <c r="R283" i="1"/>
  <c r="P283" i="1"/>
  <c r="GI282" i="1"/>
  <c r="GH282" i="1"/>
  <c r="FZ282" i="1"/>
  <c r="FX282" i="1"/>
  <c r="FV282" i="1"/>
  <c r="FU282" i="1"/>
  <c r="FT282" i="1"/>
  <c r="FS282" i="1"/>
  <c r="FR282" i="1"/>
  <c r="FI282" i="1"/>
  <c r="EU282" i="1"/>
  <c r="ET282" i="1"/>
  <c r="ES282" i="1"/>
  <c r="ER282" i="1"/>
  <c r="EQ282" i="1"/>
  <c r="EP282" i="1"/>
  <c r="EM282" i="1"/>
  <c r="EO282" i="1" s="1"/>
  <c r="EJ282" i="1"/>
  <c r="EK282" i="1" s="1"/>
  <c r="EG282" i="1"/>
  <c r="EI282" i="1" s="1"/>
  <c r="ED282" i="1"/>
  <c r="EF282" i="1" s="1"/>
  <c r="EA282" i="1"/>
  <c r="EC282" i="1" s="1"/>
  <c r="DX282" i="1"/>
  <c r="DY282" i="1" s="1"/>
  <c r="DU282" i="1"/>
  <c r="DP282" i="1"/>
  <c r="DK282" i="1"/>
  <c r="DH282" i="1"/>
  <c r="DC282" i="1"/>
  <c r="DB282" i="1"/>
  <c r="DA282" i="1"/>
  <c r="CV282" i="1"/>
  <c r="BQ282" i="1"/>
  <c r="AN282" i="1" s="1"/>
  <c r="AO282" i="1" s="1"/>
  <c r="BH282" i="1"/>
  <c r="BF282" i="1"/>
  <c r="AY282" i="1"/>
  <c r="AW282" i="1"/>
  <c r="AM282" i="1"/>
  <c r="AL282" i="1"/>
  <c r="AK282" i="1"/>
  <c r="AJ282" i="1"/>
  <c r="U282" i="1"/>
  <c r="R282" i="1"/>
  <c r="P282" i="1"/>
  <c r="GI281" i="1"/>
  <c r="GH281" i="1"/>
  <c r="FZ281" i="1"/>
  <c r="FX281" i="1"/>
  <c r="FV281" i="1"/>
  <c r="FU281" i="1"/>
  <c r="FT281" i="1"/>
  <c r="FS281" i="1"/>
  <c r="FR281" i="1"/>
  <c r="FI281" i="1"/>
  <c r="EU281" i="1"/>
  <c r="ET281" i="1"/>
  <c r="ES281" i="1"/>
  <c r="ER281" i="1"/>
  <c r="EQ281" i="1"/>
  <c r="EP281" i="1"/>
  <c r="EM281" i="1"/>
  <c r="EJ281" i="1"/>
  <c r="EL281" i="1" s="1"/>
  <c r="EG281" i="1"/>
  <c r="EI281" i="1" s="1"/>
  <c r="ED281" i="1"/>
  <c r="EF281" i="1" s="1"/>
  <c r="EA281" i="1"/>
  <c r="EB281" i="1" s="1"/>
  <c r="DX281" i="1"/>
  <c r="DZ281" i="1" s="1"/>
  <c r="DU281" i="1"/>
  <c r="DP281" i="1"/>
  <c r="DK281" i="1"/>
  <c r="DH281" i="1"/>
  <c r="DC281" i="1"/>
  <c r="DB281" i="1"/>
  <c r="DA281" i="1"/>
  <c r="CV281" i="1"/>
  <c r="BQ281" i="1"/>
  <c r="AN281" i="1" s="1"/>
  <c r="AO281" i="1" s="1"/>
  <c r="BH281" i="1"/>
  <c r="BF281" i="1"/>
  <c r="AY281" i="1"/>
  <c r="AM281" i="1"/>
  <c r="AL281" i="1"/>
  <c r="AK281" i="1"/>
  <c r="AJ281" i="1"/>
  <c r="U281" i="1"/>
  <c r="R281" i="1"/>
  <c r="P281" i="1"/>
  <c r="GI280" i="1"/>
  <c r="GH280" i="1"/>
  <c r="FZ280" i="1"/>
  <c r="FX280" i="1"/>
  <c r="FV280" i="1"/>
  <c r="FU280" i="1"/>
  <c r="FT280" i="1"/>
  <c r="FS280" i="1"/>
  <c r="FR280" i="1"/>
  <c r="FI280" i="1"/>
  <c r="EU280" i="1"/>
  <c r="ET280" i="1"/>
  <c r="ES280" i="1"/>
  <c r="ER280" i="1"/>
  <c r="EQ280" i="1"/>
  <c r="EP280" i="1"/>
  <c r="EM280" i="1"/>
  <c r="EJ280" i="1"/>
  <c r="EL280" i="1" s="1"/>
  <c r="EG280" i="1"/>
  <c r="EI280" i="1" s="1"/>
  <c r="ED280" i="1"/>
  <c r="EF280" i="1" s="1"/>
  <c r="EA280" i="1"/>
  <c r="EB280" i="1" s="1"/>
  <c r="DX280" i="1"/>
  <c r="DZ280" i="1" s="1"/>
  <c r="DU280" i="1"/>
  <c r="DP280" i="1"/>
  <c r="DK280" i="1"/>
  <c r="DH280" i="1"/>
  <c r="DC280" i="1"/>
  <c r="DB280" i="1"/>
  <c r="DA280" i="1"/>
  <c r="CV280" i="1"/>
  <c r="BQ280" i="1"/>
  <c r="AN280" i="1" s="1"/>
  <c r="AO280" i="1" s="1"/>
  <c r="BH280" i="1"/>
  <c r="BF280" i="1"/>
  <c r="AY280" i="1"/>
  <c r="AW280" i="1"/>
  <c r="AM280" i="1"/>
  <c r="AL280" i="1"/>
  <c r="AK280" i="1"/>
  <c r="AJ280" i="1"/>
  <c r="U280" i="1"/>
  <c r="R280" i="1"/>
  <c r="P280" i="1"/>
  <c r="GI279" i="1"/>
  <c r="GH279" i="1"/>
  <c r="FZ279" i="1"/>
  <c r="FX279" i="1"/>
  <c r="FV279" i="1"/>
  <c r="FU279" i="1"/>
  <c r="FT279" i="1"/>
  <c r="FS279" i="1"/>
  <c r="FR279" i="1"/>
  <c r="FI279" i="1"/>
  <c r="EY279" i="1"/>
  <c r="EX279" i="1"/>
  <c r="EU279" i="1"/>
  <c r="ET279" i="1"/>
  <c r="ES279" i="1"/>
  <c r="ER279" i="1"/>
  <c r="EQ279" i="1"/>
  <c r="EP279" i="1"/>
  <c r="EJ279" i="1"/>
  <c r="DX279" i="1"/>
  <c r="EM279" i="1"/>
  <c r="DC279" i="1"/>
  <c r="DB279" i="1"/>
  <c r="DA279" i="1"/>
  <c r="CV279" i="1"/>
  <c r="BQ279" i="1"/>
  <c r="AN279" i="1" s="1"/>
  <c r="AO279" i="1" s="1"/>
  <c r="BH279" i="1"/>
  <c r="BF279" i="1"/>
  <c r="AY279" i="1"/>
  <c r="AM279" i="1"/>
  <c r="AL279" i="1"/>
  <c r="AK279" i="1"/>
  <c r="AJ279" i="1"/>
  <c r="R279" i="1"/>
  <c r="P279" i="1"/>
  <c r="GI278" i="1"/>
  <c r="GH278" i="1"/>
  <c r="FZ278" i="1"/>
  <c r="FX278" i="1"/>
  <c r="FV278" i="1"/>
  <c r="FU278" i="1"/>
  <c r="FT278" i="1"/>
  <c r="FS278" i="1"/>
  <c r="FR278" i="1"/>
  <c r="FI278" i="1"/>
  <c r="EU278" i="1"/>
  <c r="ET278" i="1"/>
  <c r="ES278" i="1"/>
  <c r="ER278" i="1"/>
  <c r="EQ278" i="1"/>
  <c r="EP278" i="1"/>
  <c r="EM278" i="1"/>
  <c r="EO278" i="1" s="1"/>
  <c r="EJ278" i="1"/>
  <c r="EL278" i="1" s="1"/>
  <c r="EG278" i="1"/>
  <c r="EI278" i="1" s="1"/>
  <c r="ED278" i="1"/>
  <c r="EF278" i="1" s="1"/>
  <c r="EA278" i="1"/>
  <c r="EC278" i="1" s="1"/>
  <c r="DX278" i="1"/>
  <c r="DY278" i="1" s="1"/>
  <c r="DU278" i="1"/>
  <c r="DP278" i="1"/>
  <c r="DK278" i="1"/>
  <c r="DH278" i="1"/>
  <c r="DC278" i="1"/>
  <c r="DB278" i="1"/>
  <c r="DA278" i="1"/>
  <c r="CV278" i="1"/>
  <c r="BQ278" i="1"/>
  <c r="AN278" i="1" s="1"/>
  <c r="AO278" i="1" s="1"/>
  <c r="BH278" i="1"/>
  <c r="BF278" i="1"/>
  <c r="AY278" i="1"/>
  <c r="AW278" i="1"/>
  <c r="AM278" i="1"/>
  <c r="AL278" i="1"/>
  <c r="AK278" i="1"/>
  <c r="AJ278" i="1"/>
  <c r="U278" i="1"/>
  <c r="R278" i="1"/>
  <c r="P278" i="1"/>
  <c r="GI277" i="1"/>
  <c r="GH277" i="1"/>
  <c r="FZ277" i="1"/>
  <c r="FX277" i="1"/>
  <c r="FV277" i="1"/>
  <c r="FU277" i="1"/>
  <c r="FT277" i="1"/>
  <c r="FS277" i="1"/>
  <c r="FR277" i="1"/>
  <c r="FI277" i="1"/>
  <c r="EU277" i="1"/>
  <c r="ET277" i="1"/>
  <c r="ES277" i="1"/>
  <c r="ER277" i="1"/>
  <c r="EQ277" i="1"/>
  <c r="EP277" i="1"/>
  <c r="EM277" i="1"/>
  <c r="EO277" i="1" s="1"/>
  <c r="EJ277" i="1"/>
  <c r="EL277" i="1" s="1"/>
  <c r="EG277" i="1"/>
  <c r="EI277" i="1" s="1"/>
  <c r="ED277" i="1"/>
  <c r="EF277" i="1" s="1"/>
  <c r="EA277" i="1"/>
  <c r="EC277" i="1" s="1"/>
  <c r="DX277" i="1"/>
  <c r="DZ277" i="1" s="1"/>
  <c r="DU277" i="1"/>
  <c r="DP277" i="1"/>
  <c r="DK277" i="1"/>
  <c r="DH277" i="1"/>
  <c r="DC277" i="1"/>
  <c r="DB277" i="1"/>
  <c r="DA277" i="1"/>
  <c r="CV277" i="1"/>
  <c r="BQ277" i="1"/>
  <c r="AN277" i="1" s="1"/>
  <c r="AO277" i="1" s="1"/>
  <c r="BH277" i="1"/>
  <c r="BF277" i="1"/>
  <c r="AY277" i="1"/>
  <c r="AW277" i="1"/>
  <c r="AM277" i="1"/>
  <c r="AL277" i="1"/>
  <c r="AK277" i="1"/>
  <c r="AJ277" i="1"/>
  <c r="U277" i="1"/>
  <c r="R277" i="1"/>
  <c r="P277" i="1"/>
  <c r="GI276" i="1"/>
  <c r="GH276" i="1"/>
  <c r="FZ276" i="1"/>
  <c r="FX276" i="1"/>
  <c r="FV276" i="1"/>
  <c r="FU276" i="1"/>
  <c r="FT276" i="1"/>
  <c r="FS276" i="1"/>
  <c r="FR276" i="1"/>
  <c r="FI276" i="1"/>
  <c r="EU276" i="1"/>
  <c r="ET276" i="1"/>
  <c r="ES276" i="1"/>
  <c r="ER276" i="1"/>
  <c r="EQ276" i="1"/>
  <c r="EP276" i="1"/>
  <c r="EG276" i="1"/>
  <c r="EI276" i="1" s="1"/>
  <c r="ED276" i="1"/>
  <c r="EF276" i="1" s="1"/>
  <c r="DU276" i="1"/>
  <c r="DP276" i="1"/>
  <c r="DK276" i="1"/>
  <c r="DH276" i="1"/>
  <c r="EJ276" i="1"/>
  <c r="DC276" i="1"/>
  <c r="DB276" i="1"/>
  <c r="DA276" i="1"/>
  <c r="CV276" i="1"/>
  <c r="BQ276" i="1"/>
  <c r="AN276" i="1" s="1"/>
  <c r="AO276" i="1" s="1"/>
  <c r="BH276" i="1"/>
  <c r="BF276" i="1"/>
  <c r="AY276" i="1"/>
  <c r="AM276" i="1"/>
  <c r="AL276" i="1"/>
  <c r="AK276" i="1"/>
  <c r="AJ276" i="1"/>
  <c r="U276" i="1"/>
  <c r="R276" i="1"/>
  <c r="P276" i="1"/>
  <c r="GI275" i="1"/>
  <c r="GH275" i="1"/>
  <c r="FZ275" i="1"/>
  <c r="FX275" i="1"/>
  <c r="FV275" i="1"/>
  <c r="FU275" i="1"/>
  <c r="FT275" i="1"/>
  <c r="FS275" i="1"/>
  <c r="FR275" i="1"/>
  <c r="FI275" i="1"/>
  <c r="EU275" i="1"/>
  <c r="ET275" i="1"/>
  <c r="ES275" i="1"/>
  <c r="ER275" i="1"/>
  <c r="EQ275" i="1"/>
  <c r="EP275" i="1"/>
  <c r="EM275" i="1"/>
  <c r="EO275" i="1" s="1"/>
  <c r="EJ275" i="1"/>
  <c r="EL275" i="1" s="1"/>
  <c r="EG275" i="1"/>
  <c r="EI275" i="1" s="1"/>
  <c r="ED275" i="1"/>
  <c r="EF275" i="1" s="1"/>
  <c r="EA275" i="1"/>
  <c r="EC275" i="1" s="1"/>
  <c r="DX275" i="1"/>
  <c r="DZ275" i="1" s="1"/>
  <c r="DU275" i="1"/>
  <c r="DP275" i="1"/>
  <c r="DK275" i="1"/>
  <c r="DH275" i="1"/>
  <c r="DC275" i="1"/>
  <c r="DB275" i="1"/>
  <c r="DA275" i="1"/>
  <c r="CV275" i="1"/>
  <c r="BQ275" i="1"/>
  <c r="AN275" i="1" s="1"/>
  <c r="AO275" i="1" s="1"/>
  <c r="BH275" i="1"/>
  <c r="BF275" i="1"/>
  <c r="AX275" i="1"/>
  <c r="AY275" i="1" s="1"/>
  <c r="AM275" i="1"/>
  <c r="AL275" i="1"/>
  <c r="AK275" i="1"/>
  <c r="AJ275" i="1"/>
  <c r="U275" i="1"/>
  <c r="R275" i="1"/>
  <c r="P275" i="1"/>
  <c r="GI274" i="1"/>
  <c r="GH274" i="1"/>
  <c r="FZ274" i="1"/>
  <c r="FX274" i="1"/>
  <c r="FV274" i="1"/>
  <c r="FU274" i="1"/>
  <c r="FT274" i="1"/>
  <c r="FS274" i="1"/>
  <c r="FR274" i="1"/>
  <c r="FI274" i="1"/>
  <c r="EU274" i="1"/>
  <c r="ET274" i="1"/>
  <c r="ES274" i="1"/>
  <c r="ER274" i="1"/>
  <c r="EQ274" i="1"/>
  <c r="EP274" i="1"/>
  <c r="EM274" i="1"/>
  <c r="EO274" i="1" s="1"/>
  <c r="EJ274" i="1"/>
  <c r="EL274" i="1" s="1"/>
  <c r="EG274" i="1"/>
  <c r="EI274" i="1" s="1"/>
  <c r="ED274" i="1"/>
  <c r="EF274" i="1" s="1"/>
  <c r="EA274" i="1"/>
  <c r="EC274" i="1" s="1"/>
  <c r="DX274" i="1"/>
  <c r="DZ274" i="1" s="1"/>
  <c r="DU274" i="1"/>
  <c r="DP274" i="1"/>
  <c r="DK274" i="1"/>
  <c r="DH274" i="1"/>
  <c r="DC274" i="1"/>
  <c r="DB274" i="1"/>
  <c r="DA274" i="1"/>
  <c r="CV274" i="1"/>
  <c r="BQ274" i="1"/>
  <c r="AN274" i="1" s="1"/>
  <c r="AO274" i="1" s="1"/>
  <c r="BH274" i="1"/>
  <c r="BF274" i="1"/>
  <c r="AY274" i="1"/>
  <c r="AM274" i="1"/>
  <c r="AL274" i="1"/>
  <c r="AK274" i="1"/>
  <c r="AJ274" i="1"/>
  <c r="U274" i="1"/>
  <c r="R274" i="1"/>
  <c r="P274" i="1"/>
  <c r="GI273" i="1"/>
  <c r="GH273" i="1"/>
  <c r="FZ273" i="1"/>
  <c r="FX273" i="1"/>
  <c r="FV273" i="1"/>
  <c r="FU273" i="1"/>
  <c r="FT273" i="1"/>
  <c r="FS273" i="1"/>
  <c r="FR273" i="1"/>
  <c r="FI273" i="1"/>
  <c r="EY273" i="1"/>
  <c r="EX273" i="1"/>
  <c r="EU273" i="1"/>
  <c r="ET273" i="1"/>
  <c r="ES273" i="1"/>
  <c r="ER273" i="1"/>
  <c r="EQ273" i="1"/>
  <c r="EP273" i="1"/>
  <c r="ED273" i="1"/>
  <c r="EG273" i="1"/>
  <c r="DC273" i="1"/>
  <c r="DB273" i="1"/>
  <c r="DA273" i="1"/>
  <c r="CV273" i="1"/>
  <c r="BQ273" i="1"/>
  <c r="AN273" i="1" s="1"/>
  <c r="AO273" i="1" s="1"/>
  <c r="BH273" i="1"/>
  <c r="BF273" i="1"/>
  <c r="AY273" i="1"/>
  <c r="AM273" i="1"/>
  <c r="AL273" i="1"/>
  <c r="AK273" i="1"/>
  <c r="AJ273" i="1"/>
  <c r="R273" i="1"/>
  <c r="P273" i="1"/>
  <c r="GI272" i="1"/>
  <c r="GH272" i="1"/>
  <c r="FZ272" i="1"/>
  <c r="FX272" i="1"/>
  <c r="FV272" i="1"/>
  <c r="FU272" i="1"/>
  <c r="FT272" i="1"/>
  <c r="FS272" i="1"/>
  <c r="FR272" i="1"/>
  <c r="FI272" i="1"/>
  <c r="EU272" i="1"/>
  <c r="ET272" i="1"/>
  <c r="ES272" i="1"/>
  <c r="ER272" i="1"/>
  <c r="EQ272" i="1"/>
  <c r="EP272" i="1"/>
  <c r="EM272" i="1"/>
  <c r="EO272" i="1" s="1"/>
  <c r="EJ272" i="1"/>
  <c r="EL272" i="1" s="1"/>
  <c r="EG272" i="1"/>
  <c r="EI272" i="1" s="1"/>
  <c r="ED272" i="1"/>
  <c r="EF272" i="1" s="1"/>
  <c r="EA272" i="1"/>
  <c r="EC272" i="1" s="1"/>
  <c r="DX272" i="1"/>
  <c r="DZ272" i="1" s="1"/>
  <c r="DU272" i="1"/>
  <c r="DP272" i="1"/>
  <c r="DK272" i="1"/>
  <c r="DH272" i="1"/>
  <c r="DC272" i="1"/>
  <c r="DB272" i="1"/>
  <c r="DA272" i="1"/>
  <c r="CV272" i="1"/>
  <c r="BQ272" i="1"/>
  <c r="AN272" i="1" s="1"/>
  <c r="AO272" i="1" s="1"/>
  <c r="BH272" i="1"/>
  <c r="BF272" i="1"/>
  <c r="AY272" i="1"/>
  <c r="AW272" i="1"/>
  <c r="AM272" i="1"/>
  <c r="AL272" i="1"/>
  <c r="AK272" i="1"/>
  <c r="AJ272" i="1"/>
  <c r="U272" i="1"/>
  <c r="R272" i="1"/>
  <c r="P272" i="1"/>
  <c r="GI271" i="1"/>
  <c r="GH271" i="1"/>
  <c r="FZ271" i="1"/>
  <c r="FX271" i="1"/>
  <c r="FV271" i="1"/>
  <c r="FU271" i="1"/>
  <c r="FT271" i="1"/>
  <c r="FS271" i="1"/>
  <c r="FR271" i="1"/>
  <c r="FI271" i="1"/>
  <c r="EU271" i="1"/>
  <c r="ET271" i="1"/>
  <c r="ES271" i="1"/>
  <c r="ER271" i="1"/>
  <c r="EQ271" i="1"/>
  <c r="EP271" i="1"/>
  <c r="EM271" i="1"/>
  <c r="EO271" i="1" s="1"/>
  <c r="EJ271" i="1"/>
  <c r="EL271" i="1" s="1"/>
  <c r="EG271" i="1"/>
  <c r="EI271" i="1" s="1"/>
  <c r="ED271" i="1"/>
  <c r="EF271" i="1" s="1"/>
  <c r="EA271" i="1"/>
  <c r="EC271" i="1" s="1"/>
  <c r="DX271" i="1"/>
  <c r="DZ271" i="1" s="1"/>
  <c r="DU271" i="1"/>
  <c r="DP271" i="1"/>
  <c r="DK271" i="1"/>
  <c r="DH271" i="1"/>
  <c r="DC271" i="1"/>
  <c r="DB271" i="1"/>
  <c r="DA271" i="1"/>
  <c r="CV271" i="1"/>
  <c r="BQ271" i="1"/>
  <c r="AN271" i="1" s="1"/>
  <c r="AO271" i="1" s="1"/>
  <c r="BH271" i="1"/>
  <c r="BF271" i="1"/>
  <c r="AY271" i="1"/>
  <c r="AW271" i="1"/>
  <c r="AM271" i="1"/>
  <c r="AL271" i="1"/>
  <c r="AK271" i="1"/>
  <c r="AJ271" i="1"/>
  <c r="U271" i="1"/>
  <c r="R271" i="1"/>
  <c r="P271" i="1"/>
  <c r="GI270" i="1"/>
  <c r="GH270" i="1"/>
  <c r="FZ270" i="1"/>
  <c r="FX270" i="1"/>
  <c r="FV270" i="1"/>
  <c r="FU270" i="1"/>
  <c r="FT270" i="1"/>
  <c r="FS270" i="1"/>
  <c r="FR270" i="1"/>
  <c r="FI270" i="1"/>
  <c r="EU270" i="1"/>
  <c r="ET270" i="1"/>
  <c r="ES270" i="1"/>
  <c r="ER270" i="1"/>
  <c r="EQ270" i="1"/>
  <c r="EP270" i="1"/>
  <c r="EM270" i="1"/>
  <c r="EO270" i="1" s="1"/>
  <c r="EJ270" i="1"/>
  <c r="EL270" i="1" s="1"/>
  <c r="EG270" i="1"/>
  <c r="ED270" i="1"/>
  <c r="EF270" i="1" s="1"/>
  <c r="EA270" i="1"/>
  <c r="EC270" i="1" s="1"/>
  <c r="DX270" i="1"/>
  <c r="DZ270" i="1" s="1"/>
  <c r="DU270" i="1"/>
  <c r="DP270" i="1"/>
  <c r="DK270" i="1"/>
  <c r="DH270" i="1"/>
  <c r="DC270" i="1"/>
  <c r="DB270" i="1"/>
  <c r="DA270" i="1"/>
  <c r="CV270" i="1"/>
  <c r="BQ270" i="1"/>
  <c r="AN270" i="1" s="1"/>
  <c r="AO270" i="1" s="1"/>
  <c r="BH270" i="1"/>
  <c r="BF270" i="1"/>
  <c r="AY270" i="1"/>
  <c r="AW270" i="1"/>
  <c r="AM270" i="1"/>
  <c r="AL270" i="1"/>
  <c r="AK270" i="1"/>
  <c r="AJ270" i="1"/>
  <c r="U270" i="1"/>
  <c r="R270" i="1"/>
  <c r="P270" i="1"/>
  <c r="GI269" i="1"/>
  <c r="GH269" i="1"/>
  <c r="FZ269" i="1"/>
  <c r="FX269" i="1"/>
  <c r="FV269" i="1"/>
  <c r="FU269" i="1"/>
  <c r="FT269" i="1"/>
  <c r="FS269" i="1"/>
  <c r="FR269" i="1"/>
  <c r="FI269" i="1"/>
  <c r="EU269" i="1"/>
  <c r="ET269" i="1"/>
  <c r="ES269" i="1"/>
  <c r="ER269" i="1"/>
  <c r="EQ269" i="1"/>
  <c r="EP269" i="1"/>
  <c r="EJ269" i="1"/>
  <c r="EL269" i="1" s="1"/>
  <c r="EG269" i="1"/>
  <c r="EI269" i="1" s="1"/>
  <c r="DX269" i="1"/>
  <c r="DZ269" i="1" s="1"/>
  <c r="DU269" i="1"/>
  <c r="DP269" i="1"/>
  <c r="DK269" i="1"/>
  <c r="DH269" i="1"/>
  <c r="EM269" i="1"/>
  <c r="DC269" i="1"/>
  <c r="DB269" i="1"/>
  <c r="DA269" i="1"/>
  <c r="CV269" i="1"/>
  <c r="BQ269" i="1"/>
  <c r="AN269" i="1" s="1"/>
  <c r="AO269" i="1" s="1"/>
  <c r="BH269" i="1"/>
  <c r="BF269" i="1"/>
  <c r="AY269" i="1"/>
  <c r="AM269" i="1"/>
  <c r="AL269" i="1"/>
  <c r="AK269" i="1"/>
  <c r="AJ269" i="1"/>
  <c r="U269" i="1"/>
  <c r="R269" i="1"/>
  <c r="P269" i="1"/>
  <c r="GI268" i="1"/>
  <c r="GH268" i="1"/>
  <c r="FZ268" i="1"/>
  <c r="FX268" i="1"/>
  <c r="FV268" i="1"/>
  <c r="FU268" i="1"/>
  <c r="FT268" i="1"/>
  <c r="FS268" i="1"/>
  <c r="FR268" i="1"/>
  <c r="FI268" i="1"/>
  <c r="EU268" i="1"/>
  <c r="ET268" i="1"/>
  <c r="ES268" i="1"/>
  <c r="ER268" i="1"/>
  <c r="EQ268" i="1"/>
  <c r="EP268" i="1"/>
  <c r="EM268" i="1"/>
  <c r="EO268" i="1" s="1"/>
  <c r="EJ268" i="1"/>
  <c r="EL268" i="1" s="1"/>
  <c r="EG268" i="1"/>
  <c r="ED268" i="1"/>
  <c r="EA268" i="1"/>
  <c r="EC268" i="1" s="1"/>
  <c r="DX268" i="1"/>
  <c r="DZ268" i="1" s="1"/>
  <c r="DU268" i="1"/>
  <c r="DP268" i="1"/>
  <c r="DK268" i="1"/>
  <c r="DH268" i="1"/>
  <c r="DC268" i="1"/>
  <c r="DB268" i="1"/>
  <c r="DA268" i="1"/>
  <c r="CV268" i="1"/>
  <c r="BQ268" i="1"/>
  <c r="AN268" i="1" s="1"/>
  <c r="AO268" i="1" s="1"/>
  <c r="BH268" i="1"/>
  <c r="BF268" i="1"/>
  <c r="AY268" i="1"/>
  <c r="AW268" i="1"/>
  <c r="AM268" i="1"/>
  <c r="AL268" i="1"/>
  <c r="AK268" i="1"/>
  <c r="AJ268" i="1"/>
  <c r="U268" i="1"/>
  <c r="R268" i="1"/>
  <c r="P268" i="1"/>
  <c r="GI267" i="1"/>
  <c r="GH267" i="1"/>
  <c r="FZ267" i="1"/>
  <c r="FX267" i="1"/>
  <c r="FV267" i="1"/>
  <c r="FU267" i="1"/>
  <c r="FT267" i="1"/>
  <c r="FS267" i="1"/>
  <c r="FR267" i="1"/>
  <c r="FI267" i="1"/>
  <c r="EY267" i="1"/>
  <c r="EX267" i="1"/>
  <c r="EU267" i="1"/>
  <c r="ET267" i="1"/>
  <c r="ES267" i="1"/>
  <c r="ER267" i="1"/>
  <c r="EQ267" i="1"/>
  <c r="EP267" i="1"/>
  <c r="ED267" i="1"/>
  <c r="EG267" i="1"/>
  <c r="DC267" i="1"/>
  <c r="DB267" i="1"/>
  <c r="DA267" i="1"/>
  <c r="CV267" i="1"/>
  <c r="BQ267" i="1"/>
  <c r="AN267" i="1" s="1"/>
  <c r="AO267" i="1" s="1"/>
  <c r="BH267" i="1"/>
  <c r="BF267" i="1"/>
  <c r="AY267" i="1"/>
  <c r="AW267" i="1"/>
  <c r="AM267" i="1"/>
  <c r="AL267" i="1"/>
  <c r="AK267" i="1"/>
  <c r="AJ267" i="1"/>
  <c r="AF267" i="1"/>
  <c r="AE267" i="1"/>
  <c r="V267" i="1"/>
  <c r="BR267" i="1" s="1"/>
  <c r="BS267" i="1" s="1"/>
  <c r="BT267" i="1" s="1"/>
  <c r="BU267" i="1" s="1"/>
  <c r="BV267" i="1" s="1"/>
  <c r="BW267" i="1" s="1"/>
  <c r="R267" i="1"/>
  <c r="P267" i="1"/>
  <c r="GI266" i="1"/>
  <c r="GH266" i="1"/>
  <c r="FZ266" i="1"/>
  <c r="FX266" i="1"/>
  <c r="FV266" i="1"/>
  <c r="FU266" i="1"/>
  <c r="FT266" i="1"/>
  <c r="FS266" i="1"/>
  <c r="FR266" i="1"/>
  <c r="FI266" i="1"/>
  <c r="EU266" i="1"/>
  <c r="ET266" i="1"/>
  <c r="ES266" i="1"/>
  <c r="ER266" i="1"/>
  <c r="EQ266" i="1"/>
  <c r="EP266" i="1"/>
  <c r="EM266" i="1"/>
  <c r="EO266" i="1" s="1"/>
  <c r="EJ266" i="1"/>
  <c r="EG266" i="1"/>
  <c r="EI266" i="1" s="1"/>
  <c r="ED266" i="1"/>
  <c r="EF266" i="1" s="1"/>
  <c r="EA266" i="1"/>
  <c r="EC266" i="1" s="1"/>
  <c r="DX266" i="1"/>
  <c r="DU266" i="1"/>
  <c r="DP266" i="1"/>
  <c r="DK266" i="1"/>
  <c r="DH266" i="1"/>
  <c r="DC266" i="1"/>
  <c r="DB266" i="1"/>
  <c r="DA266" i="1"/>
  <c r="CV266" i="1"/>
  <c r="BQ266" i="1"/>
  <c r="AN266" i="1" s="1"/>
  <c r="AO266" i="1" s="1"/>
  <c r="BH266" i="1"/>
  <c r="BF266" i="1"/>
  <c r="AY266" i="1"/>
  <c r="AW266" i="1"/>
  <c r="AM266" i="1"/>
  <c r="AL266" i="1"/>
  <c r="AK266" i="1"/>
  <c r="AJ266" i="1"/>
  <c r="U266" i="1"/>
  <c r="R266" i="1"/>
  <c r="P266" i="1"/>
  <c r="GI265" i="1"/>
  <c r="GH265" i="1"/>
  <c r="FZ265" i="1"/>
  <c r="FX265" i="1"/>
  <c r="FV265" i="1"/>
  <c r="FU265" i="1"/>
  <c r="FT265" i="1"/>
  <c r="FS265" i="1"/>
  <c r="FR265" i="1"/>
  <c r="FI265" i="1"/>
  <c r="EU265" i="1"/>
  <c r="ET265" i="1"/>
  <c r="ES265" i="1"/>
  <c r="ER265" i="1"/>
  <c r="EQ265" i="1"/>
  <c r="EP265" i="1"/>
  <c r="EM265" i="1"/>
  <c r="EO265" i="1" s="1"/>
  <c r="EJ265" i="1"/>
  <c r="EL265" i="1" s="1"/>
  <c r="EG265" i="1"/>
  <c r="ED265" i="1"/>
  <c r="EF265" i="1" s="1"/>
  <c r="EA265" i="1"/>
  <c r="EC265" i="1" s="1"/>
  <c r="DX265" i="1"/>
  <c r="DZ265" i="1" s="1"/>
  <c r="DU265" i="1"/>
  <c r="DP265" i="1"/>
  <c r="DK265" i="1"/>
  <c r="DH265" i="1"/>
  <c r="DC265" i="1"/>
  <c r="DB265" i="1"/>
  <c r="DA265" i="1"/>
  <c r="CV265" i="1"/>
  <c r="BQ265" i="1"/>
  <c r="AN265" i="1" s="1"/>
  <c r="AO265" i="1" s="1"/>
  <c r="BH265" i="1"/>
  <c r="BF265" i="1"/>
  <c r="AY265" i="1"/>
  <c r="AW265" i="1"/>
  <c r="AM265" i="1"/>
  <c r="AL265" i="1"/>
  <c r="AK265" i="1"/>
  <c r="AJ265" i="1"/>
  <c r="U265" i="1"/>
  <c r="R265" i="1"/>
  <c r="P265" i="1"/>
  <c r="GI264" i="1"/>
  <c r="GH264" i="1"/>
  <c r="FZ264" i="1"/>
  <c r="FX264" i="1"/>
  <c r="FV264" i="1"/>
  <c r="FU264" i="1"/>
  <c r="FT264" i="1"/>
  <c r="FS264" i="1"/>
  <c r="FR264" i="1"/>
  <c r="FI264" i="1"/>
  <c r="EU264" i="1"/>
  <c r="ET264" i="1"/>
  <c r="ES264" i="1"/>
  <c r="ER264" i="1"/>
  <c r="EQ264" i="1"/>
  <c r="EP264" i="1"/>
  <c r="EM264" i="1"/>
  <c r="EN264" i="1" s="1"/>
  <c r="EJ264" i="1"/>
  <c r="EG264" i="1"/>
  <c r="EI264" i="1" s="1"/>
  <c r="ED264" i="1"/>
  <c r="EF264" i="1" s="1"/>
  <c r="EA264" i="1"/>
  <c r="DX264" i="1"/>
  <c r="DY264" i="1" s="1"/>
  <c r="DU264" i="1"/>
  <c r="DP264" i="1"/>
  <c r="DK264" i="1"/>
  <c r="DH264" i="1"/>
  <c r="DC264" i="1"/>
  <c r="DB264" i="1"/>
  <c r="DA264" i="1"/>
  <c r="CV264" i="1"/>
  <c r="BQ264" i="1"/>
  <c r="AN264" i="1" s="1"/>
  <c r="AO264" i="1" s="1"/>
  <c r="BH264" i="1"/>
  <c r="BF264" i="1"/>
  <c r="AY264" i="1"/>
  <c r="AW264" i="1"/>
  <c r="AM264" i="1"/>
  <c r="AL264" i="1"/>
  <c r="AK264" i="1"/>
  <c r="AJ264" i="1"/>
  <c r="U264" i="1"/>
  <c r="R264" i="1"/>
  <c r="P264" i="1"/>
  <c r="GI263" i="1"/>
  <c r="GH263" i="1"/>
  <c r="FZ263" i="1"/>
  <c r="FX263" i="1"/>
  <c r="FV263" i="1"/>
  <c r="FU263" i="1"/>
  <c r="FT263" i="1"/>
  <c r="FS263" i="1"/>
  <c r="FR263" i="1"/>
  <c r="FI263" i="1"/>
  <c r="EU263" i="1"/>
  <c r="ET263" i="1"/>
  <c r="ES263" i="1"/>
  <c r="ER263" i="1"/>
  <c r="EQ263" i="1"/>
  <c r="EP263" i="1"/>
  <c r="EM263" i="1"/>
  <c r="EO263" i="1" s="1"/>
  <c r="EJ263" i="1"/>
  <c r="EK263" i="1" s="1"/>
  <c r="EG263" i="1"/>
  <c r="ED263" i="1"/>
  <c r="EF263" i="1" s="1"/>
  <c r="EA263" i="1"/>
  <c r="EC263" i="1" s="1"/>
  <c r="DX263" i="1"/>
  <c r="DU263" i="1"/>
  <c r="DP263" i="1"/>
  <c r="DK263" i="1"/>
  <c r="DH263" i="1"/>
  <c r="DC263" i="1"/>
  <c r="DB263" i="1"/>
  <c r="DA263" i="1"/>
  <c r="CV263" i="1"/>
  <c r="BQ263" i="1"/>
  <c r="AN263" i="1" s="1"/>
  <c r="AO263" i="1" s="1"/>
  <c r="BH263" i="1"/>
  <c r="BF263" i="1"/>
  <c r="AY263" i="1"/>
  <c r="AW263" i="1"/>
  <c r="AM263" i="1"/>
  <c r="AL263" i="1"/>
  <c r="AK263" i="1"/>
  <c r="AJ263" i="1"/>
  <c r="U263" i="1"/>
  <c r="R263" i="1"/>
  <c r="P263" i="1"/>
  <c r="GI262" i="1"/>
  <c r="GH262" i="1"/>
  <c r="FZ262" i="1"/>
  <c r="FX262" i="1"/>
  <c r="FV262" i="1"/>
  <c r="FU262" i="1"/>
  <c r="FT262" i="1"/>
  <c r="FS262" i="1"/>
  <c r="FR262" i="1"/>
  <c r="FI262" i="1"/>
  <c r="EU262" i="1"/>
  <c r="ET262" i="1"/>
  <c r="ES262" i="1"/>
  <c r="ER262" i="1"/>
  <c r="EQ262" i="1"/>
  <c r="EP262" i="1"/>
  <c r="EJ262" i="1"/>
  <c r="EL262" i="1" s="1"/>
  <c r="EG262" i="1"/>
  <c r="EI262" i="1" s="1"/>
  <c r="ED262" i="1"/>
  <c r="EF262" i="1" s="1"/>
  <c r="DX262" i="1"/>
  <c r="DY262" i="1" s="1"/>
  <c r="DU262" i="1"/>
  <c r="DP262" i="1"/>
  <c r="DK262" i="1"/>
  <c r="DH262" i="1"/>
  <c r="EM262" i="1"/>
  <c r="DC262" i="1"/>
  <c r="DB262" i="1"/>
  <c r="DA262" i="1"/>
  <c r="CV262" i="1"/>
  <c r="BQ262" i="1"/>
  <c r="AN262" i="1" s="1"/>
  <c r="AO262" i="1" s="1"/>
  <c r="BH262" i="1"/>
  <c r="BF262" i="1"/>
  <c r="AX262" i="1"/>
  <c r="AY262" i="1" s="1"/>
  <c r="AM262" i="1"/>
  <c r="AL262" i="1"/>
  <c r="AK262" i="1"/>
  <c r="AJ262" i="1"/>
  <c r="U262" i="1"/>
  <c r="R262" i="1"/>
  <c r="P262" i="1"/>
  <c r="GI261" i="1"/>
  <c r="GH261" i="1"/>
  <c r="FZ261" i="1"/>
  <c r="FX261" i="1"/>
  <c r="FV261" i="1"/>
  <c r="FU261" i="1"/>
  <c r="FT261" i="1"/>
  <c r="FS261" i="1"/>
  <c r="FR261" i="1"/>
  <c r="FI261" i="1"/>
  <c r="EU261" i="1"/>
  <c r="ET261" i="1"/>
  <c r="ES261" i="1"/>
  <c r="ER261" i="1"/>
  <c r="EQ261" i="1"/>
  <c r="EP261" i="1"/>
  <c r="EM261" i="1"/>
  <c r="EN261" i="1" s="1"/>
  <c r="EJ261" i="1"/>
  <c r="EG261" i="1"/>
  <c r="EI261" i="1" s="1"/>
  <c r="ED261" i="1"/>
  <c r="EF261" i="1" s="1"/>
  <c r="EA261" i="1"/>
  <c r="DX261" i="1"/>
  <c r="DU261" i="1"/>
  <c r="DP261" i="1"/>
  <c r="DK261" i="1"/>
  <c r="DH261" i="1"/>
  <c r="DC261" i="1"/>
  <c r="DB261" i="1"/>
  <c r="DA261" i="1"/>
  <c r="CV261" i="1"/>
  <c r="BQ261" i="1"/>
  <c r="AN261" i="1" s="1"/>
  <c r="AO261" i="1" s="1"/>
  <c r="BH261" i="1"/>
  <c r="BF261" i="1"/>
  <c r="AY261" i="1"/>
  <c r="AW261" i="1"/>
  <c r="AM261" i="1"/>
  <c r="AL261" i="1"/>
  <c r="AK261" i="1"/>
  <c r="AJ261" i="1"/>
  <c r="U261" i="1"/>
  <c r="R261" i="1"/>
  <c r="P261" i="1"/>
  <c r="GI260" i="1"/>
  <c r="GH260" i="1"/>
  <c r="FZ260" i="1"/>
  <c r="FX260" i="1"/>
  <c r="FV260" i="1"/>
  <c r="FU260" i="1"/>
  <c r="FT260" i="1"/>
  <c r="FS260" i="1"/>
  <c r="FR260" i="1"/>
  <c r="FI260" i="1"/>
  <c r="EU260" i="1"/>
  <c r="ET260" i="1"/>
  <c r="ES260" i="1"/>
  <c r="ER260" i="1"/>
  <c r="EQ260" i="1"/>
  <c r="EP260" i="1"/>
  <c r="EM260" i="1"/>
  <c r="EO260" i="1" s="1"/>
  <c r="EJ260" i="1"/>
  <c r="EL260" i="1" s="1"/>
  <c r="EG260" i="1"/>
  <c r="EI260" i="1" s="1"/>
  <c r="ED260" i="1"/>
  <c r="EE260" i="1" s="1"/>
  <c r="EA260" i="1"/>
  <c r="DX260" i="1"/>
  <c r="DZ260" i="1" s="1"/>
  <c r="DU260" i="1"/>
  <c r="DP260" i="1"/>
  <c r="DK260" i="1"/>
  <c r="DH260" i="1"/>
  <c r="DC260" i="1"/>
  <c r="DB260" i="1"/>
  <c r="DA260" i="1"/>
  <c r="CV260" i="1"/>
  <c r="BQ260" i="1"/>
  <c r="AN260" i="1" s="1"/>
  <c r="AO260" i="1" s="1"/>
  <c r="BH260" i="1"/>
  <c r="BF260" i="1"/>
  <c r="AY260" i="1"/>
  <c r="AW260" i="1"/>
  <c r="AM260" i="1"/>
  <c r="AL260" i="1"/>
  <c r="AK260" i="1"/>
  <c r="AJ260" i="1"/>
  <c r="U260" i="1"/>
  <c r="R260" i="1"/>
  <c r="P260" i="1"/>
  <c r="GI259" i="1"/>
  <c r="GH259" i="1"/>
  <c r="FZ259" i="1"/>
  <c r="FX259" i="1"/>
  <c r="FV259" i="1"/>
  <c r="FU259" i="1"/>
  <c r="FT259" i="1"/>
  <c r="FS259" i="1"/>
  <c r="FR259" i="1"/>
  <c r="FI259" i="1"/>
  <c r="EU259" i="1"/>
  <c r="ET259" i="1"/>
  <c r="ES259" i="1"/>
  <c r="ER259" i="1"/>
  <c r="EQ259" i="1"/>
  <c r="EP259" i="1"/>
  <c r="EM259" i="1"/>
  <c r="EO259" i="1" s="1"/>
  <c r="EJ259" i="1"/>
  <c r="EK259" i="1" s="1"/>
  <c r="EG259" i="1"/>
  <c r="EH259" i="1" s="1"/>
  <c r="ED259" i="1"/>
  <c r="EF259" i="1" s="1"/>
  <c r="EA259" i="1"/>
  <c r="EC259" i="1" s="1"/>
  <c r="DX259" i="1"/>
  <c r="DY259" i="1" s="1"/>
  <c r="DU259" i="1"/>
  <c r="DP259" i="1"/>
  <c r="DK259" i="1"/>
  <c r="DH259" i="1"/>
  <c r="DC259" i="1"/>
  <c r="DB259" i="1"/>
  <c r="DA259" i="1"/>
  <c r="CV259" i="1"/>
  <c r="BQ259" i="1"/>
  <c r="AN259" i="1" s="1"/>
  <c r="AO259" i="1" s="1"/>
  <c r="BH259" i="1"/>
  <c r="BF259" i="1"/>
  <c r="AY259" i="1"/>
  <c r="AW259" i="1"/>
  <c r="AM259" i="1"/>
  <c r="AL259" i="1"/>
  <c r="AK259" i="1"/>
  <c r="AJ259" i="1"/>
  <c r="U259" i="1"/>
  <c r="R259" i="1"/>
  <c r="P259" i="1"/>
  <c r="GI258" i="1"/>
  <c r="GH258" i="1"/>
  <c r="FZ258" i="1"/>
  <c r="FX258" i="1"/>
  <c r="FV258" i="1"/>
  <c r="FU258" i="1"/>
  <c r="FT258" i="1"/>
  <c r="FS258" i="1"/>
  <c r="FR258" i="1"/>
  <c r="FI258" i="1"/>
  <c r="EU258" i="1"/>
  <c r="ET258" i="1"/>
  <c r="ES258" i="1"/>
  <c r="ER258" i="1"/>
  <c r="EQ258" i="1"/>
  <c r="EP258" i="1"/>
  <c r="EM258" i="1"/>
  <c r="EO258" i="1" s="1"/>
  <c r="EJ258" i="1"/>
  <c r="EK258" i="1" s="1"/>
  <c r="EG258" i="1"/>
  <c r="ED258" i="1"/>
  <c r="EF258" i="1" s="1"/>
  <c r="EA258" i="1"/>
  <c r="EC258" i="1" s="1"/>
  <c r="DX258" i="1"/>
  <c r="DU258" i="1"/>
  <c r="DP258" i="1"/>
  <c r="DK258" i="1"/>
  <c r="DH258" i="1"/>
  <c r="DC258" i="1"/>
  <c r="DB258" i="1"/>
  <c r="DA258" i="1"/>
  <c r="CV258" i="1"/>
  <c r="BQ258" i="1"/>
  <c r="AN258" i="1" s="1"/>
  <c r="AO258" i="1" s="1"/>
  <c r="BH258" i="1"/>
  <c r="BF258" i="1"/>
  <c r="AY258" i="1"/>
  <c r="AW258" i="1"/>
  <c r="AM258" i="1"/>
  <c r="AL258" i="1"/>
  <c r="AK258" i="1"/>
  <c r="AJ258" i="1"/>
  <c r="U258" i="1"/>
  <c r="R258" i="1"/>
  <c r="P258" i="1"/>
  <c r="GI257" i="1"/>
  <c r="GH257" i="1"/>
  <c r="FZ257" i="1"/>
  <c r="FX257" i="1"/>
  <c r="FV257" i="1"/>
  <c r="FU257" i="1"/>
  <c r="FT257" i="1"/>
  <c r="FS257" i="1"/>
  <c r="FR257" i="1"/>
  <c r="FI257" i="1"/>
  <c r="EU257" i="1"/>
  <c r="ET257" i="1"/>
  <c r="ES257" i="1"/>
  <c r="ER257" i="1"/>
  <c r="EQ257" i="1"/>
  <c r="EP257" i="1"/>
  <c r="EM257" i="1"/>
  <c r="EO257" i="1" s="1"/>
  <c r="EJ257" i="1"/>
  <c r="EG257" i="1"/>
  <c r="EI257" i="1" s="1"/>
  <c r="ED257" i="1"/>
  <c r="EF257" i="1" s="1"/>
  <c r="EA257" i="1"/>
  <c r="EC257" i="1" s="1"/>
  <c r="DX257" i="1"/>
  <c r="DY257" i="1" s="1"/>
  <c r="DU257" i="1"/>
  <c r="DP257" i="1"/>
  <c r="DK257" i="1"/>
  <c r="DH257" i="1"/>
  <c r="DC257" i="1"/>
  <c r="DB257" i="1"/>
  <c r="DA257" i="1"/>
  <c r="CV257" i="1"/>
  <c r="BQ257" i="1"/>
  <c r="AN257" i="1" s="1"/>
  <c r="AO257" i="1" s="1"/>
  <c r="BH257" i="1"/>
  <c r="BF257" i="1"/>
  <c r="AY257" i="1"/>
  <c r="AW257" i="1"/>
  <c r="AM257" i="1"/>
  <c r="AL257" i="1"/>
  <c r="AK257" i="1"/>
  <c r="AJ257" i="1"/>
  <c r="U257" i="1"/>
  <c r="R257" i="1"/>
  <c r="P257" i="1"/>
  <c r="GI256" i="1"/>
  <c r="GH256" i="1"/>
  <c r="FZ256" i="1"/>
  <c r="FX256" i="1"/>
  <c r="FV256" i="1"/>
  <c r="FU256" i="1"/>
  <c r="FT256" i="1"/>
  <c r="FS256" i="1"/>
  <c r="FR256" i="1"/>
  <c r="FI256" i="1"/>
  <c r="EY256" i="1"/>
  <c r="EX256" i="1"/>
  <c r="EU256" i="1"/>
  <c r="ET256" i="1"/>
  <c r="ES256" i="1"/>
  <c r="ER256" i="1"/>
  <c r="EQ256" i="1"/>
  <c r="EP256" i="1"/>
  <c r="EJ256" i="1"/>
  <c r="EG256" i="1"/>
  <c r="DX256" i="1"/>
  <c r="EM256" i="1"/>
  <c r="DC256" i="1"/>
  <c r="DB256" i="1"/>
  <c r="DA256" i="1"/>
  <c r="CV256" i="1"/>
  <c r="BQ256" i="1"/>
  <c r="AN256" i="1" s="1"/>
  <c r="AO256" i="1" s="1"/>
  <c r="BH256" i="1"/>
  <c r="BF256" i="1"/>
  <c r="AY256" i="1"/>
  <c r="AW256" i="1"/>
  <c r="AM256" i="1"/>
  <c r="AL256" i="1"/>
  <c r="AK256" i="1"/>
  <c r="AJ256" i="1"/>
  <c r="R256" i="1"/>
  <c r="P256" i="1"/>
  <c r="GI255" i="1"/>
  <c r="GH255" i="1"/>
  <c r="FZ255" i="1"/>
  <c r="FX255" i="1"/>
  <c r="FV255" i="1"/>
  <c r="FU255" i="1"/>
  <c r="FT255" i="1"/>
  <c r="FS255" i="1"/>
  <c r="FR255" i="1"/>
  <c r="FI255" i="1"/>
  <c r="EU255" i="1"/>
  <c r="ET255" i="1"/>
  <c r="ES255" i="1"/>
  <c r="ER255" i="1"/>
  <c r="EQ255" i="1"/>
  <c r="EP255" i="1"/>
  <c r="EM255" i="1"/>
  <c r="EO255" i="1" s="1"/>
  <c r="EJ255" i="1"/>
  <c r="EK255" i="1" s="1"/>
  <c r="EG255" i="1"/>
  <c r="ED255" i="1"/>
  <c r="EF255" i="1" s="1"/>
  <c r="EA255" i="1"/>
  <c r="EC255" i="1" s="1"/>
  <c r="DX255" i="1"/>
  <c r="DY255" i="1" s="1"/>
  <c r="DU255" i="1"/>
  <c r="DP255" i="1"/>
  <c r="DK255" i="1"/>
  <c r="DH255" i="1"/>
  <c r="DC255" i="1"/>
  <c r="DB255" i="1"/>
  <c r="DA255" i="1"/>
  <c r="CV255" i="1"/>
  <c r="BQ255" i="1"/>
  <c r="AN255" i="1" s="1"/>
  <c r="AO255" i="1" s="1"/>
  <c r="BH255" i="1"/>
  <c r="BF255" i="1"/>
  <c r="AY255" i="1"/>
  <c r="AW255" i="1"/>
  <c r="AM255" i="1"/>
  <c r="AL255" i="1"/>
  <c r="AK255" i="1"/>
  <c r="AJ255" i="1"/>
  <c r="AF255" i="1"/>
  <c r="AE255" i="1"/>
  <c r="V255" i="1"/>
  <c r="U255" i="1"/>
  <c r="R255" i="1"/>
  <c r="P255" i="1"/>
  <c r="GI254" i="1"/>
  <c r="GH254" i="1"/>
  <c r="FZ254" i="1"/>
  <c r="FX254" i="1"/>
  <c r="FV254" i="1"/>
  <c r="FU254" i="1"/>
  <c r="FT254" i="1"/>
  <c r="FS254" i="1"/>
  <c r="FR254" i="1"/>
  <c r="FI254" i="1"/>
  <c r="EU254" i="1"/>
  <c r="ET254" i="1"/>
  <c r="ES254" i="1"/>
  <c r="ER254" i="1"/>
  <c r="EQ254" i="1"/>
  <c r="EP254" i="1"/>
  <c r="EM254" i="1"/>
  <c r="EO254" i="1" s="1"/>
  <c r="EJ254" i="1"/>
  <c r="EK254" i="1" s="1"/>
  <c r="EG254" i="1"/>
  <c r="ED254" i="1"/>
  <c r="EF254" i="1" s="1"/>
  <c r="EA254" i="1"/>
  <c r="EC254" i="1" s="1"/>
  <c r="DX254" i="1"/>
  <c r="DU254" i="1"/>
  <c r="DP254" i="1"/>
  <c r="DK254" i="1"/>
  <c r="DH254" i="1"/>
  <c r="DC254" i="1"/>
  <c r="DB254" i="1"/>
  <c r="DA254" i="1"/>
  <c r="CV254" i="1"/>
  <c r="BQ254" i="1"/>
  <c r="AN254" i="1" s="1"/>
  <c r="AO254" i="1" s="1"/>
  <c r="BH254" i="1"/>
  <c r="BF254" i="1"/>
  <c r="AY254" i="1"/>
  <c r="AW254" i="1"/>
  <c r="AM254" i="1"/>
  <c r="AL254" i="1"/>
  <c r="AK254" i="1"/>
  <c r="AJ254" i="1"/>
  <c r="U254" i="1"/>
  <c r="R254" i="1"/>
  <c r="P254" i="1"/>
  <c r="GI253" i="1"/>
  <c r="GH253" i="1"/>
  <c r="FZ253" i="1"/>
  <c r="FX253" i="1"/>
  <c r="FV253" i="1"/>
  <c r="FU253" i="1"/>
  <c r="FT253" i="1"/>
  <c r="FS253" i="1"/>
  <c r="FR253" i="1"/>
  <c r="FI253" i="1"/>
  <c r="EU253" i="1"/>
  <c r="ET253" i="1"/>
  <c r="ES253" i="1"/>
  <c r="ER253" i="1"/>
  <c r="EQ253" i="1"/>
  <c r="EP253" i="1"/>
  <c r="EM253" i="1"/>
  <c r="EO253" i="1" s="1"/>
  <c r="EJ253" i="1"/>
  <c r="EG253" i="1"/>
  <c r="EI253" i="1" s="1"/>
  <c r="ED253" i="1"/>
  <c r="EE253" i="1" s="1"/>
  <c r="EA253" i="1"/>
  <c r="EB253" i="1" s="1"/>
  <c r="DX253" i="1"/>
  <c r="DU253" i="1"/>
  <c r="DP253" i="1"/>
  <c r="DK253" i="1"/>
  <c r="DH253" i="1"/>
  <c r="DC253" i="1"/>
  <c r="DB253" i="1"/>
  <c r="DA253" i="1"/>
  <c r="CV253" i="1"/>
  <c r="BQ253" i="1"/>
  <c r="AN253" i="1" s="1"/>
  <c r="AO253" i="1" s="1"/>
  <c r="BH253" i="1"/>
  <c r="BF253" i="1"/>
  <c r="AY253" i="1"/>
  <c r="AW253" i="1"/>
  <c r="AM253" i="1"/>
  <c r="AL253" i="1"/>
  <c r="AK253" i="1"/>
  <c r="AJ253" i="1"/>
  <c r="U253" i="1"/>
  <c r="R253" i="1"/>
  <c r="P253" i="1"/>
  <c r="GI252" i="1"/>
  <c r="GH252" i="1"/>
  <c r="FZ252" i="1"/>
  <c r="FX252" i="1"/>
  <c r="FV252" i="1"/>
  <c r="FU252" i="1"/>
  <c r="FT252" i="1"/>
  <c r="FS252" i="1"/>
  <c r="FR252" i="1"/>
  <c r="FI252" i="1"/>
  <c r="EU252" i="1"/>
  <c r="ET252" i="1"/>
  <c r="ES252" i="1"/>
  <c r="ER252" i="1"/>
  <c r="EQ252" i="1"/>
  <c r="EP252" i="1"/>
  <c r="EM252" i="1"/>
  <c r="EJ252" i="1"/>
  <c r="EL252" i="1" s="1"/>
  <c r="EG252" i="1"/>
  <c r="ED252" i="1"/>
  <c r="EF252" i="1" s="1"/>
  <c r="EA252" i="1"/>
  <c r="DX252" i="1"/>
  <c r="DZ252" i="1" s="1"/>
  <c r="DU252" i="1"/>
  <c r="DP252" i="1"/>
  <c r="DK252" i="1"/>
  <c r="DH252" i="1"/>
  <c r="DC252" i="1"/>
  <c r="DB252" i="1"/>
  <c r="DA252" i="1"/>
  <c r="CV252" i="1"/>
  <c r="BQ252" i="1"/>
  <c r="AN252" i="1" s="1"/>
  <c r="AO252" i="1" s="1"/>
  <c r="BH252" i="1"/>
  <c r="BF252" i="1"/>
  <c r="AY252" i="1"/>
  <c r="AW252" i="1"/>
  <c r="AM252" i="1"/>
  <c r="AL252" i="1"/>
  <c r="AK252" i="1"/>
  <c r="AJ252" i="1"/>
  <c r="U252" i="1"/>
  <c r="R252" i="1"/>
  <c r="P252" i="1"/>
  <c r="GI251" i="1"/>
  <c r="GH251" i="1"/>
  <c r="FZ251" i="1"/>
  <c r="FX251" i="1"/>
  <c r="FV251" i="1"/>
  <c r="FU251" i="1"/>
  <c r="FT251" i="1"/>
  <c r="FS251" i="1"/>
  <c r="FR251" i="1"/>
  <c r="FI251" i="1"/>
  <c r="EU251" i="1"/>
  <c r="ET251" i="1"/>
  <c r="ES251" i="1"/>
  <c r="ER251" i="1"/>
  <c r="EQ251" i="1"/>
  <c r="EP251" i="1"/>
  <c r="EM251" i="1"/>
  <c r="EJ251" i="1"/>
  <c r="EL251" i="1" s="1"/>
  <c r="EG251" i="1"/>
  <c r="EH251" i="1" s="1"/>
  <c r="ED251" i="1"/>
  <c r="EA251" i="1"/>
  <c r="DX251" i="1"/>
  <c r="DZ251" i="1" s="1"/>
  <c r="DU251" i="1"/>
  <c r="DP251" i="1"/>
  <c r="DK251" i="1"/>
  <c r="DH251" i="1"/>
  <c r="DC251" i="1"/>
  <c r="DB251" i="1"/>
  <c r="DA251" i="1"/>
  <c r="CV251" i="1"/>
  <c r="BQ251" i="1"/>
  <c r="AN251" i="1" s="1"/>
  <c r="AO251" i="1" s="1"/>
  <c r="BH251" i="1"/>
  <c r="BF251" i="1"/>
  <c r="AY251" i="1"/>
  <c r="AW251" i="1"/>
  <c r="AM251" i="1"/>
  <c r="AL251" i="1"/>
  <c r="AK251" i="1"/>
  <c r="AJ251" i="1"/>
  <c r="U251" i="1"/>
  <c r="R251" i="1"/>
  <c r="P251" i="1"/>
  <c r="GI250" i="1"/>
  <c r="GH250" i="1"/>
  <c r="FZ250" i="1"/>
  <c r="FX250" i="1"/>
  <c r="FV250" i="1"/>
  <c r="FU250" i="1"/>
  <c r="FT250" i="1"/>
  <c r="FS250" i="1"/>
  <c r="FR250" i="1"/>
  <c r="FI250" i="1"/>
  <c r="EU250" i="1"/>
  <c r="ET250" i="1"/>
  <c r="ES250" i="1"/>
  <c r="ER250" i="1"/>
  <c r="EQ250" i="1"/>
  <c r="EP250" i="1"/>
  <c r="ED250" i="1"/>
  <c r="DU250" i="1"/>
  <c r="DP250" i="1"/>
  <c r="DK250" i="1"/>
  <c r="DH250" i="1"/>
  <c r="EG250" i="1"/>
  <c r="EI250" i="1" s="1"/>
  <c r="DC250" i="1"/>
  <c r="DB250" i="1"/>
  <c r="DA250" i="1"/>
  <c r="CV250" i="1"/>
  <c r="BQ250" i="1"/>
  <c r="AN250" i="1" s="1"/>
  <c r="AO250" i="1" s="1"/>
  <c r="BH250" i="1"/>
  <c r="BF250" i="1"/>
  <c r="AY250" i="1"/>
  <c r="AW250" i="1"/>
  <c r="AM250" i="1"/>
  <c r="AL250" i="1"/>
  <c r="AK250" i="1"/>
  <c r="AJ250" i="1"/>
  <c r="U250" i="1"/>
  <c r="R250" i="1"/>
  <c r="P250" i="1"/>
  <c r="GI249" i="1"/>
  <c r="GH249" i="1"/>
  <c r="FZ249" i="1"/>
  <c r="FX249" i="1"/>
  <c r="FV249" i="1"/>
  <c r="FU249" i="1"/>
  <c r="FT249" i="1"/>
  <c r="FS249" i="1"/>
  <c r="FR249" i="1"/>
  <c r="FI249" i="1"/>
  <c r="EU249" i="1"/>
  <c r="ET249" i="1"/>
  <c r="ES249" i="1"/>
  <c r="ER249" i="1"/>
  <c r="EQ249" i="1"/>
  <c r="EP249" i="1"/>
  <c r="EM249" i="1"/>
  <c r="EO249" i="1" s="1"/>
  <c r="EJ249" i="1"/>
  <c r="EG249" i="1"/>
  <c r="EI249" i="1" s="1"/>
  <c r="ED249" i="1"/>
  <c r="EA249" i="1"/>
  <c r="EC249" i="1" s="1"/>
  <c r="DX249" i="1"/>
  <c r="DU249" i="1"/>
  <c r="DP249" i="1"/>
  <c r="DK249" i="1"/>
  <c r="DH249" i="1"/>
  <c r="DC249" i="1"/>
  <c r="DB249" i="1"/>
  <c r="DA249" i="1"/>
  <c r="CV249" i="1"/>
  <c r="BQ249" i="1"/>
  <c r="AN249" i="1" s="1"/>
  <c r="AO249" i="1" s="1"/>
  <c r="BH249" i="1"/>
  <c r="BF249" i="1"/>
  <c r="AY249" i="1"/>
  <c r="AM249" i="1"/>
  <c r="AL249" i="1"/>
  <c r="AK249" i="1"/>
  <c r="AJ249" i="1"/>
  <c r="U249" i="1"/>
  <c r="R249" i="1"/>
  <c r="P249" i="1"/>
  <c r="GI248" i="1"/>
  <c r="GH248" i="1"/>
  <c r="FZ248" i="1"/>
  <c r="FX248" i="1"/>
  <c r="FV248" i="1"/>
  <c r="FU248" i="1"/>
  <c r="FT248" i="1"/>
  <c r="FS248" i="1"/>
  <c r="FR248" i="1"/>
  <c r="FI248" i="1"/>
  <c r="EU248" i="1"/>
  <c r="ET248" i="1"/>
  <c r="ES248" i="1"/>
  <c r="ER248" i="1"/>
  <c r="EQ248" i="1"/>
  <c r="EP248" i="1"/>
  <c r="EM248" i="1"/>
  <c r="EO248" i="1" s="1"/>
  <c r="EJ248" i="1"/>
  <c r="EL248" i="1" s="1"/>
  <c r="EG248" i="1"/>
  <c r="EI248" i="1" s="1"/>
  <c r="ED248" i="1"/>
  <c r="EF248" i="1" s="1"/>
  <c r="EA248" i="1"/>
  <c r="EC248" i="1" s="1"/>
  <c r="DX248" i="1"/>
  <c r="DZ248" i="1" s="1"/>
  <c r="DU248" i="1"/>
  <c r="DP248" i="1"/>
  <c r="DK248" i="1"/>
  <c r="DH248" i="1"/>
  <c r="DC248" i="1"/>
  <c r="DB248" i="1"/>
  <c r="DA248" i="1"/>
  <c r="CV248" i="1"/>
  <c r="BQ248" i="1"/>
  <c r="AN248" i="1" s="1"/>
  <c r="AO248" i="1" s="1"/>
  <c r="BH248" i="1"/>
  <c r="BF248" i="1"/>
  <c r="AY248" i="1"/>
  <c r="AM248" i="1"/>
  <c r="AL248" i="1"/>
  <c r="AK248" i="1"/>
  <c r="AJ248" i="1"/>
  <c r="U248" i="1"/>
  <c r="R248" i="1"/>
  <c r="P248" i="1"/>
  <c r="GI247" i="1"/>
  <c r="GH247" i="1"/>
  <c r="FZ247" i="1"/>
  <c r="FX247" i="1"/>
  <c r="FV247" i="1"/>
  <c r="FU247" i="1"/>
  <c r="FT247" i="1"/>
  <c r="FS247" i="1"/>
  <c r="FR247" i="1"/>
  <c r="FI247" i="1"/>
  <c r="EU247" i="1"/>
  <c r="ET247" i="1"/>
  <c r="ES247" i="1"/>
  <c r="ER247" i="1"/>
  <c r="EQ247" i="1"/>
  <c r="EP247" i="1"/>
  <c r="EM247" i="1"/>
  <c r="EO247" i="1" s="1"/>
  <c r="EJ247" i="1"/>
  <c r="EL247" i="1" s="1"/>
  <c r="EG247" i="1"/>
  <c r="EI247" i="1" s="1"/>
  <c r="ED247" i="1"/>
  <c r="EA247" i="1"/>
  <c r="EC247" i="1" s="1"/>
  <c r="DX247" i="1"/>
  <c r="DZ247" i="1" s="1"/>
  <c r="DU247" i="1"/>
  <c r="DP247" i="1"/>
  <c r="DK247" i="1"/>
  <c r="DH247" i="1"/>
  <c r="DC247" i="1"/>
  <c r="DB247" i="1"/>
  <c r="DA247" i="1"/>
  <c r="CV247" i="1"/>
  <c r="BQ247" i="1"/>
  <c r="AN247" i="1" s="1"/>
  <c r="AO247" i="1" s="1"/>
  <c r="BH247" i="1"/>
  <c r="BF247" i="1"/>
  <c r="AY247" i="1"/>
  <c r="AM247" i="1"/>
  <c r="AL247" i="1"/>
  <c r="AK247" i="1"/>
  <c r="AJ247" i="1"/>
  <c r="U247" i="1"/>
  <c r="R247" i="1"/>
  <c r="P247" i="1"/>
  <c r="GI246" i="1"/>
  <c r="GH246" i="1"/>
  <c r="FZ246" i="1"/>
  <c r="FX246" i="1"/>
  <c r="FV246" i="1"/>
  <c r="FU246" i="1"/>
  <c r="FT246" i="1"/>
  <c r="FS246" i="1"/>
  <c r="FR246" i="1"/>
  <c r="FI246" i="1"/>
  <c r="EY246" i="1"/>
  <c r="EX246" i="1"/>
  <c r="EU246" i="1"/>
  <c r="ET246" i="1"/>
  <c r="ES246" i="1"/>
  <c r="ER246" i="1"/>
  <c r="EQ246" i="1"/>
  <c r="EP246" i="1"/>
  <c r="ED246" i="1"/>
  <c r="EG246" i="1"/>
  <c r="DC246" i="1"/>
  <c r="DB246" i="1"/>
  <c r="DA246" i="1"/>
  <c r="CV246" i="1"/>
  <c r="BQ246" i="1"/>
  <c r="AN246" i="1" s="1"/>
  <c r="AO246" i="1" s="1"/>
  <c r="BH246" i="1"/>
  <c r="BF246" i="1"/>
  <c r="AX246" i="1"/>
  <c r="AY246" i="1" s="1"/>
  <c r="AM246" i="1"/>
  <c r="AL246" i="1"/>
  <c r="AK246" i="1"/>
  <c r="AJ246" i="1"/>
  <c r="R246" i="1"/>
  <c r="P246" i="1"/>
  <c r="GI245" i="1"/>
  <c r="GH245" i="1"/>
  <c r="FZ245" i="1"/>
  <c r="FX245" i="1"/>
  <c r="FV245" i="1"/>
  <c r="FU245" i="1"/>
  <c r="FT245" i="1"/>
  <c r="FS245" i="1"/>
  <c r="FR245" i="1"/>
  <c r="FI245" i="1"/>
  <c r="EY245" i="1"/>
  <c r="EX245" i="1"/>
  <c r="EU245" i="1"/>
  <c r="ET245" i="1"/>
  <c r="ES245" i="1"/>
  <c r="ER245" i="1"/>
  <c r="EQ245" i="1"/>
  <c r="EP245" i="1"/>
  <c r="DC245" i="1"/>
  <c r="DB245" i="1"/>
  <c r="DA245" i="1"/>
  <c r="CV245" i="1"/>
  <c r="BQ245" i="1"/>
  <c r="AN245" i="1" s="1"/>
  <c r="AO245" i="1" s="1"/>
  <c r="BH245" i="1"/>
  <c r="BF245" i="1"/>
  <c r="AY245" i="1"/>
  <c r="AW245" i="1"/>
  <c r="AM245" i="1"/>
  <c r="AL245" i="1"/>
  <c r="AK245" i="1"/>
  <c r="AJ245" i="1"/>
  <c r="R245" i="1"/>
  <c r="P245" i="1"/>
  <c r="GI244" i="1"/>
  <c r="GH244" i="1"/>
  <c r="FZ244" i="1"/>
  <c r="FX244" i="1"/>
  <c r="FV244" i="1"/>
  <c r="FU244" i="1"/>
  <c r="FT244" i="1"/>
  <c r="FS244" i="1"/>
  <c r="FR244" i="1"/>
  <c r="FI244" i="1"/>
  <c r="EU244" i="1"/>
  <c r="ET244" i="1"/>
  <c r="ES244" i="1"/>
  <c r="ER244" i="1"/>
  <c r="EQ244" i="1"/>
  <c r="EP244" i="1"/>
  <c r="EM244" i="1"/>
  <c r="EJ244" i="1"/>
  <c r="EG244" i="1"/>
  <c r="EI244" i="1" s="1"/>
  <c r="ED244" i="1"/>
  <c r="EF244" i="1" s="1"/>
  <c r="EA244" i="1"/>
  <c r="EB244" i="1" s="1"/>
  <c r="DX244" i="1"/>
  <c r="DU244" i="1"/>
  <c r="DP244" i="1"/>
  <c r="DK244" i="1"/>
  <c r="DH244" i="1"/>
  <c r="DC244" i="1"/>
  <c r="DB244" i="1"/>
  <c r="DA244" i="1"/>
  <c r="CV244" i="1"/>
  <c r="BQ244" i="1"/>
  <c r="AN244" i="1" s="1"/>
  <c r="AO244" i="1" s="1"/>
  <c r="BH244" i="1"/>
  <c r="BF244" i="1"/>
  <c r="AY244" i="1"/>
  <c r="AM244" i="1"/>
  <c r="AL244" i="1"/>
  <c r="AK244" i="1"/>
  <c r="AJ244" i="1"/>
  <c r="U244" i="1"/>
  <c r="R244" i="1"/>
  <c r="P244" i="1"/>
  <c r="GI243" i="1"/>
  <c r="GH243" i="1"/>
  <c r="FZ243" i="1"/>
  <c r="FX243" i="1"/>
  <c r="FV243" i="1"/>
  <c r="FU243" i="1"/>
  <c r="FT243" i="1"/>
  <c r="FS243" i="1"/>
  <c r="FR243" i="1"/>
  <c r="FI243" i="1"/>
  <c r="EU243" i="1"/>
  <c r="ET243" i="1"/>
  <c r="ES243" i="1"/>
  <c r="ER243" i="1"/>
  <c r="EQ243" i="1"/>
  <c r="EP243" i="1"/>
  <c r="EJ243" i="1"/>
  <c r="EL243" i="1" s="1"/>
  <c r="DX243" i="1"/>
  <c r="DZ243" i="1" s="1"/>
  <c r="DU243" i="1"/>
  <c r="DP243" i="1"/>
  <c r="DK243" i="1"/>
  <c r="DH243" i="1"/>
  <c r="EM243" i="1"/>
  <c r="DC243" i="1"/>
  <c r="DB243" i="1"/>
  <c r="DA243" i="1"/>
  <c r="CV243" i="1"/>
  <c r="BQ243" i="1"/>
  <c r="AN243" i="1" s="1"/>
  <c r="AO243" i="1" s="1"/>
  <c r="BH243" i="1"/>
  <c r="BF243" i="1"/>
  <c r="AY243" i="1"/>
  <c r="AM243" i="1"/>
  <c r="AL243" i="1"/>
  <c r="AK243" i="1"/>
  <c r="AJ243" i="1"/>
  <c r="U243" i="1"/>
  <c r="R243" i="1"/>
  <c r="P243" i="1"/>
  <c r="GI242" i="1"/>
  <c r="GH242" i="1"/>
  <c r="FZ242" i="1"/>
  <c r="FX242" i="1"/>
  <c r="FV242" i="1"/>
  <c r="FU242" i="1"/>
  <c r="FT242" i="1"/>
  <c r="FS242" i="1"/>
  <c r="FR242" i="1"/>
  <c r="FI242" i="1"/>
  <c r="EU242" i="1"/>
  <c r="ET242" i="1"/>
  <c r="ES242" i="1"/>
  <c r="ER242" i="1"/>
  <c r="EQ242" i="1"/>
  <c r="EP242" i="1"/>
  <c r="EG242" i="1"/>
  <c r="EI242" i="1" s="1"/>
  <c r="ED242" i="1"/>
  <c r="EF242" i="1" s="1"/>
  <c r="DU242" i="1"/>
  <c r="DP242" i="1"/>
  <c r="DK242" i="1"/>
  <c r="DH242" i="1"/>
  <c r="EJ242" i="1"/>
  <c r="DC242" i="1"/>
  <c r="DB242" i="1"/>
  <c r="DA242" i="1"/>
  <c r="CV242" i="1"/>
  <c r="BQ242" i="1"/>
  <c r="BH242" i="1"/>
  <c r="BF242" i="1"/>
  <c r="AY242" i="1"/>
  <c r="AN242" i="1"/>
  <c r="AO242" i="1" s="1"/>
  <c r="AM242" i="1"/>
  <c r="AL242" i="1"/>
  <c r="AK242" i="1"/>
  <c r="AJ242" i="1"/>
  <c r="U242" i="1"/>
  <c r="R242" i="1"/>
  <c r="P242" i="1"/>
  <c r="GI241" i="1"/>
  <c r="GH241" i="1"/>
  <c r="FZ241" i="1"/>
  <c r="FX241" i="1"/>
  <c r="FV241" i="1"/>
  <c r="FU241" i="1"/>
  <c r="FT241" i="1"/>
  <c r="FS241" i="1"/>
  <c r="FR241" i="1"/>
  <c r="FI241" i="1"/>
  <c r="EU241" i="1"/>
  <c r="ET241" i="1"/>
  <c r="ES241" i="1"/>
  <c r="ER241" i="1"/>
  <c r="EQ241" i="1"/>
  <c r="EP241" i="1"/>
  <c r="EM241" i="1"/>
  <c r="EO241" i="1" s="1"/>
  <c r="EJ241" i="1"/>
  <c r="EL241" i="1" s="1"/>
  <c r="EG241" i="1"/>
  <c r="EI241" i="1" s="1"/>
  <c r="ED241" i="1"/>
  <c r="EA241" i="1"/>
  <c r="EB241" i="1" s="1"/>
  <c r="DX241" i="1"/>
  <c r="DU241" i="1"/>
  <c r="DP241" i="1"/>
  <c r="DK241" i="1"/>
  <c r="DH241" i="1"/>
  <c r="DC241" i="1"/>
  <c r="DB241" i="1"/>
  <c r="DA241" i="1"/>
  <c r="CV241" i="1"/>
  <c r="BQ241" i="1"/>
  <c r="AN241" i="1" s="1"/>
  <c r="AO241" i="1" s="1"/>
  <c r="BH241" i="1"/>
  <c r="BF241" i="1"/>
  <c r="AY241" i="1"/>
  <c r="AW241" i="1"/>
  <c r="AM241" i="1"/>
  <c r="AL241" i="1"/>
  <c r="AK241" i="1"/>
  <c r="AJ241" i="1"/>
  <c r="U241" i="1"/>
  <c r="R241" i="1"/>
  <c r="P241" i="1"/>
  <c r="GI240" i="1"/>
  <c r="GH240" i="1"/>
  <c r="FZ240" i="1"/>
  <c r="FX240" i="1"/>
  <c r="FV240" i="1"/>
  <c r="FU240" i="1"/>
  <c r="FT240" i="1"/>
  <c r="FS240" i="1"/>
  <c r="FR240" i="1"/>
  <c r="FI240" i="1"/>
  <c r="EU240" i="1"/>
  <c r="ET240" i="1"/>
  <c r="ES240" i="1"/>
  <c r="ER240" i="1"/>
  <c r="EQ240" i="1"/>
  <c r="EP240" i="1"/>
  <c r="EM240" i="1"/>
  <c r="EN240" i="1" s="1"/>
  <c r="EJ240" i="1"/>
  <c r="EL240" i="1" s="1"/>
  <c r="EG240" i="1"/>
  <c r="EI240" i="1" s="1"/>
  <c r="ED240" i="1"/>
  <c r="EF240" i="1" s="1"/>
  <c r="EA240" i="1"/>
  <c r="EB240" i="1" s="1"/>
  <c r="DX240" i="1"/>
  <c r="DU240" i="1"/>
  <c r="DP240" i="1"/>
  <c r="DK240" i="1"/>
  <c r="DH240" i="1"/>
  <c r="DC240" i="1"/>
  <c r="DB240" i="1"/>
  <c r="DA240" i="1"/>
  <c r="CV240" i="1"/>
  <c r="BQ240" i="1"/>
  <c r="AN240" i="1" s="1"/>
  <c r="AO240" i="1" s="1"/>
  <c r="BH240" i="1"/>
  <c r="BF240" i="1"/>
  <c r="AY240" i="1"/>
  <c r="AW240" i="1"/>
  <c r="AM240" i="1"/>
  <c r="AL240" i="1"/>
  <c r="AK240" i="1"/>
  <c r="AJ240" i="1"/>
  <c r="U240" i="1"/>
  <c r="R240" i="1"/>
  <c r="P240" i="1"/>
  <c r="GI239" i="1"/>
  <c r="GH239" i="1"/>
  <c r="FZ239" i="1"/>
  <c r="FX239" i="1"/>
  <c r="FV239" i="1"/>
  <c r="FU239" i="1"/>
  <c r="FT239" i="1"/>
  <c r="FS239" i="1"/>
  <c r="FR239" i="1"/>
  <c r="FI239" i="1"/>
  <c r="EU239" i="1"/>
  <c r="ET239" i="1"/>
  <c r="ES239" i="1"/>
  <c r="ER239" i="1"/>
  <c r="EQ239" i="1"/>
  <c r="EP239" i="1"/>
  <c r="EM239" i="1"/>
  <c r="EO239" i="1" s="1"/>
  <c r="EJ239" i="1"/>
  <c r="EL239" i="1" s="1"/>
  <c r="EG239" i="1"/>
  <c r="EH239" i="1" s="1"/>
  <c r="ED239" i="1"/>
  <c r="EF239" i="1" s="1"/>
  <c r="EA239" i="1"/>
  <c r="EC239" i="1" s="1"/>
  <c r="DX239" i="1"/>
  <c r="DZ239" i="1" s="1"/>
  <c r="DU239" i="1"/>
  <c r="DP239" i="1"/>
  <c r="DK239" i="1"/>
  <c r="DH239" i="1"/>
  <c r="DC239" i="1"/>
  <c r="DB239" i="1"/>
  <c r="DA239" i="1"/>
  <c r="CV239" i="1"/>
  <c r="BQ239" i="1"/>
  <c r="AN239" i="1" s="1"/>
  <c r="AO239" i="1" s="1"/>
  <c r="BH239" i="1"/>
  <c r="BF239" i="1"/>
  <c r="AY239" i="1"/>
  <c r="AW239" i="1"/>
  <c r="AM239" i="1"/>
  <c r="AL239" i="1"/>
  <c r="AK239" i="1"/>
  <c r="AJ239" i="1"/>
  <c r="U239" i="1"/>
  <c r="R239" i="1"/>
  <c r="P239" i="1"/>
  <c r="GI238" i="1"/>
  <c r="GH238" i="1"/>
  <c r="FZ238" i="1"/>
  <c r="FX238" i="1"/>
  <c r="FV238" i="1"/>
  <c r="FU238" i="1"/>
  <c r="FT238" i="1"/>
  <c r="FS238" i="1"/>
  <c r="FR238" i="1"/>
  <c r="FI238" i="1"/>
  <c r="EU238" i="1"/>
  <c r="ET238" i="1"/>
  <c r="ES238" i="1"/>
  <c r="ER238" i="1"/>
  <c r="EQ238" i="1"/>
  <c r="EP238" i="1"/>
  <c r="EM238" i="1"/>
  <c r="EN238" i="1" s="1"/>
  <c r="EJ238" i="1"/>
  <c r="EG238" i="1"/>
  <c r="EI238" i="1" s="1"/>
  <c r="ED238" i="1"/>
  <c r="EF238" i="1" s="1"/>
  <c r="EA238" i="1"/>
  <c r="DX238" i="1"/>
  <c r="DY238" i="1" s="1"/>
  <c r="DU238" i="1"/>
  <c r="DP238" i="1"/>
  <c r="DK238" i="1"/>
  <c r="DH238" i="1"/>
  <c r="DC238" i="1"/>
  <c r="DB238" i="1"/>
  <c r="DA238" i="1"/>
  <c r="CV238" i="1"/>
  <c r="BQ238" i="1"/>
  <c r="AN238" i="1" s="1"/>
  <c r="AO238" i="1" s="1"/>
  <c r="BH238" i="1"/>
  <c r="BF238" i="1"/>
  <c r="AY238" i="1"/>
  <c r="AW238" i="1"/>
  <c r="AM238" i="1"/>
  <c r="AL238" i="1"/>
  <c r="AK238" i="1"/>
  <c r="AJ238" i="1"/>
  <c r="U238" i="1"/>
  <c r="R238" i="1"/>
  <c r="P238" i="1"/>
  <c r="GI237" i="1"/>
  <c r="GH237" i="1"/>
  <c r="FZ237" i="1"/>
  <c r="FX237" i="1"/>
  <c r="FV237" i="1"/>
  <c r="FU237" i="1"/>
  <c r="FT237" i="1"/>
  <c r="FS237" i="1"/>
  <c r="FR237" i="1"/>
  <c r="FI237" i="1"/>
  <c r="EU237" i="1"/>
  <c r="ET237" i="1"/>
  <c r="ES237" i="1"/>
  <c r="ER237" i="1"/>
  <c r="EQ237" i="1"/>
  <c r="EP237" i="1"/>
  <c r="DU237" i="1"/>
  <c r="DP237" i="1"/>
  <c r="DK237" i="1"/>
  <c r="DH237" i="1"/>
  <c r="EM237" i="1"/>
  <c r="CV237" i="1"/>
  <c r="BQ237" i="1"/>
  <c r="AN237" i="1" s="1"/>
  <c r="AO237" i="1" s="1"/>
  <c r="BH237" i="1"/>
  <c r="BF237" i="1"/>
  <c r="AY237" i="1"/>
  <c r="AM237" i="1"/>
  <c r="AL237" i="1"/>
  <c r="AK237" i="1"/>
  <c r="AJ237" i="1"/>
  <c r="U237" i="1"/>
  <c r="R237" i="1"/>
  <c r="P237" i="1"/>
  <c r="GI236" i="1"/>
  <c r="GH236" i="1"/>
  <c r="FZ236" i="1"/>
  <c r="FX236" i="1"/>
  <c r="FV236" i="1"/>
  <c r="FU236" i="1"/>
  <c r="FT236" i="1"/>
  <c r="FS236" i="1"/>
  <c r="FR236" i="1"/>
  <c r="FI236" i="1"/>
  <c r="EU236" i="1"/>
  <c r="ET236" i="1"/>
  <c r="ES236" i="1"/>
  <c r="ER236" i="1"/>
  <c r="EQ236" i="1"/>
  <c r="EP236" i="1"/>
  <c r="EM236" i="1"/>
  <c r="EO236" i="1" s="1"/>
  <c r="EJ236" i="1"/>
  <c r="EL236" i="1" s="1"/>
  <c r="EG236" i="1"/>
  <c r="ED236" i="1"/>
  <c r="EF236" i="1" s="1"/>
  <c r="EA236" i="1"/>
  <c r="EC236" i="1" s="1"/>
  <c r="DX236" i="1"/>
  <c r="DZ236" i="1" s="1"/>
  <c r="DU236" i="1"/>
  <c r="DP236" i="1"/>
  <c r="DK236" i="1"/>
  <c r="DH236" i="1"/>
  <c r="DC236" i="1"/>
  <c r="DB236" i="1"/>
  <c r="DA236" i="1"/>
  <c r="CV236" i="1"/>
  <c r="BQ236" i="1"/>
  <c r="AN236" i="1" s="1"/>
  <c r="AO236" i="1" s="1"/>
  <c r="BH236" i="1"/>
  <c r="BF236" i="1"/>
  <c r="AY236" i="1"/>
  <c r="AW236" i="1"/>
  <c r="AM236" i="1"/>
  <c r="AL236" i="1"/>
  <c r="AK236" i="1"/>
  <c r="AJ236" i="1"/>
  <c r="U236" i="1"/>
  <c r="R236" i="1"/>
  <c r="P236" i="1"/>
  <c r="GI235" i="1"/>
  <c r="GH235" i="1"/>
  <c r="FZ235" i="1"/>
  <c r="FX235" i="1"/>
  <c r="FV235" i="1"/>
  <c r="FU235" i="1"/>
  <c r="FT235" i="1"/>
  <c r="FS235" i="1"/>
  <c r="FR235" i="1"/>
  <c r="FI235" i="1"/>
  <c r="EY235" i="1"/>
  <c r="EX235" i="1"/>
  <c r="EU235" i="1"/>
  <c r="ET235" i="1"/>
  <c r="ES235" i="1"/>
  <c r="ER235" i="1"/>
  <c r="EQ235" i="1"/>
  <c r="EP235" i="1"/>
  <c r="EM235" i="1"/>
  <c r="CV235" i="1"/>
  <c r="BQ235" i="1"/>
  <c r="AN235" i="1" s="1"/>
  <c r="AO235" i="1" s="1"/>
  <c r="BH235" i="1"/>
  <c r="BF235" i="1"/>
  <c r="AY235" i="1"/>
  <c r="AW235" i="1"/>
  <c r="AM235" i="1"/>
  <c r="AL235" i="1"/>
  <c r="AK235" i="1"/>
  <c r="AJ235" i="1"/>
  <c r="AF235" i="1"/>
  <c r="AE235" i="1"/>
  <c r="V235" i="1"/>
  <c r="R235" i="1"/>
  <c r="P235" i="1"/>
  <c r="GI234" i="1"/>
  <c r="GH234" i="1"/>
  <c r="FZ234" i="1"/>
  <c r="FX234" i="1"/>
  <c r="FV234" i="1"/>
  <c r="FU234" i="1"/>
  <c r="FT234" i="1"/>
  <c r="FS234" i="1"/>
  <c r="FR234" i="1"/>
  <c r="FI234" i="1"/>
  <c r="EU234" i="1"/>
  <c r="ET234" i="1"/>
  <c r="ES234" i="1"/>
  <c r="ER234" i="1"/>
  <c r="EQ234" i="1"/>
  <c r="EP234" i="1"/>
  <c r="EM234" i="1"/>
  <c r="EO234" i="1" s="1"/>
  <c r="EJ234" i="1"/>
  <c r="EL234" i="1" s="1"/>
  <c r="EG234" i="1"/>
  <c r="EI234" i="1" s="1"/>
  <c r="ED234" i="1"/>
  <c r="EE234" i="1" s="1"/>
  <c r="EA234" i="1"/>
  <c r="EC234" i="1" s="1"/>
  <c r="DX234" i="1"/>
  <c r="DZ234" i="1" s="1"/>
  <c r="DU234" i="1"/>
  <c r="DP234" i="1"/>
  <c r="DK234" i="1"/>
  <c r="DH234" i="1"/>
  <c r="DC234" i="1"/>
  <c r="DB234" i="1"/>
  <c r="DA234" i="1"/>
  <c r="CV234" i="1"/>
  <c r="BQ234" i="1"/>
  <c r="AN234" i="1" s="1"/>
  <c r="AO234" i="1" s="1"/>
  <c r="BH234" i="1"/>
  <c r="BF234" i="1"/>
  <c r="AY234" i="1"/>
  <c r="AM234" i="1"/>
  <c r="AL234" i="1"/>
  <c r="AK234" i="1"/>
  <c r="AJ234" i="1"/>
  <c r="U234" i="1"/>
  <c r="R234" i="1"/>
  <c r="P234" i="1"/>
  <c r="GI233" i="1"/>
  <c r="GH233" i="1"/>
  <c r="FZ233" i="1"/>
  <c r="FX233" i="1"/>
  <c r="FV233" i="1"/>
  <c r="FU233" i="1"/>
  <c r="FT233" i="1"/>
  <c r="FS233" i="1"/>
  <c r="FR233" i="1"/>
  <c r="FI233" i="1"/>
  <c r="EU233" i="1"/>
  <c r="ET233" i="1"/>
  <c r="ES233" i="1"/>
  <c r="ER233" i="1"/>
  <c r="EQ233" i="1"/>
  <c r="EP233" i="1"/>
  <c r="EG233" i="1"/>
  <c r="EI233" i="1" s="1"/>
  <c r="ED233" i="1"/>
  <c r="EF233" i="1" s="1"/>
  <c r="DU233" i="1"/>
  <c r="DP233" i="1"/>
  <c r="DK233" i="1"/>
  <c r="DH233" i="1"/>
  <c r="EJ233" i="1"/>
  <c r="DC233" i="1"/>
  <c r="DB233" i="1"/>
  <c r="DA233" i="1"/>
  <c r="CV233" i="1"/>
  <c r="BQ233" i="1"/>
  <c r="AN233" i="1" s="1"/>
  <c r="AO233" i="1" s="1"/>
  <c r="BH233" i="1"/>
  <c r="BF233" i="1"/>
  <c r="AY233" i="1"/>
  <c r="AM233" i="1"/>
  <c r="AL233" i="1"/>
  <c r="AK233" i="1"/>
  <c r="AJ233" i="1"/>
  <c r="U233" i="1"/>
  <c r="R233" i="1"/>
  <c r="P233" i="1"/>
  <c r="GI232" i="1"/>
  <c r="GH232" i="1"/>
  <c r="FZ232" i="1"/>
  <c r="FX232" i="1"/>
  <c r="FV232" i="1"/>
  <c r="FU232" i="1"/>
  <c r="FT232" i="1"/>
  <c r="FS232" i="1"/>
  <c r="FR232" i="1"/>
  <c r="FI232" i="1"/>
  <c r="EU232" i="1"/>
  <c r="ET232" i="1"/>
  <c r="ES232" i="1"/>
  <c r="ER232" i="1"/>
  <c r="EQ232" i="1"/>
  <c r="EP232" i="1"/>
  <c r="EM232" i="1"/>
  <c r="EN232" i="1" s="1"/>
  <c r="EJ232" i="1"/>
  <c r="EL232" i="1" s="1"/>
  <c r="EG232" i="1"/>
  <c r="EI232" i="1" s="1"/>
  <c r="ED232" i="1"/>
  <c r="EF232" i="1" s="1"/>
  <c r="EA232" i="1"/>
  <c r="EB232" i="1" s="1"/>
  <c r="DX232" i="1"/>
  <c r="DZ232" i="1" s="1"/>
  <c r="DU232" i="1"/>
  <c r="DP232" i="1"/>
  <c r="DK232" i="1"/>
  <c r="DH232" i="1"/>
  <c r="DC232" i="1"/>
  <c r="DB232" i="1"/>
  <c r="DA232" i="1"/>
  <c r="CV232" i="1"/>
  <c r="BQ232" i="1"/>
  <c r="AN232" i="1" s="1"/>
  <c r="AO232" i="1" s="1"/>
  <c r="BH232" i="1"/>
  <c r="BF232" i="1"/>
  <c r="AY232" i="1"/>
  <c r="AM232" i="1"/>
  <c r="AL232" i="1"/>
  <c r="AK232" i="1"/>
  <c r="AJ232" i="1"/>
  <c r="U232" i="1"/>
  <c r="R232" i="1"/>
  <c r="P232" i="1"/>
  <c r="GI231" i="1"/>
  <c r="GH231" i="1"/>
  <c r="FZ231" i="1"/>
  <c r="FX231" i="1"/>
  <c r="FV231" i="1"/>
  <c r="FU231" i="1"/>
  <c r="FT231" i="1"/>
  <c r="FS231" i="1"/>
  <c r="FR231" i="1"/>
  <c r="FI231" i="1"/>
  <c r="EU231" i="1"/>
  <c r="ET231" i="1"/>
  <c r="ES231" i="1"/>
  <c r="ER231" i="1"/>
  <c r="EQ231" i="1"/>
  <c r="EP231" i="1"/>
  <c r="EM231" i="1"/>
  <c r="EN231" i="1" s="1"/>
  <c r="EJ231" i="1"/>
  <c r="EL231" i="1" s="1"/>
  <c r="EG231" i="1"/>
  <c r="EI231" i="1" s="1"/>
  <c r="ED231" i="1"/>
  <c r="EF231" i="1" s="1"/>
  <c r="EA231" i="1"/>
  <c r="EB231" i="1" s="1"/>
  <c r="DX231" i="1"/>
  <c r="DU231" i="1"/>
  <c r="DP231" i="1"/>
  <c r="DK231" i="1"/>
  <c r="DH231" i="1"/>
  <c r="DC231" i="1"/>
  <c r="DB231" i="1"/>
  <c r="DA231" i="1"/>
  <c r="CV231" i="1"/>
  <c r="BQ231" i="1"/>
  <c r="AN231" i="1" s="1"/>
  <c r="AO231" i="1" s="1"/>
  <c r="BH231" i="1"/>
  <c r="BF231" i="1"/>
  <c r="AY231" i="1"/>
  <c r="AW231" i="1"/>
  <c r="AM231" i="1"/>
  <c r="AL231" i="1"/>
  <c r="AK231" i="1"/>
  <c r="AJ231" i="1"/>
  <c r="U231" i="1"/>
  <c r="R231" i="1"/>
  <c r="P231" i="1"/>
  <c r="GI230" i="1"/>
  <c r="GH230" i="1"/>
  <c r="FZ230" i="1"/>
  <c r="FX230" i="1"/>
  <c r="FV230" i="1"/>
  <c r="FU230" i="1"/>
  <c r="FT230" i="1"/>
  <c r="FS230" i="1"/>
  <c r="FR230" i="1"/>
  <c r="FI230" i="1"/>
  <c r="EU230" i="1"/>
  <c r="ET230" i="1"/>
  <c r="ES230" i="1"/>
  <c r="ER230" i="1"/>
  <c r="EQ230" i="1"/>
  <c r="EP230" i="1"/>
  <c r="EM230" i="1"/>
  <c r="EO230" i="1" s="1"/>
  <c r="EJ230" i="1"/>
  <c r="EL230" i="1" s="1"/>
  <c r="EG230" i="1"/>
  <c r="ED230" i="1"/>
  <c r="EF230" i="1" s="1"/>
  <c r="EA230" i="1"/>
  <c r="EC230" i="1" s="1"/>
  <c r="DX230" i="1"/>
  <c r="DZ230" i="1" s="1"/>
  <c r="DU230" i="1"/>
  <c r="DP230" i="1"/>
  <c r="DK230" i="1"/>
  <c r="DH230" i="1"/>
  <c r="DC230" i="1"/>
  <c r="DB230" i="1"/>
  <c r="DA230" i="1"/>
  <c r="CV230" i="1"/>
  <c r="BQ230" i="1"/>
  <c r="AN230" i="1" s="1"/>
  <c r="AO230" i="1" s="1"/>
  <c r="BH230" i="1"/>
  <c r="BF230" i="1"/>
  <c r="AY230" i="1"/>
  <c r="AM230" i="1"/>
  <c r="AL230" i="1"/>
  <c r="AK230" i="1"/>
  <c r="AJ230" i="1"/>
  <c r="U230" i="1"/>
  <c r="R230" i="1"/>
  <c r="P230" i="1"/>
  <c r="GI229" i="1"/>
  <c r="GH229" i="1"/>
  <c r="FZ229" i="1"/>
  <c r="FX229" i="1"/>
  <c r="FV229" i="1"/>
  <c r="FU229" i="1"/>
  <c r="FT229" i="1"/>
  <c r="FS229" i="1"/>
  <c r="FR229" i="1"/>
  <c r="FI229" i="1"/>
  <c r="EY229" i="1"/>
  <c r="EX229" i="1"/>
  <c r="EU229" i="1"/>
  <c r="ET229" i="1"/>
  <c r="ES229" i="1"/>
  <c r="ER229" i="1"/>
  <c r="EQ229" i="1"/>
  <c r="EP229" i="1"/>
  <c r="ED229" i="1"/>
  <c r="EG229" i="1"/>
  <c r="DC229" i="1"/>
  <c r="DB229" i="1"/>
  <c r="DA229" i="1"/>
  <c r="CV229" i="1"/>
  <c r="BQ229" i="1"/>
  <c r="AN229" i="1" s="1"/>
  <c r="AO229" i="1" s="1"/>
  <c r="BH229" i="1"/>
  <c r="BF229" i="1"/>
  <c r="AM229" i="1"/>
  <c r="AL229" i="1"/>
  <c r="AK229" i="1"/>
  <c r="AJ229" i="1"/>
  <c r="R229" i="1"/>
  <c r="P229" i="1"/>
  <c r="GI228" i="1"/>
  <c r="GH228" i="1"/>
  <c r="FZ228" i="1"/>
  <c r="FX228" i="1"/>
  <c r="FV228" i="1"/>
  <c r="FU228" i="1"/>
  <c r="FT228" i="1"/>
  <c r="FS228" i="1"/>
  <c r="FR228" i="1"/>
  <c r="FI228" i="1"/>
  <c r="EU228" i="1"/>
  <c r="ET228" i="1"/>
  <c r="ES228" i="1"/>
  <c r="ER228" i="1"/>
  <c r="EQ228" i="1"/>
  <c r="EP228" i="1"/>
  <c r="EJ228" i="1"/>
  <c r="EL228" i="1" s="1"/>
  <c r="EG228" i="1"/>
  <c r="EI228" i="1" s="1"/>
  <c r="DX228" i="1"/>
  <c r="DZ228" i="1" s="1"/>
  <c r="DU228" i="1"/>
  <c r="DP228" i="1"/>
  <c r="DK228" i="1"/>
  <c r="DH228" i="1"/>
  <c r="EM228" i="1"/>
  <c r="DC228" i="1"/>
  <c r="DB228" i="1"/>
  <c r="DA228" i="1"/>
  <c r="CV228" i="1"/>
  <c r="BQ228" i="1"/>
  <c r="AN228" i="1" s="1"/>
  <c r="AO228" i="1" s="1"/>
  <c r="BH228" i="1"/>
  <c r="BF228" i="1"/>
  <c r="AY228" i="1"/>
  <c r="AW228" i="1"/>
  <c r="AM228" i="1"/>
  <c r="AL228" i="1"/>
  <c r="AK228" i="1"/>
  <c r="AJ228" i="1"/>
  <c r="AF228" i="1"/>
  <c r="AE228" i="1"/>
  <c r="V228" i="1"/>
  <c r="U228" i="1"/>
  <c r="R228" i="1"/>
  <c r="P228" i="1"/>
  <c r="GI227" i="1"/>
  <c r="GH227" i="1"/>
  <c r="FZ227" i="1"/>
  <c r="FX227" i="1"/>
  <c r="FV227" i="1"/>
  <c r="FU227" i="1"/>
  <c r="FT227" i="1"/>
  <c r="FS227" i="1"/>
  <c r="FR227" i="1"/>
  <c r="FI227" i="1"/>
  <c r="EU227" i="1"/>
  <c r="ET227" i="1"/>
  <c r="ES227" i="1"/>
  <c r="ER227" i="1"/>
  <c r="EQ227" i="1"/>
  <c r="EP227" i="1"/>
  <c r="EM227" i="1"/>
  <c r="EO227" i="1" s="1"/>
  <c r="EJ227" i="1"/>
  <c r="EL227" i="1" s="1"/>
  <c r="EG227" i="1"/>
  <c r="EI227" i="1" s="1"/>
  <c r="ED227" i="1"/>
  <c r="EE227" i="1" s="1"/>
  <c r="EA227" i="1"/>
  <c r="EC227" i="1" s="1"/>
  <c r="DX227" i="1"/>
  <c r="DZ227" i="1" s="1"/>
  <c r="DU227" i="1"/>
  <c r="DP227" i="1"/>
  <c r="DK227" i="1"/>
  <c r="DH227" i="1"/>
  <c r="DC227" i="1"/>
  <c r="DB227" i="1"/>
  <c r="DA227" i="1"/>
  <c r="CV227" i="1"/>
  <c r="BQ227" i="1"/>
  <c r="AN227" i="1" s="1"/>
  <c r="AO227" i="1" s="1"/>
  <c r="BH227" i="1"/>
  <c r="BF227" i="1"/>
  <c r="AY227" i="1"/>
  <c r="AW227" i="1"/>
  <c r="AM227" i="1"/>
  <c r="AL227" i="1"/>
  <c r="AK227" i="1"/>
  <c r="AJ227" i="1"/>
  <c r="U227" i="1"/>
  <c r="R227" i="1"/>
  <c r="P227" i="1"/>
  <c r="GI226" i="1"/>
  <c r="GH226" i="1"/>
  <c r="FZ226" i="1"/>
  <c r="FX226" i="1"/>
  <c r="FV226" i="1"/>
  <c r="FU226" i="1"/>
  <c r="FT226" i="1"/>
  <c r="FS226" i="1"/>
  <c r="FR226" i="1"/>
  <c r="FI226" i="1"/>
  <c r="EU226" i="1"/>
  <c r="ET226" i="1"/>
  <c r="ES226" i="1"/>
  <c r="ER226" i="1"/>
  <c r="EQ226" i="1"/>
  <c r="EP226" i="1"/>
  <c r="ED226" i="1"/>
  <c r="EF226" i="1" s="1"/>
  <c r="DU226" i="1"/>
  <c r="DP226" i="1"/>
  <c r="DK226" i="1"/>
  <c r="DH226" i="1"/>
  <c r="EG226" i="1"/>
  <c r="DC226" i="1"/>
  <c r="DB226" i="1"/>
  <c r="DA226" i="1"/>
  <c r="CV226" i="1"/>
  <c r="BQ226" i="1"/>
  <c r="AN226" i="1" s="1"/>
  <c r="AO226" i="1" s="1"/>
  <c r="BH226" i="1"/>
  <c r="BF226" i="1"/>
  <c r="AY226" i="1"/>
  <c r="AM226" i="1"/>
  <c r="AL226" i="1"/>
  <c r="AK226" i="1"/>
  <c r="AJ226" i="1"/>
  <c r="U226" i="1"/>
  <c r="R226" i="1"/>
  <c r="P226" i="1"/>
  <c r="GI225" i="1"/>
  <c r="GH225" i="1"/>
  <c r="FZ225" i="1"/>
  <c r="FX225" i="1"/>
  <c r="FV225" i="1"/>
  <c r="FU225" i="1"/>
  <c r="FT225" i="1"/>
  <c r="FS225" i="1"/>
  <c r="FR225" i="1"/>
  <c r="FI225" i="1"/>
  <c r="EU225" i="1"/>
  <c r="ET225" i="1"/>
  <c r="ES225" i="1"/>
  <c r="ER225" i="1"/>
  <c r="EQ225" i="1"/>
  <c r="EP225" i="1"/>
  <c r="EM225" i="1"/>
  <c r="EJ225" i="1"/>
  <c r="EL225" i="1" s="1"/>
  <c r="EG225" i="1"/>
  <c r="EI225" i="1" s="1"/>
  <c r="ED225" i="1"/>
  <c r="EF225" i="1" s="1"/>
  <c r="EA225" i="1"/>
  <c r="EB225" i="1" s="1"/>
  <c r="DX225" i="1"/>
  <c r="DZ225" i="1" s="1"/>
  <c r="DU225" i="1"/>
  <c r="DP225" i="1"/>
  <c r="DK225" i="1"/>
  <c r="DH225" i="1"/>
  <c r="DC225" i="1"/>
  <c r="DB225" i="1"/>
  <c r="DA225" i="1"/>
  <c r="CV225" i="1"/>
  <c r="BQ225" i="1"/>
  <c r="AN225" i="1" s="1"/>
  <c r="AO225" i="1" s="1"/>
  <c r="BH225" i="1"/>
  <c r="BF225" i="1"/>
  <c r="AY225" i="1"/>
  <c r="AW225" i="1"/>
  <c r="AM225" i="1"/>
  <c r="AL225" i="1"/>
  <c r="AK225" i="1"/>
  <c r="AJ225" i="1"/>
  <c r="U225" i="1"/>
  <c r="R225" i="1"/>
  <c r="P225" i="1"/>
  <c r="GI224" i="1"/>
  <c r="GH224" i="1"/>
  <c r="FZ224" i="1"/>
  <c r="FX224" i="1"/>
  <c r="FV224" i="1"/>
  <c r="FU224" i="1"/>
  <c r="FT224" i="1"/>
  <c r="FS224" i="1"/>
  <c r="FR224" i="1"/>
  <c r="FI224" i="1"/>
  <c r="EU224" i="1"/>
  <c r="ET224" i="1"/>
  <c r="ES224" i="1"/>
  <c r="ER224" i="1"/>
  <c r="EQ224" i="1"/>
  <c r="EP224" i="1"/>
  <c r="ED224" i="1"/>
  <c r="EF224" i="1" s="1"/>
  <c r="DU224" i="1"/>
  <c r="DP224" i="1"/>
  <c r="DK224" i="1"/>
  <c r="DH224" i="1"/>
  <c r="EG224" i="1"/>
  <c r="DC224" i="1"/>
  <c r="DB224" i="1"/>
  <c r="DA224" i="1"/>
  <c r="CV224" i="1"/>
  <c r="BQ224" i="1"/>
  <c r="AN224" i="1" s="1"/>
  <c r="AO224" i="1" s="1"/>
  <c r="BH224" i="1"/>
  <c r="BF224" i="1"/>
  <c r="AY224" i="1"/>
  <c r="AM224" i="1"/>
  <c r="AL224" i="1"/>
  <c r="AK224" i="1"/>
  <c r="AJ224" i="1"/>
  <c r="U224" i="1"/>
  <c r="R224" i="1"/>
  <c r="P224" i="1"/>
  <c r="GI223" i="1"/>
  <c r="GH223" i="1"/>
  <c r="FZ223" i="1"/>
  <c r="FX223" i="1"/>
  <c r="FV223" i="1"/>
  <c r="FU223" i="1"/>
  <c r="FT223" i="1"/>
  <c r="FS223" i="1"/>
  <c r="FR223" i="1"/>
  <c r="FI223" i="1"/>
  <c r="EU223" i="1"/>
  <c r="ET223" i="1"/>
  <c r="ES223" i="1"/>
  <c r="ER223" i="1"/>
  <c r="EQ223" i="1"/>
  <c r="EP223" i="1"/>
  <c r="EM223" i="1"/>
  <c r="EN223" i="1" s="1"/>
  <c r="EJ223" i="1"/>
  <c r="EL223" i="1" s="1"/>
  <c r="EG223" i="1"/>
  <c r="EI223" i="1" s="1"/>
  <c r="ED223" i="1"/>
  <c r="EF223" i="1" s="1"/>
  <c r="EA223" i="1"/>
  <c r="EB223" i="1" s="1"/>
  <c r="DX223" i="1"/>
  <c r="DZ223" i="1" s="1"/>
  <c r="DU223" i="1"/>
  <c r="DP223" i="1"/>
  <c r="DK223" i="1"/>
  <c r="DH223" i="1"/>
  <c r="DC223" i="1"/>
  <c r="DB223" i="1"/>
  <c r="DA223" i="1"/>
  <c r="CV223" i="1"/>
  <c r="BQ223" i="1"/>
  <c r="AN223" i="1" s="1"/>
  <c r="AO223" i="1" s="1"/>
  <c r="BH223" i="1"/>
  <c r="BF223" i="1"/>
  <c r="AY223" i="1"/>
  <c r="AM223" i="1"/>
  <c r="AL223" i="1"/>
  <c r="AK223" i="1"/>
  <c r="AJ223" i="1"/>
  <c r="U223" i="1"/>
  <c r="R223" i="1"/>
  <c r="P223" i="1"/>
  <c r="GI222" i="1"/>
  <c r="GH222" i="1"/>
  <c r="FZ222" i="1"/>
  <c r="FX222" i="1"/>
  <c r="FV222" i="1"/>
  <c r="FU222" i="1"/>
  <c r="FT222" i="1"/>
  <c r="FS222" i="1"/>
  <c r="FR222" i="1"/>
  <c r="FI222" i="1"/>
  <c r="EU222" i="1"/>
  <c r="ET222" i="1"/>
  <c r="ES222" i="1"/>
  <c r="ER222" i="1"/>
  <c r="EQ222" i="1"/>
  <c r="EP222" i="1"/>
  <c r="EM222" i="1"/>
  <c r="EO222" i="1" s="1"/>
  <c r="EJ222" i="1"/>
  <c r="EG222" i="1"/>
  <c r="EI222" i="1" s="1"/>
  <c r="ED222" i="1"/>
  <c r="EF222" i="1" s="1"/>
  <c r="EA222" i="1"/>
  <c r="EC222" i="1" s="1"/>
  <c r="DX222" i="1"/>
  <c r="DY222" i="1" s="1"/>
  <c r="DU222" i="1"/>
  <c r="DP222" i="1"/>
  <c r="DK222" i="1"/>
  <c r="DH222" i="1"/>
  <c r="DC222" i="1"/>
  <c r="DB222" i="1"/>
  <c r="DA222" i="1"/>
  <c r="CV222" i="1"/>
  <c r="BQ222" i="1"/>
  <c r="AN222" i="1" s="1"/>
  <c r="AO222" i="1" s="1"/>
  <c r="BH222" i="1"/>
  <c r="BF222" i="1"/>
  <c r="AY222" i="1"/>
  <c r="AW222" i="1"/>
  <c r="AM222" i="1"/>
  <c r="AL222" i="1"/>
  <c r="AK222" i="1"/>
  <c r="AJ222" i="1"/>
  <c r="U222" i="1"/>
  <c r="R222" i="1"/>
  <c r="P222" i="1"/>
  <c r="GI221" i="1"/>
  <c r="GH221" i="1"/>
  <c r="FZ221" i="1"/>
  <c r="FX221" i="1"/>
  <c r="FV221" i="1"/>
  <c r="FU221" i="1"/>
  <c r="FT221" i="1"/>
  <c r="FS221" i="1"/>
  <c r="FR221" i="1"/>
  <c r="FI221" i="1"/>
  <c r="EU221" i="1"/>
  <c r="ET221" i="1"/>
  <c r="ES221" i="1"/>
  <c r="ER221" i="1"/>
  <c r="EQ221" i="1"/>
  <c r="EP221" i="1"/>
  <c r="EM221" i="1"/>
  <c r="EO221" i="1" s="1"/>
  <c r="EJ221" i="1"/>
  <c r="EL221" i="1" s="1"/>
  <c r="EG221" i="1"/>
  <c r="EH221" i="1" s="1"/>
  <c r="ED221" i="1"/>
  <c r="EF221" i="1" s="1"/>
  <c r="EA221" i="1"/>
  <c r="EC221" i="1" s="1"/>
  <c r="DX221" i="1"/>
  <c r="DZ221" i="1" s="1"/>
  <c r="DU221" i="1"/>
  <c r="DP221" i="1"/>
  <c r="DK221" i="1"/>
  <c r="DH221" i="1"/>
  <c r="DC221" i="1"/>
  <c r="DB221" i="1"/>
  <c r="DA221" i="1"/>
  <c r="CV221" i="1"/>
  <c r="BQ221" i="1"/>
  <c r="AN221" i="1" s="1"/>
  <c r="AO221" i="1" s="1"/>
  <c r="BH221" i="1"/>
  <c r="BF221" i="1"/>
  <c r="AY221" i="1"/>
  <c r="AM221" i="1"/>
  <c r="AL221" i="1"/>
  <c r="AK221" i="1"/>
  <c r="AJ221" i="1"/>
  <c r="U221" i="1"/>
  <c r="R221" i="1"/>
  <c r="P221" i="1"/>
  <c r="GI220" i="1"/>
  <c r="GH220" i="1"/>
  <c r="FZ220" i="1"/>
  <c r="FX220" i="1"/>
  <c r="FV220" i="1"/>
  <c r="FU220" i="1"/>
  <c r="FT220" i="1"/>
  <c r="FS220" i="1"/>
  <c r="FR220" i="1"/>
  <c r="FI220" i="1"/>
  <c r="EU220" i="1"/>
  <c r="ET220" i="1"/>
  <c r="ES220" i="1"/>
  <c r="ER220" i="1"/>
  <c r="EQ220" i="1"/>
  <c r="EP220" i="1"/>
  <c r="EM220" i="1"/>
  <c r="EO220" i="1" s="1"/>
  <c r="EJ220" i="1"/>
  <c r="EL220" i="1" s="1"/>
  <c r="EG220" i="1"/>
  <c r="EI220" i="1" s="1"/>
  <c r="ED220" i="1"/>
  <c r="EE220" i="1" s="1"/>
  <c r="EA220" i="1"/>
  <c r="EC220" i="1" s="1"/>
  <c r="DX220" i="1"/>
  <c r="DZ220" i="1" s="1"/>
  <c r="DU220" i="1"/>
  <c r="DP220" i="1"/>
  <c r="DK220" i="1"/>
  <c r="DH220" i="1"/>
  <c r="DC220" i="1"/>
  <c r="DB220" i="1"/>
  <c r="DA220" i="1"/>
  <c r="CV220" i="1"/>
  <c r="BQ220" i="1"/>
  <c r="AN220" i="1" s="1"/>
  <c r="AO220" i="1" s="1"/>
  <c r="BH220" i="1"/>
  <c r="BF220" i="1"/>
  <c r="AY220" i="1"/>
  <c r="AM220" i="1"/>
  <c r="AL220" i="1"/>
  <c r="AK220" i="1"/>
  <c r="AJ220" i="1"/>
  <c r="U220" i="1"/>
  <c r="R220" i="1"/>
  <c r="P220" i="1"/>
  <c r="GI219" i="1"/>
  <c r="GH219" i="1"/>
  <c r="FZ219" i="1"/>
  <c r="FX219" i="1"/>
  <c r="FV219" i="1"/>
  <c r="FU219" i="1"/>
  <c r="FT219" i="1"/>
  <c r="FS219" i="1"/>
  <c r="FR219" i="1"/>
  <c r="FI219" i="1"/>
  <c r="EY219" i="1"/>
  <c r="EX219" i="1"/>
  <c r="EU219" i="1"/>
  <c r="ET219" i="1"/>
  <c r="ES219" i="1"/>
  <c r="ER219" i="1"/>
  <c r="EQ219" i="1"/>
  <c r="EP219" i="1"/>
  <c r="ED219" i="1"/>
  <c r="EG219" i="1"/>
  <c r="DC219" i="1"/>
  <c r="DB219" i="1"/>
  <c r="DA219" i="1"/>
  <c r="CV219" i="1"/>
  <c r="BQ219" i="1"/>
  <c r="AN219" i="1" s="1"/>
  <c r="AO219" i="1" s="1"/>
  <c r="BH219" i="1"/>
  <c r="BF219" i="1"/>
  <c r="AY219" i="1"/>
  <c r="AM219" i="1"/>
  <c r="AL219" i="1"/>
  <c r="AK219" i="1"/>
  <c r="AJ219" i="1"/>
  <c r="R219" i="1"/>
  <c r="P219" i="1"/>
  <c r="GI218" i="1"/>
  <c r="GH218" i="1"/>
  <c r="FZ218" i="1"/>
  <c r="FX218" i="1"/>
  <c r="FV218" i="1"/>
  <c r="FU218" i="1"/>
  <c r="FT218" i="1"/>
  <c r="FS218" i="1"/>
  <c r="FR218" i="1"/>
  <c r="FI218" i="1"/>
  <c r="EU218" i="1"/>
  <c r="ET218" i="1"/>
  <c r="ES218" i="1"/>
  <c r="ER218" i="1"/>
  <c r="EQ218" i="1"/>
  <c r="EP218" i="1"/>
  <c r="EM218" i="1"/>
  <c r="EO218" i="1" s="1"/>
  <c r="EJ218" i="1"/>
  <c r="EL218" i="1" s="1"/>
  <c r="EG218" i="1"/>
  <c r="EH218" i="1" s="1"/>
  <c r="ED218" i="1"/>
  <c r="EF218" i="1" s="1"/>
  <c r="EA218" i="1"/>
  <c r="EC218" i="1" s="1"/>
  <c r="DX218" i="1"/>
  <c r="DZ218" i="1" s="1"/>
  <c r="DU218" i="1"/>
  <c r="DP218" i="1"/>
  <c r="DK218" i="1"/>
  <c r="DH218" i="1"/>
  <c r="DC218" i="1"/>
  <c r="DB218" i="1"/>
  <c r="DA218" i="1"/>
  <c r="CV218" i="1"/>
  <c r="BQ218" i="1"/>
  <c r="AN218" i="1" s="1"/>
  <c r="AO218" i="1" s="1"/>
  <c r="BH218" i="1"/>
  <c r="BF218" i="1"/>
  <c r="AY218" i="1"/>
  <c r="AM218" i="1"/>
  <c r="AL218" i="1"/>
  <c r="AK218" i="1"/>
  <c r="AJ218" i="1"/>
  <c r="U218" i="1"/>
  <c r="R218" i="1"/>
  <c r="P218" i="1"/>
  <c r="GI217" i="1"/>
  <c r="GH217" i="1"/>
  <c r="FZ217" i="1"/>
  <c r="FX217" i="1"/>
  <c r="FV217" i="1"/>
  <c r="FU217" i="1"/>
  <c r="FT217" i="1"/>
  <c r="FS217" i="1"/>
  <c r="FR217" i="1"/>
  <c r="FI217" i="1"/>
  <c r="EU217" i="1"/>
  <c r="ET217" i="1"/>
  <c r="ES217" i="1"/>
  <c r="ER217" i="1"/>
  <c r="EQ217" i="1"/>
  <c r="EP217" i="1"/>
  <c r="EM217" i="1"/>
  <c r="EO217" i="1" s="1"/>
  <c r="EJ217" i="1"/>
  <c r="EL217" i="1" s="1"/>
  <c r="EG217" i="1"/>
  <c r="EI217" i="1" s="1"/>
  <c r="ED217" i="1"/>
  <c r="EF217" i="1" s="1"/>
  <c r="EA217" i="1"/>
  <c r="EC217" i="1" s="1"/>
  <c r="DX217" i="1"/>
  <c r="DZ217" i="1" s="1"/>
  <c r="DU217" i="1"/>
  <c r="DP217" i="1"/>
  <c r="DK217" i="1"/>
  <c r="DH217" i="1"/>
  <c r="DC217" i="1"/>
  <c r="DB217" i="1"/>
  <c r="DA217" i="1"/>
  <c r="CV217" i="1"/>
  <c r="BQ217" i="1"/>
  <c r="AN217" i="1" s="1"/>
  <c r="AO217" i="1" s="1"/>
  <c r="BH217" i="1"/>
  <c r="BF217" i="1"/>
  <c r="AY217" i="1"/>
  <c r="AW217" i="1"/>
  <c r="AM217" i="1"/>
  <c r="AL217" i="1"/>
  <c r="AK217" i="1"/>
  <c r="AJ217" i="1"/>
  <c r="U217" i="1"/>
  <c r="R217" i="1"/>
  <c r="P217" i="1"/>
  <c r="GI216" i="1"/>
  <c r="GH216" i="1"/>
  <c r="FZ216" i="1"/>
  <c r="FX216" i="1"/>
  <c r="FV216" i="1"/>
  <c r="FU216" i="1"/>
  <c r="FT216" i="1"/>
  <c r="FS216" i="1"/>
  <c r="FR216" i="1"/>
  <c r="FI216" i="1"/>
  <c r="EU216" i="1"/>
  <c r="ET216" i="1"/>
  <c r="ES216" i="1"/>
  <c r="ER216" i="1"/>
  <c r="EQ216" i="1"/>
  <c r="EP216" i="1"/>
  <c r="ED216" i="1"/>
  <c r="EF216" i="1" s="1"/>
  <c r="DU216" i="1"/>
  <c r="DP216" i="1"/>
  <c r="DK216" i="1"/>
  <c r="DH216" i="1"/>
  <c r="EG216" i="1"/>
  <c r="DC216" i="1"/>
  <c r="DB216" i="1"/>
  <c r="DA216" i="1"/>
  <c r="CV216" i="1"/>
  <c r="BQ216" i="1"/>
  <c r="AN216" i="1" s="1"/>
  <c r="AO216" i="1" s="1"/>
  <c r="BH216" i="1"/>
  <c r="BF216" i="1"/>
  <c r="AX216" i="1"/>
  <c r="AY216" i="1" s="1"/>
  <c r="AM216" i="1"/>
  <c r="AL216" i="1"/>
  <c r="AK216" i="1"/>
  <c r="AJ216" i="1"/>
  <c r="U216" i="1"/>
  <c r="R216" i="1"/>
  <c r="P216" i="1"/>
  <c r="GI215" i="1"/>
  <c r="GH215" i="1"/>
  <c r="FZ215" i="1"/>
  <c r="FX215" i="1"/>
  <c r="FV215" i="1"/>
  <c r="FU215" i="1"/>
  <c r="FT215" i="1"/>
  <c r="FS215" i="1"/>
  <c r="FR215" i="1"/>
  <c r="FI215" i="1"/>
  <c r="EU215" i="1"/>
  <c r="ET215" i="1"/>
  <c r="ES215" i="1"/>
  <c r="ER215" i="1"/>
  <c r="EQ215" i="1"/>
  <c r="EP215" i="1"/>
  <c r="DU215" i="1"/>
  <c r="DP215" i="1"/>
  <c r="DK215" i="1"/>
  <c r="DH215" i="1"/>
  <c r="EM215" i="1"/>
  <c r="DC215" i="1"/>
  <c r="DB215" i="1"/>
  <c r="DA215" i="1"/>
  <c r="CV215" i="1"/>
  <c r="BQ215" i="1"/>
  <c r="AN215" i="1" s="1"/>
  <c r="AO215" i="1" s="1"/>
  <c r="BH215" i="1"/>
  <c r="BF215" i="1"/>
  <c r="AY215" i="1"/>
  <c r="AW215" i="1"/>
  <c r="AM215" i="1"/>
  <c r="AL215" i="1"/>
  <c r="AK215" i="1"/>
  <c r="AJ215" i="1"/>
  <c r="U215" i="1"/>
  <c r="R215" i="1"/>
  <c r="P215" i="1"/>
  <c r="GI214" i="1"/>
  <c r="GH214" i="1"/>
  <c r="FZ214" i="1"/>
  <c r="FX214" i="1"/>
  <c r="FV214" i="1"/>
  <c r="FU214" i="1"/>
  <c r="FT214" i="1"/>
  <c r="FS214" i="1"/>
  <c r="FR214" i="1"/>
  <c r="FI214" i="1"/>
  <c r="EU214" i="1"/>
  <c r="ET214" i="1"/>
  <c r="ES214" i="1"/>
  <c r="ER214" i="1"/>
  <c r="EQ214" i="1"/>
  <c r="EP214" i="1"/>
  <c r="DU214" i="1"/>
  <c r="DP214" i="1"/>
  <c r="DK214" i="1"/>
  <c r="DH214" i="1"/>
  <c r="EM214" i="1"/>
  <c r="DC214" i="1"/>
  <c r="DB214" i="1"/>
  <c r="DA214" i="1"/>
  <c r="CV214" i="1"/>
  <c r="BQ214" i="1"/>
  <c r="AN214" i="1" s="1"/>
  <c r="AO214" i="1" s="1"/>
  <c r="BH214" i="1"/>
  <c r="BF214" i="1"/>
  <c r="AY214" i="1"/>
  <c r="AM214" i="1"/>
  <c r="AL214" i="1"/>
  <c r="AK214" i="1"/>
  <c r="AJ214" i="1"/>
  <c r="U214" i="1"/>
  <c r="R214" i="1"/>
  <c r="P214" i="1"/>
  <c r="GI213" i="1"/>
  <c r="GH213" i="1"/>
  <c r="FZ213" i="1"/>
  <c r="FX213" i="1"/>
  <c r="FV213" i="1"/>
  <c r="FU213" i="1"/>
  <c r="FT213" i="1"/>
  <c r="FS213" i="1"/>
  <c r="FR213" i="1"/>
  <c r="FI213" i="1"/>
  <c r="EU213" i="1"/>
  <c r="ET213" i="1"/>
  <c r="ES213" i="1"/>
  <c r="ER213" i="1"/>
  <c r="EQ213" i="1"/>
  <c r="EP213" i="1"/>
  <c r="EM213" i="1"/>
  <c r="EO213" i="1" s="1"/>
  <c r="EJ213" i="1"/>
  <c r="EK213" i="1" s="1"/>
  <c r="EG213" i="1"/>
  <c r="EI213" i="1" s="1"/>
  <c r="ED213" i="1"/>
  <c r="EF213" i="1" s="1"/>
  <c r="EA213" i="1"/>
  <c r="EC213" i="1" s="1"/>
  <c r="DX213" i="1"/>
  <c r="DY213" i="1" s="1"/>
  <c r="DU213" i="1"/>
  <c r="DP213" i="1"/>
  <c r="DK213" i="1"/>
  <c r="DH213" i="1"/>
  <c r="DC213" i="1"/>
  <c r="DB213" i="1"/>
  <c r="DA213" i="1"/>
  <c r="CV213" i="1"/>
  <c r="BQ213" i="1"/>
  <c r="AN213" i="1" s="1"/>
  <c r="AO213" i="1" s="1"/>
  <c r="BH213" i="1"/>
  <c r="BF213" i="1"/>
  <c r="AX213" i="1"/>
  <c r="AY213" i="1" s="1"/>
  <c r="AM213" i="1"/>
  <c r="AL213" i="1"/>
  <c r="AK213" i="1"/>
  <c r="AJ213" i="1"/>
  <c r="U213" i="1"/>
  <c r="R213" i="1"/>
  <c r="P213" i="1"/>
  <c r="GI212" i="1"/>
  <c r="GH212" i="1"/>
  <c r="FZ212" i="1"/>
  <c r="FX212" i="1"/>
  <c r="FV212" i="1"/>
  <c r="FU212" i="1"/>
  <c r="FT212" i="1"/>
  <c r="FS212" i="1"/>
  <c r="FR212" i="1"/>
  <c r="FI212" i="1"/>
  <c r="EU212" i="1"/>
  <c r="ET212" i="1"/>
  <c r="ES212" i="1"/>
  <c r="ER212" i="1"/>
  <c r="EQ212" i="1"/>
  <c r="EP212" i="1"/>
  <c r="EM212" i="1"/>
  <c r="EO212" i="1" s="1"/>
  <c r="EJ212" i="1"/>
  <c r="EL212" i="1" s="1"/>
  <c r="EG212" i="1"/>
  <c r="EH212" i="1" s="1"/>
  <c r="ED212" i="1"/>
  <c r="EF212" i="1" s="1"/>
  <c r="EA212" i="1"/>
  <c r="EC212" i="1" s="1"/>
  <c r="DX212" i="1"/>
  <c r="DZ212" i="1" s="1"/>
  <c r="DU212" i="1"/>
  <c r="DP212" i="1"/>
  <c r="DK212" i="1"/>
  <c r="DH212" i="1"/>
  <c r="DC212" i="1"/>
  <c r="DB212" i="1"/>
  <c r="DA212" i="1"/>
  <c r="CV212" i="1"/>
  <c r="BQ212" i="1"/>
  <c r="AN212" i="1" s="1"/>
  <c r="AO212" i="1" s="1"/>
  <c r="BH212" i="1"/>
  <c r="BF212" i="1"/>
  <c r="AY212" i="1"/>
  <c r="AW212" i="1"/>
  <c r="AM212" i="1"/>
  <c r="AL212" i="1"/>
  <c r="AK212" i="1"/>
  <c r="AJ212" i="1"/>
  <c r="U212" i="1"/>
  <c r="R212" i="1"/>
  <c r="P212" i="1"/>
  <c r="GI211" i="1"/>
  <c r="GH211" i="1"/>
  <c r="FZ211" i="1"/>
  <c r="FX211" i="1"/>
  <c r="FV211" i="1"/>
  <c r="FU211" i="1"/>
  <c r="FT211" i="1"/>
  <c r="FS211" i="1"/>
  <c r="FR211" i="1"/>
  <c r="FI211" i="1"/>
  <c r="EU211" i="1"/>
  <c r="ET211" i="1"/>
  <c r="ES211" i="1"/>
  <c r="ER211" i="1"/>
  <c r="EQ211" i="1"/>
  <c r="EP211" i="1"/>
  <c r="EJ211" i="1"/>
  <c r="EL211" i="1" s="1"/>
  <c r="DX211" i="1"/>
  <c r="DZ211" i="1" s="1"/>
  <c r="DU211" i="1"/>
  <c r="DP211" i="1"/>
  <c r="DK211" i="1"/>
  <c r="DH211" i="1"/>
  <c r="EM211" i="1"/>
  <c r="DC211" i="1"/>
  <c r="DB211" i="1"/>
  <c r="DA211" i="1"/>
  <c r="CV211" i="1"/>
  <c r="BQ211" i="1"/>
  <c r="AN211" i="1" s="1"/>
  <c r="AO211" i="1" s="1"/>
  <c r="BH211" i="1"/>
  <c r="BF211" i="1"/>
  <c r="AY211" i="1"/>
  <c r="AW211" i="1"/>
  <c r="AM211" i="1"/>
  <c r="AL211" i="1"/>
  <c r="AK211" i="1"/>
  <c r="AJ211" i="1"/>
  <c r="U211" i="1"/>
  <c r="R211" i="1"/>
  <c r="P211" i="1"/>
  <c r="GI210" i="1"/>
  <c r="GH210" i="1"/>
  <c r="FZ210" i="1"/>
  <c r="FX210" i="1"/>
  <c r="FV210" i="1"/>
  <c r="FU210" i="1"/>
  <c r="FT210" i="1"/>
  <c r="FS210" i="1"/>
  <c r="FR210" i="1"/>
  <c r="FI210" i="1"/>
  <c r="EU210" i="1"/>
  <c r="ET210" i="1"/>
  <c r="ES210" i="1"/>
  <c r="ER210" i="1"/>
  <c r="EQ210" i="1"/>
  <c r="EP210" i="1"/>
  <c r="EM210" i="1"/>
  <c r="EN210" i="1" s="1"/>
  <c r="EJ210" i="1"/>
  <c r="EL210" i="1" s="1"/>
  <c r="EG210" i="1"/>
  <c r="EI210" i="1" s="1"/>
  <c r="ED210" i="1"/>
  <c r="EE210" i="1" s="1"/>
  <c r="EA210" i="1"/>
  <c r="EB210" i="1" s="1"/>
  <c r="DX210" i="1"/>
  <c r="DZ210" i="1" s="1"/>
  <c r="DU210" i="1"/>
  <c r="DP210" i="1"/>
  <c r="DK210" i="1"/>
  <c r="DH210" i="1"/>
  <c r="DC210" i="1"/>
  <c r="DB210" i="1"/>
  <c r="DA210" i="1"/>
  <c r="CV210" i="1"/>
  <c r="BQ210" i="1"/>
  <c r="AN210" i="1" s="1"/>
  <c r="AO210" i="1" s="1"/>
  <c r="BH210" i="1"/>
  <c r="BF210" i="1"/>
  <c r="AY210" i="1"/>
  <c r="AW210" i="1"/>
  <c r="AM210" i="1"/>
  <c r="AL210" i="1"/>
  <c r="AK210" i="1"/>
  <c r="AJ210" i="1"/>
  <c r="U210" i="1"/>
  <c r="R210" i="1"/>
  <c r="P210" i="1"/>
  <c r="GI209" i="1"/>
  <c r="GH209" i="1"/>
  <c r="FZ209" i="1"/>
  <c r="FX209" i="1"/>
  <c r="FV209" i="1"/>
  <c r="FU209" i="1"/>
  <c r="FT209" i="1"/>
  <c r="FS209" i="1"/>
  <c r="FR209" i="1"/>
  <c r="FI209" i="1"/>
  <c r="EU209" i="1"/>
  <c r="ET209" i="1"/>
  <c r="ES209" i="1"/>
  <c r="ER209" i="1"/>
  <c r="EQ209" i="1"/>
  <c r="EP209" i="1"/>
  <c r="EM209" i="1"/>
  <c r="EN209" i="1" s="1"/>
  <c r="EJ209" i="1"/>
  <c r="EL209" i="1" s="1"/>
  <c r="EG209" i="1"/>
  <c r="EI209" i="1" s="1"/>
  <c r="ED209" i="1"/>
  <c r="EF209" i="1" s="1"/>
  <c r="EA209" i="1"/>
  <c r="EB209" i="1" s="1"/>
  <c r="DX209" i="1"/>
  <c r="DZ209" i="1" s="1"/>
  <c r="DU209" i="1"/>
  <c r="DP209" i="1"/>
  <c r="DK209" i="1"/>
  <c r="DH209" i="1"/>
  <c r="DC209" i="1"/>
  <c r="DB209" i="1"/>
  <c r="DA209" i="1"/>
  <c r="CV209" i="1"/>
  <c r="BQ209" i="1"/>
  <c r="AN209" i="1" s="1"/>
  <c r="AO209" i="1" s="1"/>
  <c r="BH209" i="1"/>
  <c r="BF209" i="1"/>
  <c r="AY209" i="1"/>
  <c r="AM209" i="1"/>
  <c r="AL209" i="1"/>
  <c r="AK209" i="1"/>
  <c r="AJ209" i="1"/>
  <c r="U209" i="1"/>
  <c r="R209" i="1"/>
  <c r="P209" i="1"/>
  <c r="GI208" i="1"/>
  <c r="GH208" i="1"/>
  <c r="FZ208" i="1"/>
  <c r="FX208" i="1"/>
  <c r="FV208" i="1"/>
  <c r="FU208" i="1"/>
  <c r="FT208" i="1"/>
  <c r="FS208" i="1"/>
  <c r="FR208" i="1"/>
  <c r="FI208" i="1"/>
  <c r="EU208" i="1"/>
  <c r="ET208" i="1"/>
  <c r="ES208" i="1"/>
  <c r="ER208" i="1"/>
  <c r="EQ208" i="1"/>
  <c r="EP208" i="1"/>
  <c r="EM208" i="1"/>
  <c r="EN208" i="1" s="1"/>
  <c r="EJ208" i="1"/>
  <c r="EL208" i="1" s="1"/>
  <c r="EG208" i="1"/>
  <c r="EI208" i="1" s="1"/>
  <c r="ED208" i="1"/>
  <c r="EE208" i="1" s="1"/>
  <c r="EA208" i="1"/>
  <c r="EB208" i="1" s="1"/>
  <c r="DX208" i="1"/>
  <c r="DU208" i="1"/>
  <c r="DP208" i="1"/>
  <c r="DK208" i="1"/>
  <c r="DH208" i="1"/>
  <c r="DC208" i="1"/>
  <c r="DB208" i="1"/>
  <c r="DA208" i="1"/>
  <c r="CV208" i="1"/>
  <c r="BQ208" i="1"/>
  <c r="AN208" i="1" s="1"/>
  <c r="AO208" i="1" s="1"/>
  <c r="BH208" i="1"/>
  <c r="BF208" i="1"/>
  <c r="AY208" i="1"/>
  <c r="AW208" i="1"/>
  <c r="AM208" i="1"/>
  <c r="AL208" i="1"/>
  <c r="AK208" i="1"/>
  <c r="AJ208" i="1"/>
  <c r="U208" i="1"/>
  <c r="R208" i="1"/>
  <c r="P208" i="1"/>
  <c r="GI207" i="1"/>
  <c r="GH207" i="1"/>
  <c r="FZ207" i="1"/>
  <c r="FX207" i="1"/>
  <c r="FV207" i="1"/>
  <c r="FU207" i="1"/>
  <c r="FT207" i="1"/>
  <c r="FS207" i="1"/>
  <c r="FR207" i="1"/>
  <c r="FI207" i="1"/>
  <c r="EU207" i="1"/>
  <c r="ET207" i="1"/>
  <c r="ES207" i="1"/>
  <c r="ER207" i="1"/>
  <c r="EQ207" i="1"/>
  <c r="EP207" i="1"/>
  <c r="DU207" i="1"/>
  <c r="DP207" i="1"/>
  <c r="DK207" i="1"/>
  <c r="DH207" i="1"/>
  <c r="EJ207" i="1"/>
  <c r="DC207" i="1"/>
  <c r="DB207" i="1"/>
  <c r="DA207" i="1"/>
  <c r="CV207" i="1"/>
  <c r="BQ207" i="1"/>
  <c r="AN207" i="1" s="1"/>
  <c r="AO207" i="1" s="1"/>
  <c r="BH207" i="1"/>
  <c r="BF207" i="1"/>
  <c r="AX207" i="1"/>
  <c r="AY207" i="1" s="1"/>
  <c r="AM207" i="1"/>
  <c r="AL207" i="1"/>
  <c r="AK207" i="1"/>
  <c r="AJ207" i="1"/>
  <c r="U207" i="1"/>
  <c r="R207" i="1"/>
  <c r="P207" i="1"/>
  <c r="GI206" i="1"/>
  <c r="GH206" i="1"/>
  <c r="FZ206" i="1"/>
  <c r="FX206" i="1"/>
  <c r="FV206" i="1"/>
  <c r="FU206" i="1"/>
  <c r="FT206" i="1"/>
  <c r="FS206" i="1"/>
  <c r="FR206" i="1"/>
  <c r="FI206" i="1"/>
  <c r="EU206" i="1"/>
  <c r="ET206" i="1"/>
  <c r="ES206" i="1"/>
  <c r="ER206" i="1"/>
  <c r="EQ206" i="1"/>
  <c r="EP206" i="1"/>
  <c r="EM206" i="1"/>
  <c r="EN206" i="1" s="1"/>
  <c r="EJ206" i="1"/>
  <c r="EL206" i="1" s="1"/>
  <c r="EG206" i="1"/>
  <c r="EI206" i="1" s="1"/>
  <c r="ED206" i="1"/>
  <c r="EF206" i="1" s="1"/>
  <c r="EA206" i="1"/>
  <c r="EB206" i="1" s="1"/>
  <c r="DX206" i="1"/>
  <c r="DZ206" i="1" s="1"/>
  <c r="DU206" i="1"/>
  <c r="DP206" i="1"/>
  <c r="DK206" i="1"/>
  <c r="DH206" i="1"/>
  <c r="DC206" i="1"/>
  <c r="DB206" i="1"/>
  <c r="DA206" i="1"/>
  <c r="CV206" i="1"/>
  <c r="BQ206" i="1"/>
  <c r="AN206" i="1" s="1"/>
  <c r="AO206" i="1" s="1"/>
  <c r="BH206" i="1"/>
  <c r="BF206" i="1"/>
  <c r="AY206" i="1"/>
  <c r="AW206" i="1"/>
  <c r="AM206" i="1"/>
  <c r="AL206" i="1"/>
  <c r="AK206" i="1"/>
  <c r="AJ206" i="1"/>
  <c r="U206" i="1"/>
  <c r="R206" i="1"/>
  <c r="P206" i="1"/>
  <c r="GI205" i="1"/>
  <c r="GH205" i="1"/>
  <c r="FZ205" i="1"/>
  <c r="FX205" i="1"/>
  <c r="FV205" i="1"/>
  <c r="FU205" i="1"/>
  <c r="FT205" i="1"/>
  <c r="FS205" i="1"/>
  <c r="FR205" i="1"/>
  <c r="FI205" i="1"/>
  <c r="EU205" i="1"/>
  <c r="ET205" i="1"/>
  <c r="ES205" i="1"/>
  <c r="ER205" i="1"/>
  <c r="EQ205" i="1"/>
  <c r="EP205" i="1"/>
  <c r="EM205" i="1"/>
  <c r="EN205" i="1" s="1"/>
  <c r="EJ205" i="1"/>
  <c r="EL205" i="1" s="1"/>
  <c r="EG205" i="1"/>
  <c r="EI205" i="1" s="1"/>
  <c r="ED205" i="1"/>
  <c r="EF205" i="1" s="1"/>
  <c r="EA205" i="1"/>
  <c r="EB205" i="1" s="1"/>
  <c r="DX205" i="1"/>
  <c r="DZ205" i="1" s="1"/>
  <c r="DU205" i="1"/>
  <c r="DP205" i="1"/>
  <c r="DK205" i="1"/>
  <c r="DH205" i="1"/>
  <c r="DC205" i="1"/>
  <c r="DB205" i="1"/>
  <c r="DA205" i="1"/>
  <c r="CV205" i="1"/>
  <c r="BQ205" i="1"/>
  <c r="AN205" i="1" s="1"/>
  <c r="AO205" i="1" s="1"/>
  <c r="BH205" i="1"/>
  <c r="BF205" i="1"/>
  <c r="AY205" i="1"/>
  <c r="AW205" i="1"/>
  <c r="AM205" i="1"/>
  <c r="AL205" i="1"/>
  <c r="AK205" i="1"/>
  <c r="AJ205" i="1"/>
  <c r="U205" i="1"/>
  <c r="R205" i="1"/>
  <c r="P205" i="1"/>
  <c r="GI204" i="1"/>
  <c r="GH204" i="1"/>
  <c r="FZ204" i="1"/>
  <c r="FX204" i="1"/>
  <c r="FV204" i="1"/>
  <c r="FU204" i="1"/>
  <c r="FT204" i="1"/>
  <c r="FS204" i="1"/>
  <c r="FR204" i="1"/>
  <c r="FI204" i="1"/>
  <c r="EU204" i="1"/>
  <c r="ET204" i="1"/>
  <c r="ES204" i="1"/>
  <c r="ER204" i="1"/>
  <c r="EQ204" i="1"/>
  <c r="EP204" i="1"/>
  <c r="DU204" i="1"/>
  <c r="DP204" i="1"/>
  <c r="DK204" i="1"/>
  <c r="DH204" i="1"/>
  <c r="EJ204" i="1"/>
  <c r="DC204" i="1"/>
  <c r="DB204" i="1"/>
  <c r="DA204" i="1"/>
  <c r="CV204" i="1"/>
  <c r="BQ204" i="1"/>
  <c r="AN204" i="1" s="1"/>
  <c r="AO204" i="1" s="1"/>
  <c r="BH204" i="1"/>
  <c r="BF204" i="1"/>
  <c r="AX204" i="1"/>
  <c r="AY204" i="1" s="1"/>
  <c r="AM204" i="1"/>
  <c r="AL204" i="1"/>
  <c r="AK204" i="1"/>
  <c r="AJ204" i="1"/>
  <c r="U204" i="1"/>
  <c r="R204" i="1"/>
  <c r="P204" i="1"/>
  <c r="GI203" i="1"/>
  <c r="GH203" i="1"/>
  <c r="FZ203" i="1"/>
  <c r="FX203" i="1"/>
  <c r="FV203" i="1"/>
  <c r="FU203" i="1"/>
  <c r="FT203" i="1"/>
  <c r="FS203" i="1"/>
  <c r="FR203" i="1"/>
  <c r="FI203" i="1"/>
  <c r="EU203" i="1"/>
  <c r="ET203" i="1"/>
  <c r="ES203" i="1"/>
  <c r="ER203" i="1"/>
  <c r="EQ203" i="1"/>
  <c r="EP203" i="1"/>
  <c r="ED203" i="1"/>
  <c r="EE203" i="1" s="1"/>
  <c r="DU203" i="1"/>
  <c r="DP203" i="1"/>
  <c r="DK203" i="1"/>
  <c r="DH203" i="1"/>
  <c r="EM203" i="1"/>
  <c r="DC203" i="1"/>
  <c r="DB203" i="1"/>
  <c r="DA203" i="1"/>
  <c r="CV203" i="1"/>
  <c r="BQ203" i="1"/>
  <c r="AN203" i="1" s="1"/>
  <c r="AO203" i="1" s="1"/>
  <c r="BH203" i="1"/>
  <c r="BF203" i="1"/>
  <c r="AY203" i="1"/>
  <c r="AW203" i="1"/>
  <c r="AM203" i="1"/>
  <c r="AL203" i="1"/>
  <c r="AK203" i="1"/>
  <c r="AJ203" i="1"/>
  <c r="U203" i="1"/>
  <c r="R203" i="1"/>
  <c r="P203" i="1"/>
  <c r="GI202" i="1"/>
  <c r="GH202" i="1"/>
  <c r="FZ202" i="1"/>
  <c r="FX202" i="1"/>
  <c r="FV202" i="1"/>
  <c r="FU202" i="1"/>
  <c r="FT202" i="1"/>
  <c r="FS202" i="1"/>
  <c r="FR202" i="1"/>
  <c r="FI202" i="1"/>
  <c r="EY202" i="1"/>
  <c r="EX202" i="1"/>
  <c r="EU202" i="1"/>
  <c r="ET202" i="1"/>
  <c r="ES202" i="1"/>
  <c r="ER202" i="1"/>
  <c r="EQ202" i="1"/>
  <c r="EP202" i="1"/>
  <c r="EJ202" i="1"/>
  <c r="EK202" i="1" s="1"/>
  <c r="EG202" i="1"/>
  <c r="DX202" i="1"/>
  <c r="DY202" i="1" s="1"/>
  <c r="EM202" i="1"/>
  <c r="DC202" i="1"/>
  <c r="DB202" i="1"/>
  <c r="DA202" i="1"/>
  <c r="CV202" i="1"/>
  <c r="BQ202" i="1"/>
  <c r="AN202" i="1" s="1"/>
  <c r="AO202" i="1" s="1"/>
  <c r="BH202" i="1"/>
  <c r="BF202" i="1"/>
  <c r="AY202" i="1"/>
  <c r="AM202" i="1"/>
  <c r="AL202" i="1"/>
  <c r="AK202" i="1"/>
  <c r="AJ202" i="1"/>
  <c r="R202" i="1"/>
  <c r="P202" i="1"/>
  <c r="GI201" i="1"/>
  <c r="GH201" i="1"/>
  <c r="FZ201" i="1"/>
  <c r="FX201" i="1"/>
  <c r="FV201" i="1"/>
  <c r="FU201" i="1"/>
  <c r="FT201" i="1"/>
  <c r="FS201" i="1"/>
  <c r="FR201" i="1"/>
  <c r="FI201" i="1"/>
  <c r="EU201" i="1"/>
  <c r="ET201" i="1"/>
  <c r="ES201" i="1"/>
  <c r="ER201" i="1"/>
  <c r="EQ201" i="1"/>
  <c r="EP201" i="1"/>
  <c r="EM201" i="1"/>
  <c r="EO201" i="1" s="1"/>
  <c r="EJ201" i="1"/>
  <c r="EK201" i="1" s="1"/>
  <c r="EG201" i="1"/>
  <c r="EH201" i="1" s="1"/>
  <c r="ED201" i="1"/>
  <c r="EF201" i="1" s="1"/>
  <c r="EA201" i="1"/>
  <c r="EC201" i="1" s="1"/>
  <c r="DX201" i="1"/>
  <c r="DU201" i="1"/>
  <c r="DP201" i="1"/>
  <c r="DK201" i="1"/>
  <c r="DH201" i="1"/>
  <c r="DC201" i="1"/>
  <c r="DB201" i="1"/>
  <c r="DA201" i="1"/>
  <c r="CV201" i="1"/>
  <c r="BQ201" i="1"/>
  <c r="AN201" i="1" s="1"/>
  <c r="AO201" i="1" s="1"/>
  <c r="BH201" i="1"/>
  <c r="BF201" i="1"/>
  <c r="AY201" i="1"/>
  <c r="AW201" i="1"/>
  <c r="AM201" i="1"/>
  <c r="AL201" i="1"/>
  <c r="AK201" i="1"/>
  <c r="AJ201" i="1"/>
  <c r="U201" i="1"/>
  <c r="R201" i="1"/>
  <c r="P201" i="1"/>
  <c r="GI200" i="1"/>
  <c r="GH200" i="1"/>
  <c r="FZ200" i="1"/>
  <c r="FX200" i="1"/>
  <c r="FV200" i="1"/>
  <c r="FU200" i="1"/>
  <c r="FT200" i="1"/>
  <c r="FS200" i="1"/>
  <c r="FR200" i="1"/>
  <c r="FI200" i="1"/>
  <c r="EU200" i="1"/>
  <c r="ET200" i="1"/>
  <c r="ES200" i="1"/>
  <c r="ER200" i="1"/>
  <c r="EQ200" i="1"/>
  <c r="EP200" i="1"/>
  <c r="EJ200" i="1"/>
  <c r="EK200" i="1" s="1"/>
  <c r="EG200" i="1"/>
  <c r="EI200" i="1" s="1"/>
  <c r="DX200" i="1"/>
  <c r="DY200" i="1" s="1"/>
  <c r="DU200" i="1"/>
  <c r="DP200" i="1"/>
  <c r="DK200" i="1"/>
  <c r="DH200" i="1"/>
  <c r="EM200" i="1"/>
  <c r="DC200" i="1"/>
  <c r="DB200" i="1"/>
  <c r="DA200" i="1"/>
  <c r="CV200" i="1"/>
  <c r="BQ200" i="1"/>
  <c r="AN200" i="1" s="1"/>
  <c r="AO200" i="1" s="1"/>
  <c r="BH200" i="1"/>
  <c r="BF200" i="1"/>
  <c r="AY200" i="1"/>
  <c r="AW200" i="1"/>
  <c r="AM200" i="1"/>
  <c r="AL200" i="1"/>
  <c r="AK200" i="1"/>
  <c r="AJ200" i="1"/>
  <c r="U200" i="1"/>
  <c r="R200" i="1"/>
  <c r="P200" i="1"/>
  <c r="GI199" i="1"/>
  <c r="GH199" i="1"/>
  <c r="FZ199" i="1"/>
  <c r="FX199" i="1"/>
  <c r="FV199" i="1"/>
  <c r="FU199" i="1"/>
  <c r="FT199" i="1"/>
  <c r="FS199" i="1"/>
  <c r="FR199" i="1"/>
  <c r="FI199" i="1"/>
  <c r="EU199" i="1"/>
  <c r="ET199" i="1"/>
  <c r="ES199" i="1"/>
  <c r="ER199" i="1"/>
  <c r="EQ199" i="1"/>
  <c r="EP199" i="1"/>
  <c r="EM199" i="1"/>
  <c r="EO199" i="1" s="1"/>
  <c r="EJ199" i="1"/>
  <c r="EK199" i="1" s="1"/>
  <c r="EG199" i="1"/>
  <c r="EI199" i="1" s="1"/>
  <c r="ED199" i="1"/>
  <c r="EF199" i="1" s="1"/>
  <c r="EA199" i="1"/>
  <c r="EC199" i="1" s="1"/>
  <c r="DX199" i="1"/>
  <c r="DY199" i="1" s="1"/>
  <c r="DU199" i="1"/>
  <c r="DP199" i="1"/>
  <c r="DK199" i="1"/>
  <c r="DH199" i="1"/>
  <c r="DC199" i="1"/>
  <c r="DB199" i="1"/>
  <c r="DA199" i="1"/>
  <c r="CV199" i="1"/>
  <c r="BQ199" i="1"/>
  <c r="AN199" i="1" s="1"/>
  <c r="AO199" i="1" s="1"/>
  <c r="BH199" i="1"/>
  <c r="BF199" i="1"/>
  <c r="AY199" i="1"/>
  <c r="AW199" i="1"/>
  <c r="AM199" i="1"/>
  <c r="AL199" i="1"/>
  <c r="AK199" i="1"/>
  <c r="AJ199" i="1"/>
  <c r="U199" i="1"/>
  <c r="R199" i="1"/>
  <c r="P199" i="1"/>
  <c r="GI198" i="1"/>
  <c r="GH198" i="1"/>
  <c r="FZ198" i="1"/>
  <c r="FX198" i="1"/>
  <c r="FV198" i="1"/>
  <c r="FU198" i="1"/>
  <c r="FT198" i="1"/>
  <c r="FS198" i="1"/>
  <c r="FR198" i="1"/>
  <c r="FI198" i="1"/>
  <c r="EU198" i="1"/>
  <c r="ET198" i="1"/>
  <c r="ES198" i="1"/>
  <c r="ER198" i="1"/>
  <c r="EQ198" i="1"/>
  <c r="EP198" i="1"/>
  <c r="ED198" i="1"/>
  <c r="EE198" i="1" s="1"/>
  <c r="DU198" i="1"/>
  <c r="DP198" i="1"/>
  <c r="DK198" i="1"/>
  <c r="DH198" i="1"/>
  <c r="EM198" i="1"/>
  <c r="DC198" i="1"/>
  <c r="DB198" i="1"/>
  <c r="DA198" i="1"/>
  <c r="CV198" i="1"/>
  <c r="BQ198" i="1"/>
  <c r="AN198" i="1" s="1"/>
  <c r="AO198" i="1" s="1"/>
  <c r="BH198" i="1"/>
  <c r="BF198" i="1"/>
  <c r="AY198" i="1"/>
  <c r="AW198" i="1"/>
  <c r="AM198" i="1"/>
  <c r="AL198" i="1"/>
  <c r="AK198" i="1"/>
  <c r="AJ198" i="1"/>
  <c r="U198" i="1"/>
  <c r="R198" i="1"/>
  <c r="P198" i="1"/>
  <c r="GI197" i="1"/>
  <c r="GH197" i="1"/>
  <c r="FZ197" i="1"/>
  <c r="FX197" i="1"/>
  <c r="FV197" i="1"/>
  <c r="FU197" i="1"/>
  <c r="FT197" i="1"/>
  <c r="FS197" i="1"/>
  <c r="FR197" i="1"/>
  <c r="FI197" i="1"/>
  <c r="EU197" i="1"/>
  <c r="ET197" i="1"/>
  <c r="ES197" i="1"/>
  <c r="ER197" i="1"/>
  <c r="EQ197" i="1"/>
  <c r="EP197" i="1"/>
  <c r="DU197" i="1"/>
  <c r="DP197" i="1"/>
  <c r="DK197" i="1"/>
  <c r="DH197" i="1"/>
  <c r="EJ197" i="1"/>
  <c r="DC197" i="1"/>
  <c r="DB197" i="1"/>
  <c r="DA197" i="1"/>
  <c r="CV197" i="1"/>
  <c r="BQ197" i="1"/>
  <c r="AN197" i="1" s="1"/>
  <c r="AO197" i="1" s="1"/>
  <c r="BH197" i="1"/>
  <c r="BF197" i="1"/>
  <c r="AY197" i="1"/>
  <c r="AM197" i="1"/>
  <c r="AL197" i="1"/>
  <c r="AK197" i="1"/>
  <c r="AJ197" i="1"/>
  <c r="U197" i="1"/>
  <c r="R197" i="1"/>
  <c r="P197" i="1"/>
  <c r="GI196" i="1"/>
  <c r="GH196" i="1"/>
  <c r="FZ196" i="1"/>
  <c r="FX196" i="1"/>
  <c r="FV196" i="1"/>
  <c r="FU196" i="1"/>
  <c r="FT196" i="1"/>
  <c r="FS196" i="1"/>
  <c r="FR196" i="1"/>
  <c r="FI196" i="1"/>
  <c r="EU196" i="1"/>
  <c r="ET196" i="1"/>
  <c r="ES196" i="1"/>
  <c r="ER196" i="1"/>
  <c r="EQ196" i="1"/>
  <c r="EP196" i="1"/>
  <c r="EJ196" i="1"/>
  <c r="EK196" i="1" s="1"/>
  <c r="EG196" i="1"/>
  <c r="EI196" i="1" s="1"/>
  <c r="DX196" i="1"/>
  <c r="DY196" i="1" s="1"/>
  <c r="DU196" i="1"/>
  <c r="DP196" i="1"/>
  <c r="DK196" i="1"/>
  <c r="DH196" i="1"/>
  <c r="EM196" i="1"/>
  <c r="DC196" i="1"/>
  <c r="DB196" i="1"/>
  <c r="DA196" i="1"/>
  <c r="CV196" i="1"/>
  <c r="BQ196" i="1"/>
  <c r="AN196" i="1" s="1"/>
  <c r="AO196" i="1" s="1"/>
  <c r="BH196" i="1"/>
  <c r="BF196" i="1"/>
  <c r="AX196" i="1"/>
  <c r="AY196" i="1" s="1"/>
  <c r="AM196" i="1"/>
  <c r="AL196" i="1"/>
  <c r="AK196" i="1"/>
  <c r="AJ196" i="1"/>
  <c r="U196" i="1"/>
  <c r="R196" i="1"/>
  <c r="P196" i="1"/>
  <c r="GI195" i="1"/>
  <c r="GH195" i="1"/>
  <c r="FZ195" i="1"/>
  <c r="FX195" i="1"/>
  <c r="FV195" i="1"/>
  <c r="FU195" i="1"/>
  <c r="FT195" i="1"/>
  <c r="FS195" i="1"/>
  <c r="FR195" i="1"/>
  <c r="FI195" i="1"/>
  <c r="EU195" i="1"/>
  <c r="ET195" i="1"/>
  <c r="ES195" i="1"/>
  <c r="ER195" i="1"/>
  <c r="EQ195" i="1"/>
  <c r="EP195" i="1"/>
  <c r="EM195" i="1"/>
  <c r="EN195" i="1" s="1"/>
  <c r="EJ195" i="1"/>
  <c r="EL195" i="1" s="1"/>
  <c r="EG195" i="1"/>
  <c r="EI195" i="1" s="1"/>
  <c r="ED195" i="1"/>
  <c r="EA195" i="1"/>
  <c r="EB195" i="1" s="1"/>
  <c r="DX195" i="1"/>
  <c r="DZ195" i="1" s="1"/>
  <c r="DU195" i="1"/>
  <c r="DP195" i="1"/>
  <c r="DK195" i="1"/>
  <c r="DH195" i="1"/>
  <c r="DC195" i="1"/>
  <c r="DB195" i="1"/>
  <c r="DA195" i="1"/>
  <c r="CV195" i="1"/>
  <c r="BQ195" i="1"/>
  <c r="AN195" i="1" s="1"/>
  <c r="AO195" i="1" s="1"/>
  <c r="BH195" i="1"/>
  <c r="BF195" i="1"/>
  <c r="AY195" i="1"/>
  <c r="AW195" i="1"/>
  <c r="AM195" i="1"/>
  <c r="AL195" i="1"/>
  <c r="AK195" i="1"/>
  <c r="AJ195" i="1"/>
  <c r="U195" i="1"/>
  <c r="R195" i="1"/>
  <c r="P195" i="1"/>
  <c r="GI194" i="1"/>
  <c r="GH194" i="1"/>
  <c r="FZ194" i="1"/>
  <c r="FX194" i="1"/>
  <c r="FV194" i="1"/>
  <c r="FU194" i="1"/>
  <c r="FT194" i="1"/>
  <c r="FS194" i="1"/>
  <c r="FR194" i="1"/>
  <c r="FI194" i="1"/>
  <c r="EU194" i="1"/>
  <c r="ET194" i="1"/>
  <c r="ES194" i="1"/>
  <c r="ER194" i="1"/>
  <c r="EQ194" i="1"/>
  <c r="EP194" i="1"/>
  <c r="EJ194" i="1"/>
  <c r="EL194" i="1" s="1"/>
  <c r="EG194" i="1"/>
  <c r="EH194" i="1" s="1"/>
  <c r="ED194" i="1"/>
  <c r="EF194" i="1" s="1"/>
  <c r="DX194" i="1"/>
  <c r="DZ194" i="1" s="1"/>
  <c r="DU194" i="1"/>
  <c r="DP194" i="1"/>
  <c r="DK194" i="1"/>
  <c r="DH194" i="1"/>
  <c r="EM194" i="1"/>
  <c r="DC194" i="1"/>
  <c r="DB194" i="1"/>
  <c r="DA194" i="1"/>
  <c r="CV194" i="1"/>
  <c r="BQ194" i="1"/>
  <c r="AN194" i="1" s="1"/>
  <c r="AO194" i="1" s="1"/>
  <c r="BH194" i="1"/>
  <c r="BF194" i="1"/>
  <c r="AY194" i="1"/>
  <c r="AW194" i="1"/>
  <c r="AM194" i="1"/>
  <c r="AL194" i="1"/>
  <c r="AK194" i="1"/>
  <c r="AJ194" i="1"/>
  <c r="U194" i="1"/>
  <c r="R194" i="1"/>
  <c r="P194" i="1"/>
  <c r="GI193" i="1"/>
  <c r="GH193" i="1"/>
  <c r="FZ193" i="1"/>
  <c r="FX193" i="1"/>
  <c r="FV193" i="1"/>
  <c r="FU193" i="1"/>
  <c r="FT193" i="1"/>
  <c r="FS193" i="1"/>
  <c r="FR193" i="1"/>
  <c r="FI193" i="1"/>
  <c r="EU193" i="1"/>
  <c r="ET193" i="1"/>
  <c r="ES193" i="1"/>
  <c r="ER193" i="1"/>
  <c r="EQ193" i="1"/>
  <c r="EP193" i="1"/>
  <c r="EM193" i="1"/>
  <c r="EN193" i="1" s="1"/>
  <c r="EJ193" i="1"/>
  <c r="EL193" i="1" s="1"/>
  <c r="EG193" i="1"/>
  <c r="EH193" i="1" s="1"/>
  <c r="ED193" i="1"/>
  <c r="EF193" i="1" s="1"/>
  <c r="EA193" i="1"/>
  <c r="EB193" i="1" s="1"/>
  <c r="DX193" i="1"/>
  <c r="DZ193" i="1" s="1"/>
  <c r="DU193" i="1"/>
  <c r="DP193" i="1"/>
  <c r="DK193" i="1"/>
  <c r="DH193" i="1"/>
  <c r="DC193" i="1"/>
  <c r="DB193" i="1"/>
  <c r="DA193" i="1"/>
  <c r="CV193" i="1"/>
  <c r="BQ193" i="1"/>
  <c r="AN193" i="1" s="1"/>
  <c r="AO193" i="1" s="1"/>
  <c r="BH193" i="1"/>
  <c r="BF193" i="1"/>
  <c r="AY193" i="1"/>
  <c r="AW193" i="1"/>
  <c r="AM193" i="1"/>
  <c r="AL193" i="1"/>
  <c r="AK193" i="1"/>
  <c r="AJ193" i="1"/>
  <c r="U193" i="1"/>
  <c r="R193" i="1"/>
  <c r="P193" i="1"/>
  <c r="GI192" i="1"/>
  <c r="GH192" i="1"/>
  <c r="FZ192" i="1"/>
  <c r="FX192" i="1"/>
  <c r="FV192" i="1"/>
  <c r="FU192" i="1"/>
  <c r="FT192" i="1"/>
  <c r="FS192" i="1"/>
  <c r="FR192" i="1"/>
  <c r="FI192" i="1"/>
  <c r="EU192" i="1"/>
  <c r="ET192" i="1"/>
  <c r="ES192" i="1"/>
  <c r="ER192" i="1"/>
  <c r="EQ192" i="1"/>
  <c r="EP192" i="1"/>
  <c r="DU192" i="1"/>
  <c r="DP192" i="1"/>
  <c r="DK192" i="1"/>
  <c r="DH192" i="1"/>
  <c r="EJ192" i="1"/>
  <c r="DC192" i="1"/>
  <c r="DB192" i="1"/>
  <c r="DA192" i="1"/>
  <c r="CV192" i="1"/>
  <c r="BQ192" i="1"/>
  <c r="AN192" i="1" s="1"/>
  <c r="AO192" i="1" s="1"/>
  <c r="BH192" i="1"/>
  <c r="BF192" i="1"/>
  <c r="AY192" i="1"/>
  <c r="AW192" i="1"/>
  <c r="AM192" i="1"/>
  <c r="AL192" i="1"/>
  <c r="AK192" i="1"/>
  <c r="AJ192" i="1"/>
  <c r="U192" i="1"/>
  <c r="R192" i="1"/>
  <c r="P192" i="1"/>
  <c r="GI191" i="1"/>
  <c r="GH191" i="1"/>
  <c r="FZ191" i="1"/>
  <c r="FX191" i="1"/>
  <c r="FV191" i="1"/>
  <c r="FU191" i="1"/>
  <c r="FT191" i="1"/>
  <c r="FS191" i="1"/>
  <c r="FR191" i="1"/>
  <c r="FI191" i="1"/>
  <c r="EU191" i="1"/>
  <c r="ET191" i="1"/>
  <c r="ES191" i="1"/>
  <c r="ER191" i="1"/>
  <c r="EQ191" i="1"/>
  <c r="EP191" i="1"/>
  <c r="EJ191" i="1"/>
  <c r="EK191" i="1" s="1"/>
  <c r="ED191" i="1"/>
  <c r="EE191" i="1" s="1"/>
  <c r="DX191" i="1"/>
  <c r="DY191" i="1" s="1"/>
  <c r="DU191" i="1"/>
  <c r="DP191" i="1"/>
  <c r="DK191" i="1"/>
  <c r="DH191" i="1"/>
  <c r="EG191" i="1"/>
  <c r="DC191" i="1"/>
  <c r="DB191" i="1"/>
  <c r="DA191" i="1"/>
  <c r="CV191" i="1"/>
  <c r="BQ191" i="1"/>
  <c r="AN191" i="1" s="1"/>
  <c r="AO191" i="1" s="1"/>
  <c r="BH191" i="1"/>
  <c r="BF191" i="1"/>
  <c r="AY191" i="1"/>
  <c r="AW191" i="1"/>
  <c r="AM191" i="1"/>
  <c r="AL191" i="1"/>
  <c r="AK191" i="1"/>
  <c r="AJ191" i="1"/>
  <c r="U191" i="1"/>
  <c r="R191" i="1"/>
  <c r="P191" i="1"/>
  <c r="GI190" i="1"/>
  <c r="GH190" i="1"/>
  <c r="FZ190" i="1"/>
  <c r="FX190" i="1"/>
  <c r="FV190" i="1"/>
  <c r="FU190" i="1"/>
  <c r="FT190" i="1"/>
  <c r="FS190" i="1"/>
  <c r="FR190" i="1"/>
  <c r="FI190" i="1"/>
  <c r="EU190" i="1"/>
  <c r="ET190" i="1"/>
  <c r="ES190" i="1"/>
  <c r="ER190" i="1"/>
  <c r="EQ190" i="1"/>
  <c r="EP190" i="1"/>
  <c r="EM190" i="1"/>
  <c r="EJ190" i="1"/>
  <c r="EK190" i="1" s="1"/>
  <c r="EG190" i="1"/>
  <c r="EI190" i="1" s="1"/>
  <c r="ED190" i="1"/>
  <c r="EE190" i="1" s="1"/>
  <c r="EA190" i="1"/>
  <c r="DX190" i="1"/>
  <c r="DY190" i="1" s="1"/>
  <c r="DU190" i="1"/>
  <c r="DP190" i="1"/>
  <c r="DK190" i="1"/>
  <c r="DH190" i="1"/>
  <c r="DC190" i="1"/>
  <c r="DB190" i="1"/>
  <c r="DA190" i="1"/>
  <c r="CV190" i="1"/>
  <c r="BQ190" i="1"/>
  <c r="AN190" i="1" s="1"/>
  <c r="AO190" i="1" s="1"/>
  <c r="BH190" i="1"/>
  <c r="BF190" i="1"/>
  <c r="AY190" i="1"/>
  <c r="AW190" i="1"/>
  <c r="AM190" i="1"/>
  <c r="AL190" i="1"/>
  <c r="AK190" i="1"/>
  <c r="AJ190" i="1"/>
  <c r="U190" i="1"/>
  <c r="R190" i="1"/>
  <c r="P190" i="1"/>
  <c r="GI189" i="1"/>
  <c r="GH189" i="1"/>
  <c r="FZ189" i="1"/>
  <c r="FX189" i="1"/>
  <c r="FV189" i="1"/>
  <c r="FU189" i="1"/>
  <c r="FT189" i="1"/>
  <c r="FS189" i="1"/>
  <c r="FR189" i="1"/>
  <c r="FI189" i="1"/>
  <c r="EU189" i="1"/>
  <c r="ET189" i="1"/>
  <c r="ES189" i="1"/>
  <c r="ER189" i="1"/>
  <c r="EQ189" i="1"/>
  <c r="EP189" i="1"/>
  <c r="EM189" i="1"/>
  <c r="EN189" i="1" s="1"/>
  <c r="EJ189" i="1"/>
  <c r="EG189" i="1"/>
  <c r="EH189" i="1" s="1"/>
  <c r="ED189" i="1"/>
  <c r="EA189" i="1"/>
  <c r="EB189" i="1" s="1"/>
  <c r="DX189" i="1"/>
  <c r="DU189" i="1"/>
  <c r="DP189" i="1"/>
  <c r="DK189" i="1"/>
  <c r="DH189" i="1"/>
  <c r="DC189" i="1"/>
  <c r="DB189" i="1"/>
  <c r="DA189" i="1"/>
  <c r="CV189" i="1"/>
  <c r="BQ189" i="1"/>
  <c r="AN189" i="1" s="1"/>
  <c r="AO189" i="1" s="1"/>
  <c r="BH189" i="1"/>
  <c r="BF189" i="1"/>
  <c r="AY189" i="1"/>
  <c r="AW189" i="1"/>
  <c r="AM189" i="1"/>
  <c r="AL189" i="1"/>
  <c r="AK189" i="1"/>
  <c r="AJ189" i="1"/>
  <c r="U189" i="1"/>
  <c r="R189" i="1"/>
  <c r="P189" i="1"/>
  <c r="GI188" i="1"/>
  <c r="GH188" i="1"/>
  <c r="FZ188" i="1"/>
  <c r="FX188" i="1"/>
  <c r="FV188" i="1"/>
  <c r="FU188" i="1"/>
  <c r="FT188" i="1"/>
  <c r="FS188" i="1"/>
  <c r="FR188" i="1"/>
  <c r="FI188" i="1"/>
  <c r="EU188" i="1"/>
  <c r="ET188" i="1"/>
  <c r="ES188" i="1"/>
  <c r="ER188" i="1"/>
  <c r="EQ188" i="1"/>
  <c r="EP188" i="1"/>
  <c r="EM188" i="1"/>
  <c r="EJ188" i="1"/>
  <c r="EL188" i="1" s="1"/>
  <c r="EG188" i="1"/>
  <c r="EH188" i="1" s="1"/>
  <c r="ED188" i="1"/>
  <c r="EA188" i="1"/>
  <c r="DX188" i="1"/>
  <c r="DZ188" i="1" s="1"/>
  <c r="DU188" i="1"/>
  <c r="DP188" i="1"/>
  <c r="DK188" i="1"/>
  <c r="DH188" i="1"/>
  <c r="DC188" i="1"/>
  <c r="DB188" i="1"/>
  <c r="DA188" i="1"/>
  <c r="CV188" i="1"/>
  <c r="BQ188" i="1"/>
  <c r="AN188" i="1" s="1"/>
  <c r="AO188" i="1" s="1"/>
  <c r="BH188" i="1"/>
  <c r="BF188" i="1"/>
  <c r="AY188" i="1"/>
  <c r="AW188" i="1"/>
  <c r="AM188" i="1"/>
  <c r="AL188" i="1"/>
  <c r="AK188" i="1"/>
  <c r="AJ188" i="1"/>
  <c r="U188" i="1"/>
  <c r="R188" i="1"/>
  <c r="P188" i="1"/>
  <c r="GI187" i="1"/>
  <c r="GH187" i="1"/>
  <c r="FZ187" i="1"/>
  <c r="FX187" i="1"/>
  <c r="FV187" i="1"/>
  <c r="FU187" i="1"/>
  <c r="FT187" i="1"/>
  <c r="FS187" i="1"/>
  <c r="FR187" i="1"/>
  <c r="FI187" i="1"/>
  <c r="EU187" i="1"/>
  <c r="ET187" i="1"/>
  <c r="ES187" i="1"/>
  <c r="ER187" i="1"/>
  <c r="EQ187" i="1"/>
  <c r="EP187" i="1"/>
  <c r="DU187" i="1"/>
  <c r="DP187" i="1"/>
  <c r="DK187" i="1"/>
  <c r="DH187" i="1"/>
  <c r="EJ187" i="1"/>
  <c r="DC187" i="1"/>
  <c r="DB187" i="1"/>
  <c r="DA187" i="1"/>
  <c r="CV187" i="1"/>
  <c r="BQ187" i="1"/>
  <c r="AN187" i="1" s="1"/>
  <c r="AO187" i="1" s="1"/>
  <c r="BH187" i="1"/>
  <c r="BF187" i="1"/>
  <c r="AY187" i="1"/>
  <c r="AW187" i="1"/>
  <c r="AM187" i="1"/>
  <c r="AL187" i="1"/>
  <c r="AK187" i="1"/>
  <c r="AJ187" i="1"/>
  <c r="U187" i="1"/>
  <c r="R187" i="1"/>
  <c r="P187" i="1"/>
  <c r="GI186" i="1"/>
  <c r="GH186" i="1"/>
  <c r="FZ186" i="1"/>
  <c r="FX186" i="1"/>
  <c r="FV186" i="1"/>
  <c r="FU186" i="1"/>
  <c r="FT186" i="1"/>
  <c r="FS186" i="1"/>
  <c r="FR186" i="1"/>
  <c r="FI186" i="1"/>
  <c r="EU186" i="1"/>
  <c r="ET186" i="1"/>
  <c r="ES186" i="1"/>
  <c r="ER186" i="1"/>
  <c r="EQ186" i="1"/>
  <c r="EP186" i="1"/>
  <c r="EM186" i="1"/>
  <c r="EO186" i="1" s="1"/>
  <c r="EJ186" i="1"/>
  <c r="EK186" i="1" s="1"/>
  <c r="EG186" i="1"/>
  <c r="EH186" i="1" s="1"/>
  <c r="ED186" i="1"/>
  <c r="EA186" i="1"/>
  <c r="EC186" i="1" s="1"/>
  <c r="DX186" i="1"/>
  <c r="DY186" i="1" s="1"/>
  <c r="DU186" i="1"/>
  <c r="DP186" i="1"/>
  <c r="DK186" i="1"/>
  <c r="DH186" i="1"/>
  <c r="DC186" i="1"/>
  <c r="DB186" i="1"/>
  <c r="DA186" i="1"/>
  <c r="CV186" i="1"/>
  <c r="BQ186" i="1"/>
  <c r="AN186" i="1" s="1"/>
  <c r="AO186" i="1" s="1"/>
  <c r="BH186" i="1"/>
  <c r="BF186" i="1"/>
  <c r="AY186" i="1"/>
  <c r="AM186" i="1"/>
  <c r="AL186" i="1"/>
  <c r="AK186" i="1"/>
  <c r="AJ186" i="1"/>
  <c r="U186" i="1"/>
  <c r="R186" i="1"/>
  <c r="P186" i="1"/>
  <c r="GI185" i="1"/>
  <c r="GH185" i="1"/>
  <c r="FZ185" i="1"/>
  <c r="FX185" i="1"/>
  <c r="FV185" i="1"/>
  <c r="FU185" i="1"/>
  <c r="FT185" i="1"/>
  <c r="FS185" i="1"/>
  <c r="FR185" i="1"/>
  <c r="FI185" i="1"/>
  <c r="EU185" i="1"/>
  <c r="ET185" i="1"/>
  <c r="ES185" i="1"/>
  <c r="ER185" i="1"/>
  <c r="EQ185" i="1"/>
  <c r="EP185" i="1"/>
  <c r="DU185" i="1"/>
  <c r="DP185" i="1"/>
  <c r="DK185" i="1"/>
  <c r="DH185" i="1"/>
  <c r="EJ185" i="1"/>
  <c r="DC185" i="1"/>
  <c r="DB185" i="1"/>
  <c r="DA185" i="1"/>
  <c r="CV185" i="1"/>
  <c r="BQ185" i="1"/>
  <c r="AN185" i="1" s="1"/>
  <c r="AO185" i="1" s="1"/>
  <c r="BH185" i="1"/>
  <c r="BF185" i="1"/>
  <c r="AY185" i="1"/>
  <c r="AM185" i="1"/>
  <c r="AL185" i="1"/>
  <c r="AK185" i="1"/>
  <c r="AJ185" i="1"/>
  <c r="U185" i="1"/>
  <c r="R185" i="1"/>
  <c r="P185" i="1"/>
  <c r="GI184" i="1"/>
  <c r="GH184" i="1"/>
  <c r="FZ184" i="1"/>
  <c r="FX184" i="1"/>
  <c r="FV184" i="1"/>
  <c r="FU184" i="1"/>
  <c r="FT184" i="1"/>
  <c r="FS184" i="1"/>
  <c r="FR184" i="1"/>
  <c r="FI184" i="1"/>
  <c r="EU184" i="1"/>
  <c r="ET184" i="1"/>
  <c r="ES184" i="1"/>
  <c r="ER184" i="1"/>
  <c r="EQ184" i="1"/>
  <c r="EP184" i="1"/>
  <c r="EM184" i="1"/>
  <c r="EN184" i="1" s="1"/>
  <c r="EJ184" i="1"/>
  <c r="EL184" i="1" s="1"/>
  <c r="EG184" i="1"/>
  <c r="EH184" i="1" s="1"/>
  <c r="ED184" i="1"/>
  <c r="EA184" i="1"/>
  <c r="EB184" i="1" s="1"/>
  <c r="DX184" i="1"/>
  <c r="DY184" i="1" s="1"/>
  <c r="DU184" i="1"/>
  <c r="DP184" i="1"/>
  <c r="DK184" i="1"/>
  <c r="DH184" i="1"/>
  <c r="DC184" i="1"/>
  <c r="DB184" i="1"/>
  <c r="DA184" i="1"/>
  <c r="CV184" i="1"/>
  <c r="BQ184" i="1"/>
  <c r="AN184" i="1" s="1"/>
  <c r="AO184" i="1" s="1"/>
  <c r="BH184" i="1"/>
  <c r="BF184" i="1"/>
  <c r="AY184" i="1"/>
  <c r="AW184" i="1"/>
  <c r="AM184" i="1"/>
  <c r="AL184" i="1"/>
  <c r="AK184" i="1"/>
  <c r="AJ184" i="1"/>
  <c r="U184" i="1"/>
  <c r="R184" i="1"/>
  <c r="P184" i="1"/>
  <c r="GI183" i="1"/>
  <c r="GH183" i="1"/>
  <c r="FZ183" i="1"/>
  <c r="FX183" i="1"/>
  <c r="FV183" i="1"/>
  <c r="FU183" i="1"/>
  <c r="FT183" i="1"/>
  <c r="FS183" i="1"/>
  <c r="FR183" i="1"/>
  <c r="FI183" i="1"/>
  <c r="EU183" i="1"/>
  <c r="ET183" i="1"/>
  <c r="ES183" i="1"/>
  <c r="ER183" i="1"/>
  <c r="EQ183" i="1"/>
  <c r="EP183" i="1"/>
  <c r="DU183" i="1"/>
  <c r="DP183" i="1"/>
  <c r="DK183" i="1"/>
  <c r="DH183" i="1"/>
  <c r="EJ183" i="1"/>
  <c r="DC183" i="1"/>
  <c r="DB183" i="1"/>
  <c r="DA183" i="1"/>
  <c r="CV183" i="1"/>
  <c r="BQ183" i="1"/>
  <c r="AN183" i="1" s="1"/>
  <c r="AO183" i="1" s="1"/>
  <c r="BH183" i="1"/>
  <c r="BF183" i="1"/>
  <c r="AX183" i="1"/>
  <c r="AY183" i="1" s="1"/>
  <c r="AM183" i="1"/>
  <c r="AL183" i="1"/>
  <c r="AK183" i="1"/>
  <c r="AJ183" i="1"/>
  <c r="U183" i="1"/>
  <c r="R183" i="1"/>
  <c r="P183" i="1"/>
  <c r="GI182" i="1"/>
  <c r="GH182" i="1"/>
  <c r="FZ182" i="1"/>
  <c r="FX182" i="1"/>
  <c r="FV182" i="1"/>
  <c r="FU182" i="1"/>
  <c r="FT182" i="1"/>
  <c r="FS182" i="1"/>
  <c r="FR182" i="1"/>
  <c r="FI182" i="1"/>
  <c r="EY182" i="1"/>
  <c r="EX182" i="1"/>
  <c r="EU182" i="1"/>
  <c r="ET182" i="1"/>
  <c r="ES182" i="1"/>
  <c r="ER182" i="1"/>
  <c r="EQ182" i="1"/>
  <c r="EP182" i="1"/>
  <c r="EJ182" i="1"/>
  <c r="EK182" i="1" s="1"/>
  <c r="DX182" i="1"/>
  <c r="DY182" i="1" s="1"/>
  <c r="EG182" i="1"/>
  <c r="DC182" i="1"/>
  <c r="DB182" i="1"/>
  <c r="DA182" i="1"/>
  <c r="CV182" i="1"/>
  <c r="BQ182" i="1"/>
  <c r="AN182" i="1" s="1"/>
  <c r="AO182" i="1" s="1"/>
  <c r="BH182" i="1"/>
  <c r="BF182" i="1"/>
  <c r="AY182" i="1"/>
  <c r="AW182" i="1"/>
  <c r="AM182" i="1"/>
  <c r="AL182" i="1"/>
  <c r="AK182" i="1"/>
  <c r="AJ182" i="1"/>
  <c r="R182" i="1"/>
  <c r="P182" i="1"/>
  <c r="GI181" i="1"/>
  <c r="GH181" i="1"/>
  <c r="FZ181" i="1"/>
  <c r="FX181" i="1"/>
  <c r="FV181" i="1"/>
  <c r="FU181" i="1"/>
  <c r="FT181" i="1"/>
  <c r="FS181" i="1"/>
  <c r="FR181" i="1"/>
  <c r="FI181" i="1"/>
  <c r="EU181" i="1"/>
  <c r="ET181" i="1"/>
  <c r="ES181" i="1"/>
  <c r="ER181" i="1"/>
  <c r="EQ181" i="1"/>
  <c r="EP181" i="1"/>
  <c r="EM181" i="1"/>
  <c r="EO181" i="1" s="1"/>
  <c r="EJ181" i="1"/>
  <c r="EG181" i="1"/>
  <c r="ED181" i="1"/>
  <c r="EE181" i="1" s="1"/>
  <c r="EA181" i="1"/>
  <c r="DX181" i="1"/>
  <c r="DZ181" i="1" s="1"/>
  <c r="DU181" i="1"/>
  <c r="DP181" i="1"/>
  <c r="DK181" i="1"/>
  <c r="DH181" i="1"/>
  <c r="DC181" i="1"/>
  <c r="DB181" i="1"/>
  <c r="DA181" i="1"/>
  <c r="CV181" i="1"/>
  <c r="BQ181" i="1"/>
  <c r="AN181" i="1" s="1"/>
  <c r="AO181" i="1" s="1"/>
  <c r="BH181" i="1"/>
  <c r="BF181" i="1"/>
  <c r="AY181" i="1"/>
  <c r="AW181" i="1"/>
  <c r="AM181" i="1"/>
  <c r="AL181" i="1"/>
  <c r="AK181" i="1"/>
  <c r="AJ181" i="1"/>
  <c r="U181" i="1"/>
  <c r="R181" i="1"/>
  <c r="P181" i="1"/>
  <c r="GI180" i="1"/>
  <c r="GH180" i="1"/>
  <c r="FZ180" i="1"/>
  <c r="FX180" i="1"/>
  <c r="FV180" i="1"/>
  <c r="FU180" i="1"/>
  <c r="FT180" i="1"/>
  <c r="FS180" i="1"/>
  <c r="FR180" i="1"/>
  <c r="FI180" i="1"/>
  <c r="EU180" i="1"/>
  <c r="ET180" i="1"/>
  <c r="ES180" i="1"/>
  <c r="ER180" i="1"/>
  <c r="EQ180" i="1"/>
  <c r="EP180" i="1"/>
  <c r="DU180" i="1"/>
  <c r="DP180" i="1"/>
  <c r="DK180" i="1"/>
  <c r="DH180" i="1"/>
  <c r="EJ180" i="1"/>
  <c r="DC180" i="1"/>
  <c r="DB180" i="1"/>
  <c r="DA180" i="1"/>
  <c r="CV180" i="1"/>
  <c r="BQ180" i="1"/>
  <c r="AN180" i="1" s="1"/>
  <c r="AO180" i="1" s="1"/>
  <c r="BH180" i="1"/>
  <c r="BF180" i="1"/>
  <c r="AY180" i="1"/>
  <c r="AW180" i="1"/>
  <c r="AM180" i="1"/>
  <c r="AL180" i="1"/>
  <c r="AK180" i="1"/>
  <c r="AJ180" i="1"/>
  <c r="U180" i="1"/>
  <c r="R180" i="1"/>
  <c r="P180" i="1"/>
  <c r="GI179" i="1"/>
  <c r="GH179" i="1"/>
  <c r="FZ179" i="1"/>
  <c r="FX179" i="1"/>
  <c r="FV179" i="1"/>
  <c r="FU179" i="1"/>
  <c r="FT179" i="1"/>
  <c r="FS179" i="1"/>
  <c r="FR179" i="1"/>
  <c r="FI179" i="1"/>
  <c r="EU179" i="1"/>
  <c r="ET179" i="1"/>
  <c r="ES179" i="1"/>
  <c r="ER179" i="1"/>
  <c r="EQ179" i="1"/>
  <c r="EP179" i="1"/>
  <c r="EM179" i="1"/>
  <c r="EO179" i="1" s="1"/>
  <c r="EJ179" i="1"/>
  <c r="EK179" i="1" s="1"/>
  <c r="EG179" i="1"/>
  <c r="EH179" i="1" s="1"/>
  <c r="ED179" i="1"/>
  <c r="EE179" i="1" s="1"/>
  <c r="EA179" i="1"/>
  <c r="DX179" i="1"/>
  <c r="DY179" i="1" s="1"/>
  <c r="DU179" i="1"/>
  <c r="DP179" i="1"/>
  <c r="DK179" i="1"/>
  <c r="DH179" i="1"/>
  <c r="DC179" i="1"/>
  <c r="DB179" i="1"/>
  <c r="DA179" i="1"/>
  <c r="CV179" i="1"/>
  <c r="BQ179" i="1"/>
  <c r="AN179" i="1" s="1"/>
  <c r="AO179" i="1" s="1"/>
  <c r="BH179" i="1"/>
  <c r="BF179" i="1"/>
  <c r="AY179" i="1"/>
  <c r="AW179" i="1"/>
  <c r="AM179" i="1"/>
  <c r="AL179" i="1"/>
  <c r="AK179" i="1"/>
  <c r="AJ179" i="1"/>
  <c r="U179" i="1"/>
  <c r="R179" i="1"/>
  <c r="P179" i="1"/>
  <c r="GI178" i="1"/>
  <c r="GH178" i="1"/>
  <c r="FZ178" i="1"/>
  <c r="FX178" i="1"/>
  <c r="FV178" i="1"/>
  <c r="FU178" i="1"/>
  <c r="FT178" i="1"/>
  <c r="FS178" i="1"/>
  <c r="FR178" i="1"/>
  <c r="FI178" i="1"/>
  <c r="EU178" i="1"/>
  <c r="ET178" i="1"/>
  <c r="ES178" i="1"/>
  <c r="ER178" i="1"/>
  <c r="EQ178" i="1"/>
  <c r="EP178" i="1"/>
  <c r="EJ178" i="1"/>
  <c r="EK178" i="1" s="1"/>
  <c r="DX178" i="1"/>
  <c r="DY178" i="1" s="1"/>
  <c r="DU178" i="1"/>
  <c r="DP178" i="1"/>
  <c r="DK178" i="1"/>
  <c r="DH178" i="1"/>
  <c r="EG178" i="1"/>
  <c r="DC178" i="1"/>
  <c r="DB178" i="1"/>
  <c r="DA178" i="1"/>
  <c r="CV178" i="1"/>
  <c r="BQ178" i="1"/>
  <c r="AN178" i="1" s="1"/>
  <c r="AO178" i="1" s="1"/>
  <c r="BH178" i="1"/>
  <c r="BF178" i="1"/>
  <c r="AY178" i="1"/>
  <c r="AW178" i="1"/>
  <c r="AM178" i="1"/>
  <c r="AL178" i="1"/>
  <c r="AK178" i="1"/>
  <c r="AJ178" i="1"/>
  <c r="AF178" i="1"/>
  <c r="AE178" i="1"/>
  <c r="V178" i="1"/>
  <c r="U178" i="1"/>
  <c r="R178" i="1"/>
  <c r="P178" i="1"/>
  <c r="GI177" i="1"/>
  <c r="GH177" i="1"/>
  <c r="FZ177" i="1"/>
  <c r="FX177" i="1"/>
  <c r="FV177" i="1"/>
  <c r="FU177" i="1"/>
  <c r="FT177" i="1"/>
  <c r="FS177" i="1"/>
  <c r="FR177" i="1"/>
  <c r="FI177" i="1"/>
  <c r="EU177" i="1"/>
  <c r="ET177" i="1"/>
  <c r="ES177" i="1"/>
  <c r="ER177" i="1"/>
  <c r="EQ177" i="1"/>
  <c r="EP177" i="1"/>
  <c r="EM177" i="1"/>
  <c r="EO177" i="1" s="1"/>
  <c r="EJ177" i="1"/>
  <c r="EL177" i="1" s="1"/>
  <c r="EG177" i="1"/>
  <c r="EH177" i="1" s="1"/>
  <c r="ED177" i="1"/>
  <c r="EF177" i="1" s="1"/>
  <c r="EA177" i="1"/>
  <c r="EB177" i="1" s="1"/>
  <c r="DX177" i="1"/>
  <c r="DU177" i="1"/>
  <c r="DP177" i="1"/>
  <c r="DK177" i="1"/>
  <c r="DH177" i="1"/>
  <c r="DC177" i="1"/>
  <c r="DB177" i="1"/>
  <c r="DA177" i="1"/>
  <c r="CV177" i="1"/>
  <c r="BQ177" i="1"/>
  <c r="AN177" i="1" s="1"/>
  <c r="AO177" i="1" s="1"/>
  <c r="BH177" i="1"/>
  <c r="BF177" i="1"/>
  <c r="AY177" i="1"/>
  <c r="AW177" i="1"/>
  <c r="AM177" i="1"/>
  <c r="AL177" i="1"/>
  <c r="AK177" i="1"/>
  <c r="AJ177" i="1"/>
  <c r="U177" i="1"/>
  <c r="R177" i="1"/>
  <c r="P177" i="1"/>
  <c r="GI176" i="1"/>
  <c r="GH176" i="1"/>
  <c r="FZ176" i="1"/>
  <c r="FX176" i="1"/>
  <c r="FV176" i="1"/>
  <c r="FU176" i="1"/>
  <c r="FT176" i="1"/>
  <c r="FS176" i="1"/>
  <c r="FR176" i="1"/>
  <c r="FI176" i="1"/>
  <c r="EU176" i="1"/>
  <c r="ET176" i="1"/>
  <c r="ES176" i="1"/>
  <c r="ER176" i="1"/>
  <c r="EQ176" i="1"/>
  <c r="EP176" i="1"/>
  <c r="EM176" i="1"/>
  <c r="EO176" i="1" s="1"/>
  <c r="EJ176" i="1"/>
  <c r="EG176" i="1"/>
  <c r="EH176" i="1" s="1"/>
  <c r="ED176" i="1"/>
  <c r="EE176" i="1" s="1"/>
  <c r="EA176" i="1"/>
  <c r="EC176" i="1" s="1"/>
  <c r="DX176" i="1"/>
  <c r="DZ176" i="1" s="1"/>
  <c r="DU176" i="1"/>
  <c r="DP176" i="1"/>
  <c r="DK176" i="1"/>
  <c r="DH176" i="1"/>
  <c r="DC176" i="1"/>
  <c r="DB176" i="1"/>
  <c r="DA176" i="1"/>
  <c r="CV176" i="1"/>
  <c r="BQ176" i="1"/>
  <c r="AN176" i="1" s="1"/>
  <c r="AO176" i="1" s="1"/>
  <c r="BH176" i="1"/>
  <c r="BF176" i="1"/>
  <c r="AY176" i="1"/>
  <c r="AM176" i="1"/>
  <c r="AL176" i="1"/>
  <c r="AK176" i="1"/>
  <c r="AJ176" i="1"/>
  <c r="U176" i="1"/>
  <c r="R176" i="1"/>
  <c r="P176" i="1"/>
  <c r="GI175" i="1"/>
  <c r="GH175" i="1"/>
  <c r="FZ175" i="1"/>
  <c r="FX175" i="1"/>
  <c r="FV175" i="1"/>
  <c r="FU175" i="1"/>
  <c r="FT175" i="1"/>
  <c r="FS175" i="1"/>
  <c r="FR175" i="1"/>
  <c r="FI175" i="1"/>
  <c r="EU175" i="1"/>
  <c r="ET175" i="1"/>
  <c r="ES175" i="1"/>
  <c r="ER175" i="1"/>
  <c r="EQ175" i="1"/>
  <c r="EP175" i="1"/>
  <c r="EM175" i="1"/>
  <c r="EO175" i="1" s="1"/>
  <c r="EJ175" i="1"/>
  <c r="EK175" i="1" s="1"/>
  <c r="EG175" i="1"/>
  <c r="EH175" i="1" s="1"/>
  <c r="ED175" i="1"/>
  <c r="EE175" i="1" s="1"/>
  <c r="EA175" i="1"/>
  <c r="EC175" i="1" s="1"/>
  <c r="DX175" i="1"/>
  <c r="DY175" i="1" s="1"/>
  <c r="DU175" i="1"/>
  <c r="DP175" i="1"/>
  <c r="DK175" i="1"/>
  <c r="DH175" i="1"/>
  <c r="DC175" i="1"/>
  <c r="DB175" i="1"/>
  <c r="DA175" i="1"/>
  <c r="CV175" i="1"/>
  <c r="BQ175" i="1"/>
  <c r="AN175" i="1" s="1"/>
  <c r="AO175" i="1" s="1"/>
  <c r="BH175" i="1"/>
  <c r="BF175" i="1"/>
  <c r="AY175" i="1"/>
  <c r="AW175" i="1"/>
  <c r="AM175" i="1"/>
  <c r="AL175" i="1"/>
  <c r="AK175" i="1"/>
  <c r="AJ175" i="1"/>
  <c r="U175" i="1"/>
  <c r="R175" i="1"/>
  <c r="P175" i="1"/>
  <c r="GI174" i="1"/>
  <c r="GH174" i="1"/>
  <c r="FZ174" i="1"/>
  <c r="FX174" i="1"/>
  <c r="FV174" i="1"/>
  <c r="FU174" i="1"/>
  <c r="FT174" i="1"/>
  <c r="FS174" i="1"/>
  <c r="FR174" i="1"/>
  <c r="FI174" i="1"/>
  <c r="EU174" i="1"/>
  <c r="ET174" i="1"/>
  <c r="ES174" i="1"/>
  <c r="ER174" i="1"/>
  <c r="EQ174" i="1"/>
  <c r="EP174" i="1"/>
  <c r="EM174" i="1"/>
  <c r="EN174" i="1" s="1"/>
  <c r="EJ174" i="1"/>
  <c r="EG174" i="1"/>
  <c r="EI174" i="1" s="1"/>
  <c r="ED174" i="1"/>
  <c r="EF174" i="1" s="1"/>
  <c r="EA174" i="1"/>
  <c r="EB174" i="1" s="1"/>
  <c r="DX174" i="1"/>
  <c r="DY174" i="1" s="1"/>
  <c r="DU174" i="1"/>
  <c r="DP174" i="1"/>
  <c r="DK174" i="1"/>
  <c r="DH174" i="1"/>
  <c r="DC174" i="1"/>
  <c r="DB174" i="1"/>
  <c r="DA174" i="1"/>
  <c r="CV174" i="1"/>
  <c r="BQ174" i="1"/>
  <c r="AN174" i="1" s="1"/>
  <c r="AO174" i="1" s="1"/>
  <c r="BH174" i="1"/>
  <c r="BF174" i="1"/>
  <c r="AY174" i="1"/>
  <c r="AM174" i="1"/>
  <c r="AL174" i="1"/>
  <c r="AK174" i="1"/>
  <c r="AJ174" i="1"/>
  <c r="U174" i="1"/>
  <c r="R174" i="1"/>
  <c r="P174" i="1"/>
  <c r="GI173" i="1"/>
  <c r="GH173" i="1"/>
  <c r="FZ173" i="1"/>
  <c r="FX173" i="1"/>
  <c r="FV173" i="1"/>
  <c r="FU173" i="1"/>
  <c r="FT173" i="1"/>
  <c r="FS173" i="1"/>
  <c r="FR173" i="1"/>
  <c r="FI173" i="1"/>
  <c r="EY173" i="1"/>
  <c r="EX173" i="1"/>
  <c r="EU173" i="1"/>
  <c r="ET173" i="1"/>
  <c r="ES173" i="1"/>
  <c r="ER173" i="1"/>
  <c r="EQ173" i="1"/>
  <c r="EP173" i="1"/>
  <c r="EJ173" i="1"/>
  <c r="DC173" i="1"/>
  <c r="DB173" i="1"/>
  <c r="DA173" i="1"/>
  <c r="CV173" i="1"/>
  <c r="BQ173" i="1"/>
  <c r="AN173" i="1" s="1"/>
  <c r="AO173" i="1" s="1"/>
  <c r="BH173" i="1"/>
  <c r="BF173" i="1"/>
  <c r="AY173" i="1"/>
  <c r="AW173" i="1"/>
  <c r="AM173" i="1"/>
  <c r="AL173" i="1"/>
  <c r="AK173" i="1"/>
  <c r="AJ173" i="1"/>
  <c r="R173" i="1"/>
  <c r="P173" i="1"/>
  <c r="GI172" i="1"/>
  <c r="GH172" i="1"/>
  <c r="FZ172" i="1"/>
  <c r="FX172" i="1"/>
  <c r="FV172" i="1"/>
  <c r="FU172" i="1"/>
  <c r="FT172" i="1"/>
  <c r="FS172" i="1"/>
  <c r="FR172" i="1"/>
  <c r="FI172" i="1"/>
  <c r="EU172" i="1"/>
  <c r="ET172" i="1"/>
  <c r="ES172" i="1"/>
  <c r="ER172" i="1"/>
  <c r="EQ172" i="1"/>
  <c r="EP172" i="1"/>
  <c r="EM172" i="1"/>
  <c r="EO172" i="1" s="1"/>
  <c r="EJ172" i="1"/>
  <c r="EL172" i="1" s="1"/>
  <c r="EG172" i="1"/>
  <c r="EI172" i="1" s="1"/>
  <c r="ED172" i="1"/>
  <c r="EE172" i="1" s="1"/>
  <c r="EA172" i="1"/>
  <c r="EB172" i="1" s="1"/>
  <c r="DX172" i="1"/>
  <c r="DU172" i="1"/>
  <c r="DP172" i="1"/>
  <c r="DK172" i="1"/>
  <c r="DH172" i="1"/>
  <c r="DC172" i="1"/>
  <c r="DB172" i="1"/>
  <c r="DA172" i="1"/>
  <c r="CV172" i="1"/>
  <c r="BQ172" i="1"/>
  <c r="AN172" i="1" s="1"/>
  <c r="AO172" i="1" s="1"/>
  <c r="BH172" i="1"/>
  <c r="BF172" i="1"/>
  <c r="AY172" i="1"/>
  <c r="AW172" i="1"/>
  <c r="AM172" i="1"/>
  <c r="AL172" i="1"/>
  <c r="AK172" i="1"/>
  <c r="AJ172" i="1"/>
  <c r="U172" i="1"/>
  <c r="R172" i="1"/>
  <c r="P172" i="1"/>
  <c r="GI171" i="1"/>
  <c r="GH171" i="1"/>
  <c r="FZ171" i="1"/>
  <c r="FX171" i="1"/>
  <c r="FV171" i="1"/>
  <c r="FU171" i="1"/>
  <c r="FT171" i="1"/>
  <c r="FS171" i="1"/>
  <c r="FR171" i="1"/>
  <c r="FI171" i="1"/>
  <c r="EU171" i="1"/>
  <c r="ET171" i="1"/>
  <c r="ES171" i="1"/>
  <c r="ER171" i="1"/>
  <c r="EQ171" i="1"/>
  <c r="EP171" i="1"/>
  <c r="EM171" i="1"/>
  <c r="EJ171" i="1"/>
  <c r="EL171" i="1" s="1"/>
  <c r="EG171" i="1"/>
  <c r="EH171" i="1" s="1"/>
  <c r="ED171" i="1"/>
  <c r="EF171" i="1" s="1"/>
  <c r="EA171" i="1"/>
  <c r="EB171" i="1" s="1"/>
  <c r="DX171" i="1"/>
  <c r="DZ171" i="1" s="1"/>
  <c r="DU171" i="1"/>
  <c r="DP171" i="1"/>
  <c r="DK171" i="1"/>
  <c r="DH171" i="1"/>
  <c r="DC171" i="1"/>
  <c r="DB171" i="1"/>
  <c r="DA171" i="1"/>
  <c r="CV171" i="1"/>
  <c r="BQ171" i="1"/>
  <c r="AN171" i="1" s="1"/>
  <c r="AO171" i="1" s="1"/>
  <c r="BH171" i="1"/>
  <c r="BF171" i="1"/>
  <c r="AY171" i="1"/>
  <c r="AW171" i="1"/>
  <c r="AM171" i="1"/>
  <c r="AL171" i="1"/>
  <c r="AK171" i="1"/>
  <c r="AJ171" i="1"/>
  <c r="U171" i="1"/>
  <c r="R171" i="1"/>
  <c r="P171" i="1"/>
  <c r="GI170" i="1"/>
  <c r="GH170" i="1"/>
  <c r="FZ170" i="1"/>
  <c r="FX170" i="1"/>
  <c r="FV170" i="1"/>
  <c r="FU170" i="1"/>
  <c r="FT170" i="1"/>
  <c r="FS170" i="1"/>
  <c r="FR170" i="1"/>
  <c r="FI170" i="1"/>
  <c r="EU170" i="1"/>
  <c r="ET170" i="1"/>
  <c r="ES170" i="1"/>
  <c r="ER170" i="1"/>
  <c r="EQ170" i="1"/>
  <c r="EP170" i="1"/>
  <c r="EM170" i="1"/>
  <c r="EN170" i="1" s="1"/>
  <c r="EJ170" i="1"/>
  <c r="EL170" i="1" s="1"/>
  <c r="EG170" i="1"/>
  <c r="EH170" i="1" s="1"/>
  <c r="ED170" i="1"/>
  <c r="EF170" i="1" s="1"/>
  <c r="EA170" i="1"/>
  <c r="EB170" i="1" s="1"/>
  <c r="DX170" i="1"/>
  <c r="DZ170" i="1" s="1"/>
  <c r="DU170" i="1"/>
  <c r="DP170" i="1"/>
  <c r="DK170" i="1"/>
  <c r="DH170" i="1"/>
  <c r="DC170" i="1"/>
  <c r="DB170" i="1"/>
  <c r="DA170" i="1"/>
  <c r="CV170" i="1"/>
  <c r="BQ170" i="1"/>
  <c r="AN170" i="1" s="1"/>
  <c r="AO170" i="1" s="1"/>
  <c r="BH170" i="1"/>
  <c r="BF170" i="1"/>
  <c r="AY170" i="1"/>
  <c r="AM170" i="1"/>
  <c r="AL170" i="1"/>
  <c r="AK170" i="1"/>
  <c r="AJ170" i="1"/>
  <c r="U170" i="1"/>
  <c r="R170" i="1"/>
  <c r="P170" i="1"/>
  <c r="GI169" i="1"/>
  <c r="GH169" i="1"/>
  <c r="FZ169" i="1"/>
  <c r="FX169" i="1"/>
  <c r="FV169" i="1"/>
  <c r="FU169" i="1"/>
  <c r="FT169" i="1"/>
  <c r="FS169" i="1"/>
  <c r="FR169" i="1"/>
  <c r="FI169" i="1"/>
  <c r="EU169" i="1"/>
  <c r="ET169" i="1"/>
  <c r="ES169" i="1"/>
  <c r="ER169" i="1"/>
  <c r="EQ169" i="1"/>
  <c r="EP169" i="1"/>
  <c r="EM169" i="1"/>
  <c r="EO169" i="1" s="1"/>
  <c r="EJ169" i="1"/>
  <c r="EL169" i="1" s="1"/>
  <c r="EG169" i="1"/>
  <c r="EH169" i="1" s="1"/>
  <c r="ED169" i="1"/>
  <c r="EE169" i="1" s="1"/>
  <c r="EA169" i="1"/>
  <c r="EC169" i="1" s="1"/>
  <c r="DX169" i="1"/>
  <c r="DZ169" i="1" s="1"/>
  <c r="DU169" i="1"/>
  <c r="DP169" i="1"/>
  <c r="DK169" i="1"/>
  <c r="DH169" i="1"/>
  <c r="DC169" i="1"/>
  <c r="DB169" i="1"/>
  <c r="DA169" i="1"/>
  <c r="CV169" i="1"/>
  <c r="BQ169" i="1"/>
  <c r="AN169" i="1" s="1"/>
  <c r="AO169" i="1" s="1"/>
  <c r="BH169" i="1"/>
  <c r="BF169" i="1"/>
  <c r="AY169" i="1"/>
  <c r="AM169" i="1"/>
  <c r="AL169" i="1"/>
  <c r="AK169" i="1"/>
  <c r="AJ169" i="1"/>
  <c r="U169" i="1"/>
  <c r="R169" i="1"/>
  <c r="P169" i="1"/>
  <c r="GI168" i="1"/>
  <c r="GH168" i="1"/>
  <c r="FZ168" i="1"/>
  <c r="FX168" i="1"/>
  <c r="FV168" i="1"/>
  <c r="FU168" i="1"/>
  <c r="FT168" i="1"/>
  <c r="FS168" i="1"/>
  <c r="FR168" i="1"/>
  <c r="FI168" i="1"/>
  <c r="EU168" i="1"/>
  <c r="ET168" i="1"/>
  <c r="ES168" i="1"/>
  <c r="ER168" i="1"/>
  <c r="EQ168" i="1"/>
  <c r="EP168" i="1"/>
  <c r="EM168" i="1"/>
  <c r="EN168" i="1" s="1"/>
  <c r="EJ168" i="1"/>
  <c r="EK168" i="1" s="1"/>
  <c r="EG168" i="1"/>
  <c r="EI168" i="1" s="1"/>
  <c r="ED168" i="1"/>
  <c r="EF168" i="1" s="1"/>
  <c r="EA168" i="1"/>
  <c r="EB168" i="1" s="1"/>
  <c r="DX168" i="1"/>
  <c r="DY168" i="1" s="1"/>
  <c r="DU168" i="1"/>
  <c r="DP168" i="1"/>
  <c r="DK168" i="1"/>
  <c r="DH168" i="1"/>
  <c r="DC168" i="1"/>
  <c r="DB168" i="1"/>
  <c r="DA168" i="1"/>
  <c r="CV168" i="1"/>
  <c r="BQ168" i="1"/>
  <c r="AN168" i="1" s="1"/>
  <c r="AO168" i="1" s="1"/>
  <c r="BH168" i="1"/>
  <c r="BF168" i="1"/>
  <c r="AY168" i="1"/>
  <c r="AW168" i="1"/>
  <c r="AM168" i="1"/>
  <c r="AL168" i="1"/>
  <c r="AK168" i="1"/>
  <c r="AJ168" i="1"/>
  <c r="U168" i="1"/>
  <c r="R168" i="1"/>
  <c r="P168" i="1"/>
  <c r="GI167" i="1"/>
  <c r="GH167" i="1"/>
  <c r="FZ167" i="1"/>
  <c r="FX167" i="1"/>
  <c r="FV167" i="1"/>
  <c r="FU167" i="1"/>
  <c r="FT167" i="1"/>
  <c r="FS167" i="1"/>
  <c r="FR167" i="1"/>
  <c r="FI167" i="1"/>
  <c r="EU167" i="1"/>
  <c r="ET167" i="1"/>
  <c r="ES167" i="1"/>
  <c r="ER167" i="1"/>
  <c r="EQ167" i="1"/>
  <c r="EP167" i="1"/>
  <c r="EM167" i="1"/>
  <c r="EJ167" i="1"/>
  <c r="EL167" i="1" s="1"/>
  <c r="EG167" i="1"/>
  <c r="EH167" i="1" s="1"/>
  <c r="ED167" i="1"/>
  <c r="EF167" i="1" s="1"/>
  <c r="EA167" i="1"/>
  <c r="EC167" i="1" s="1"/>
  <c r="DX167" i="1"/>
  <c r="DZ167" i="1" s="1"/>
  <c r="DU167" i="1"/>
  <c r="DP167" i="1"/>
  <c r="DK167" i="1"/>
  <c r="DH167" i="1"/>
  <c r="DC167" i="1"/>
  <c r="DB167" i="1"/>
  <c r="DA167" i="1"/>
  <c r="CV167" i="1"/>
  <c r="BQ167" i="1"/>
  <c r="AN167" i="1" s="1"/>
  <c r="AO167" i="1" s="1"/>
  <c r="BH167" i="1"/>
  <c r="BF167" i="1"/>
  <c r="AY167" i="1"/>
  <c r="AW167" i="1"/>
  <c r="AM167" i="1"/>
  <c r="AL167" i="1"/>
  <c r="AK167" i="1"/>
  <c r="AJ167" i="1"/>
  <c r="U167" i="1"/>
  <c r="R167" i="1"/>
  <c r="P167" i="1"/>
  <c r="GI166" i="1"/>
  <c r="GH166" i="1"/>
  <c r="FZ166" i="1"/>
  <c r="FX166" i="1"/>
  <c r="FV166" i="1"/>
  <c r="FU166" i="1"/>
  <c r="FT166" i="1"/>
  <c r="FS166" i="1"/>
  <c r="FR166" i="1"/>
  <c r="FI166" i="1"/>
  <c r="EU166" i="1"/>
  <c r="ET166" i="1"/>
  <c r="ES166" i="1"/>
  <c r="ER166" i="1"/>
  <c r="EQ166" i="1"/>
  <c r="EP166" i="1"/>
  <c r="DU166" i="1"/>
  <c r="DP166" i="1"/>
  <c r="DK166" i="1"/>
  <c r="DH166" i="1"/>
  <c r="EJ166" i="1"/>
  <c r="DC166" i="1"/>
  <c r="DB166" i="1"/>
  <c r="DA166" i="1"/>
  <c r="CV166" i="1"/>
  <c r="BQ166" i="1"/>
  <c r="AN166" i="1" s="1"/>
  <c r="AO166" i="1" s="1"/>
  <c r="BH166" i="1"/>
  <c r="BF166" i="1"/>
  <c r="AY166" i="1"/>
  <c r="AW166" i="1"/>
  <c r="AM166" i="1"/>
  <c r="AL166" i="1"/>
  <c r="AK166" i="1"/>
  <c r="AJ166" i="1"/>
  <c r="U166" i="1"/>
  <c r="R166" i="1"/>
  <c r="P166" i="1"/>
  <c r="GI165" i="1"/>
  <c r="GH165" i="1"/>
  <c r="FZ165" i="1"/>
  <c r="FX165" i="1"/>
  <c r="FV165" i="1"/>
  <c r="FU165" i="1"/>
  <c r="FT165" i="1"/>
  <c r="FS165" i="1"/>
  <c r="FR165" i="1"/>
  <c r="FI165" i="1"/>
  <c r="EU165" i="1"/>
  <c r="ET165" i="1"/>
  <c r="ES165" i="1"/>
  <c r="ER165" i="1"/>
  <c r="EQ165" i="1"/>
  <c r="EP165" i="1"/>
  <c r="EJ165" i="1"/>
  <c r="EK165" i="1" s="1"/>
  <c r="DX165" i="1"/>
  <c r="DY165" i="1" s="1"/>
  <c r="DU165" i="1"/>
  <c r="DP165" i="1"/>
  <c r="DK165" i="1"/>
  <c r="DH165" i="1"/>
  <c r="EG165" i="1"/>
  <c r="DC165" i="1"/>
  <c r="DB165" i="1"/>
  <c r="DA165" i="1"/>
  <c r="CV165" i="1"/>
  <c r="BQ165" i="1"/>
  <c r="AN165" i="1" s="1"/>
  <c r="AO165" i="1" s="1"/>
  <c r="BH165" i="1"/>
  <c r="BF165" i="1"/>
  <c r="AX165" i="1"/>
  <c r="AY165" i="1" s="1"/>
  <c r="AM165" i="1"/>
  <c r="AL165" i="1"/>
  <c r="AK165" i="1"/>
  <c r="AJ165" i="1"/>
  <c r="U165" i="1"/>
  <c r="R165" i="1"/>
  <c r="P165" i="1"/>
  <c r="GI164" i="1"/>
  <c r="GH164" i="1"/>
  <c r="FZ164" i="1"/>
  <c r="FX164" i="1"/>
  <c r="FV164" i="1"/>
  <c r="FU164" i="1"/>
  <c r="FT164" i="1"/>
  <c r="FS164" i="1"/>
  <c r="FR164" i="1"/>
  <c r="FI164" i="1"/>
  <c r="EY164" i="1"/>
  <c r="EX164" i="1"/>
  <c r="EU164" i="1"/>
  <c r="ET164" i="1"/>
  <c r="ES164" i="1"/>
  <c r="ER164" i="1"/>
  <c r="EQ164" i="1"/>
  <c r="EP164" i="1"/>
  <c r="EJ164" i="1"/>
  <c r="EK164" i="1" s="1"/>
  <c r="DX164" i="1"/>
  <c r="DY164" i="1" s="1"/>
  <c r="EG164" i="1"/>
  <c r="DC164" i="1"/>
  <c r="DB164" i="1"/>
  <c r="DA164" i="1"/>
  <c r="CV164" i="1"/>
  <c r="BQ164" i="1"/>
  <c r="AN164" i="1" s="1"/>
  <c r="AO164" i="1" s="1"/>
  <c r="BH164" i="1"/>
  <c r="BF164" i="1"/>
  <c r="AY164" i="1"/>
  <c r="AW164" i="1"/>
  <c r="AM164" i="1"/>
  <c r="AL164" i="1"/>
  <c r="AK164" i="1"/>
  <c r="AJ164" i="1"/>
  <c r="R164" i="1"/>
  <c r="P164" i="1"/>
  <c r="GI163" i="1"/>
  <c r="GH163" i="1"/>
  <c r="FZ163" i="1"/>
  <c r="FX163" i="1"/>
  <c r="FV163" i="1"/>
  <c r="FU163" i="1"/>
  <c r="FT163" i="1"/>
  <c r="FS163" i="1"/>
  <c r="FR163" i="1"/>
  <c r="FI163" i="1"/>
  <c r="EU163" i="1"/>
  <c r="ET163" i="1"/>
  <c r="ES163" i="1"/>
  <c r="ER163" i="1"/>
  <c r="EQ163" i="1"/>
  <c r="EP163" i="1"/>
  <c r="EM163" i="1"/>
  <c r="EJ163" i="1"/>
  <c r="EL163" i="1" s="1"/>
  <c r="EG163" i="1"/>
  <c r="EH163" i="1" s="1"/>
  <c r="ED163" i="1"/>
  <c r="EA163" i="1"/>
  <c r="EC163" i="1" s="1"/>
  <c r="DX163" i="1"/>
  <c r="DZ163" i="1" s="1"/>
  <c r="DU163" i="1"/>
  <c r="DP163" i="1"/>
  <c r="DK163" i="1"/>
  <c r="DH163" i="1"/>
  <c r="DC163" i="1"/>
  <c r="DB163" i="1"/>
  <c r="DA163" i="1"/>
  <c r="CV163" i="1"/>
  <c r="BQ163" i="1"/>
  <c r="AN163" i="1" s="1"/>
  <c r="AO163" i="1" s="1"/>
  <c r="BH163" i="1"/>
  <c r="BF163" i="1"/>
  <c r="AY163" i="1"/>
  <c r="AM163" i="1"/>
  <c r="AL163" i="1"/>
  <c r="AK163" i="1"/>
  <c r="AJ163" i="1"/>
  <c r="U163" i="1"/>
  <c r="R163" i="1"/>
  <c r="P163" i="1"/>
  <c r="GI162" i="1"/>
  <c r="GH162" i="1"/>
  <c r="FZ162" i="1"/>
  <c r="FX162" i="1"/>
  <c r="FV162" i="1"/>
  <c r="FU162" i="1"/>
  <c r="FT162" i="1"/>
  <c r="FS162" i="1"/>
  <c r="FR162" i="1"/>
  <c r="FI162" i="1"/>
  <c r="EU162" i="1"/>
  <c r="ET162" i="1"/>
  <c r="ES162" i="1"/>
  <c r="ER162" i="1"/>
  <c r="EQ162" i="1"/>
  <c r="EP162" i="1"/>
  <c r="EM162" i="1"/>
  <c r="EO162" i="1" s="1"/>
  <c r="EJ162" i="1"/>
  <c r="EK162" i="1" s="1"/>
  <c r="EG162" i="1"/>
  <c r="EI162" i="1" s="1"/>
  <c r="ED162" i="1"/>
  <c r="EE162" i="1" s="1"/>
  <c r="EA162" i="1"/>
  <c r="DX162" i="1"/>
  <c r="DY162" i="1" s="1"/>
  <c r="DU162" i="1"/>
  <c r="DP162" i="1"/>
  <c r="DK162" i="1"/>
  <c r="DH162" i="1"/>
  <c r="DC162" i="1"/>
  <c r="DB162" i="1"/>
  <c r="DA162" i="1"/>
  <c r="CV162" i="1"/>
  <c r="BQ162" i="1"/>
  <c r="AN162" i="1" s="1"/>
  <c r="AO162" i="1" s="1"/>
  <c r="BH162" i="1"/>
  <c r="BF162" i="1"/>
  <c r="AY162" i="1"/>
  <c r="AW162" i="1"/>
  <c r="AM162" i="1"/>
  <c r="AL162" i="1"/>
  <c r="AK162" i="1"/>
  <c r="AJ162" i="1"/>
  <c r="U162" i="1"/>
  <c r="R162" i="1"/>
  <c r="P162" i="1"/>
  <c r="GI161" i="1"/>
  <c r="GH161" i="1"/>
  <c r="FZ161" i="1"/>
  <c r="FX161" i="1"/>
  <c r="FV161" i="1"/>
  <c r="FU161" i="1"/>
  <c r="FT161" i="1"/>
  <c r="FS161" i="1"/>
  <c r="FR161" i="1"/>
  <c r="FI161" i="1"/>
  <c r="EU161" i="1"/>
  <c r="ET161" i="1"/>
  <c r="ES161" i="1"/>
  <c r="ER161" i="1"/>
  <c r="EQ161" i="1"/>
  <c r="EP161" i="1"/>
  <c r="EM161" i="1"/>
  <c r="EN161" i="1" s="1"/>
  <c r="EJ161" i="1"/>
  <c r="EL161" i="1" s="1"/>
  <c r="EG161" i="1"/>
  <c r="EH161" i="1" s="1"/>
  <c r="ED161" i="1"/>
  <c r="EE161" i="1" s="1"/>
  <c r="EA161" i="1"/>
  <c r="EB161" i="1" s="1"/>
  <c r="DX161" i="1"/>
  <c r="DZ161" i="1" s="1"/>
  <c r="DU161" i="1"/>
  <c r="DP161" i="1"/>
  <c r="DK161" i="1"/>
  <c r="DH161" i="1"/>
  <c r="DC161" i="1"/>
  <c r="DB161" i="1"/>
  <c r="DA161" i="1"/>
  <c r="CV161" i="1"/>
  <c r="BQ161" i="1"/>
  <c r="AN161" i="1" s="1"/>
  <c r="AO161" i="1" s="1"/>
  <c r="BH161" i="1"/>
  <c r="BF161" i="1"/>
  <c r="AY161" i="1"/>
  <c r="AW161" i="1"/>
  <c r="AM161" i="1"/>
  <c r="AL161" i="1"/>
  <c r="AK161" i="1"/>
  <c r="AJ161" i="1"/>
  <c r="U161" i="1"/>
  <c r="R161" i="1"/>
  <c r="P161" i="1"/>
  <c r="GI160" i="1"/>
  <c r="GH160" i="1"/>
  <c r="FZ160" i="1"/>
  <c r="FX160" i="1"/>
  <c r="FV160" i="1"/>
  <c r="FU160" i="1"/>
  <c r="FT160" i="1"/>
  <c r="FS160" i="1"/>
  <c r="FR160" i="1"/>
  <c r="FI160" i="1"/>
  <c r="EU160" i="1"/>
  <c r="ET160" i="1"/>
  <c r="ES160" i="1"/>
  <c r="ER160" i="1"/>
  <c r="EQ160" i="1"/>
  <c r="EP160" i="1"/>
  <c r="EM160" i="1"/>
  <c r="EN160" i="1" s="1"/>
  <c r="EJ160" i="1"/>
  <c r="EL160" i="1" s="1"/>
  <c r="EG160" i="1"/>
  <c r="EH160" i="1" s="1"/>
  <c r="ED160" i="1"/>
  <c r="EF160" i="1" s="1"/>
  <c r="EA160" i="1"/>
  <c r="EB160" i="1" s="1"/>
  <c r="DX160" i="1"/>
  <c r="DZ160" i="1" s="1"/>
  <c r="DU160" i="1"/>
  <c r="DP160" i="1"/>
  <c r="DK160" i="1"/>
  <c r="DH160" i="1"/>
  <c r="DC160" i="1"/>
  <c r="DB160" i="1"/>
  <c r="DA160" i="1"/>
  <c r="CV160" i="1"/>
  <c r="BQ160" i="1"/>
  <c r="AN160" i="1" s="1"/>
  <c r="AO160" i="1" s="1"/>
  <c r="BH160" i="1"/>
  <c r="BF160" i="1"/>
  <c r="AY160" i="1"/>
  <c r="AW160" i="1"/>
  <c r="AM160" i="1"/>
  <c r="AL160" i="1"/>
  <c r="AK160" i="1"/>
  <c r="AJ160" i="1"/>
  <c r="U160" i="1"/>
  <c r="R160" i="1"/>
  <c r="P160" i="1"/>
  <c r="GI159" i="1"/>
  <c r="GH159" i="1"/>
  <c r="FZ159" i="1"/>
  <c r="FX159" i="1"/>
  <c r="FV159" i="1"/>
  <c r="FU159" i="1"/>
  <c r="FT159" i="1"/>
  <c r="FS159" i="1"/>
  <c r="FR159" i="1"/>
  <c r="FI159" i="1"/>
  <c r="EU159" i="1"/>
  <c r="ET159" i="1"/>
  <c r="ES159" i="1"/>
  <c r="ER159" i="1"/>
  <c r="EQ159" i="1"/>
  <c r="EP159" i="1"/>
  <c r="EM159" i="1"/>
  <c r="EN159" i="1" s="1"/>
  <c r="EJ159" i="1"/>
  <c r="EK159" i="1" s="1"/>
  <c r="EG159" i="1"/>
  <c r="EI159" i="1" s="1"/>
  <c r="ED159" i="1"/>
  <c r="EE159" i="1" s="1"/>
  <c r="EA159" i="1"/>
  <c r="EC159" i="1" s="1"/>
  <c r="DX159" i="1"/>
  <c r="DY159" i="1" s="1"/>
  <c r="DU159" i="1"/>
  <c r="DP159" i="1"/>
  <c r="DK159" i="1"/>
  <c r="DH159" i="1"/>
  <c r="DC159" i="1"/>
  <c r="DB159" i="1"/>
  <c r="DA159" i="1"/>
  <c r="CV159" i="1"/>
  <c r="BQ159" i="1"/>
  <c r="AN159" i="1" s="1"/>
  <c r="AO159" i="1" s="1"/>
  <c r="BH159" i="1"/>
  <c r="BF159" i="1"/>
  <c r="AY159" i="1"/>
  <c r="AW159" i="1"/>
  <c r="AM159" i="1"/>
  <c r="AL159" i="1"/>
  <c r="AK159" i="1"/>
  <c r="AJ159" i="1"/>
  <c r="U159" i="1"/>
  <c r="R159" i="1"/>
  <c r="P159" i="1"/>
  <c r="GI158" i="1"/>
  <c r="GH158" i="1"/>
  <c r="FZ158" i="1"/>
  <c r="FX158" i="1"/>
  <c r="FV158" i="1"/>
  <c r="FU158" i="1"/>
  <c r="FT158" i="1"/>
  <c r="FS158" i="1"/>
  <c r="FR158" i="1"/>
  <c r="FI158" i="1"/>
  <c r="EU158" i="1"/>
  <c r="ET158" i="1"/>
  <c r="ES158" i="1"/>
  <c r="ER158" i="1"/>
  <c r="EQ158" i="1"/>
  <c r="EP158" i="1"/>
  <c r="EG158" i="1"/>
  <c r="EH158" i="1" s="1"/>
  <c r="ED158" i="1"/>
  <c r="EF158" i="1" s="1"/>
  <c r="DU158" i="1"/>
  <c r="DP158" i="1"/>
  <c r="DK158" i="1"/>
  <c r="DH158" i="1"/>
  <c r="EJ158" i="1"/>
  <c r="DC158" i="1"/>
  <c r="DB158" i="1"/>
  <c r="DA158" i="1"/>
  <c r="CV158" i="1"/>
  <c r="BQ158" i="1"/>
  <c r="AN158" i="1" s="1"/>
  <c r="AO158" i="1" s="1"/>
  <c r="BH158" i="1"/>
  <c r="BF158" i="1"/>
  <c r="AY158" i="1"/>
  <c r="AW158" i="1"/>
  <c r="AM158" i="1"/>
  <c r="AL158" i="1"/>
  <c r="AK158" i="1"/>
  <c r="AJ158" i="1"/>
  <c r="U158" i="1"/>
  <c r="R158" i="1"/>
  <c r="P158" i="1"/>
  <c r="GI157" i="1"/>
  <c r="GH157" i="1"/>
  <c r="FZ157" i="1"/>
  <c r="FX157" i="1"/>
  <c r="FV157" i="1"/>
  <c r="FU157" i="1"/>
  <c r="FT157" i="1"/>
  <c r="FS157" i="1"/>
  <c r="FR157" i="1"/>
  <c r="FI157" i="1"/>
  <c r="EU157" i="1"/>
  <c r="ET157" i="1"/>
  <c r="ES157" i="1"/>
  <c r="ER157" i="1"/>
  <c r="EQ157" i="1"/>
  <c r="EP157" i="1"/>
  <c r="EM157" i="1"/>
  <c r="EN157" i="1" s="1"/>
  <c r="EJ157" i="1"/>
  <c r="EL157" i="1" s="1"/>
  <c r="EG157" i="1"/>
  <c r="EH157" i="1" s="1"/>
  <c r="ED157" i="1"/>
  <c r="EF157" i="1" s="1"/>
  <c r="EA157" i="1"/>
  <c r="EB157" i="1" s="1"/>
  <c r="DX157" i="1"/>
  <c r="DZ157" i="1" s="1"/>
  <c r="DU157" i="1"/>
  <c r="DP157" i="1"/>
  <c r="DK157" i="1"/>
  <c r="DH157" i="1"/>
  <c r="DC157" i="1"/>
  <c r="DB157" i="1"/>
  <c r="DA157" i="1"/>
  <c r="CV157" i="1"/>
  <c r="BQ157" i="1"/>
  <c r="AN157" i="1" s="1"/>
  <c r="AO157" i="1" s="1"/>
  <c r="BH157" i="1"/>
  <c r="BF157" i="1"/>
  <c r="AY157" i="1"/>
  <c r="AW157" i="1"/>
  <c r="AM157" i="1"/>
  <c r="AL157" i="1"/>
  <c r="AK157" i="1"/>
  <c r="AJ157" i="1"/>
  <c r="U157" i="1"/>
  <c r="R157" i="1"/>
  <c r="P157" i="1"/>
  <c r="GI156" i="1"/>
  <c r="GH156" i="1"/>
  <c r="FZ156" i="1"/>
  <c r="FX156" i="1"/>
  <c r="FV156" i="1"/>
  <c r="FU156" i="1"/>
  <c r="FT156" i="1"/>
  <c r="FS156" i="1"/>
  <c r="FR156" i="1"/>
  <c r="FI156" i="1"/>
  <c r="EU156" i="1"/>
  <c r="ET156" i="1"/>
  <c r="ES156" i="1"/>
  <c r="ER156" i="1"/>
  <c r="EQ156" i="1"/>
  <c r="EP156" i="1"/>
  <c r="EM156" i="1"/>
  <c r="EN156" i="1" s="1"/>
  <c r="EJ156" i="1"/>
  <c r="EL156" i="1" s="1"/>
  <c r="EG156" i="1"/>
  <c r="EH156" i="1" s="1"/>
  <c r="ED156" i="1"/>
  <c r="EF156" i="1" s="1"/>
  <c r="EA156" i="1"/>
  <c r="EB156" i="1" s="1"/>
  <c r="DX156" i="1"/>
  <c r="DZ156" i="1" s="1"/>
  <c r="DU156" i="1"/>
  <c r="DP156" i="1"/>
  <c r="DK156" i="1"/>
  <c r="DH156" i="1"/>
  <c r="DC156" i="1"/>
  <c r="DB156" i="1"/>
  <c r="DA156" i="1"/>
  <c r="CV156" i="1"/>
  <c r="BQ156" i="1"/>
  <c r="AN156" i="1" s="1"/>
  <c r="AO156" i="1" s="1"/>
  <c r="BH156" i="1"/>
  <c r="BF156" i="1"/>
  <c r="AY156" i="1"/>
  <c r="AW156" i="1"/>
  <c r="AM156" i="1"/>
  <c r="AL156" i="1"/>
  <c r="AK156" i="1"/>
  <c r="AJ156" i="1"/>
  <c r="U156" i="1"/>
  <c r="R156" i="1"/>
  <c r="P156" i="1"/>
  <c r="GI155" i="1"/>
  <c r="GH155" i="1"/>
  <c r="FZ155" i="1"/>
  <c r="FX155" i="1"/>
  <c r="FV155" i="1"/>
  <c r="FU155" i="1"/>
  <c r="FT155" i="1"/>
  <c r="FS155" i="1"/>
  <c r="FR155" i="1"/>
  <c r="FI155" i="1"/>
  <c r="EU155" i="1"/>
  <c r="ET155" i="1"/>
  <c r="ES155" i="1"/>
  <c r="ER155" i="1"/>
  <c r="EQ155" i="1"/>
  <c r="EP155" i="1"/>
  <c r="EM155" i="1"/>
  <c r="EN155" i="1" s="1"/>
  <c r="EJ155" i="1"/>
  <c r="EL155" i="1" s="1"/>
  <c r="EG155" i="1"/>
  <c r="EH155" i="1" s="1"/>
  <c r="ED155" i="1"/>
  <c r="EF155" i="1" s="1"/>
  <c r="EA155" i="1"/>
  <c r="EB155" i="1" s="1"/>
  <c r="DX155" i="1"/>
  <c r="DZ155" i="1" s="1"/>
  <c r="DU155" i="1"/>
  <c r="DP155" i="1"/>
  <c r="DK155" i="1"/>
  <c r="DH155" i="1"/>
  <c r="DC155" i="1"/>
  <c r="DB155" i="1"/>
  <c r="DA155" i="1"/>
  <c r="CV155" i="1"/>
  <c r="BQ155" i="1"/>
  <c r="AN155" i="1" s="1"/>
  <c r="AO155" i="1" s="1"/>
  <c r="BH155" i="1"/>
  <c r="BF155" i="1"/>
  <c r="AY155" i="1"/>
  <c r="AW155" i="1"/>
  <c r="AM155" i="1"/>
  <c r="AL155" i="1"/>
  <c r="AK155" i="1"/>
  <c r="AJ155" i="1"/>
  <c r="U155" i="1"/>
  <c r="R155" i="1"/>
  <c r="P155" i="1"/>
  <c r="GI154" i="1"/>
  <c r="GH154" i="1"/>
  <c r="FZ154" i="1"/>
  <c r="FX154" i="1"/>
  <c r="FV154" i="1"/>
  <c r="FU154" i="1"/>
  <c r="FT154" i="1"/>
  <c r="FS154" i="1"/>
  <c r="FR154" i="1"/>
  <c r="FI154" i="1"/>
  <c r="EU154" i="1"/>
  <c r="ET154" i="1"/>
  <c r="ES154" i="1"/>
  <c r="ER154" i="1"/>
  <c r="EQ154" i="1"/>
  <c r="EP154" i="1"/>
  <c r="EM154" i="1"/>
  <c r="EO154" i="1" s="1"/>
  <c r="EJ154" i="1"/>
  <c r="EK154" i="1" s="1"/>
  <c r="EG154" i="1"/>
  <c r="EH154" i="1" s="1"/>
  <c r="ED154" i="1"/>
  <c r="EF154" i="1" s="1"/>
  <c r="EA154" i="1"/>
  <c r="EC154" i="1" s="1"/>
  <c r="DX154" i="1"/>
  <c r="DY154" i="1" s="1"/>
  <c r="DU154" i="1"/>
  <c r="DP154" i="1"/>
  <c r="DK154" i="1"/>
  <c r="DH154" i="1"/>
  <c r="DC154" i="1"/>
  <c r="DB154" i="1"/>
  <c r="DA154" i="1"/>
  <c r="CV154" i="1"/>
  <c r="BQ154" i="1"/>
  <c r="AN154" i="1" s="1"/>
  <c r="AO154" i="1" s="1"/>
  <c r="BH154" i="1"/>
  <c r="BF154" i="1"/>
  <c r="AY154" i="1"/>
  <c r="AW154" i="1"/>
  <c r="AM154" i="1"/>
  <c r="AL154" i="1"/>
  <c r="AK154" i="1"/>
  <c r="AJ154" i="1"/>
  <c r="U154" i="1"/>
  <c r="R154" i="1"/>
  <c r="P154" i="1"/>
  <c r="GI153" i="1"/>
  <c r="GH153" i="1"/>
  <c r="FZ153" i="1"/>
  <c r="FX153" i="1"/>
  <c r="FV153" i="1"/>
  <c r="FU153" i="1"/>
  <c r="FT153" i="1"/>
  <c r="FS153" i="1"/>
  <c r="FR153" i="1"/>
  <c r="FI153" i="1"/>
  <c r="EU153" i="1"/>
  <c r="ET153" i="1"/>
  <c r="ES153" i="1"/>
  <c r="ER153" i="1"/>
  <c r="EQ153" i="1"/>
  <c r="EP153" i="1"/>
  <c r="EM153" i="1"/>
  <c r="EO153" i="1" s="1"/>
  <c r="EJ153" i="1"/>
  <c r="EK153" i="1" s="1"/>
  <c r="EG153" i="1"/>
  <c r="EH153" i="1" s="1"/>
  <c r="ED153" i="1"/>
  <c r="EF153" i="1" s="1"/>
  <c r="EA153" i="1"/>
  <c r="EC153" i="1" s="1"/>
  <c r="DX153" i="1"/>
  <c r="DY153" i="1" s="1"/>
  <c r="DU153" i="1"/>
  <c r="DP153" i="1"/>
  <c r="DK153" i="1"/>
  <c r="DH153" i="1"/>
  <c r="DC153" i="1"/>
  <c r="DB153" i="1"/>
  <c r="DA153" i="1"/>
  <c r="CV153" i="1"/>
  <c r="BQ153" i="1"/>
  <c r="AN153" i="1" s="1"/>
  <c r="AO153" i="1" s="1"/>
  <c r="BH153" i="1"/>
  <c r="BF153" i="1"/>
  <c r="AY153" i="1"/>
  <c r="AW153" i="1"/>
  <c r="AM153" i="1"/>
  <c r="AL153" i="1"/>
  <c r="AK153" i="1"/>
  <c r="AJ153" i="1"/>
  <c r="U153" i="1"/>
  <c r="R153" i="1"/>
  <c r="P153" i="1"/>
  <c r="GI152" i="1"/>
  <c r="GH152" i="1"/>
  <c r="FZ152" i="1"/>
  <c r="FX152" i="1"/>
  <c r="FV152" i="1"/>
  <c r="FU152" i="1"/>
  <c r="FT152" i="1"/>
  <c r="FS152" i="1"/>
  <c r="FR152" i="1"/>
  <c r="FI152" i="1"/>
  <c r="EY152" i="1"/>
  <c r="EX152" i="1"/>
  <c r="EU152" i="1"/>
  <c r="ET152" i="1"/>
  <c r="ES152" i="1"/>
  <c r="ER152" i="1"/>
  <c r="EQ152" i="1"/>
  <c r="EP152" i="1"/>
  <c r="EJ152" i="1"/>
  <c r="DC152" i="1"/>
  <c r="DB152" i="1"/>
  <c r="DA152" i="1"/>
  <c r="CV152" i="1"/>
  <c r="BQ152" i="1"/>
  <c r="AN152" i="1" s="1"/>
  <c r="AO152" i="1" s="1"/>
  <c r="BH152" i="1"/>
  <c r="BF152" i="1"/>
  <c r="AY152" i="1"/>
  <c r="AW152" i="1"/>
  <c r="AM152" i="1"/>
  <c r="AL152" i="1"/>
  <c r="AK152" i="1"/>
  <c r="AJ152" i="1"/>
  <c r="R152" i="1"/>
  <c r="P152" i="1"/>
  <c r="GI151" i="1"/>
  <c r="GH151" i="1"/>
  <c r="FZ151" i="1"/>
  <c r="FX151" i="1"/>
  <c r="FV151" i="1"/>
  <c r="FU151" i="1"/>
  <c r="FT151" i="1"/>
  <c r="FS151" i="1"/>
  <c r="FR151" i="1"/>
  <c r="FI151" i="1"/>
  <c r="EU151" i="1"/>
  <c r="ET151" i="1"/>
  <c r="ES151" i="1"/>
  <c r="ER151" i="1"/>
  <c r="EQ151" i="1"/>
  <c r="EP151" i="1"/>
  <c r="EG151" i="1"/>
  <c r="EH151" i="1" s="1"/>
  <c r="ED151" i="1"/>
  <c r="EF151" i="1" s="1"/>
  <c r="DU151" i="1"/>
  <c r="DP151" i="1"/>
  <c r="DK151" i="1"/>
  <c r="DH151" i="1"/>
  <c r="EJ151" i="1"/>
  <c r="DC151" i="1"/>
  <c r="DB151" i="1"/>
  <c r="DA151" i="1"/>
  <c r="CV151" i="1"/>
  <c r="BQ151" i="1"/>
  <c r="AN151" i="1" s="1"/>
  <c r="AO151" i="1" s="1"/>
  <c r="BH151" i="1"/>
  <c r="BF151" i="1"/>
  <c r="AX151" i="1"/>
  <c r="AY151" i="1" s="1"/>
  <c r="AM151" i="1"/>
  <c r="AL151" i="1"/>
  <c r="AK151" i="1"/>
  <c r="AJ151" i="1"/>
  <c r="U151" i="1"/>
  <c r="R151" i="1"/>
  <c r="P151" i="1"/>
  <c r="GI150" i="1"/>
  <c r="GH150" i="1"/>
  <c r="FZ150" i="1"/>
  <c r="FX150" i="1"/>
  <c r="FV150" i="1"/>
  <c r="FU150" i="1"/>
  <c r="FT150" i="1"/>
  <c r="FS150" i="1"/>
  <c r="FR150" i="1"/>
  <c r="FI150" i="1"/>
  <c r="EU150" i="1"/>
  <c r="ET150" i="1"/>
  <c r="ES150" i="1"/>
  <c r="ER150" i="1"/>
  <c r="EQ150" i="1"/>
  <c r="EP150" i="1"/>
  <c r="DU150" i="1"/>
  <c r="DP150" i="1"/>
  <c r="DK150" i="1"/>
  <c r="DH150" i="1"/>
  <c r="DC150" i="1"/>
  <c r="DB150" i="1"/>
  <c r="DA150" i="1"/>
  <c r="CV150" i="1"/>
  <c r="BQ150" i="1"/>
  <c r="AN150" i="1" s="1"/>
  <c r="AO150" i="1" s="1"/>
  <c r="BH150" i="1"/>
  <c r="BF150" i="1"/>
  <c r="AY150" i="1"/>
  <c r="AW150" i="1"/>
  <c r="AM150" i="1"/>
  <c r="AL150" i="1"/>
  <c r="AK150" i="1"/>
  <c r="AJ150" i="1"/>
  <c r="U150" i="1"/>
  <c r="R150" i="1"/>
  <c r="P150" i="1"/>
  <c r="GI149" i="1"/>
  <c r="GH149" i="1"/>
  <c r="FZ149" i="1"/>
  <c r="FX149" i="1"/>
  <c r="FV149" i="1"/>
  <c r="FU149" i="1"/>
  <c r="FT149" i="1"/>
  <c r="FS149" i="1"/>
  <c r="FR149" i="1"/>
  <c r="FI149" i="1"/>
  <c r="EU149" i="1"/>
  <c r="ET149" i="1"/>
  <c r="ES149" i="1"/>
  <c r="ER149" i="1"/>
  <c r="EQ149" i="1"/>
  <c r="EP149" i="1"/>
  <c r="EM149" i="1"/>
  <c r="EO149" i="1" s="1"/>
  <c r="EJ149" i="1"/>
  <c r="EL149" i="1" s="1"/>
  <c r="EG149" i="1"/>
  <c r="ED149" i="1"/>
  <c r="EE149" i="1" s="1"/>
  <c r="EA149" i="1"/>
  <c r="EC149" i="1" s="1"/>
  <c r="DX149" i="1"/>
  <c r="DZ149" i="1" s="1"/>
  <c r="DU149" i="1"/>
  <c r="DP149" i="1"/>
  <c r="DK149" i="1"/>
  <c r="DH149" i="1"/>
  <c r="DC149" i="1"/>
  <c r="DB149" i="1"/>
  <c r="DA149" i="1"/>
  <c r="CV149" i="1"/>
  <c r="BQ149" i="1"/>
  <c r="AN149" i="1" s="1"/>
  <c r="AO149" i="1" s="1"/>
  <c r="BH149" i="1"/>
  <c r="BF149" i="1"/>
  <c r="AY149" i="1"/>
  <c r="AW149" i="1"/>
  <c r="AM149" i="1"/>
  <c r="AL149" i="1"/>
  <c r="AK149" i="1"/>
  <c r="AJ149" i="1"/>
  <c r="U149" i="1"/>
  <c r="R149" i="1"/>
  <c r="P149" i="1"/>
  <c r="GI148" i="1"/>
  <c r="GH148" i="1"/>
  <c r="FZ148" i="1"/>
  <c r="FX148" i="1"/>
  <c r="FV148" i="1"/>
  <c r="FU148" i="1"/>
  <c r="FT148" i="1"/>
  <c r="FS148" i="1"/>
  <c r="FR148" i="1"/>
  <c r="FI148" i="1"/>
  <c r="EU148" i="1"/>
  <c r="ET148" i="1"/>
  <c r="ES148" i="1"/>
  <c r="ER148" i="1"/>
  <c r="EQ148" i="1"/>
  <c r="EP148" i="1"/>
  <c r="EM148" i="1"/>
  <c r="EO148" i="1" s="1"/>
  <c r="EJ148" i="1"/>
  <c r="EL148" i="1" s="1"/>
  <c r="EG148" i="1"/>
  <c r="ED148" i="1"/>
  <c r="EE148" i="1" s="1"/>
  <c r="EA148" i="1"/>
  <c r="EC148" i="1" s="1"/>
  <c r="DX148" i="1"/>
  <c r="DZ148" i="1" s="1"/>
  <c r="DU148" i="1"/>
  <c r="DP148" i="1"/>
  <c r="DK148" i="1"/>
  <c r="DH148" i="1"/>
  <c r="DC148" i="1"/>
  <c r="DB148" i="1"/>
  <c r="DA148" i="1"/>
  <c r="CV148" i="1"/>
  <c r="BQ148" i="1"/>
  <c r="AN148" i="1" s="1"/>
  <c r="AO148" i="1" s="1"/>
  <c r="BH148" i="1"/>
  <c r="BF148" i="1"/>
  <c r="AY148" i="1"/>
  <c r="AW148" i="1"/>
  <c r="AM148" i="1"/>
  <c r="AL148" i="1"/>
  <c r="AK148" i="1"/>
  <c r="AJ148" i="1"/>
  <c r="U148" i="1"/>
  <c r="R148" i="1"/>
  <c r="P148" i="1"/>
  <c r="GI147" i="1"/>
  <c r="GH147" i="1"/>
  <c r="FZ147" i="1"/>
  <c r="FX147" i="1"/>
  <c r="FV147" i="1"/>
  <c r="FU147" i="1"/>
  <c r="FT147" i="1"/>
  <c r="FS147" i="1"/>
  <c r="FR147" i="1"/>
  <c r="FI147" i="1"/>
  <c r="EU147" i="1"/>
  <c r="ET147" i="1"/>
  <c r="ES147" i="1"/>
  <c r="ER147" i="1"/>
  <c r="EQ147" i="1"/>
  <c r="EP147" i="1"/>
  <c r="EM147" i="1"/>
  <c r="EO147" i="1" s="1"/>
  <c r="EJ147" i="1"/>
  <c r="EK147" i="1" s="1"/>
  <c r="EG147" i="1"/>
  <c r="EI147" i="1" s="1"/>
  <c r="ED147" i="1"/>
  <c r="EE147" i="1" s="1"/>
  <c r="EA147" i="1"/>
  <c r="EC147" i="1" s="1"/>
  <c r="DX147" i="1"/>
  <c r="DY147" i="1" s="1"/>
  <c r="DU147" i="1"/>
  <c r="DP147" i="1"/>
  <c r="DK147" i="1"/>
  <c r="DH147" i="1"/>
  <c r="DC147" i="1"/>
  <c r="DB147" i="1"/>
  <c r="DA147" i="1"/>
  <c r="CV147" i="1"/>
  <c r="BQ147" i="1"/>
  <c r="AN147" i="1" s="1"/>
  <c r="AO147" i="1" s="1"/>
  <c r="BH147" i="1"/>
  <c r="BF147" i="1"/>
  <c r="AY147" i="1"/>
  <c r="AW147" i="1"/>
  <c r="AM147" i="1"/>
  <c r="AL147" i="1"/>
  <c r="AK147" i="1"/>
  <c r="AJ147" i="1"/>
  <c r="U147" i="1"/>
  <c r="R147" i="1"/>
  <c r="P147" i="1"/>
  <c r="GI146" i="1"/>
  <c r="GH146" i="1"/>
  <c r="FZ146" i="1"/>
  <c r="FX146" i="1"/>
  <c r="FV146" i="1"/>
  <c r="FU146" i="1"/>
  <c r="FT146" i="1"/>
  <c r="FS146" i="1"/>
  <c r="FR146" i="1"/>
  <c r="FI146" i="1"/>
  <c r="EU146" i="1"/>
  <c r="ET146" i="1"/>
  <c r="ES146" i="1"/>
  <c r="ER146" i="1"/>
  <c r="EQ146" i="1"/>
  <c r="EP146" i="1"/>
  <c r="DU146" i="1"/>
  <c r="DP146" i="1"/>
  <c r="DK146" i="1"/>
  <c r="DH146" i="1"/>
  <c r="EJ146" i="1"/>
  <c r="DC146" i="1"/>
  <c r="DB146" i="1"/>
  <c r="DA146" i="1"/>
  <c r="CV146" i="1"/>
  <c r="BQ146" i="1"/>
  <c r="AN146" i="1" s="1"/>
  <c r="AO146" i="1" s="1"/>
  <c r="BH146" i="1"/>
  <c r="BF146" i="1"/>
  <c r="AX146" i="1"/>
  <c r="AY146" i="1" s="1"/>
  <c r="AM146" i="1"/>
  <c r="AL146" i="1"/>
  <c r="AK146" i="1"/>
  <c r="AJ146" i="1"/>
  <c r="U146" i="1"/>
  <c r="R146" i="1"/>
  <c r="P146" i="1"/>
  <c r="GI145" i="1"/>
  <c r="GH145" i="1"/>
  <c r="FZ145" i="1"/>
  <c r="FX145" i="1"/>
  <c r="FV145" i="1"/>
  <c r="FU145" i="1"/>
  <c r="FT145" i="1"/>
  <c r="FS145" i="1"/>
  <c r="FR145" i="1"/>
  <c r="FI145" i="1"/>
  <c r="EU145" i="1"/>
  <c r="ET145" i="1"/>
  <c r="ES145" i="1"/>
  <c r="ER145" i="1"/>
  <c r="EQ145" i="1"/>
  <c r="EP145" i="1"/>
  <c r="EM145" i="1"/>
  <c r="EO145" i="1" s="1"/>
  <c r="EJ145" i="1"/>
  <c r="EK145" i="1" s="1"/>
  <c r="EG145" i="1"/>
  <c r="EI145" i="1" s="1"/>
  <c r="ED145" i="1"/>
  <c r="EF145" i="1" s="1"/>
  <c r="EA145" i="1"/>
  <c r="EC145" i="1" s="1"/>
  <c r="DX145" i="1"/>
  <c r="DY145" i="1" s="1"/>
  <c r="DU145" i="1"/>
  <c r="DP145" i="1"/>
  <c r="DK145" i="1"/>
  <c r="DH145" i="1"/>
  <c r="DC145" i="1"/>
  <c r="DB145" i="1"/>
  <c r="DA145" i="1"/>
  <c r="CV145" i="1"/>
  <c r="BQ145" i="1"/>
  <c r="AN145" i="1" s="1"/>
  <c r="AO145" i="1" s="1"/>
  <c r="BH145" i="1"/>
  <c r="BF145" i="1"/>
  <c r="AY145" i="1"/>
  <c r="AW145" i="1"/>
  <c r="AM145" i="1"/>
  <c r="AL145" i="1"/>
  <c r="AK145" i="1"/>
  <c r="AJ145" i="1"/>
  <c r="U145" i="1"/>
  <c r="R145" i="1"/>
  <c r="P145" i="1"/>
  <c r="GI144" i="1"/>
  <c r="GH144" i="1"/>
  <c r="FZ144" i="1"/>
  <c r="FX144" i="1"/>
  <c r="FV144" i="1"/>
  <c r="FU144" i="1"/>
  <c r="FT144" i="1"/>
  <c r="FS144" i="1"/>
  <c r="FR144" i="1"/>
  <c r="FI144" i="1"/>
  <c r="EU144" i="1"/>
  <c r="ET144" i="1"/>
  <c r="ES144" i="1"/>
  <c r="ER144" i="1"/>
  <c r="EQ144" i="1"/>
  <c r="EP144" i="1"/>
  <c r="DU144" i="1"/>
  <c r="DP144" i="1"/>
  <c r="DK144" i="1"/>
  <c r="DH144" i="1"/>
  <c r="EM144" i="1"/>
  <c r="CV144" i="1"/>
  <c r="BQ144" i="1"/>
  <c r="AN144" i="1" s="1"/>
  <c r="AO144" i="1" s="1"/>
  <c r="BH144" i="1"/>
  <c r="BF144" i="1"/>
  <c r="AX144" i="1"/>
  <c r="AY144" i="1" s="1"/>
  <c r="AM144" i="1"/>
  <c r="AL144" i="1"/>
  <c r="AK144" i="1"/>
  <c r="AJ144" i="1"/>
  <c r="U144" i="1"/>
  <c r="R144" i="1"/>
  <c r="P144" i="1"/>
  <c r="GI143" i="1"/>
  <c r="GH143" i="1"/>
  <c r="FZ143" i="1"/>
  <c r="FX143" i="1"/>
  <c r="FV143" i="1"/>
  <c r="FU143" i="1"/>
  <c r="FT143" i="1"/>
  <c r="FS143" i="1"/>
  <c r="FR143" i="1"/>
  <c r="FI143" i="1"/>
  <c r="EU143" i="1"/>
  <c r="ET143" i="1"/>
  <c r="ES143" i="1"/>
  <c r="ER143" i="1"/>
  <c r="EQ143" i="1"/>
  <c r="EP143" i="1"/>
  <c r="EM143" i="1"/>
  <c r="EO143" i="1" s="1"/>
  <c r="EJ143" i="1"/>
  <c r="EL143" i="1" s="1"/>
  <c r="EG143" i="1"/>
  <c r="EI143" i="1" s="1"/>
  <c r="ED143" i="1"/>
  <c r="EF143" i="1" s="1"/>
  <c r="EA143" i="1"/>
  <c r="EB143" i="1" s="1"/>
  <c r="DX143" i="1"/>
  <c r="DZ143" i="1" s="1"/>
  <c r="DU143" i="1"/>
  <c r="DP143" i="1"/>
  <c r="DK143" i="1"/>
  <c r="DH143" i="1"/>
  <c r="DC143" i="1"/>
  <c r="DB143" i="1"/>
  <c r="DA143" i="1"/>
  <c r="CV143" i="1"/>
  <c r="BQ143" i="1"/>
  <c r="AN143" i="1" s="1"/>
  <c r="AO143" i="1" s="1"/>
  <c r="BH143" i="1"/>
  <c r="BF143" i="1"/>
  <c r="AY143" i="1"/>
  <c r="AW143" i="1"/>
  <c r="AM143" i="1"/>
  <c r="AL143" i="1"/>
  <c r="AK143" i="1"/>
  <c r="AJ143" i="1"/>
  <c r="U143" i="1"/>
  <c r="R143" i="1"/>
  <c r="P143" i="1"/>
  <c r="GI142" i="1"/>
  <c r="GH142" i="1"/>
  <c r="FZ142" i="1"/>
  <c r="FX142" i="1"/>
  <c r="FV142" i="1"/>
  <c r="FU142" i="1"/>
  <c r="FT142" i="1"/>
  <c r="FS142" i="1"/>
  <c r="FR142" i="1"/>
  <c r="FI142" i="1"/>
  <c r="EU142" i="1"/>
  <c r="ET142" i="1"/>
  <c r="ES142" i="1"/>
  <c r="ER142" i="1"/>
  <c r="EQ142" i="1"/>
  <c r="EP142" i="1"/>
  <c r="EM142" i="1"/>
  <c r="EO142" i="1" s="1"/>
  <c r="EJ142" i="1"/>
  <c r="EL142" i="1" s="1"/>
  <c r="EG142" i="1"/>
  <c r="EI142" i="1" s="1"/>
  <c r="ED142" i="1"/>
  <c r="EF142" i="1" s="1"/>
  <c r="EA142" i="1"/>
  <c r="EC142" i="1" s="1"/>
  <c r="DX142" i="1"/>
  <c r="DZ142" i="1" s="1"/>
  <c r="DU142" i="1"/>
  <c r="DP142" i="1"/>
  <c r="DK142" i="1"/>
  <c r="DH142" i="1"/>
  <c r="DC142" i="1"/>
  <c r="DB142" i="1"/>
  <c r="DA142" i="1"/>
  <c r="CV142" i="1"/>
  <c r="BQ142" i="1"/>
  <c r="AN142" i="1" s="1"/>
  <c r="AO142" i="1" s="1"/>
  <c r="BH142" i="1"/>
  <c r="BF142" i="1"/>
  <c r="AY142" i="1"/>
  <c r="AW142" i="1"/>
  <c r="AM142" i="1"/>
  <c r="AL142" i="1"/>
  <c r="AK142" i="1"/>
  <c r="AJ142" i="1"/>
  <c r="U142" i="1"/>
  <c r="R142" i="1"/>
  <c r="P142" i="1"/>
  <c r="GI141" i="1"/>
  <c r="GH141" i="1"/>
  <c r="FZ141" i="1"/>
  <c r="FX141" i="1"/>
  <c r="FV141" i="1"/>
  <c r="FU141" i="1"/>
  <c r="FT141" i="1"/>
  <c r="FS141" i="1"/>
  <c r="FR141" i="1"/>
  <c r="FI141" i="1"/>
  <c r="EU141" i="1"/>
  <c r="ET141" i="1"/>
  <c r="ES141" i="1"/>
  <c r="ER141" i="1"/>
  <c r="EQ141" i="1"/>
  <c r="EP141" i="1"/>
  <c r="EJ141" i="1"/>
  <c r="EL141" i="1" s="1"/>
  <c r="EG141" i="1"/>
  <c r="EI141" i="1" s="1"/>
  <c r="DX141" i="1"/>
  <c r="DZ141" i="1" s="1"/>
  <c r="DU141" i="1"/>
  <c r="DP141" i="1"/>
  <c r="DK141" i="1"/>
  <c r="DH141" i="1"/>
  <c r="EM141" i="1"/>
  <c r="DC141" i="1"/>
  <c r="DB141" i="1"/>
  <c r="DA141" i="1"/>
  <c r="CV141" i="1"/>
  <c r="BQ141" i="1"/>
  <c r="AN141" i="1" s="1"/>
  <c r="AO141" i="1" s="1"/>
  <c r="BH141" i="1"/>
  <c r="BF141" i="1"/>
  <c r="AX141" i="1"/>
  <c r="AY141" i="1" s="1"/>
  <c r="AM141" i="1"/>
  <c r="AL141" i="1"/>
  <c r="AK141" i="1"/>
  <c r="AJ141" i="1"/>
  <c r="U141" i="1"/>
  <c r="R141" i="1"/>
  <c r="P141" i="1"/>
  <c r="GI140" i="1"/>
  <c r="GH140" i="1"/>
  <c r="FZ140" i="1"/>
  <c r="FX140" i="1"/>
  <c r="FV140" i="1"/>
  <c r="FU140" i="1"/>
  <c r="FT140" i="1"/>
  <c r="FS140" i="1"/>
  <c r="FR140" i="1"/>
  <c r="FI140" i="1"/>
  <c r="EU140" i="1"/>
  <c r="ET140" i="1"/>
  <c r="ES140" i="1"/>
  <c r="ER140" i="1"/>
  <c r="EQ140" i="1"/>
  <c r="EP140" i="1"/>
  <c r="EG140" i="1"/>
  <c r="EI140" i="1" s="1"/>
  <c r="ED140" i="1"/>
  <c r="EF140" i="1" s="1"/>
  <c r="DU140" i="1"/>
  <c r="DP140" i="1"/>
  <c r="DK140" i="1"/>
  <c r="DH140" i="1"/>
  <c r="EJ140" i="1"/>
  <c r="DC140" i="1"/>
  <c r="DB140" i="1"/>
  <c r="DA140" i="1"/>
  <c r="CV140" i="1"/>
  <c r="BQ140" i="1"/>
  <c r="AN140" i="1" s="1"/>
  <c r="AO140" i="1" s="1"/>
  <c r="BH140" i="1"/>
  <c r="BF140" i="1"/>
  <c r="AY140" i="1"/>
  <c r="AW140" i="1"/>
  <c r="AM140" i="1"/>
  <c r="AL140" i="1"/>
  <c r="AK140" i="1"/>
  <c r="AJ140" i="1"/>
  <c r="U140" i="1"/>
  <c r="R140" i="1"/>
  <c r="P140" i="1"/>
  <c r="GI139" i="1"/>
  <c r="GH139" i="1"/>
  <c r="FZ139" i="1"/>
  <c r="FX139" i="1"/>
  <c r="FV139" i="1"/>
  <c r="FU139" i="1"/>
  <c r="FT139" i="1"/>
  <c r="FS139" i="1"/>
  <c r="FR139" i="1"/>
  <c r="FI139" i="1"/>
  <c r="EU139" i="1"/>
  <c r="ET139" i="1"/>
  <c r="ES139" i="1"/>
  <c r="ER139" i="1"/>
  <c r="EQ139" i="1"/>
  <c r="EP139" i="1"/>
  <c r="EM139" i="1"/>
  <c r="EO139" i="1" s="1"/>
  <c r="EJ139" i="1"/>
  <c r="EK139" i="1" s="1"/>
  <c r="EG139" i="1"/>
  <c r="EI139" i="1" s="1"/>
  <c r="ED139" i="1"/>
  <c r="EF139" i="1" s="1"/>
  <c r="EA139" i="1"/>
  <c r="EC139" i="1" s="1"/>
  <c r="DX139" i="1"/>
  <c r="DY139" i="1" s="1"/>
  <c r="DU139" i="1"/>
  <c r="DP139" i="1"/>
  <c r="DK139" i="1"/>
  <c r="DH139" i="1"/>
  <c r="DC139" i="1"/>
  <c r="DB139" i="1"/>
  <c r="DA139" i="1"/>
  <c r="CV139" i="1"/>
  <c r="BQ139" i="1"/>
  <c r="AN139" i="1" s="1"/>
  <c r="AO139" i="1" s="1"/>
  <c r="BH139" i="1"/>
  <c r="BF139" i="1"/>
  <c r="AY139" i="1"/>
  <c r="AW139" i="1"/>
  <c r="AM139" i="1"/>
  <c r="AL139" i="1"/>
  <c r="AK139" i="1"/>
  <c r="AJ139" i="1"/>
  <c r="U139" i="1"/>
  <c r="R139" i="1"/>
  <c r="P139" i="1"/>
  <c r="GI138" i="1"/>
  <c r="GH138" i="1"/>
  <c r="FZ138" i="1"/>
  <c r="FX138" i="1"/>
  <c r="FV138" i="1"/>
  <c r="FU138" i="1"/>
  <c r="FT138" i="1"/>
  <c r="FS138" i="1"/>
  <c r="FR138" i="1"/>
  <c r="FI138" i="1"/>
  <c r="EU138" i="1"/>
  <c r="ET138" i="1"/>
  <c r="ES138" i="1"/>
  <c r="ER138" i="1"/>
  <c r="EQ138" i="1"/>
  <c r="EP138" i="1"/>
  <c r="EM138" i="1"/>
  <c r="EO138" i="1" s="1"/>
  <c r="EJ138" i="1"/>
  <c r="EK138" i="1" s="1"/>
  <c r="EG138" i="1"/>
  <c r="EI138" i="1" s="1"/>
  <c r="ED138" i="1"/>
  <c r="EF138" i="1" s="1"/>
  <c r="EA138" i="1"/>
  <c r="EC138" i="1" s="1"/>
  <c r="DX138" i="1"/>
  <c r="DY138" i="1" s="1"/>
  <c r="DU138" i="1"/>
  <c r="DP138" i="1"/>
  <c r="DK138" i="1"/>
  <c r="DH138" i="1"/>
  <c r="DC138" i="1"/>
  <c r="DB138" i="1"/>
  <c r="DA138" i="1"/>
  <c r="CV138" i="1"/>
  <c r="BQ138" i="1"/>
  <c r="AN138" i="1" s="1"/>
  <c r="AO138" i="1" s="1"/>
  <c r="BH138" i="1"/>
  <c r="BF138" i="1"/>
  <c r="AY138" i="1"/>
  <c r="AW138" i="1"/>
  <c r="AM138" i="1"/>
  <c r="AL138" i="1"/>
  <c r="AK138" i="1"/>
  <c r="AJ138" i="1"/>
  <c r="U138" i="1"/>
  <c r="R138" i="1"/>
  <c r="P138" i="1"/>
  <c r="GI137" i="1"/>
  <c r="GH137" i="1"/>
  <c r="FZ137" i="1"/>
  <c r="FX137" i="1"/>
  <c r="FV137" i="1"/>
  <c r="FU137" i="1"/>
  <c r="FT137" i="1"/>
  <c r="FS137" i="1"/>
  <c r="FR137" i="1"/>
  <c r="FI137" i="1"/>
  <c r="EU137" i="1"/>
  <c r="ET137" i="1"/>
  <c r="ES137" i="1"/>
  <c r="ER137" i="1"/>
  <c r="EQ137" i="1"/>
  <c r="EP137" i="1"/>
  <c r="EG137" i="1"/>
  <c r="EI137" i="1" s="1"/>
  <c r="ED137" i="1"/>
  <c r="EF137" i="1" s="1"/>
  <c r="DU137" i="1"/>
  <c r="DP137" i="1"/>
  <c r="DK137" i="1"/>
  <c r="DH137" i="1"/>
  <c r="EJ137" i="1"/>
  <c r="DC137" i="1"/>
  <c r="DB137" i="1"/>
  <c r="DA137" i="1"/>
  <c r="CV137" i="1"/>
  <c r="BQ137" i="1"/>
  <c r="AN137" i="1" s="1"/>
  <c r="AO137" i="1" s="1"/>
  <c r="BH137" i="1"/>
  <c r="BF137" i="1"/>
  <c r="AY137" i="1"/>
  <c r="AW137" i="1"/>
  <c r="AM137" i="1"/>
  <c r="AL137" i="1"/>
  <c r="AK137" i="1"/>
  <c r="AJ137" i="1"/>
  <c r="U137" i="1"/>
  <c r="R137" i="1"/>
  <c r="P137" i="1"/>
  <c r="GI136" i="1"/>
  <c r="GH136" i="1"/>
  <c r="FZ136" i="1"/>
  <c r="FX136" i="1"/>
  <c r="FV136" i="1"/>
  <c r="FU136" i="1"/>
  <c r="FT136" i="1"/>
  <c r="FS136" i="1"/>
  <c r="FR136" i="1"/>
  <c r="FI136" i="1"/>
  <c r="EY136" i="1"/>
  <c r="EX136" i="1"/>
  <c r="EU136" i="1"/>
  <c r="ET136" i="1"/>
  <c r="ES136" i="1"/>
  <c r="ER136" i="1"/>
  <c r="EQ136" i="1"/>
  <c r="EP136" i="1"/>
  <c r="ED136" i="1"/>
  <c r="DC136" i="1"/>
  <c r="DB136" i="1"/>
  <c r="DA136" i="1"/>
  <c r="CV136" i="1"/>
  <c r="BQ136" i="1"/>
  <c r="AN136" i="1" s="1"/>
  <c r="AO136" i="1" s="1"/>
  <c r="AM136" i="1"/>
  <c r="AL136" i="1"/>
  <c r="AK136" i="1"/>
  <c r="AJ136" i="1"/>
  <c r="R136" i="1"/>
  <c r="P136" i="1"/>
  <c r="GI135" i="1"/>
  <c r="GH135" i="1"/>
  <c r="FZ135" i="1"/>
  <c r="FX135" i="1"/>
  <c r="FV135" i="1"/>
  <c r="FU135" i="1"/>
  <c r="FT135" i="1"/>
  <c r="FS135" i="1"/>
  <c r="FR135" i="1"/>
  <c r="FI135" i="1"/>
  <c r="EU135" i="1"/>
  <c r="ET135" i="1"/>
  <c r="ES135" i="1"/>
  <c r="ER135" i="1"/>
  <c r="EQ135" i="1"/>
  <c r="EP135" i="1"/>
  <c r="EJ135" i="1"/>
  <c r="EL135" i="1" s="1"/>
  <c r="DX135" i="1"/>
  <c r="DZ135" i="1" s="1"/>
  <c r="DU135" i="1"/>
  <c r="DP135" i="1"/>
  <c r="DK135" i="1"/>
  <c r="DH135" i="1"/>
  <c r="EM135" i="1"/>
  <c r="DC135" i="1"/>
  <c r="DB135" i="1"/>
  <c r="DA135" i="1"/>
  <c r="CV135" i="1"/>
  <c r="BQ135" i="1"/>
  <c r="AN135" i="1" s="1"/>
  <c r="AO135" i="1" s="1"/>
  <c r="BH135" i="1"/>
  <c r="BF135" i="1"/>
  <c r="AY135" i="1"/>
  <c r="AW135" i="1"/>
  <c r="AM135" i="1"/>
  <c r="AL135" i="1"/>
  <c r="AK135" i="1"/>
  <c r="AJ135" i="1"/>
  <c r="U135" i="1"/>
  <c r="R135" i="1"/>
  <c r="P135" i="1"/>
  <c r="GI134" i="1"/>
  <c r="GH134" i="1"/>
  <c r="FZ134" i="1"/>
  <c r="FX134" i="1"/>
  <c r="FV134" i="1"/>
  <c r="FU134" i="1"/>
  <c r="FT134" i="1"/>
  <c r="FS134" i="1"/>
  <c r="FR134" i="1"/>
  <c r="FI134" i="1"/>
  <c r="EY134" i="1"/>
  <c r="EX134" i="1"/>
  <c r="EU134" i="1"/>
  <c r="ET134" i="1"/>
  <c r="ES134" i="1"/>
  <c r="ER134" i="1"/>
  <c r="EQ134" i="1"/>
  <c r="EP134" i="1"/>
  <c r="EJ134" i="1"/>
  <c r="DX134" i="1"/>
  <c r="EM134" i="1"/>
  <c r="DC134" i="1"/>
  <c r="DB134" i="1"/>
  <c r="DA134" i="1"/>
  <c r="CV134" i="1"/>
  <c r="BQ134" i="1"/>
  <c r="AN134" i="1" s="1"/>
  <c r="AO134" i="1" s="1"/>
  <c r="BH134" i="1"/>
  <c r="BF134" i="1"/>
  <c r="AY134" i="1"/>
  <c r="AW134" i="1"/>
  <c r="AM134" i="1"/>
  <c r="AL134" i="1"/>
  <c r="AK134" i="1"/>
  <c r="AJ134" i="1"/>
  <c r="R134" i="1"/>
  <c r="P134" i="1"/>
  <c r="GI133" i="1"/>
  <c r="GH133" i="1"/>
  <c r="FZ133" i="1"/>
  <c r="FX133" i="1"/>
  <c r="FV133" i="1"/>
  <c r="FU133" i="1"/>
  <c r="FT133" i="1"/>
  <c r="FS133" i="1"/>
  <c r="FR133" i="1"/>
  <c r="FI133" i="1"/>
  <c r="EY133" i="1"/>
  <c r="EX133" i="1"/>
  <c r="EU133" i="1"/>
  <c r="ET133" i="1"/>
  <c r="ES133" i="1"/>
  <c r="ER133" i="1"/>
  <c r="EQ133" i="1"/>
  <c r="EP133" i="1"/>
  <c r="EJ133" i="1"/>
  <c r="DX133" i="1"/>
  <c r="EM133" i="1"/>
  <c r="DC133" i="1"/>
  <c r="DB133" i="1"/>
  <c r="DA133" i="1"/>
  <c r="CV133" i="1"/>
  <c r="BQ133" i="1"/>
  <c r="AN133" i="1" s="1"/>
  <c r="AO133" i="1" s="1"/>
  <c r="BH133" i="1"/>
  <c r="BF133" i="1"/>
  <c r="AY133" i="1"/>
  <c r="AW133" i="1"/>
  <c r="AM133" i="1"/>
  <c r="AL133" i="1"/>
  <c r="AK133" i="1"/>
  <c r="AJ133" i="1"/>
  <c r="R133" i="1"/>
  <c r="P133" i="1"/>
  <c r="GI132" i="1"/>
  <c r="GH132" i="1"/>
  <c r="FZ132" i="1"/>
  <c r="FX132" i="1"/>
  <c r="FV132" i="1"/>
  <c r="FU132" i="1"/>
  <c r="FT132" i="1"/>
  <c r="FS132" i="1"/>
  <c r="FR132" i="1"/>
  <c r="FI132" i="1"/>
  <c r="EU132" i="1"/>
  <c r="ET132" i="1"/>
  <c r="ES132" i="1"/>
  <c r="ER132" i="1"/>
  <c r="EQ132" i="1"/>
  <c r="EP132" i="1"/>
  <c r="EM132" i="1"/>
  <c r="EO132" i="1" s="1"/>
  <c r="EJ132" i="1"/>
  <c r="EL132" i="1" s="1"/>
  <c r="EG132" i="1"/>
  <c r="EH132" i="1" s="1"/>
  <c r="ED132" i="1"/>
  <c r="EE132" i="1" s="1"/>
  <c r="EA132" i="1"/>
  <c r="EC132" i="1" s="1"/>
  <c r="DX132" i="1"/>
  <c r="DZ132" i="1" s="1"/>
  <c r="DU132" i="1"/>
  <c r="DP132" i="1"/>
  <c r="DK132" i="1"/>
  <c r="DH132" i="1"/>
  <c r="DC132" i="1"/>
  <c r="DB132" i="1"/>
  <c r="DA132" i="1"/>
  <c r="CV132" i="1"/>
  <c r="BQ132" i="1"/>
  <c r="AN132" i="1" s="1"/>
  <c r="BH132" i="1"/>
  <c r="BF132" i="1"/>
  <c r="AY132" i="1"/>
  <c r="AW132" i="1"/>
  <c r="AO132" i="1"/>
  <c r="AM132" i="1"/>
  <c r="AL132" i="1"/>
  <c r="AK132" i="1"/>
  <c r="AJ132" i="1"/>
  <c r="AF132" i="1"/>
  <c r="AE132" i="1"/>
  <c r="V132" i="1"/>
  <c r="U132" i="1"/>
  <c r="R132" i="1"/>
  <c r="P132" i="1"/>
  <c r="GI131" i="1"/>
  <c r="GH131" i="1"/>
  <c r="FZ131" i="1"/>
  <c r="FX131" i="1"/>
  <c r="FV131" i="1"/>
  <c r="FU131" i="1"/>
  <c r="FT131" i="1"/>
  <c r="FS131" i="1"/>
  <c r="FR131" i="1"/>
  <c r="FI131" i="1"/>
  <c r="EU131" i="1"/>
  <c r="ET131" i="1"/>
  <c r="ES131" i="1"/>
  <c r="ER131" i="1"/>
  <c r="EQ131" i="1"/>
  <c r="EP131" i="1"/>
  <c r="EJ131" i="1"/>
  <c r="EL131" i="1" s="1"/>
  <c r="ED131" i="1"/>
  <c r="EE131" i="1" s="1"/>
  <c r="DX131" i="1"/>
  <c r="DZ131" i="1" s="1"/>
  <c r="DU131" i="1"/>
  <c r="DP131" i="1"/>
  <c r="DK131" i="1"/>
  <c r="DH131" i="1"/>
  <c r="EM131" i="1"/>
  <c r="DC131" i="1"/>
  <c r="DB131" i="1"/>
  <c r="DA131" i="1"/>
  <c r="CV131" i="1"/>
  <c r="BQ131" i="1"/>
  <c r="AN131" i="1" s="1"/>
  <c r="AO131" i="1" s="1"/>
  <c r="BH131" i="1"/>
  <c r="BF131" i="1"/>
  <c r="AY131" i="1"/>
  <c r="AW131" i="1"/>
  <c r="AM131" i="1"/>
  <c r="AL131" i="1"/>
  <c r="AK131" i="1"/>
  <c r="AJ131" i="1"/>
  <c r="U131" i="1"/>
  <c r="R131" i="1"/>
  <c r="P131" i="1"/>
  <c r="GI130" i="1"/>
  <c r="GH130" i="1"/>
  <c r="FZ130" i="1"/>
  <c r="FX130" i="1"/>
  <c r="FV130" i="1"/>
  <c r="FU130" i="1"/>
  <c r="FT130" i="1"/>
  <c r="FS130" i="1"/>
  <c r="FR130" i="1"/>
  <c r="FI130" i="1"/>
  <c r="EU130" i="1"/>
  <c r="ET130" i="1"/>
  <c r="ES130" i="1"/>
  <c r="ER130" i="1"/>
  <c r="EQ130" i="1"/>
  <c r="EP130" i="1"/>
  <c r="EJ130" i="1"/>
  <c r="EK130" i="1" s="1"/>
  <c r="ED130" i="1"/>
  <c r="EF130" i="1" s="1"/>
  <c r="DX130" i="1"/>
  <c r="DY130" i="1" s="1"/>
  <c r="DU130" i="1"/>
  <c r="DP130" i="1"/>
  <c r="DK130" i="1"/>
  <c r="DH130" i="1"/>
  <c r="EG130" i="1"/>
  <c r="DC130" i="1"/>
  <c r="DB130" i="1"/>
  <c r="DA130" i="1"/>
  <c r="CV130" i="1"/>
  <c r="BQ130" i="1"/>
  <c r="AN130" i="1" s="1"/>
  <c r="AO130" i="1" s="1"/>
  <c r="BH130" i="1"/>
  <c r="BF130" i="1"/>
  <c r="AX130" i="1"/>
  <c r="AY130" i="1" s="1"/>
  <c r="AM130" i="1"/>
  <c r="AL130" i="1"/>
  <c r="AK130" i="1"/>
  <c r="AJ130" i="1"/>
  <c r="U130" i="1"/>
  <c r="R130" i="1"/>
  <c r="P130" i="1"/>
  <c r="GI129" i="1"/>
  <c r="GH129" i="1"/>
  <c r="FZ129" i="1"/>
  <c r="FX129" i="1"/>
  <c r="FV129" i="1"/>
  <c r="FU129" i="1"/>
  <c r="FT129" i="1"/>
  <c r="FS129" i="1"/>
  <c r="FR129" i="1"/>
  <c r="FI129" i="1"/>
  <c r="EU129" i="1"/>
  <c r="ET129" i="1"/>
  <c r="ES129" i="1"/>
  <c r="ER129" i="1"/>
  <c r="EQ129" i="1"/>
  <c r="EP129" i="1"/>
  <c r="EM129" i="1"/>
  <c r="EO129" i="1" s="1"/>
  <c r="EJ129" i="1"/>
  <c r="EK129" i="1" s="1"/>
  <c r="EG129" i="1"/>
  <c r="EI129" i="1" s="1"/>
  <c r="ED129" i="1"/>
  <c r="EF129" i="1" s="1"/>
  <c r="EA129" i="1"/>
  <c r="EC129" i="1" s="1"/>
  <c r="DX129" i="1"/>
  <c r="DY129" i="1" s="1"/>
  <c r="DU129" i="1"/>
  <c r="DP129" i="1"/>
  <c r="DK129" i="1"/>
  <c r="DH129" i="1"/>
  <c r="DC129" i="1"/>
  <c r="DB129" i="1"/>
  <c r="DA129" i="1"/>
  <c r="CV129" i="1"/>
  <c r="BQ129" i="1"/>
  <c r="AN129" i="1" s="1"/>
  <c r="BH129" i="1"/>
  <c r="BF129" i="1"/>
  <c r="AY129" i="1"/>
  <c r="AW129" i="1"/>
  <c r="AO129" i="1"/>
  <c r="AM129" i="1"/>
  <c r="AL129" i="1"/>
  <c r="AK129" i="1"/>
  <c r="AJ129" i="1"/>
  <c r="AF129" i="1"/>
  <c r="AE129" i="1"/>
  <c r="V129" i="1"/>
  <c r="AV129" i="1" s="1"/>
  <c r="U129" i="1"/>
  <c r="R129" i="1"/>
  <c r="P129" i="1"/>
  <c r="GI128" i="1"/>
  <c r="GH128" i="1"/>
  <c r="FZ128" i="1"/>
  <c r="FX128" i="1"/>
  <c r="FV128" i="1"/>
  <c r="FU128" i="1"/>
  <c r="FT128" i="1"/>
  <c r="FS128" i="1"/>
  <c r="FR128" i="1"/>
  <c r="FI128" i="1"/>
  <c r="EU128" i="1"/>
  <c r="ET128" i="1"/>
  <c r="ES128" i="1"/>
  <c r="ER128" i="1"/>
  <c r="EQ128" i="1"/>
  <c r="EP128" i="1"/>
  <c r="EJ128" i="1"/>
  <c r="EK128" i="1" s="1"/>
  <c r="EG128" i="1"/>
  <c r="EI128" i="1" s="1"/>
  <c r="ED128" i="1"/>
  <c r="EE128" i="1" s="1"/>
  <c r="DX128" i="1"/>
  <c r="DY128" i="1" s="1"/>
  <c r="DU128" i="1"/>
  <c r="DP128" i="1"/>
  <c r="DK128" i="1"/>
  <c r="DH128" i="1"/>
  <c r="EM128" i="1"/>
  <c r="DC128" i="1"/>
  <c r="DB128" i="1"/>
  <c r="DA128" i="1"/>
  <c r="CV128" i="1"/>
  <c r="BQ128" i="1"/>
  <c r="AN128" i="1" s="1"/>
  <c r="AO128" i="1" s="1"/>
  <c r="BH128" i="1"/>
  <c r="BF128" i="1"/>
  <c r="AX128" i="1"/>
  <c r="AY128" i="1" s="1"/>
  <c r="AM128" i="1"/>
  <c r="AL128" i="1"/>
  <c r="AK128" i="1"/>
  <c r="AJ128" i="1"/>
  <c r="U128" i="1"/>
  <c r="R128" i="1"/>
  <c r="P128" i="1"/>
  <c r="GI127" i="1"/>
  <c r="GH127" i="1"/>
  <c r="FZ127" i="1"/>
  <c r="FX127" i="1"/>
  <c r="FV127" i="1"/>
  <c r="FU127" i="1"/>
  <c r="FT127" i="1"/>
  <c r="FS127" i="1"/>
  <c r="FR127" i="1"/>
  <c r="FI127" i="1"/>
  <c r="EU127" i="1"/>
  <c r="ET127" i="1"/>
  <c r="ES127" i="1"/>
  <c r="ER127" i="1"/>
  <c r="EQ127" i="1"/>
  <c r="EP127" i="1"/>
  <c r="EG127" i="1"/>
  <c r="EH127" i="1" s="1"/>
  <c r="ED127" i="1"/>
  <c r="EF127" i="1" s="1"/>
  <c r="DU127" i="1"/>
  <c r="DP127" i="1"/>
  <c r="DK127" i="1"/>
  <c r="DH127" i="1"/>
  <c r="EJ127" i="1"/>
  <c r="DC127" i="1"/>
  <c r="DB127" i="1"/>
  <c r="DA127" i="1"/>
  <c r="CV127" i="1"/>
  <c r="BQ127" i="1"/>
  <c r="AN127" i="1" s="1"/>
  <c r="AO127" i="1" s="1"/>
  <c r="BH127" i="1"/>
  <c r="BF127" i="1"/>
  <c r="AX127" i="1"/>
  <c r="AY127" i="1" s="1"/>
  <c r="AM127" i="1"/>
  <c r="AL127" i="1"/>
  <c r="AK127" i="1"/>
  <c r="AJ127" i="1"/>
  <c r="U127" i="1"/>
  <c r="R127" i="1"/>
  <c r="P127" i="1"/>
  <c r="GI126" i="1"/>
  <c r="GH126" i="1"/>
  <c r="FZ126" i="1"/>
  <c r="FX126" i="1"/>
  <c r="FV126" i="1"/>
  <c r="FU126" i="1"/>
  <c r="FT126" i="1"/>
  <c r="FS126" i="1"/>
  <c r="FR126" i="1"/>
  <c r="FI126" i="1"/>
  <c r="EU126" i="1"/>
  <c r="ET126" i="1"/>
  <c r="ES126" i="1"/>
  <c r="ER126" i="1"/>
  <c r="EQ126" i="1"/>
  <c r="EP126" i="1"/>
  <c r="EJ126" i="1"/>
  <c r="EK126" i="1" s="1"/>
  <c r="EG126" i="1"/>
  <c r="EI126" i="1" s="1"/>
  <c r="DX126" i="1"/>
  <c r="DY126" i="1" s="1"/>
  <c r="DU126" i="1"/>
  <c r="DP126" i="1"/>
  <c r="DK126" i="1"/>
  <c r="DH126" i="1"/>
  <c r="EM126" i="1"/>
  <c r="DC126" i="1"/>
  <c r="DB126" i="1"/>
  <c r="DA126" i="1"/>
  <c r="CV126" i="1"/>
  <c r="BQ126" i="1"/>
  <c r="AN126" i="1" s="1"/>
  <c r="AO126" i="1" s="1"/>
  <c r="BH126" i="1"/>
  <c r="BF126" i="1"/>
  <c r="AX126" i="1"/>
  <c r="AY126" i="1" s="1"/>
  <c r="AM126" i="1"/>
  <c r="AL126" i="1"/>
  <c r="AK126" i="1"/>
  <c r="AJ126" i="1"/>
  <c r="U126" i="1"/>
  <c r="R126" i="1"/>
  <c r="P126" i="1"/>
  <c r="GI125" i="1"/>
  <c r="GH125" i="1"/>
  <c r="FZ125" i="1"/>
  <c r="FX125" i="1"/>
  <c r="FV125" i="1"/>
  <c r="FU125" i="1"/>
  <c r="FT125" i="1"/>
  <c r="FS125" i="1"/>
  <c r="FR125" i="1"/>
  <c r="FI125" i="1"/>
  <c r="EU125" i="1"/>
  <c r="ET125" i="1"/>
  <c r="ES125" i="1"/>
  <c r="ER125" i="1"/>
  <c r="EQ125" i="1"/>
  <c r="EP125" i="1"/>
  <c r="EM125" i="1"/>
  <c r="EN125" i="1" s="1"/>
  <c r="EJ125" i="1"/>
  <c r="EK125" i="1" s="1"/>
  <c r="EG125" i="1"/>
  <c r="EI125" i="1" s="1"/>
  <c r="ED125" i="1"/>
  <c r="EE125" i="1" s="1"/>
  <c r="EA125" i="1"/>
  <c r="EC125" i="1" s="1"/>
  <c r="DX125" i="1"/>
  <c r="DY125" i="1" s="1"/>
  <c r="DU125" i="1"/>
  <c r="DP125" i="1"/>
  <c r="DK125" i="1"/>
  <c r="DH125" i="1"/>
  <c r="DC125" i="1"/>
  <c r="DB125" i="1"/>
  <c r="DA125" i="1"/>
  <c r="CV125" i="1"/>
  <c r="BQ125" i="1"/>
  <c r="AN125" i="1" s="1"/>
  <c r="BH125" i="1"/>
  <c r="BF125" i="1"/>
  <c r="AY125" i="1"/>
  <c r="AW125" i="1"/>
  <c r="AO125" i="1"/>
  <c r="AM125" i="1"/>
  <c r="AL125" i="1"/>
  <c r="AK125" i="1"/>
  <c r="AJ125" i="1"/>
  <c r="U125" i="1"/>
  <c r="R125" i="1"/>
  <c r="P125" i="1"/>
  <c r="GI124" i="1"/>
  <c r="GH124" i="1"/>
  <c r="FZ124" i="1"/>
  <c r="FX124" i="1"/>
  <c r="FV124" i="1"/>
  <c r="FU124" i="1"/>
  <c r="FT124" i="1"/>
  <c r="FS124" i="1"/>
  <c r="FR124" i="1"/>
  <c r="FI124" i="1"/>
  <c r="EU124" i="1"/>
  <c r="ET124" i="1"/>
  <c r="ES124" i="1"/>
  <c r="ER124" i="1"/>
  <c r="EQ124" i="1"/>
  <c r="EP124" i="1"/>
  <c r="EG124" i="1"/>
  <c r="EH124" i="1" s="1"/>
  <c r="DU124" i="1"/>
  <c r="DP124" i="1"/>
  <c r="DK124" i="1"/>
  <c r="DH124" i="1"/>
  <c r="ED124" i="1"/>
  <c r="DC124" i="1"/>
  <c r="DB124" i="1"/>
  <c r="DA124" i="1"/>
  <c r="CV124" i="1"/>
  <c r="BQ124" i="1"/>
  <c r="AN124" i="1" s="1"/>
  <c r="AO124" i="1" s="1"/>
  <c r="BH124" i="1"/>
  <c r="BF124" i="1"/>
  <c r="AY124" i="1"/>
  <c r="AW124" i="1"/>
  <c r="AM124" i="1"/>
  <c r="AL124" i="1"/>
  <c r="AK124" i="1"/>
  <c r="AJ124" i="1"/>
  <c r="U124" i="1"/>
  <c r="R124" i="1"/>
  <c r="P124" i="1"/>
  <c r="GI123" i="1"/>
  <c r="GH123" i="1"/>
  <c r="FZ123" i="1"/>
  <c r="FX123" i="1"/>
  <c r="FV123" i="1"/>
  <c r="FU123" i="1"/>
  <c r="FT123" i="1"/>
  <c r="FS123" i="1"/>
  <c r="FR123" i="1"/>
  <c r="FI123" i="1"/>
  <c r="EU123" i="1"/>
  <c r="ET123" i="1"/>
  <c r="ES123" i="1"/>
  <c r="ER123" i="1"/>
  <c r="EQ123" i="1"/>
  <c r="EP123" i="1"/>
  <c r="DU123" i="1"/>
  <c r="DP123" i="1"/>
  <c r="DK123" i="1"/>
  <c r="DH123" i="1"/>
  <c r="EJ123" i="1"/>
  <c r="DC123" i="1"/>
  <c r="DB123" i="1"/>
  <c r="DA123" i="1"/>
  <c r="CV123" i="1"/>
  <c r="BQ123" i="1"/>
  <c r="AN123" i="1" s="1"/>
  <c r="AO123" i="1" s="1"/>
  <c r="BH123" i="1"/>
  <c r="BF123" i="1"/>
  <c r="AY123" i="1"/>
  <c r="AW123" i="1"/>
  <c r="AM123" i="1"/>
  <c r="AL123" i="1"/>
  <c r="AK123" i="1"/>
  <c r="AJ123" i="1"/>
  <c r="U123" i="1"/>
  <c r="R123" i="1"/>
  <c r="P123" i="1"/>
  <c r="GI122" i="1"/>
  <c r="GH122" i="1"/>
  <c r="FZ122" i="1"/>
  <c r="FX122" i="1"/>
  <c r="FV122" i="1"/>
  <c r="FU122" i="1"/>
  <c r="FT122" i="1"/>
  <c r="FS122" i="1"/>
  <c r="FR122" i="1"/>
  <c r="FI122" i="1"/>
  <c r="EU122" i="1"/>
  <c r="ET122" i="1"/>
  <c r="ES122" i="1"/>
  <c r="ER122" i="1"/>
  <c r="EQ122" i="1"/>
  <c r="EP122" i="1"/>
  <c r="EG122" i="1"/>
  <c r="EH122" i="1" s="1"/>
  <c r="DU122" i="1"/>
  <c r="DP122" i="1"/>
  <c r="DK122" i="1"/>
  <c r="DH122" i="1"/>
  <c r="ED122" i="1"/>
  <c r="DC122" i="1"/>
  <c r="DB122" i="1"/>
  <c r="DA122" i="1"/>
  <c r="CV122" i="1"/>
  <c r="BQ122" i="1"/>
  <c r="AN122" i="1" s="1"/>
  <c r="AO122" i="1" s="1"/>
  <c r="BH122" i="1"/>
  <c r="BF122" i="1"/>
  <c r="AY122" i="1"/>
  <c r="AW122" i="1"/>
  <c r="AM122" i="1"/>
  <c r="AL122" i="1"/>
  <c r="AK122" i="1"/>
  <c r="AJ122" i="1"/>
  <c r="U122" i="1"/>
  <c r="R122" i="1"/>
  <c r="P122" i="1"/>
  <c r="GI121" i="1"/>
  <c r="GH121" i="1"/>
  <c r="FZ121" i="1"/>
  <c r="FX121" i="1"/>
  <c r="FV121" i="1"/>
  <c r="FU121" i="1"/>
  <c r="FT121" i="1"/>
  <c r="FS121" i="1"/>
  <c r="FR121" i="1"/>
  <c r="FI121" i="1"/>
  <c r="EU121" i="1"/>
  <c r="ET121" i="1"/>
  <c r="ES121" i="1"/>
  <c r="ER121" i="1"/>
  <c r="EQ121" i="1"/>
  <c r="EP121" i="1"/>
  <c r="EM121" i="1"/>
  <c r="EO121" i="1" s="1"/>
  <c r="EJ121" i="1"/>
  <c r="EK121" i="1" s="1"/>
  <c r="EG121" i="1"/>
  <c r="EI121" i="1" s="1"/>
  <c r="ED121" i="1"/>
  <c r="EF121" i="1" s="1"/>
  <c r="EA121" i="1"/>
  <c r="EC121" i="1" s="1"/>
  <c r="DX121" i="1"/>
  <c r="DY121" i="1" s="1"/>
  <c r="DU121" i="1"/>
  <c r="DP121" i="1"/>
  <c r="DK121" i="1"/>
  <c r="DH121" i="1"/>
  <c r="DC121" i="1"/>
  <c r="DB121" i="1"/>
  <c r="DA121" i="1"/>
  <c r="CV121" i="1"/>
  <c r="BQ121" i="1"/>
  <c r="AN121" i="1" s="1"/>
  <c r="BH121" i="1"/>
  <c r="BF121" i="1"/>
  <c r="AY121" i="1"/>
  <c r="AW121" i="1"/>
  <c r="AO121" i="1"/>
  <c r="AM121" i="1"/>
  <c r="AL121" i="1"/>
  <c r="AK121" i="1"/>
  <c r="AJ121" i="1"/>
  <c r="U121" i="1"/>
  <c r="R121" i="1"/>
  <c r="P121" i="1"/>
  <c r="GI120" i="1"/>
  <c r="GH120" i="1"/>
  <c r="FZ120" i="1"/>
  <c r="FX120" i="1"/>
  <c r="FV120" i="1"/>
  <c r="FU120" i="1"/>
  <c r="FT120" i="1"/>
  <c r="FS120" i="1"/>
  <c r="FR120" i="1"/>
  <c r="FI120" i="1"/>
  <c r="EU120" i="1"/>
  <c r="ET120" i="1"/>
  <c r="ES120" i="1"/>
  <c r="ER120" i="1"/>
  <c r="EQ120" i="1"/>
  <c r="EP120" i="1"/>
  <c r="EJ120" i="1"/>
  <c r="EL120" i="1" s="1"/>
  <c r="EG120" i="1"/>
  <c r="EH120" i="1" s="1"/>
  <c r="DX120" i="1"/>
  <c r="DZ120" i="1" s="1"/>
  <c r="DU120" i="1"/>
  <c r="DP120" i="1"/>
  <c r="DK120" i="1"/>
  <c r="DH120" i="1"/>
  <c r="ED120" i="1"/>
  <c r="DC120" i="1"/>
  <c r="DB120" i="1"/>
  <c r="DA120" i="1"/>
  <c r="CV120" i="1"/>
  <c r="BQ120" i="1"/>
  <c r="AN120" i="1" s="1"/>
  <c r="AO120" i="1" s="1"/>
  <c r="BH120" i="1"/>
  <c r="BF120" i="1"/>
  <c r="AY120" i="1"/>
  <c r="AW120" i="1"/>
  <c r="AM120" i="1"/>
  <c r="AL120" i="1"/>
  <c r="AK120" i="1"/>
  <c r="AJ120" i="1"/>
  <c r="U120" i="1"/>
  <c r="R120" i="1"/>
  <c r="P120" i="1"/>
  <c r="GI119" i="1"/>
  <c r="GH119" i="1"/>
  <c r="FZ119" i="1"/>
  <c r="FX119" i="1"/>
  <c r="FV119" i="1"/>
  <c r="FU119" i="1"/>
  <c r="FT119" i="1"/>
  <c r="FS119" i="1"/>
  <c r="FR119" i="1"/>
  <c r="FI119" i="1"/>
  <c r="EU119" i="1"/>
  <c r="ET119" i="1"/>
  <c r="ES119" i="1"/>
  <c r="ER119" i="1"/>
  <c r="EQ119" i="1"/>
  <c r="EP119" i="1"/>
  <c r="EM119" i="1"/>
  <c r="EO119" i="1" s="1"/>
  <c r="EJ119" i="1"/>
  <c r="EK119" i="1" s="1"/>
  <c r="EG119" i="1"/>
  <c r="EI119" i="1" s="1"/>
  <c r="ED119" i="1"/>
  <c r="EE119" i="1" s="1"/>
  <c r="EA119" i="1"/>
  <c r="EC119" i="1" s="1"/>
  <c r="DX119" i="1"/>
  <c r="DY119" i="1" s="1"/>
  <c r="DU119" i="1"/>
  <c r="DP119" i="1"/>
  <c r="DK119" i="1"/>
  <c r="DH119" i="1"/>
  <c r="DC119" i="1"/>
  <c r="DB119" i="1"/>
  <c r="DA119" i="1"/>
  <c r="CV119" i="1"/>
  <c r="BQ119" i="1"/>
  <c r="AN119" i="1" s="1"/>
  <c r="BH119" i="1"/>
  <c r="BF119" i="1"/>
  <c r="AX119" i="1"/>
  <c r="AY119" i="1" s="1"/>
  <c r="AO119" i="1"/>
  <c r="AM119" i="1"/>
  <c r="AL119" i="1"/>
  <c r="AK119" i="1"/>
  <c r="AJ119" i="1"/>
  <c r="U119" i="1"/>
  <c r="R119" i="1"/>
  <c r="P119" i="1"/>
  <c r="GI118" i="1"/>
  <c r="GH118" i="1"/>
  <c r="FZ118" i="1"/>
  <c r="FX118" i="1"/>
  <c r="FV118" i="1"/>
  <c r="FU118" i="1"/>
  <c r="FT118" i="1"/>
  <c r="FS118" i="1"/>
  <c r="FR118" i="1"/>
  <c r="FI118" i="1"/>
  <c r="EU118" i="1"/>
  <c r="ET118" i="1"/>
  <c r="ES118" i="1"/>
  <c r="ER118" i="1"/>
  <c r="EQ118" i="1"/>
  <c r="EP118" i="1"/>
  <c r="EJ118" i="1"/>
  <c r="EK118" i="1" s="1"/>
  <c r="EG118" i="1"/>
  <c r="EI118" i="1" s="1"/>
  <c r="ED118" i="1"/>
  <c r="EE118" i="1" s="1"/>
  <c r="DX118" i="1"/>
  <c r="DY118" i="1" s="1"/>
  <c r="DU118" i="1"/>
  <c r="DP118" i="1"/>
  <c r="DK118" i="1"/>
  <c r="DH118" i="1"/>
  <c r="EM118" i="1"/>
  <c r="DC118" i="1"/>
  <c r="DB118" i="1"/>
  <c r="DA118" i="1"/>
  <c r="CV118" i="1"/>
  <c r="BQ118" i="1"/>
  <c r="AN118" i="1" s="1"/>
  <c r="AO118" i="1" s="1"/>
  <c r="BH118" i="1"/>
  <c r="BF118" i="1"/>
  <c r="AX118" i="1"/>
  <c r="AY118" i="1" s="1"/>
  <c r="AM118" i="1"/>
  <c r="AL118" i="1"/>
  <c r="AK118" i="1"/>
  <c r="AJ118" i="1"/>
  <c r="U118" i="1"/>
  <c r="R118" i="1"/>
  <c r="P118" i="1"/>
  <c r="GI117" i="1"/>
  <c r="GH117" i="1"/>
  <c r="FZ117" i="1"/>
  <c r="FX117" i="1"/>
  <c r="FV117" i="1"/>
  <c r="FU117" i="1"/>
  <c r="FT117" i="1"/>
  <c r="FS117" i="1"/>
  <c r="FR117" i="1"/>
  <c r="FI117" i="1"/>
  <c r="EU117" i="1"/>
  <c r="ET117" i="1"/>
  <c r="ES117" i="1"/>
  <c r="ER117" i="1"/>
  <c r="EQ117" i="1"/>
  <c r="EP117" i="1"/>
  <c r="EM117" i="1"/>
  <c r="EO117" i="1" s="1"/>
  <c r="EJ117" i="1"/>
  <c r="EL117" i="1" s="1"/>
  <c r="EG117" i="1"/>
  <c r="EI117" i="1" s="1"/>
  <c r="ED117" i="1"/>
  <c r="EE117" i="1" s="1"/>
  <c r="EA117" i="1"/>
  <c r="EB117" i="1" s="1"/>
  <c r="DX117" i="1"/>
  <c r="DZ117" i="1" s="1"/>
  <c r="DU117" i="1"/>
  <c r="DP117" i="1"/>
  <c r="DK117" i="1"/>
  <c r="DH117" i="1"/>
  <c r="DC117" i="1"/>
  <c r="DB117" i="1"/>
  <c r="DA117" i="1"/>
  <c r="CV117" i="1"/>
  <c r="BQ117" i="1"/>
  <c r="AN117" i="1" s="1"/>
  <c r="BH117" i="1"/>
  <c r="BF117" i="1"/>
  <c r="AY117" i="1"/>
  <c r="AW117" i="1"/>
  <c r="AO117" i="1"/>
  <c r="AM117" i="1"/>
  <c r="AL117" i="1"/>
  <c r="AK117" i="1"/>
  <c r="AJ117" i="1"/>
  <c r="AF117" i="1"/>
  <c r="AE117" i="1"/>
  <c r="V117" i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K117" i="1" s="1"/>
  <c r="CL117" i="1" s="1"/>
  <c r="CM117" i="1" s="1"/>
  <c r="CN117" i="1" s="1"/>
  <c r="CO117" i="1" s="1"/>
  <c r="U117" i="1"/>
  <c r="R117" i="1"/>
  <c r="P117" i="1"/>
  <c r="GI116" i="1"/>
  <c r="GH116" i="1"/>
  <c r="FZ116" i="1"/>
  <c r="FX116" i="1"/>
  <c r="FV116" i="1"/>
  <c r="FU116" i="1"/>
  <c r="FT116" i="1"/>
  <c r="FS116" i="1"/>
  <c r="FR116" i="1"/>
  <c r="FI116" i="1"/>
  <c r="EU116" i="1"/>
  <c r="ET116" i="1"/>
  <c r="ES116" i="1"/>
  <c r="ER116" i="1"/>
  <c r="EQ116" i="1"/>
  <c r="EP116" i="1"/>
  <c r="EJ116" i="1"/>
  <c r="EL116" i="1" s="1"/>
  <c r="EG116" i="1"/>
  <c r="EI116" i="1" s="1"/>
  <c r="ED116" i="1"/>
  <c r="EE116" i="1" s="1"/>
  <c r="DX116" i="1"/>
  <c r="DZ116" i="1" s="1"/>
  <c r="DU116" i="1"/>
  <c r="DP116" i="1"/>
  <c r="DK116" i="1"/>
  <c r="DH116" i="1"/>
  <c r="EM116" i="1"/>
  <c r="DC116" i="1"/>
  <c r="DB116" i="1"/>
  <c r="DA116" i="1"/>
  <c r="CV116" i="1"/>
  <c r="BQ116" i="1"/>
  <c r="AN116" i="1" s="1"/>
  <c r="AO116" i="1" s="1"/>
  <c r="BH116" i="1"/>
  <c r="BF116" i="1"/>
  <c r="AY116" i="1"/>
  <c r="AW116" i="1"/>
  <c r="AM116" i="1"/>
  <c r="AL116" i="1"/>
  <c r="AK116" i="1"/>
  <c r="AJ116" i="1"/>
  <c r="U116" i="1"/>
  <c r="R116" i="1"/>
  <c r="P116" i="1"/>
  <c r="GI115" i="1"/>
  <c r="GH115" i="1"/>
  <c r="FZ115" i="1"/>
  <c r="FX115" i="1"/>
  <c r="FV115" i="1"/>
  <c r="FU115" i="1"/>
  <c r="FT115" i="1"/>
  <c r="FS115" i="1"/>
  <c r="FR115" i="1"/>
  <c r="FI115" i="1"/>
  <c r="EU115" i="1"/>
  <c r="ET115" i="1"/>
  <c r="ES115" i="1"/>
  <c r="ER115" i="1"/>
  <c r="EQ115" i="1"/>
  <c r="EP115" i="1"/>
  <c r="DU115" i="1"/>
  <c r="DP115" i="1"/>
  <c r="DK115" i="1"/>
  <c r="DH115" i="1"/>
  <c r="EG115" i="1"/>
  <c r="DC115" i="1"/>
  <c r="DB115" i="1"/>
  <c r="DA115" i="1"/>
  <c r="CV115" i="1"/>
  <c r="BQ115" i="1"/>
  <c r="AN115" i="1" s="1"/>
  <c r="AO115" i="1" s="1"/>
  <c r="BH115" i="1"/>
  <c r="BF115" i="1"/>
  <c r="AY115" i="1"/>
  <c r="AW115" i="1"/>
  <c r="AM115" i="1"/>
  <c r="AL115" i="1"/>
  <c r="AK115" i="1"/>
  <c r="AJ115" i="1"/>
  <c r="U115" i="1"/>
  <c r="R115" i="1"/>
  <c r="P115" i="1"/>
  <c r="GI114" i="1"/>
  <c r="GH114" i="1"/>
  <c r="FZ114" i="1"/>
  <c r="FX114" i="1"/>
  <c r="FV114" i="1"/>
  <c r="FU114" i="1"/>
  <c r="FT114" i="1"/>
  <c r="FS114" i="1"/>
  <c r="FR114" i="1"/>
  <c r="FI114" i="1"/>
  <c r="EU114" i="1"/>
  <c r="ET114" i="1"/>
  <c r="ES114" i="1"/>
  <c r="ER114" i="1"/>
  <c r="EQ114" i="1"/>
  <c r="EP114" i="1"/>
  <c r="EJ114" i="1"/>
  <c r="EL114" i="1" s="1"/>
  <c r="EG114" i="1"/>
  <c r="EI114" i="1" s="1"/>
  <c r="ED114" i="1"/>
  <c r="EE114" i="1" s="1"/>
  <c r="DX114" i="1"/>
  <c r="DZ114" i="1" s="1"/>
  <c r="DU114" i="1"/>
  <c r="DP114" i="1"/>
  <c r="DK114" i="1"/>
  <c r="DH114" i="1"/>
  <c r="EM114" i="1"/>
  <c r="DC114" i="1"/>
  <c r="DB114" i="1"/>
  <c r="DA114" i="1"/>
  <c r="CV114" i="1"/>
  <c r="BQ114" i="1"/>
  <c r="AN114" i="1" s="1"/>
  <c r="AO114" i="1" s="1"/>
  <c r="BH114" i="1"/>
  <c r="BF114" i="1"/>
  <c r="AY114" i="1"/>
  <c r="AW114" i="1"/>
  <c r="AM114" i="1"/>
  <c r="AL114" i="1"/>
  <c r="AK114" i="1"/>
  <c r="AJ114" i="1"/>
  <c r="U114" i="1"/>
  <c r="R114" i="1"/>
  <c r="P114" i="1"/>
  <c r="GI113" i="1"/>
  <c r="GH113" i="1"/>
  <c r="FZ113" i="1"/>
  <c r="FX113" i="1"/>
  <c r="FV113" i="1"/>
  <c r="FU113" i="1"/>
  <c r="FT113" i="1"/>
  <c r="FS113" i="1"/>
  <c r="FR113" i="1"/>
  <c r="FI113" i="1"/>
  <c r="EU113" i="1"/>
  <c r="ET113" i="1"/>
  <c r="ES113" i="1"/>
  <c r="ER113" i="1"/>
  <c r="EQ113" i="1"/>
  <c r="EP113" i="1"/>
  <c r="EM113" i="1"/>
  <c r="EO113" i="1" s="1"/>
  <c r="EJ113" i="1"/>
  <c r="EL113" i="1" s="1"/>
  <c r="EG113" i="1"/>
  <c r="EH113" i="1" s="1"/>
  <c r="ED113" i="1"/>
  <c r="EE113" i="1" s="1"/>
  <c r="EA113" i="1"/>
  <c r="EC113" i="1" s="1"/>
  <c r="DX113" i="1"/>
  <c r="DZ113" i="1" s="1"/>
  <c r="DU113" i="1"/>
  <c r="DP113" i="1"/>
  <c r="DK113" i="1"/>
  <c r="DH113" i="1"/>
  <c r="DC113" i="1"/>
  <c r="DB113" i="1"/>
  <c r="DA113" i="1"/>
  <c r="CV113" i="1"/>
  <c r="BQ113" i="1"/>
  <c r="AN113" i="1" s="1"/>
  <c r="BH113" i="1"/>
  <c r="BF113" i="1"/>
  <c r="AY113" i="1"/>
  <c r="AW113" i="1"/>
  <c r="AO113" i="1"/>
  <c r="AM113" i="1"/>
  <c r="AL113" i="1"/>
  <c r="AK113" i="1"/>
  <c r="AJ113" i="1"/>
  <c r="U113" i="1"/>
  <c r="R113" i="1"/>
  <c r="P113" i="1"/>
  <c r="GI112" i="1"/>
  <c r="GH112" i="1"/>
  <c r="FZ112" i="1"/>
  <c r="FX112" i="1"/>
  <c r="FV112" i="1"/>
  <c r="FU112" i="1"/>
  <c r="FT112" i="1"/>
  <c r="FS112" i="1"/>
  <c r="FR112" i="1"/>
  <c r="FI112" i="1"/>
  <c r="EU112" i="1"/>
  <c r="ET112" i="1"/>
  <c r="ES112" i="1"/>
  <c r="ER112" i="1"/>
  <c r="EQ112" i="1"/>
  <c r="EP112" i="1"/>
  <c r="EJ112" i="1"/>
  <c r="EL112" i="1" s="1"/>
  <c r="DX112" i="1"/>
  <c r="DZ112" i="1" s="1"/>
  <c r="DU112" i="1"/>
  <c r="DP112" i="1"/>
  <c r="DK112" i="1"/>
  <c r="DH112" i="1"/>
  <c r="EM112" i="1"/>
  <c r="DC112" i="1"/>
  <c r="DB112" i="1"/>
  <c r="DA112" i="1"/>
  <c r="CV112" i="1"/>
  <c r="BQ112" i="1"/>
  <c r="AN112" i="1" s="1"/>
  <c r="AO112" i="1" s="1"/>
  <c r="BH112" i="1"/>
  <c r="BF112" i="1"/>
  <c r="AY112" i="1"/>
  <c r="AW112" i="1"/>
  <c r="AM112" i="1"/>
  <c r="AL112" i="1"/>
  <c r="AK112" i="1"/>
  <c r="AJ112" i="1"/>
  <c r="U112" i="1"/>
  <c r="R112" i="1"/>
  <c r="P112" i="1"/>
  <c r="GI111" i="1"/>
  <c r="GH111" i="1"/>
  <c r="FZ111" i="1"/>
  <c r="FX111" i="1"/>
  <c r="FV111" i="1"/>
  <c r="FU111" i="1"/>
  <c r="FT111" i="1"/>
  <c r="FS111" i="1"/>
  <c r="FR111" i="1"/>
  <c r="FI111" i="1"/>
  <c r="EU111" i="1"/>
  <c r="ET111" i="1"/>
  <c r="ES111" i="1"/>
  <c r="ER111" i="1"/>
  <c r="EQ111" i="1"/>
  <c r="EP111" i="1"/>
  <c r="EM111" i="1"/>
  <c r="EO111" i="1" s="1"/>
  <c r="EJ111" i="1"/>
  <c r="EK111" i="1" s="1"/>
  <c r="EG111" i="1"/>
  <c r="EH111" i="1" s="1"/>
  <c r="ED111" i="1"/>
  <c r="EF111" i="1" s="1"/>
  <c r="EA111" i="1"/>
  <c r="EC111" i="1" s="1"/>
  <c r="DX111" i="1"/>
  <c r="DZ111" i="1" s="1"/>
  <c r="DU111" i="1"/>
  <c r="DP111" i="1"/>
  <c r="DK111" i="1"/>
  <c r="DH111" i="1"/>
  <c r="DC111" i="1"/>
  <c r="DB111" i="1"/>
  <c r="DA111" i="1"/>
  <c r="CV111" i="1"/>
  <c r="BQ111" i="1"/>
  <c r="AN111" i="1" s="1"/>
  <c r="BH111" i="1"/>
  <c r="BF111" i="1"/>
  <c r="AY111" i="1"/>
  <c r="AW111" i="1"/>
  <c r="AO111" i="1"/>
  <c r="AM111" i="1"/>
  <c r="AL111" i="1"/>
  <c r="AK111" i="1"/>
  <c r="AJ111" i="1"/>
  <c r="AF111" i="1"/>
  <c r="AE111" i="1"/>
  <c r="V111" i="1"/>
  <c r="U111" i="1"/>
  <c r="R111" i="1"/>
  <c r="P111" i="1"/>
  <c r="GI110" i="1"/>
  <c r="GH110" i="1"/>
  <c r="FZ110" i="1"/>
  <c r="FX110" i="1"/>
  <c r="FV110" i="1"/>
  <c r="FU110" i="1"/>
  <c r="FT110" i="1"/>
  <c r="FS110" i="1"/>
  <c r="FR110" i="1"/>
  <c r="FI110" i="1"/>
  <c r="EU110" i="1"/>
  <c r="ET110" i="1"/>
  <c r="ES110" i="1"/>
  <c r="ER110" i="1"/>
  <c r="EQ110" i="1"/>
  <c r="EP110" i="1"/>
  <c r="EJ110" i="1"/>
  <c r="EK110" i="1" s="1"/>
  <c r="EG110" i="1"/>
  <c r="EI110" i="1" s="1"/>
  <c r="ED110" i="1"/>
  <c r="EF110" i="1" s="1"/>
  <c r="DX110" i="1"/>
  <c r="DZ110" i="1" s="1"/>
  <c r="DU110" i="1"/>
  <c r="DP110" i="1"/>
  <c r="DK110" i="1"/>
  <c r="DH110" i="1"/>
  <c r="EM110" i="1"/>
  <c r="DC110" i="1"/>
  <c r="DB110" i="1"/>
  <c r="DA110" i="1"/>
  <c r="CV110" i="1"/>
  <c r="BQ110" i="1"/>
  <c r="AN110" i="1" s="1"/>
  <c r="AO110" i="1" s="1"/>
  <c r="BH110" i="1"/>
  <c r="BF110" i="1"/>
  <c r="AX110" i="1"/>
  <c r="AY110" i="1" s="1"/>
  <c r="AM110" i="1"/>
  <c r="AL110" i="1"/>
  <c r="AK110" i="1"/>
  <c r="AJ110" i="1"/>
  <c r="U110" i="1"/>
  <c r="R110" i="1"/>
  <c r="P110" i="1"/>
  <c r="GI109" i="1"/>
  <c r="GH109" i="1"/>
  <c r="FZ109" i="1"/>
  <c r="FX109" i="1"/>
  <c r="FV109" i="1"/>
  <c r="FU109" i="1"/>
  <c r="FT109" i="1"/>
  <c r="FS109" i="1"/>
  <c r="FR109" i="1"/>
  <c r="FI109" i="1"/>
  <c r="EU109" i="1"/>
  <c r="ET109" i="1"/>
  <c r="ES109" i="1"/>
  <c r="ER109" i="1"/>
  <c r="EQ109" i="1"/>
  <c r="EP109" i="1"/>
  <c r="EM109" i="1"/>
  <c r="EO109" i="1" s="1"/>
  <c r="EJ109" i="1"/>
  <c r="EL109" i="1" s="1"/>
  <c r="EG109" i="1"/>
  <c r="EI109" i="1" s="1"/>
  <c r="ED109" i="1"/>
  <c r="EF109" i="1" s="1"/>
  <c r="EA109" i="1"/>
  <c r="EB109" i="1" s="1"/>
  <c r="DX109" i="1"/>
  <c r="DZ109" i="1" s="1"/>
  <c r="DU109" i="1"/>
  <c r="DP109" i="1"/>
  <c r="DK109" i="1"/>
  <c r="DH109" i="1"/>
  <c r="DC109" i="1"/>
  <c r="DB109" i="1"/>
  <c r="DA109" i="1"/>
  <c r="CV109" i="1"/>
  <c r="BQ109" i="1"/>
  <c r="AN109" i="1" s="1"/>
  <c r="BH109" i="1"/>
  <c r="BF109" i="1"/>
  <c r="AY109" i="1"/>
  <c r="AW109" i="1"/>
  <c r="AO109" i="1"/>
  <c r="AM109" i="1"/>
  <c r="AL109" i="1"/>
  <c r="AK109" i="1"/>
  <c r="AJ109" i="1"/>
  <c r="AF109" i="1"/>
  <c r="AE109" i="1"/>
  <c r="V109" i="1"/>
  <c r="AV109" i="1" s="1"/>
  <c r="U109" i="1"/>
  <c r="R109" i="1"/>
  <c r="P109" i="1"/>
  <c r="GI108" i="1"/>
  <c r="GH108" i="1"/>
  <c r="FZ108" i="1"/>
  <c r="FX108" i="1"/>
  <c r="FV108" i="1"/>
  <c r="FU108" i="1"/>
  <c r="FT108" i="1"/>
  <c r="FS108" i="1"/>
  <c r="FR108" i="1"/>
  <c r="FI108" i="1"/>
  <c r="EU108" i="1"/>
  <c r="ET108" i="1"/>
  <c r="ES108" i="1"/>
  <c r="ER108" i="1"/>
  <c r="EQ108" i="1"/>
  <c r="EP108" i="1"/>
  <c r="EJ108" i="1"/>
  <c r="EL108" i="1" s="1"/>
  <c r="EG108" i="1"/>
  <c r="EI108" i="1" s="1"/>
  <c r="ED108" i="1"/>
  <c r="EE108" i="1" s="1"/>
  <c r="DX108" i="1"/>
  <c r="DZ108" i="1" s="1"/>
  <c r="DU108" i="1"/>
  <c r="DP108" i="1"/>
  <c r="DK108" i="1"/>
  <c r="DH108" i="1"/>
  <c r="EM108" i="1"/>
  <c r="DC108" i="1"/>
  <c r="DB108" i="1"/>
  <c r="DA108" i="1"/>
  <c r="CV108" i="1"/>
  <c r="BQ108" i="1"/>
  <c r="AN108" i="1" s="1"/>
  <c r="AO108" i="1" s="1"/>
  <c r="BH108" i="1"/>
  <c r="BF108" i="1"/>
  <c r="AX108" i="1"/>
  <c r="AY108" i="1" s="1"/>
  <c r="AM108" i="1"/>
  <c r="AL108" i="1"/>
  <c r="AK108" i="1"/>
  <c r="AJ108" i="1"/>
  <c r="U108" i="1"/>
  <c r="R108" i="1"/>
  <c r="P108" i="1"/>
  <c r="GI107" i="1"/>
  <c r="GH107" i="1"/>
  <c r="FZ107" i="1"/>
  <c r="FX107" i="1"/>
  <c r="FV107" i="1"/>
  <c r="FU107" i="1"/>
  <c r="FT107" i="1"/>
  <c r="FS107" i="1"/>
  <c r="FR107" i="1"/>
  <c r="FI107" i="1"/>
  <c r="EU107" i="1"/>
  <c r="ET107" i="1"/>
  <c r="ES107" i="1"/>
  <c r="ER107" i="1"/>
  <c r="EQ107" i="1"/>
  <c r="EP107" i="1"/>
  <c r="DU107" i="1"/>
  <c r="DP107" i="1"/>
  <c r="DK107" i="1"/>
  <c r="DH107" i="1"/>
  <c r="EM107" i="1"/>
  <c r="DC107" i="1"/>
  <c r="DB107" i="1"/>
  <c r="DA107" i="1"/>
  <c r="CV107" i="1"/>
  <c r="BQ107" i="1"/>
  <c r="AN107" i="1" s="1"/>
  <c r="AO107" i="1" s="1"/>
  <c r="BH107" i="1"/>
  <c r="BF107" i="1"/>
  <c r="AX107" i="1"/>
  <c r="AY107" i="1" s="1"/>
  <c r="AM107" i="1"/>
  <c r="AL107" i="1"/>
  <c r="AK107" i="1"/>
  <c r="AJ107" i="1"/>
  <c r="U107" i="1"/>
  <c r="R107" i="1"/>
  <c r="P107" i="1"/>
  <c r="GI106" i="1"/>
  <c r="GH106" i="1"/>
  <c r="FZ106" i="1"/>
  <c r="FX106" i="1"/>
  <c r="FV106" i="1"/>
  <c r="FU106" i="1"/>
  <c r="FT106" i="1"/>
  <c r="FS106" i="1"/>
  <c r="FR106" i="1"/>
  <c r="FI106" i="1"/>
  <c r="EU106" i="1"/>
  <c r="ET106" i="1"/>
  <c r="ES106" i="1"/>
  <c r="ER106" i="1"/>
  <c r="EQ106" i="1"/>
  <c r="EP106" i="1"/>
  <c r="EM106" i="1"/>
  <c r="EO106" i="1" s="1"/>
  <c r="EJ106" i="1"/>
  <c r="EL106" i="1" s="1"/>
  <c r="EG106" i="1"/>
  <c r="EH106" i="1" s="1"/>
  <c r="ED106" i="1"/>
  <c r="EE106" i="1" s="1"/>
  <c r="EA106" i="1"/>
  <c r="EC106" i="1" s="1"/>
  <c r="DX106" i="1"/>
  <c r="DZ106" i="1" s="1"/>
  <c r="DU106" i="1"/>
  <c r="DP106" i="1"/>
  <c r="DK106" i="1"/>
  <c r="DH106" i="1"/>
  <c r="DC106" i="1"/>
  <c r="DB106" i="1"/>
  <c r="DA106" i="1"/>
  <c r="CV106" i="1"/>
  <c r="BQ106" i="1"/>
  <c r="AN106" i="1" s="1"/>
  <c r="BH106" i="1"/>
  <c r="BF106" i="1"/>
  <c r="AY106" i="1"/>
  <c r="AW106" i="1"/>
  <c r="AO106" i="1"/>
  <c r="AM106" i="1"/>
  <c r="AL106" i="1"/>
  <c r="AK106" i="1"/>
  <c r="AJ106" i="1"/>
  <c r="AF106" i="1"/>
  <c r="AE106" i="1"/>
  <c r="V106" i="1"/>
  <c r="U106" i="1"/>
  <c r="R106" i="1"/>
  <c r="P106" i="1"/>
  <c r="GI105" i="1"/>
  <c r="GH105" i="1"/>
  <c r="FZ105" i="1"/>
  <c r="FX105" i="1"/>
  <c r="FV105" i="1"/>
  <c r="FU105" i="1"/>
  <c r="FT105" i="1"/>
  <c r="FS105" i="1"/>
  <c r="FR105" i="1"/>
  <c r="FI105" i="1"/>
  <c r="EU105" i="1"/>
  <c r="ET105" i="1"/>
  <c r="ES105" i="1"/>
  <c r="ER105" i="1"/>
  <c r="EQ105" i="1"/>
  <c r="EP105" i="1"/>
  <c r="EJ105" i="1"/>
  <c r="EL105" i="1" s="1"/>
  <c r="EG105" i="1"/>
  <c r="EI105" i="1" s="1"/>
  <c r="ED105" i="1"/>
  <c r="EE105" i="1" s="1"/>
  <c r="DX105" i="1"/>
  <c r="DZ105" i="1" s="1"/>
  <c r="DU105" i="1"/>
  <c r="DP105" i="1"/>
  <c r="DK105" i="1"/>
  <c r="DH105" i="1"/>
  <c r="EM105" i="1"/>
  <c r="DC105" i="1"/>
  <c r="DB105" i="1"/>
  <c r="DA105" i="1"/>
  <c r="CV105" i="1"/>
  <c r="BQ105" i="1"/>
  <c r="AN105" i="1" s="1"/>
  <c r="AO105" i="1" s="1"/>
  <c r="BH105" i="1"/>
  <c r="BF105" i="1"/>
  <c r="AX105" i="1"/>
  <c r="AY105" i="1" s="1"/>
  <c r="AM105" i="1"/>
  <c r="AL105" i="1"/>
  <c r="AK105" i="1"/>
  <c r="AJ105" i="1"/>
  <c r="U105" i="1"/>
  <c r="R105" i="1"/>
  <c r="P105" i="1"/>
  <c r="GI104" i="1"/>
  <c r="GH104" i="1"/>
  <c r="FZ104" i="1"/>
  <c r="FX104" i="1"/>
  <c r="FV104" i="1"/>
  <c r="FU104" i="1"/>
  <c r="FT104" i="1"/>
  <c r="FS104" i="1"/>
  <c r="FR104" i="1"/>
  <c r="FI104" i="1"/>
  <c r="EU104" i="1"/>
  <c r="ET104" i="1"/>
  <c r="ES104" i="1"/>
  <c r="ER104" i="1"/>
  <c r="EQ104" i="1"/>
  <c r="EP104" i="1"/>
  <c r="DU104" i="1"/>
  <c r="DP104" i="1"/>
  <c r="DK104" i="1"/>
  <c r="DH104" i="1"/>
  <c r="EM104" i="1"/>
  <c r="DC104" i="1"/>
  <c r="DB104" i="1"/>
  <c r="DA104" i="1"/>
  <c r="CV104" i="1"/>
  <c r="BQ104" i="1"/>
  <c r="AN104" i="1" s="1"/>
  <c r="AO104" i="1" s="1"/>
  <c r="BH104" i="1"/>
  <c r="BF104" i="1"/>
  <c r="AX104" i="1"/>
  <c r="AY104" i="1" s="1"/>
  <c r="AM104" i="1"/>
  <c r="AL104" i="1"/>
  <c r="AK104" i="1"/>
  <c r="AJ104" i="1"/>
  <c r="U104" i="1"/>
  <c r="R104" i="1"/>
  <c r="P104" i="1"/>
  <c r="GI103" i="1"/>
  <c r="GH103" i="1"/>
  <c r="FZ103" i="1"/>
  <c r="FX103" i="1"/>
  <c r="FV103" i="1"/>
  <c r="FU103" i="1"/>
  <c r="FT103" i="1"/>
  <c r="FS103" i="1"/>
  <c r="FR103" i="1"/>
  <c r="FI103" i="1"/>
  <c r="EU103" i="1"/>
  <c r="ET103" i="1"/>
  <c r="ES103" i="1"/>
  <c r="ER103" i="1"/>
  <c r="EQ103" i="1"/>
  <c r="EP103" i="1"/>
  <c r="EM103" i="1"/>
  <c r="EO103" i="1" s="1"/>
  <c r="EJ103" i="1"/>
  <c r="EL103" i="1" s="1"/>
  <c r="EG103" i="1"/>
  <c r="EH103" i="1" s="1"/>
  <c r="ED103" i="1"/>
  <c r="EF103" i="1" s="1"/>
  <c r="EA103" i="1"/>
  <c r="EC103" i="1" s="1"/>
  <c r="DX103" i="1"/>
  <c r="DZ103" i="1" s="1"/>
  <c r="DU103" i="1"/>
  <c r="DP103" i="1"/>
  <c r="DK103" i="1"/>
  <c r="DH103" i="1"/>
  <c r="DC103" i="1"/>
  <c r="DB103" i="1"/>
  <c r="DA103" i="1"/>
  <c r="CV103" i="1"/>
  <c r="BQ103" i="1"/>
  <c r="AN103" i="1" s="1"/>
  <c r="BH103" i="1"/>
  <c r="BF103" i="1"/>
  <c r="AY103" i="1"/>
  <c r="AW103" i="1"/>
  <c r="AO103" i="1"/>
  <c r="AM103" i="1"/>
  <c r="AL103" i="1"/>
  <c r="AK103" i="1"/>
  <c r="AJ103" i="1"/>
  <c r="AF103" i="1"/>
  <c r="AE103" i="1"/>
  <c r="V103" i="1"/>
  <c r="U103" i="1"/>
  <c r="R103" i="1"/>
  <c r="P103" i="1"/>
  <c r="GI102" i="1"/>
  <c r="GH102" i="1"/>
  <c r="FZ102" i="1"/>
  <c r="FX102" i="1"/>
  <c r="FV102" i="1"/>
  <c r="FU102" i="1"/>
  <c r="FT102" i="1"/>
  <c r="FS102" i="1"/>
  <c r="FR102" i="1"/>
  <c r="FI102" i="1"/>
  <c r="EU102" i="1"/>
  <c r="ET102" i="1"/>
  <c r="ES102" i="1"/>
  <c r="ER102" i="1"/>
  <c r="EQ102" i="1"/>
  <c r="EP102" i="1"/>
  <c r="EJ102" i="1"/>
  <c r="EL102" i="1" s="1"/>
  <c r="EG102" i="1"/>
  <c r="EI102" i="1" s="1"/>
  <c r="ED102" i="1"/>
  <c r="EE102" i="1" s="1"/>
  <c r="DX102" i="1"/>
  <c r="DZ102" i="1" s="1"/>
  <c r="DU102" i="1"/>
  <c r="DP102" i="1"/>
  <c r="DK102" i="1"/>
  <c r="DH102" i="1"/>
  <c r="EM102" i="1"/>
  <c r="DC102" i="1"/>
  <c r="DB102" i="1"/>
  <c r="DA102" i="1"/>
  <c r="CV102" i="1"/>
  <c r="BQ102" i="1"/>
  <c r="AN102" i="1" s="1"/>
  <c r="AO102" i="1" s="1"/>
  <c r="BH102" i="1"/>
  <c r="BF102" i="1"/>
  <c r="AX102" i="1"/>
  <c r="AY102" i="1" s="1"/>
  <c r="AM102" i="1"/>
  <c r="AL102" i="1"/>
  <c r="AK102" i="1"/>
  <c r="AJ102" i="1"/>
  <c r="U102" i="1"/>
  <c r="R102" i="1"/>
  <c r="P102" i="1"/>
  <c r="GI101" i="1"/>
  <c r="GH101" i="1"/>
  <c r="FZ101" i="1"/>
  <c r="FX101" i="1"/>
  <c r="FV101" i="1"/>
  <c r="FU101" i="1"/>
  <c r="FT101" i="1"/>
  <c r="FS101" i="1"/>
  <c r="FR101" i="1"/>
  <c r="FI101" i="1"/>
  <c r="EU101" i="1"/>
  <c r="ET101" i="1"/>
  <c r="ES101" i="1"/>
  <c r="ER101" i="1"/>
  <c r="EQ101" i="1"/>
  <c r="EP101" i="1"/>
  <c r="DU101" i="1"/>
  <c r="DP101" i="1"/>
  <c r="DK101" i="1"/>
  <c r="DH101" i="1"/>
  <c r="EM101" i="1"/>
  <c r="DC101" i="1"/>
  <c r="DB101" i="1"/>
  <c r="DA101" i="1"/>
  <c r="CV101" i="1"/>
  <c r="BQ101" i="1"/>
  <c r="AN101" i="1" s="1"/>
  <c r="AO101" i="1" s="1"/>
  <c r="BH101" i="1"/>
  <c r="BF101" i="1"/>
  <c r="AX101" i="1"/>
  <c r="AY101" i="1" s="1"/>
  <c r="AM101" i="1"/>
  <c r="AL101" i="1"/>
  <c r="AK101" i="1"/>
  <c r="AJ101" i="1"/>
  <c r="U101" i="1"/>
  <c r="R101" i="1"/>
  <c r="P101" i="1"/>
  <c r="GI100" i="1"/>
  <c r="GH100" i="1"/>
  <c r="FZ100" i="1"/>
  <c r="FX100" i="1"/>
  <c r="FV100" i="1"/>
  <c r="FU100" i="1"/>
  <c r="FT100" i="1"/>
  <c r="FS100" i="1"/>
  <c r="FR100" i="1"/>
  <c r="FI100" i="1"/>
  <c r="EY100" i="1"/>
  <c r="EX100" i="1"/>
  <c r="EU100" i="1"/>
  <c r="ET100" i="1"/>
  <c r="ES100" i="1"/>
  <c r="ER100" i="1"/>
  <c r="EQ100" i="1"/>
  <c r="EP100" i="1"/>
  <c r="EJ100" i="1"/>
  <c r="EG100" i="1"/>
  <c r="ED100" i="1"/>
  <c r="EE100" i="1" s="1"/>
  <c r="DX100" i="1"/>
  <c r="EM100" i="1"/>
  <c r="DC100" i="1"/>
  <c r="DB100" i="1"/>
  <c r="DA100" i="1"/>
  <c r="CV100" i="1"/>
  <c r="BQ100" i="1"/>
  <c r="AN100" i="1" s="1"/>
  <c r="AO100" i="1" s="1"/>
  <c r="BH100" i="1"/>
  <c r="BF100" i="1"/>
  <c r="AX100" i="1"/>
  <c r="AY100" i="1" s="1"/>
  <c r="AM100" i="1"/>
  <c r="AL100" i="1"/>
  <c r="AK100" i="1"/>
  <c r="AJ100" i="1"/>
  <c r="R100" i="1"/>
  <c r="P100" i="1"/>
  <c r="GI99" i="1"/>
  <c r="GH99" i="1"/>
  <c r="FZ99" i="1"/>
  <c r="FX99" i="1"/>
  <c r="FV99" i="1"/>
  <c r="FU99" i="1"/>
  <c r="FT99" i="1"/>
  <c r="FS99" i="1"/>
  <c r="FR99" i="1"/>
  <c r="FI99" i="1"/>
  <c r="FH99" i="1"/>
  <c r="ER99" i="1" s="1"/>
  <c r="EM99" i="1"/>
  <c r="EJ99" i="1"/>
  <c r="EL99" i="1" s="1"/>
  <c r="EG99" i="1"/>
  <c r="EI99" i="1" s="1"/>
  <c r="ED99" i="1"/>
  <c r="EF99" i="1" s="1"/>
  <c r="EA99" i="1"/>
  <c r="DX99" i="1"/>
  <c r="DZ99" i="1" s="1"/>
  <c r="DU99" i="1"/>
  <c r="DP99" i="1"/>
  <c r="DK99" i="1"/>
  <c r="DH99" i="1"/>
  <c r="DA99" i="1"/>
  <c r="CV99" i="1"/>
  <c r="BQ99" i="1"/>
  <c r="AN99" i="1" s="1"/>
  <c r="AY99" i="1"/>
  <c r="AW99" i="1"/>
  <c r="AO99" i="1"/>
  <c r="AM99" i="1"/>
  <c r="AL99" i="1"/>
  <c r="AK99" i="1"/>
  <c r="AJ99" i="1"/>
  <c r="V99" i="1"/>
  <c r="U99" i="1"/>
  <c r="P99" i="1"/>
  <c r="GI98" i="1"/>
  <c r="GH98" i="1"/>
  <c r="FZ98" i="1"/>
  <c r="FX98" i="1"/>
  <c r="FV98" i="1"/>
  <c r="FU98" i="1"/>
  <c r="FT98" i="1"/>
  <c r="FS98" i="1"/>
  <c r="FR98" i="1"/>
  <c r="FI98" i="1"/>
  <c r="EU98" i="1"/>
  <c r="ET98" i="1"/>
  <c r="ES98" i="1"/>
  <c r="ER98" i="1"/>
  <c r="EQ98" i="1"/>
  <c r="EP98" i="1"/>
  <c r="EM98" i="1"/>
  <c r="EO98" i="1" s="1"/>
  <c r="EJ98" i="1"/>
  <c r="EK98" i="1" s="1"/>
  <c r="EG98" i="1"/>
  <c r="EH98" i="1" s="1"/>
  <c r="ED98" i="1"/>
  <c r="EF98" i="1" s="1"/>
  <c r="EA98" i="1"/>
  <c r="EC98" i="1" s="1"/>
  <c r="DX98" i="1"/>
  <c r="DY98" i="1" s="1"/>
  <c r="DU98" i="1"/>
  <c r="DP98" i="1"/>
  <c r="DK98" i="1"/>
  <c r="DH98" i="1"/>
  <c r="DC98" i="1"/>
  <c r="DB98" i="1"/>
  <c r="DA98" i="1"/>
  <c r="CV98" i="1"/>
  <c r="BQ98" i="1"/>
  <c r="AN98" i="1" s="1"/>
  <c r="AO98" i="1" s="1"/>
  <c r="BH98" i="1"/>
  <c r="BF98" i="1"/>
  <c r="AX98" i="1"/>
  <c r="AY98" i="1" s="1"/>
  <c r="AM98" i="1"/>
  <c r="AL98" i="1"/>
  <c r="AK98" i="1"/>
  <c r="AJ98" i="1"/>
  <c r="U98" i="1"/>
  <c r="R98" i="1"/>
  <c r="P98" i="1"/>
  <c r="GI97" i="1"/>
  <c r="GH97" i="1"/>
  <c r="FZ97" i="1"/>
  <c r="FX97" i="1"/>
  <c r="FV97" i="1"/>
  <c r="FU97" i="1"/>
  <c r="FT97" i="1"/>
  <c r="FS97" i="1"/>
  <c r="FR97" i="1"/>
  <c r="FI97" i="1"/>
  <c r="EU97" i="1"/>
  <c r="ET97" i="1"/>
  <c r="ES97" i="1"/>
  <c r="ER97" i="1"/>
  <c r="EQ97" i="1"/>
  <c r="EP97" i="1"/>
  <c r="EJ97" i="1"/>
  <c r="EK97" i="1" s="1"/>
  <c r="ED97" i="1"/>
  <c r="EE97" i="1" s="1"/>
  <c r="DX97" i="1"/>
  <c r="DY97" i="1" s="1"/>
  <c r="DU97" i="1"/>
  <c r="DP97" i="1"/>
  <c r="DK97" i="1"/>
  <c r="DH97" i="1"/>
  <c r="EG97" i="1"/>
  <c r="DC97" i="1"/>
  <c r="DB97" i="1"/>
  <c r="DA97" i="1"/>
  <c r="CV97" i="1"/>
  <c r="BQ97" i="1"/>
  <c r="AN97" i="1" s="1"/>
  <c r="AO97" i="1" s="1"/>
  <c r="BH97" i="1"/>
  <c r="BF97" i="1"/>
  <c r="AX97" i="1"/>
  <c r="AY97" i="1" s="1"/>
  <c r="AM97" i="1"/>
  <c r="AL97" i="1"/>
  <c r="AK97" i="1"/>
  <c r="AJ97" i="1"/>
  <c r="U97" i="1"/>
  <c r="R97" i="1"/>
  <c r="P97" i="1"/>
  <c r="GI96" i="1"/>
  <c r="GH96" i="1"/>
  <c r="FZ96" i="1"/>
  <c r="FX96" i="1"/>
  <c r="FV96" i="1"/>
  <c r="FU96" i="1"/>
  <c r="FT96" i="1"/>
  <c r="FS96" i="1"/>
  <c r="FR96" i="1"/>
  <c r="FI96" i="1"/>
  <c r="EU96" i="1"/>
  <c r="ET96" i="1"/>
  <c r="ES96" i="1"/>
  <c r="ER96" i="1"/>
  <c r="EQ96" i="1"/>
  <c r="EP96" i="1"/>
  <c r="EM96" i="1"/>
  <c r="EO96" i="1" s="1"/>
  <c r="EJ96" i="1"/>
  <c r="EK96" i="1" s="1"/>
  <c r="EG96" i="1"/>
  <c r="EI96" i="1" s="1"/>
  <c r="ED96" i="1"/>
  <c r="EE96" i="1" s="1"/>
  <c r="EA96" i="1"/>
  <c r="EC96" i="1" s="1"/>
  <c r="DX96" i="1"/>
  <c r="DY96" i="1" s="1"/>
  <c r="DU96" i="1"/>
  <c r="DP96" i="1"/>
  <c r="DK96" i="1"/>
  <c r="DH96" i="1"/>
  <c r="DC96" i="1"/>
  <c r="DB96" i="1"/>
  <c r="DA96" i="1"/>
  <c r="CV96" i="1"/>
  <c r="BQ96" i="1"/>
  <c r="AN96" i="1" s="1"/>
  <c r="BH96" i="1"/>
  <c r="BF96" i="1"/>
  <c r="AY96" i="1"/>
  <c r="AW96" i="1"/>
  <c r="AO96" i="1"/>
  <c r="AM96" i="1"/>
  <c r="AL96" i="1"/>
  <c r="AK96" i="1"/>
  <c r="AJ96" i="1"/>
  <c r="U96" i="1"/>
  <c r="R96" i="1"/>
  <c r="P96" i="1"/>
  <c r="GI95" i="1"/>
  <c r="GH95" i="1"/>
  <c r="FZ95" i="1"/>
  <c r="FX95" i="1"/>
  <c r="FV95" i="1"/>
  <c r="FU95" i="1"/>
  <c r="FT95" i="1"/>
  <c r="FS95" i="1"/>
  <c r="FR95" i="1"/>
  <c r="FI95" i="1"/>
  <c r="EU95" i="1"/>
  <c r="ET95" i="1"/>
  <c r="ES95" i="1"/>
  <c r="ER95" i="1"/>
  <c r="EQ95" i="1"/>
  <c r="EP95" i="1"/>
  <c r="EJ95" i="1"/>
  <c r="EL95" i="1" s="1"/>
  <c r="EG95" i="1"/>
  <c r="EI95" i="1" s="1"/>
  <c r="DX95" i="1"/>
  <c r="DZ95" i="1" s="1"/>
  <c r="DU95" i="1"/>
  <c r="DP95" i="1"/>
  <c r="DK95" i="1"/>
  <c r="DH95" i="1"/>
  <c r="EM95" i="1"/>
  <c r="DC95" i="1"/>
  <c r="DB95" i="1"/>
  <c r="DA95" i="1"/>
  <c r="CV95" i="1"/>
  <c r="BQ95" i="1"/>
  <c r="AN95" i="1" s="1"/>
  <c r="AO95" i="1" s="1"/>
  <c r="BH95" i="1"/>
  <c r="BF95" i="1"/>
  <c r="AY95" i="1"/>
  <c r="AW95" i="1"/>
  <c r="AM95" i="1"/>
  <c r="AL95" i="1"/>
  <c r="AK95" i="1"/>
  <c r="AJ95" i="1"/>
  <c r="U95" i="1"/>
  <c r="R95" i="1"/>
  <c r="P95" i="1"/>
  <c r="GI94" i="1"/>
  <c r="GH94" i="1"/>
  <c r="FZ94" i="1"/>
  <c r="FX94" i="1"/>
  <c r="FV94" i="1"/>
  <c r="FU94" i="1"/>
  <c r="FT94" i="1"/>
  <c r="FS94" i="1"/>
  <c r="FR94" i="1"/>
  <c r="FI94" i="1"/>
  <c r="EU94" i="1"/>
  <c r="ET94" i="1"/>
  <c r="ES94" i="1"/>
  <c r="ER94" i="1"/>
  <c r="EQ94" i="1"/>
  <c r="EP94" i="1"/>
  <c r="DU94" i="1"/>
  <c r="DP94" i="1"/>
  <c r="DK94" i="1"/>
  <c r="DH94" i="1"/>
  <c r="ED94" i="1"/>
  <c r="DC94" i="1"/>
  <c r="DB94" i="1"/>
  <c r="DA94" i="1"/>
  <c r="CV94" i="1"/>
  <c r="BQ94" i="1"/>
  <c r="AN94" i="1" s="1"/>
  <c r="AO94" i="1" s="1"/>
  <c r="BH94" i="1"/>
  <c r="BF94" i="1"/>
  <c r="AY94" i="1"/>
  <c r="AW94" i="1"/>
  <c r="AM94" i="1"/>
  <c r="AL94" i="1"/>
  <c r="AK94" i="1"/>
  <c r="AJ94" i="1"/>
  <c r="U94" i="1"/>
  <c r="R94" i="1"/>
  <c r="P94" i="1"/>
  <c r="GI93" i="1"/>
  <c r="GH93" i="1"/>
  <c r="FZ93" i="1"/>
  <c r="FX93" i="1"/>
  <c r="FV93" i="1"/>
  <c r="FU93" i="1"/>
  <c r="FT93" i="1"/>
  <c r="FS93" i="1"/>
  <c r="FR93" i="1"/>
  <c r="FI93" i="1"/>
  <c r="EU93" i="1"/>
  <c r="ET93" i="1"/>
  <c r="ES93" i="1"/>
  <c r="ER93" i="1"/>
  <c r="EQ93" i="1"/>
  <c r="EP93" i="1"/>
  <c r="EJ93" i="1"/>
  <c r="EL93" i="1" s="1"/>
  <c r="EG93" i="1"/>
  <c r="EI93" i="1" s="1"/>
  <c r="DX93" i="1"/>
  <c r="DZ93" i="1" s="1"/>
  <c r="DU93" i="1"/>
  <c r="DP93" i="1"/>
  <c r="DK93" i="1"/>
  <c r="DH93" i="1"/>
  <c r="EM93" i="1"/>
  <c r="DC93" i="1"/>
  <c r="DB93" i="1"/>
  <c r="DA93" i="1"/>
  <c r="CV93" i="1"/>
  <c r="BQ93" i="1"/>
  <c r="AN93" i="1" s="1"/>
  <c r="AO93" i="1" s="1"/>
  <c r="BH93" i="1"/>
  <c r="BF93" i="1"/>
  <c r="AY93" i="1"/>
  <c r="AW93" i="1"/>
  <c r="AM93" i="1"/>
  <c r="AL93" i="1"/>
  <c r="AK93" i="1"/>
  <c r="AJ93" i="1"/>
  <c r="U93" i="1"/>
  <c r="R93" i="1"/>
  <c r="P93" i="1"/>
  <c r="GI92" i="1"/>
  <c r="GH92" i="1"/>
  <c r="FZ92" i="1"/>
  <c r="FX92" i="1"/>
  <c r="FV92" i="1"/>
  <c r="FU92" i="1"/>
  <c r="FT92" i="1"/>
  <c r="FS92" i="1"/>
  <c r="FR92" i="1"/>
  <c r="FI92" i="1"/>
  <c r="EU92" i="1"/>
  <c r="ET92" i="1"/>
  <c r="ES92" i="1"/>
  <c r="ER92" i="1"/>
  <c r="EQ92" i="1"/>
  <c r="EP92" i="1"/>
  <c r="EM92" i="1"/>
  <c r="EO92" i="1" s="1"/>
  <c r="EJ92" i="1"/>
  <c r="EL92" i="1" s="1"/>
  <c r="EG92" i="1"/>
  <c r="EI92" i="1" s="1"/>
  <c r="ED92" i="1"/>
  <c r="EF92" i="1" s="1"/>
  <c r="EA92" i="1"/>
  <c r="EC92" i="1" s="1"/>
  <c r="DX92" i="1"/>
  <c r="DZ92" i="1" s="1"/>
  <c r="DU92" i="1"/>
  <c r="DP92" i="1"/>
  <c r="DK92" i="1"/>
  <c r="DH92" i="1"/>
  <c r="DC92" i="1"/>
  <c r="DB92" i="1"/>
  <c r="DA92" i="1"/>
  <c r="CV92" i="1"/>
  <c r="BQ92" i="1"/>
  <c r="AN92" i="1" s="1"/>
  <c r="AO92" i="1" s="1"/>
  <c r="BH92" i="1"/>
  <c r="BF92" i="1"/>
  <c r="AY92" i="1"/>
  <c r="AW92" i="1"/>
  <c r="AM92" i="1"/>
  <c r="AL92" i="1"/>
  <c r="AK92" i="1"/>
  <c r="AJ92" i="1"/>
  <c r="AF92" i="1"/>
  <c r="AE92" i="1"/>
  <c r="U92" i="1"/>
  <c r="R92" i="1"/>
  <c r="P92" i="1"/>
  <c r="GI91" i="1"/>
  <c r="GH91" i="1"/>
  <c r="FZ91" i="1"/>
  <c r="FX91" i="1"/>
  <c r="FV91" i="1"/>
  <c r="FU91" i="1"/>
  <c r="FT91" i="1"/>
  <c r="FS91" i="1"/>
  <c r="FR91" i="1"/>
  <c r="FI91" i="1"/>
  <c r="EU91" i="1"/>
  <c r="ET91" i="1"/>
  <c r="ES91" i="1"/>
  <c r="ER91" i="1"/>
  <c r="EQ91" i="1"/>
  <c r="EP91" i="1"/>
  <c r="EJ91" i="1"/>
  <c r="EL91" i="1" s="1"/>
  <c r="DX91" i="1"/>
  <c r="DZ91" i="1" s="1"/>
  <c r="DU91" i="1"/>
  <c r="DP91" i="1"/>
  <c r="DK91" i="1"/>
  <c r="DH91" i="1"/>
  <c r="ED91" i="1"/>
  <c r="DC91" i="1"/>
  <c r="DB91" i="1"/>
  <c r="DA91" i="1"/>
  <c r="CV91" i="1"/>
  <c r="BQ91" i="1"/>
  <c r="AN91" i="1" s="1"/>
  <c r="AO91" i="1" s="1"/>
  <c r="BH91" i="1"/>
  <c r="BF91" i="1"/>
  <c r="AY91" i="1"/>
  <c r="AW91" i="1"/>
  <c r="AM91" i="1"/>
  <c r="AL91" i="1"/>
  <c r="AK91" i="1"/>
  <c r="AJ91" i="1"/>
  <c r="U91" i="1"/>
  <c r="R91" i="1"/>
  <c r="P91" i="1"/>
  <c r="GI90" i="1"/>
  <c r="GH90" i="1"/>
  <c r="FZ90" i="1"/>
  <c r="FX90" i="1"/>
  <c r="FV90" i="1"/>
  <c r="FU90" i="1"/>
  <c r="FT90" i="1"/>
  <c r="FS90" i="1"/>
  <c r="FR90" i="1"/>
  <c r="FI90" i="1"/>
  <c r="EU90" i="1"/>
  <c r="ET90" i="1"/>
  <c r="ES90" i="1"/>
  <c r="ER90" i="1"/>
  <c r="EQ90" i="1"/>
  <c r="EP90" i="1"/>
  <c r="EJ90" i="1"/>
  <c r="EL90" i="1" s="1"/>
  <c r="EG90" i="1"/>
  <c r="EI90" i="1" s="1"/>
  <c r="ED90" i="1"/>
  <c r="EF90" i="1" s="1"/>
  <c r="DX90" i="1"/>
  <c r="DZ90" i="1" s="1"/>
  <c r="DU90" i="1"/>
  <c r="DP90" i="1"/>
  <c r="DK90" i="1"/>
  <c r="DH90" i="1"/>
  <c r="EM90" i="1"/>
  <c r="DC90" i="1"/>
  <c r="DB90" i="1"/>
  <c r="DA90" i="1"/>
  <c r="CV90" i="1"/>
  <c r="BQ90" i="1"/>
  <c r="AN90" i="1" s="1"/>
  <c r="AO90" i="1" s="1"/>
  <c r="BH90" i="1"/>
  <c r="BF90" i="1"/>
  <c r="AX90" i="1"/>
  <c r="AY90" i="1" s="1"/>
  <c r="AM90" i="1"/>
  <c r="AL90" i="1"/>
  <c r="AK90" i="1"/>
  <c r="AJ90" i="1"/>
  <c r="U90" i="1"/>
  <c r="R90" i="1"/>
  <c r="P90" i="1"/>
  <c r="GI89" i="1"/>
  <c r="GH89" i="1"/>
  <c r="FZ89" i="1"/>
  <c r="FX89" i="1"/>
  <c r="FV89" i="1"/>
  <c r="FU89" i="1"/>
  <c r="FT89" i="1"/>
  <c r="FS89" i="1"/>
  <c r="FR89" i="1"/>
  <c r="FI89" i="1"/>
  <c r="EU89" i="1"/>
  <c r="ET89" i="1"/>
  <c r="ES89" i="1"/>
  <c r="ER89" i="1"/>
  <c r="EQ89" i="1"/>
  <c r="EP89" i="1"/>
  <c r="EJ89" i="1"/>
  <c r="EL89" i="1" s="1"/>
  <c r="EG89" i="1"/>
  <c r="EI89" i="1" s="1"/>
  <c r="DX89" i="1"/>
  <c r="DZ89" i="1" s="1"/>
  <c r="DU89" i="1"/>
  <c r="DP89" i="1"/>
  <c r="DK89" i="1"/>
  <c r="DH89" i="1"/>
  <c r="EM89" i="1"/>
  <c r="DC89" i="1"/>
  <c r="DB89" i="1"/>
  <c r="DA89" i="1"/>
  <c r="CV89" i="1"/>
  <c r="BQ89" i="1"/>
  <c r="AN89" i="1" s="1"/>
  <c r="AO89" i="1" s="1"/>
  <c r="BH89" i="1"/>
  <c r="BF89" i="1"/>
  <c r="AX89" i="1"/>
  <c r="AY89" i="1" s="1"/>
  <c r="AM89" i="1"/>
  <c r="AL89" i="1"/>
  <c r="AK89" i="1"/>
  <c r="AJ89" i="1"/>
  <c r="U89" i="1"/>
  <c r="R89" i="1"/>
  <c r="P89" i="1"/>
  <c r="GI88" i="1"/>
  <c r="GH88" i="1"/>
  <c r="FZ88" i="1"/>
  <c r="FX88" i="1"/>
  <c r="FV88" i="1"/>
  <c r="FU88" i="1"/>
  <c r="FT88" i="1"/>
  <c r="FS88" i="1"/>
  <c r="FR88" i="1"/>
  <c r="FI88" i="1"/>
  <c r="EU88" i="1"/>
  <c r="ET88" i="1"/>
  <c r="ES88" i="1"/>
  <c r="ER88" i="1"/>
  <c r="EQ88" i="1"/>
  <c r="EP88" i="1"/>
  <c r="EM88" i="1"/>
  <c r="EN88" i="1" s="1"/>
  <c r="EJ88" i="1"/>
  <c r="EL88" i="1" s="1"/>
  <c r="EG88" i="1"/>
  <c r="EI88" i="1" s="1"/>
  <c r="ED88" i="1"/>
  <c r="EE88" i="1" s="1"/>
  <c r="EA88" i="1"/>
  <c r="EC88" i="1" s="1"/>
  <c r="DX88" i="1"/>
  <c r="DZ88" i="1" s="1"/>
  <c r="DU88" i="1"/>
  <c r="DP88" i="1"/>
  <c r="DK88" i="1"/>
  <c r="DH88" i="1"/>
  <c r="DC88" i="1"/>
  <c r="DB88" i="1"/>
  <c r="DA88" i="1"/>
  <c r="CV88" i="1"/>
  <c r="BQ88" i="1"/>
  <c r="AN88" i="1" s="1"/>
  <c r="AO88" i="1" s="1"/>
  <c r="BH88" i="1"/>
  <c r="BF88" i="1"/>
  <c r="AY88" i="1"/>
  <c r="AW88" i="1"/>
  <c r="AM88" i="1"/>
  <c r="AL88" i="1"/>
  <c r="AK88" i="1"/>
  <c r="AJ88" i="1"/>
  <c r="U88" i="1"/>
  <c r="R88" i="1"/>
  <c r="P88" i="1"/>
  <c r="GI87" i="1"/>
  <c r="GH87" i="1"/>
  <c r="FZ87" i="1"/>
  <c r="FX87" i="1"/>
  <c r="FV87" i="1"/>
  <c r="FU87" i="1"/>
  <c r="FT87" i="1"/>
  <c r="FS87" i="1"/>
  <c r="FR87" i="1"/>
  <c r="FI87" i="1"/>
  <c r="EU87" i="1"/>
  <c r="ET87" i="1"/>
  <c r="ES87" i="1"/>
  <c r="ER87" i="1"/>
  <c r="EQ87" i="1"/>
  <c r="EP87" i="1"/>
  <c r="EJ87" i="1"/>
  <c r="EL87" i="1" s="1"/>
  <c r="EG87" i="1"/>
  <c r="EI87" i="1" s="1"/>
  <c r="DX87" i="1"/>
  <c r="DZ87" i="1" s="1"/>
  <c r="DU87" i="1"/>
  <c r="DP87" i="1"/>
  <c r="DK87" i="1"/>
  <c r="DH87" i="1"/>
  <c r="EM87" i="1"/>
  <c r="DC87" i="1"/>
  <c r="DB87" i="1"/>
  <c r="DA87" i="1"/>
  <c r="CV87" i="1"/>
  <c r="BQ87" i="1"/>
  <c r="AN87" i="1" s="1"/>
  <c r="AO87" i="1" s="1"/>
  <c r="BH87" i="1"/>
  <c r="BF87" i="1"/>
  <c r="AY87" i="1"/>
  <c r="AW87" i="1"/>
  <c r="AM87" i="1"/>
  <c r="AL87" i="1"/>
  <c r="AK87" i="1"/>
  <c r="AJ87" i="1"/>
  <c r="U87" i="1"/>
  <c r="R87" i="1"/>
  <c r="P87" i="1"/>
  <c r="GI86" i="1"/>
  <c r="GH86" i="1"/>
  <c r="FZ86" i="1"/>
  <c r="FX86" i="1"/>
  <c r="FV86" i="1"/>
  <c r="FU86" i="1"/>
  <c r="FT86" i="1"/>
  <c r="FS86" i="1"/>
  <c r="FR86" i="1"/>
  <c r="FI86" i="1"/>
  <c r="EU86" i="1"/>
  <c r="ET86" i="1"/>
  <c r="ES86" i="1"/>
  <c r="ER86" i="1"/>
  <c r="EQ86" i="1"/>
  <c r="EP86" i="1"/>
  <c r="DU86" i="1"/>
  <c r="DP86" i="1"/>
  <c r="DK86" i="1"/>
  <c r="DH86" i="1"/>
  <c r="EG86" i="1"/>
  <c r="DC86" i="1"/>
  <c r="DB86" i="1"/>
  <c r="DA86" i="1"/>
  <c r="CV86" i="1"/>
  <c r="BQ86" i="1"/>
  <c r="AN86" i="1" s="1"/>
  <c r="AO86" i="1" s="1"/>
  <c r="BH86" i="1"/>
  <c r="BF86" i="1"/>
  <c r="AX86" i="1"/>
  <c r="AY86" i="1" s="1"/>
  <c r="AM86" i="1"/>
  <c r="AL86" i="1"/>
  <c r="AK86" i="1"/>
  <c r="AJ86" i="1"/>
  <c r="U86" i="1"/>
  <c r="R86" i="1"/>
  <c r="P86" i="1"/>
  <c r="GI85" i="1"/>
  <c r="GH85" i="1"/>
  <c r="FZ85" i="1"/>
  <c r="FX85" i="1"/>
  <c r="FV85" i="1"/>
  <c r="FU85" i="1"/>
  <c r="FT85" i="1"/>
  <c r="FS85" i="1"/>
  <c r="FR85" i="1"/>
  <c r="FI85" i="1"/>
  <c r="EU85" i="1"/>
  <c r="ET85" i="1"/>
  <c r="ES85" i="1"/>
  <c r="ER85" i="1"/>
  <c r="EQ85" i="1"/>
  <c r="EP85" i="1"/>
  <c r="EJ85" i="1"/>
  <c r="EL85" i="1" s="1"/>
  <c r="EG85" i="1"/>
  <c r="EI85" i="1" s="1"/>
  <c r="ED85" i="1"/>
  <c r="EF85" i="1" s="1"/>
  <c r="DX85" i="1"/>
  <c r="DZ85" i="1" s="1"/>
  <c r="DU85" i="1"/>
  <c r="DP85" i="1"/>
  <c r="DK85" i="1"/>
  <c r="DH85" i="1"/>
  <c r="EM85" i="1"/>
  <c r="DC85" i="1"/>
  <c r="DB85" i="1"/>
  <c r="DA85" i="1"/>
  <c r="CV85" i="1"/>
  <c r="BQ85" i="1"/>
  <c r="AN85" i="1" s="1"/>
  <c r="AO85" i="1" s="1"/>
  <c r="BH85" i="1"/>
  <c r="BF85" i="1"/>
  <c r="AX85" i="1"/>
  <c r="AY85" i="1" s="1"/>
  <c r="AM85" i="1"/>
  <c r="AL85" i="1"/>
  <c r="AK85" i="1"/>
  <c r="AJ85" i="1"/>
  <c r="U85" i="1"/>
  <c r="R85" i="1"/>
  <c r="P85" i="1"/>
  <c r="GI84" i="1"/>
  <c r="GH84" i="1"/>
  <c r="FZ84" i="1"/>
  <c r="FX84" i="1"/>
  <c r="FV84" i="1"/>
  <c r="FU84" i="1"/>
  <c r="FT84" i="1"/>
  <c r="FS84" i="1"/>
  <c r="FR84" i="1"/>
  <c r="FI84" i="1"/>
  <c r="EU84" i="1"/>
  <c r="ET84" i="1"/>
  <c r="ES84" i="1"/>
  <c r="ER84" i="1"/>
  <c r="EQ84" i="1"/>
  <c r="EP84" i="1"/>
  <c r="EM84" i="1"/>
  <c r="EO84" i="1" s="1"/>
  <c r="EJ84" i="1"/>
  <c r="EL84" i="1" s="1"/>
  <c r="EG84" i="1"/>
  <c r="EI84" i="1" s="1"/>
  <c r="ED84" i="1"/>
  <c r="EF84" i="1" s="1"/>
  <c r="EA84" i="1"/>
  <c r="EC84" i="1" s="1"/>
  <c r="DX84" i="1"/>
  <c r="DZ84" i="1" s="1"/>
  <c r="DU84" i="1"/>
  <c r="DP84" i="1"/>
  <c r="DK84" i="1"/>
  <c r="DH84" i="1"/>
  <c r="DC84" i="1"/>
  <c r="DB84" i="1"/>
  <c r="DA84" i="1"/>
  <c r="CV84" i="1"/>
  <c r="BQ84" i="1"/>
  <c r="AN84" i="1" s="1"/>
  <c r="AO84" i="1" s="1"/>
  <c r="BH84" i="1"/>
  <c r="BF84" i="1"/>
  <c r="AY84" i="1"/>
  <c r="AW84" i="1"/>
  <c r="AM84" i="1"/>
  <c r="AL84" i="1"/>
  <c r="AK84" i="1"/>
  <c r="AJ84" i="1"/>
  <c r="AF84" i="1"/>
  <c r="AE84" i="1"/>
  <c r="V84" i="1"/>
  <c r="AV84" i="1" s="1"/>
  <c r="U84" i="1"/>
  <c r="R84" i="1"/>
  <c r="P84" i="1"/>
  <c r="GI83" i="1"/>
  <c r="GH83" i="1"/>
  <c r="FZ83" i="1"/>
  <c r="FX83" i="1"/>
  <c r="FV83" i="1"/>
  <c r="FU83" i="1"/>
  <c r="FT83" i="1"/>
  <c r="FS83" i="1"/>
  <c r="FR83" i="1"/>
  <c r="FI83" i="1"/>
  <c r="EU83" i="1"/>
  <c r="ET83" i="1"/>
  <c r="ES83" i="1"/>
  <c r="ER83" i="1"/>
  <c r="EQ83" i="1"/>
  <c r="EP83" i="1"/>
  <c r="DU83" i="1"/>
  <c r="DP83" i="1"/>
  <c r="DK83" i="1"/>
  <c r="DH83" i="1"/>
  <c r="DC83" i="1"/>
  <c r="DB83" i="1"/>
  <c r="DA83" i="1"/>
  <c r="CV83" i="1"/>
  <c r="BQ83" i="1"/>
  <c r="AN83" i="1" s="1"/>
  <c r="AO83" i="1" s="1"/>
  <c r="BH83" i="1"/>
  <c r="BF83" i="1"/>
  <c r="AY83" i="1"/>
  <c r="AW83" i="1"/>
  <c r="AM83" i="1"/>
  <c r="AL83" i="1"/>
  <c r="AK83" i="1"/>
  <c r="AJ83" i="1"/>
  <c r="U83" i="1"/>
  <c r="R83" i="1"/>
  <c r="P83" i="1"/>
  <c r="GI82" i="1"/>
  <c r="GH82" i="1"/>
  <c r="FZ82" i="1"/>
  <c r="FX82" i="1"/>
  <c r="FV82" i="1"/>
  <c r="FU82" i="1"/>
  <c r="FT82" i="1"/>
  <c r="FS82" i="1"/>
  <c r="FR82" i="1"/>
  <c r="FI82" i="1"/>
  <c r="EU82" i="1"/>
  <c r="ET82" i="1"/>
  <c r="ES82" i="1"/>
  <c r="ER82" i="1"/>
  <c r="EQ82" i="1"/>
  <c r="EP82" i="1"/>
  <c r="EJ82" i="1"/>
  <c r="EL82" i="1" s="1"/>
  <c r="EG82" i="1"/>
  <c r="DX82" i="1"/>
  <c r="DZ82" i="1" s="1"/>
  <c r="DU82" i="1"/>
  <c r="DP82" i="1"/>
  <c r="DK82" i="1"/>
  <c r="DH82" i="1"/>
  <c r="EM82" i="1"/>
  <c r="EN82" i="1" s="1"/>
  <c r="DC82" i="1"/>
  <c r="DB82" i="1"/>
  <c r="DA82" i="1"/>
  <c r="CV82" i="1"/>
  <c r="BQ82" i="1"/>
  <c r="AN82" i="1" s="1"/>
  <c r="AO82" i="1" s="1"/>
  <c r="BH82" i="1"/>
  <c r="BF82" i="1"/>
  <c r="AY82" i="1"/>
  <c r="AW82" i="1"/>
  <c r="AM82" i="1"/>
  <c r="AL82" i="1"/>
  <c r="AK82" i="1"/>
  <c r="AJ82" i="1"/>
  <c r="AF82" i="1"/>
  <c r="V82" i="1"/>
  <c r="U82" i="1"/>
  <c r="R82" i="1"/>
  <c r="P82" i="1"/>
  <c r="GI81" i="1"/>
  <c r="GH81" i="1"/>
  <c r="FZ81" i="1"/>
  <c r="FX81" i="1"/>
  <c r="FV81" i="1"/>
  <c r="FU81" i="1"/>
  <c r="FT81" i="1"/>
  <c r="FS81" i="1"/>
  <c r="FR81" i="1"/>
  <c r="FI81" i="1"/>
  <c r="EU81" i="1"/>
  <c r="ET81" i="1"/>
  <c r="ES81" i="1"/>
  <c r="ER81" i="1"/>
  <c r="EQ81" i="1"/>
  <c r="EP81" i="1"/>
  <c r="DU81" i="1"/>
  <c r="DP81" i="1"/>
  <c r="DK81" i="1"/>
  <c r="DH81" i="1"/>
  <c r="DC81" i="1"/>
  <c r="DB81" i="1"/>
  <c r="DA81" i="1"/>
  <c r="CV81" i="1"/>
  <c r="BQ81" i="1"/>
  <c r="AN81" i="1" s="1"/>
  <c r="AO81" i="1" s="1"/>
  <c r="BH81" i="1"/>
  <c r="BF81" i="1"/>
  <c r="AY81" i="1"/>
  <c r="AW81" i="1"/>
  <c r="AM81" i="1"/>
  <c r="AL81" i="1"/>
  <c r="AK81" i="1"/>
  <c r="AJ81" i="1"/>
  <c r="V81" i="1"/>
  <c r="AH81" i="1" s="1"/>
  <c r="AI81" i="1" s="1"/>
  <c r="AE81" i="1"/>
  <c r="U81" i="1"/>
  <c r="R81" i="1"/>
  <c r="P81" i="1"/>
  <c r="GI80" i="1"/>
  <c r="GH80" i="1"/>
  <c r="FZ80" i="1"/>
  <c r="FX80" i="1"/>
  <c r="FV80" i="1"/>
  <c r="FU80" i="1"/>
  <c r="FT80" i="1"/>
  <c r="FS80" i="1"/>
  <c r="FR80" i="1"/>
  <c r="FI80" i="1"/>
  <c r="EU80" i="1"/>
  <c r="ET80" i="1"/>
  <c r="ES80" i="1"/>
  <c r="ER80" i="1"/>
  <c r="EQ80" i="1"/>
  <c r="EP80" i="1"/>
  <c r="EM80" i="1"/>
  <c r="EO80" i="1" s="1"/>
  <c r="EJ80" i="1"/>
  <c r="EL80" i="1" s="1"/>
  <c r="EG80" i="1"/>
  <c r="EI80" i="1" s="1"/>
  <c r="ED80" i="1"/>
  <c r="EA80" i="1"/>
  <c r="EC80" i="1" s="1"/>
  <c r="DX80" i="1"/>
  <c r="DZ80" i="1" s="1"/>
  <c r="DU80" i="1"/>
  <c r="DP80" i="1"/>
  <c r="DK80" i="1"/>
  <c r="DH80" i="1"/>
  <c r="DC80" i="1"/>
  <c r="DB80" i="1"/>
  <c r="DA80" i="1"/>
  <c r="CV80" i="1"/>
  <c r="BQ80" i="1"/>
  <c r="AN80" i="1" s="1"/>
  <c r="AO80" i="1" s="1"/>
  <c r="BH80" i="1"/>
  <c r="BF80" i="1"/>
  <c r="AX80" i="1"/>
  <c r="AY80" i="1" s="1"/>
  <c r="AM80" i="1"/>
  <c r="AL80" i="1"/>
  <c r="AK80" i="1"/>
  <c r="AJ80" i="1"/>
  <c r="U80" i="1"/>
  <c r="R80" i="1"/>
  <c r="P80" i="1"/>
  <c r="GI79" i="1"/>
  <c r="GH79" i="1"/>
  <c r="FZ79" i="1"/>
  <c r="FX79" i="1"/>
  <c r="FV79" i="1"/>
  <c r="FU79" i="1"/>
  <c r="FT79" i="1"/>
  <c r="FS79" i="1"/>
  <c r="FR79" i="1"/>
  <c r="FI79" i="1"/>
  <c r="EU79" i="1"/>
  <c r="ET79" i="1"/>
  <c r="ES79" i="1"/>
  <c r="ER79" i="1"/>
  <c r="EQ79" i="1"/>
  <c r="EP79" i="1"/>
  <c r="EJ79" i="1"/>
  <c r="EL79" i="1" s="1"/>
  <c r="DX79" i="1"/>
  <c r="DZ79" i="1" s="1"/>
  <c r="DU79" i="1"/>
  <c r="DP79" i="1"/>
  <c r="DK79" i="1"/>
  <c r="DH79" i="1"/>
  <c r="ED79" i="1"/>
  <c r="DC79" i="1"/>
  <c r="DB79" i="1"/>
  <c r="DA79" i="1"/>
  <c r="CV79" i="1"/>
  <c r="BQ79" i="1"/>
  <c r="AN79" i="1" s="1"/>
  <c r="AO79" i="1" s="1"/>
  <c r="BH79" i="1"/>
  <c r="BF79" i="1"/>
  <c r="AY79" i="1"/>
  <c r="AW79" i="1"/>
  <c r="AM79" i="1"/>
  <c r="AL79" i="1"/>
  <c r="AK79" i="1"/>
  <c r="AJ79" i="1"/>
  <c r="U79" i="1"/>
  <c r="R79" i="1"/>
  <c r="P79" i="1"/>
  <c r="GI78" i="1"/>
  <c r="GH78" i="1"/>
  <c r="FZ78" i="1"/>
  <c r="FX78" i="1"/>
  <c r="FV78" i="1"/>
  <c r="FU78" i="1"/>
  <c r="FT78" i="1"/>
  <c r="FS78" i="1"/>
  <c r="FR78" i="1"/>
  <c r="FI78" i="1"/>
  <c r="EU78" i="1"/>
  <c r="ET78" i="1"/>
  <c r="ES78" i="1"/>
  <c r="ER78" i="1"/>
  <c r="EQ78" i="1"/>
  <c r="EP78" i="1"/>
  <c r="EJ78" i="1"/>
  <c r="EL78" i="1" s="1"/>
  <c r="EG78" i="1"/>
  <c r="EI78" i="1" s="1"/>
  <c r="ED78" i="1"/>
  <c r="EF78" i="1" s="1"/>
  <c r="DX78" i="1"/>
  <c r="DY78" i="1" s="1"/>
  <c r="DU78" i="1"/>
  <c r="DP78" i="1"/>
  <c r="DK78" i="1"/>
  <c r="DH78" i="1"/>
  <c r="EM78" i="1"/>
  <c r="DC78" i="1"/>
  <c r="DB78" i="1"/>
  <c r="DA78" i="1"/>
  <c r="CV78" i="1"/>
  <c r="BQ78" i="1"/>
  <c r="AN78" i="1" s="1"/>
  <c r="AO78" i="1" s="1"/>
  <c r="BH78" i="1"/>
  <c r="BF78" i="1"/>
  <c r="AY78" i="1"/>
  <c r="AW78" i="1"/>
  <c r="AM78" i="1"/>
  <c r="AL78" i="1"/>
  <c r="AK78" i="1"/>
  <c r="AJ78" i="1"/>
  <c r="U78" i="1"/>
  <c r="R78" i="1"/>
  <c r="P78" i="1"/>
  <c r="GI77" i="1"/>
  <c r="GH77" i="1"/>
  <c r="FZ77" i="1"/>
  <c r="FX77" i="1"/>
  <c r="FV77" i="1"/>
  <c r="FU77" i="1"/>
  <c r="FT77" i="1"/>
  <c r="FS77" i="1"/>
  <c r="FR77" i="1"/>
  <c r="FI77" i="1"/>
  <c r="EU77" i="1"/>
  <c r="ET77" i="1"/>
  <c r="ES77" i="1"/>
  <c r="ER77" i="1"/>
  <c r="EQ77" i="1"/>
  <c r="EP77" i="1"/>
  <c r="EJ77" i="1"/>
  <c r="EL77" i="1" s="1"/>
  <c r="DX77" i="1"/>
  <c r="DZ77" i="1" s="1"/>
  <c r="DU77" i="1"/>
  <c r="DP77" i="1"/>
  <c r="DK77" i="1"/>
  <c r="DH77" i="1"/>
  <c r="ED77" i="1"/>
  <c r="DC77" i="1"/>
  <c r="DB77" i="1"/>
  <c r="DA77" i="1"/>
  <c r="CV77" i="1"/>
  <c r="BQ77" i="1"/>
  <c r="AN77" i="1" s="1"/>
  <c r="AO77" i="1" s="1"/>
  <c r="BH77" i="1"/>
  <c r="BF77" i="1"/>
  <c r="AY77" i="1"/>
  <c r="AW77" i="1"/>
  <c r="AM77" i="1"/>
  <c r="AL77" i="1"/>
  <c r="AK77" i="1"/>
  <c r="AJ77" i="1"/>
  <c r="U77" i="1"/>
  <c r="R77" i="1"/>
  <c r="P77" i="1"/>
  <c r="GI76" i="1"/>
  <c r="GH76" i="1"/>
  <c r="FZ76" i="1"/>
  <c r="FX76" i="1"/>
  <c r="FV76" i="1"/>
  <c r="FU76" i="1"/>
  <c r="FT76" i="1"/>
  <c r="FS76" i="1"/>
  <c r="FR76" i="1"/>
  <c r="FI76" i="1"/>
  <c r="EU76" i="1"/>
  <c r="ET76" i="1"/>
  <c r="ES76" i="1"/>
  <c r="ER76" i="1"/>
  <c r="EQ76" i="1"/>
  <c r="EP76" i="1"/>
  <c r="EM76" i="1"/>
  <c r="EO76" i="1" s="1"/>
  <c r="EJ76" i="1"/>
  <c r="EL76" i="1" s="1"/>
  <c r="EG76" i="1"/>
  <c r="EI76" i="1" s="1"/>
  <c r="ED76" i="1"/>
  <c r="EF76" i="1" s="1"/>
  <c r="EA76" i="1"/>
  <c r="EC76" i="1" s="1"/>
  <c r="DX76" i="1"/>
  <c r="DY76" i="1" s="1"/>
  <c r="DU76" i="1"/>
  <c r="DP76" i="1"/>
  <c r="DK76" i="1"/>
  <c r="DH76" i="1"/>
  <c r="DC76" i="1"/>
  <c r="DB76" i="1"/>
  <c r="DA76" i="1"/>
  <c r="CV76" i="1"/>
  <c r="BQ76" i="1"/>
  <c r="AN76" i="1" s="1"/>
  <c r="AO76" i="1" s="1"/>
  <c r="BH76" i="1"/>
  <c r="BF76" i="1"/>
  <c r="AY76" i="1"/>
  <c r="AW76" i="1"/>
  <c r="AM76" i="1"/>
  <c r="AL76" i="1"/>
  <c r="AK76" i="1"/>
  <c r="AJ76" i="1"/>
  <c r="U76" i="1"/>
  <c r="R76" i="1"/>
  <c r="P76" i="1"/>
  <c r="GI75" i="1"/>
  <c r="GH75" i="1"/>
  <c r="FZ75" i="1"/>
  <c r="FX75" i="1"/>
  <c r="FV75" i="1"/>
  <c r="FU75" i="1"/>
  <c r="FT75" i="1"/>
  <c r="FS75" i="1"/>
  <c r="FR75" i="1"/>
  <c r="FI75" i="1"/>
  <c r="EU75" i="1"/>
  <c r="ET75" i="1"/>
  <c r="ES75" i="1"/>
  <c r="ER75" i="1"/>
  <c r="EQ75" i="1"/>
  <c r="EP75" i="1"/>
  <c r="DU75" i="1"/>
  <c r="DP75" i="1"/>
  <c r="DK75" i="1"/>
  <c r="DH75" i="1"/>
  <c r="EM75" i="1"/>
  <c r="DC75" i="1"/>
  <c r="DB75" i="1"/>
  <c r="DA75" i="1"/>
  <c r="CV75" i="1"/>
  <c r="BQ75" i="1"/>
  <c r="AN75" i="1" s="1"/>
  <c r="AO75" i="1" s="1"/>
  <c r="BH75" i="1"/>
  <c r="BF75" i="1"/>
  <c r="AY75" i="1"/>
  <c r="AW75" i="1"/>
  <c r="AM75" i="1"/>
  <c r="AL75" i="1"/>
  <c r="AK75" i="1"/>
  <c r="AJ75" i="1"/>
  <c r="U75" i="1"/>
  <c r="R75" i="1"/>
  <c r="P75" i="1"/>
  <c r="GI74" i="1"/>
  <c r="GH74" i="1"/>
  <c r="FZ74" i="1"/>
  <c r="FX74" i="1"/>
  <c r="FV74" i="1"/>
  <c r="FU74" i="1"/>
  <c r="FT74" i="1"/>
  <c r="FS74" i="1"/>
  <c r="FR74" i="1"/>
  <c r="FI74" i="1"/>
  <c r="EU74" i="1"/>
  <c r="ET74" i="1"/>
  <c r="ES74" i="1"/>
  <c r="ER74" i="1"/>
  <c r="EQ74" i="1"/>
  <c r="EP74" i="1"/>
  <c r="EJ74" i="1"/>
  <c r="EL74" i="1" s="1"/>
  <c r="EG74" i="1"/>
  <c r="EI74" i="1" s="1"/>
  <c r="ED74" i="1"/>
  <c r="EF74" i="1" s="1"/>
  <c r="DX74" i="1"/>
  <c r="DZ74" i="1" s="1"/>
  <c r="DU74" i="1"/>
  <c r="DP74" i="1"/>
  <c r="DK74" i="1"/>
  <c r="DH74" i="1"/>
  <c r="EM74" i="1"/>
  <c r="DC74" i="1"/>
  <c r="DB74" i="1"/>
  <c r="DA74" i="1"/>
  <c r="CV74" i="1"/>
  <c r="BQ74" i="1"/>
  <c r="AN74" i="1" s="1"/>
  <c r="AO74" i="1" s="1"/>
  <c r="BH74" i="1"/>
  <c r="BF74" i="1"/>
  <c r="AY74" i="1"/>
  <c r="AW74" i="1"/>
  <c r="AM74" i="1"/>
  <c r="AL74" i="1"/>
  <c r="AK74" i="1"/>
  <c r="AJ74" i="1"/>
  <c r="U74" i="1"/>
  <c r="R74" i="1"/>
  <c r="P74" i="1"/>
  <c r="GI73" i="1"/>
  <c r="GH73" i="1"/>
  <c r="FZ73" i="1"/>
  <c r="FX73" i="1"/>
  <c r="FV73" i="1"/>
  <c r="FU73" i="1"/>
  <c r="FT73" i="1"/>
  <c r="FS73" i="1"/>
  <c r="FR73" i="1"/>
  <c r="FI73" i="1"/>
  <c r="EU73" i="1"/>
  <c r="ET73" i="1"/>
  <c r="ES73" i="1"/>
  <c r="ER73" i="1"/>
  <c r="EQ73" i="1"/>
  <c r="EP73" i="1"/>
  <c r="DU73" i="1"/>
  <c r="DP73" i="1"/>
  <c r="DK73" i="1"/>
  <c r="DH73" i="1"/>
  <c r="EM73" i="1"/>
  <c r="DC73" i="1"/>
  <c r="DB73" i="1"/>
  <c r="DA73" i="1"/>
  <c r="CV73" i="1"/>
  <c r="BQ73" i="1"/>
  <c r="AN73" i="1" s="1"/>
  <c r="AO73" i="1" s="1"/>
  <c r="BH73" i="1"/>
  <c r="BF73" i="1"/>
  <c r="AY73" i="1"/>
  <c r="AW73" i="1"/>
  <c r="AM73" i="1"/>
  <c r="AL73" i="1"/>
  <c r="AK73" i="1"/>
  <c r="AJ73" i="1"/>
  <c r="U73" i="1"/>
  <c r="R73" i="1"/>
  <c r="P73" i="1"/>
  <c r="GI72" i="1"/>
  <c r="GH72" i="1"/>
  <c r="FZ72" i="1"/>
  <c r="FX72" i="1"/>
  <c r="FV72" i="1"/>
  <c r="FU72" i="1"/>
  <c r="FT72" i="1"/>
  <c r="FS72" i="1"/>
  <c r="FR72" i="1"/>
  <c r="FI72" i="1"/>
  <c r="EU72" i="1"/>
  <c r="ET72" i="1"/>
  <c r="ES72" i="1"/>
  <c r="ER72" i="1"/>
  <c r="EQ72" i="1"/>
  <c r="EP72" i="1"/>
  <c r="EM72" i="1"/>
  <c r="EO72" i="1" s="1"/>
  <c r="EJ72" i="1"/>
  <c r="EL72" i="1" s="1"/>
  <c r="EG72" i="1"/>
  <c r="EI72" i="1" s="1"/>
  <c r="ED72" i="1"/>
  <c r="EF72" i="1" s="1"/>
  <c r="EA72" i="1"/>
  <c r="EC72" i="1" s="1"/>
  <c r="DX72" i="1"/>
  <c r="DY72" i="1" s="1"/>
  <c r="DU72" i="1"/>
  <c r="DP72" i="1"/>
  <c r="DK72" i="1"/>
  <c r="DH72" i="1"/>
  <c r="DC72" i="1"/>
  <c r="DB72" i="1"/>
  <c r="DA72" i="1"/>
  <c r="CV72" i="1"/>
  <c r="BQ72" i="1"/>
  <c r="AN72" i="1" s="1"/>
  <c r="AO72" i="1" s="1"/>
  <c r="BH72" i="1"/>
  <c r="BF72" i="1"/>
  <c r="AY72" i="1"/>
  <c r="AW72" i="1"/>
  <c r="AM72" i="1"/>
  <c r="AL72" i="1"/>
  <c r="AK72" i="1"/>
  <c r="AJ72" i="1"/>
  <c r="U72" i="1"/>
  <c r="R72" i="1"/>
  <c r="P72" i="1"/>
  <c r="GI71" i="1"/>
  <c r="GH71" i="1"/>
  <c r="FZ71" i="1"/>
  <c r="FX71" i="1"/>
  <c r="FV71" i="1"/>
  <c r="FU71" i="1"/>
  <c r="FT71" i="1"/>
  <c r="FS71" i="1"/>
  <c r="FR71" i="1"/>
  <c r="FI71" i="1"/>
  <c r="EU71" i="1"/>
  <c r="ET71" i="1"/>
  <c r="ES71" i="1"/>
  <c r="ER71" i="1"/>
  <c r="EQ71" i="1"/>
  <c r="EP71" i="1"/>
  <c r="EJ71" i="1"/>
  <c r="EK71" i="1" s="1"/>
  <c r="EG71" i="1"/>
  <c r="EI71" i="1" s="1"/>
  <c r="ED71" i="1"/>
  <c r="EF71" i="1" s="1"/>
  <c r="DX71" i="1"/>
  <c r="DZ71" i="1" s="1"/>
  <c r="DU71" i="1"/>
  <c r="DP71" i="1"/>
  <c r="DK71" i="1"/>
  <c r="DH71" i="1"/>
  <c r="EM71" i="1"/>
  <c r="DC71" i="1"/>
  <c r="DB71" i="1"/>
  <c r="DA71" i="1"/>
  <c r="CV71" i="1"/>
  <c r="BQ71" i="1"/>
  <c r="AN71" i="1" s="1"/>
  <c r="AO71" i="1" s="1"/>
  <c r="BH71" i="1"/>
  <c r="BF71" i="1"/>
  <c r="AX71" i="1"/>
  <c r="AY71" i="1" s="1"/>
  <c r="AM71" i="1"/>
  <c r="AL71" i="1"/>
  <c r="AK71" i="1"/>
  <c r="AJ71" i="1"/>
  <c r="U71" i="1"/>
  <c r="R71" i="1"/>
  <c r="P71" i="1"/>
  <c r="GI70" i="1"/>
  <c r="GH70" i="1"/>
  <c r="FZ70" i="1"/>
  <c r="FX70" i="1"/>
  <c r="FV70" i="1"/>
  <c r="FU70" i="1"/>
  <c r="FT70" i="1"/>
  <c r="FS70" i="1"/>
  <c r="FR70" i="1"/>
  <c r="FI70" i="1"/>
  <c r="EU70" i="1"/>
  <c r="ET70" i="1"/>
  <c r="ES70" i="1"/>
  <c r="ER70" i="1"/>
  <c r="EQ70" i="1"/>
  <c r="EP70" i="1"/>
  <c r="EJ70" i="1"/>
  <c r="EL70" i="1" s="1"/>
  <c r="EG70" i="1"/>
  <c r="EI70" i="1" s="1"/>
  <c r="DX70" i="1"/>
  <c r="DZ70" i="1" s="1"/>
  <c r="DU70" i="1"/>
  <c r="DP70" i="1"/>
  <c r="DK70" i="1"/>
  <c r="DH70" i="1"/>
  <c r="EM70" i="1"/>
  <c r="DC70" i="1"/>
  <c r="DB70" i="1"/>
  <c r="DA70" i="1"/>
  <c r="CV70" i="1"/>
  <c r="BQ70" i="1"/>
  <c r="AN70" i="1" s="1"/>
  <c r="AO70" i="1" s="1"/>
  <c r="BH70" i="1"/>
  <c r="BF70" i="1"/>
  <c r="AX70" i="1"/>
  <c r="AY70" i="1" s="1"/>
  <c r="AM70" i="1"/>
  <c r="AL70" i="1"/>
  <c r="AK70" i="1"/>
  <c r="AJ70" i="1"/>
  <c r="U70" i="1"/>
  <c r="R70" i="1"/>
  <c r="P70" i="1"/>
  <c r="GI69" i="1"/>
  <c r="GH69" i="1"/>
  <c r="FZ69" i="1"/>
  <c r="FX69" i="1"/>
  <c r="FV69" i="1"/>
  <c r="FU69" i="1"/>
  <c r="FT69" i="1"/>
  <c r="FS69" i="1"/>
  <c r="FR69" i="1"/>
  <c r="FI69" i="1"/>
  <c r="EU69" i="1"/>
  <c r="ET69" i="1"/>
  <c r="ES69" i="1"/>
  <c r="ER69" i="1"/>
  <c r="EQ69" i="1"/>
  <c r="EP69" i="1"/>
  <c r="DU69" i="1"/>
  <c r="DP69" i="1"/>
  <c r="DK69" i="1"/>
  <c r="DH69" i="1"/>
  <c r="EM69" i="1"/>
  <c r="DC69" i="1"/>
  <c r="DB69" i="1"/>
  <c r="DA69" i="1"/>
  <c r="CV69" i="1"/>
  <c r="BQ69" i="1"/>
  <c r="AN69" i="1" s="1"/>
  <c r="AO69" i="1" s="1"/>
  <c r="BH69" i="1"/>
  <c r="BF69" i="1"/>
  <c r="AX69" i="1"/>
  <c r="AY69" i="1" s="1"/>
  <c r="AM69" i="1"/>
  <c r="AL69" i="1"/>
  <c r="AK69" i="1"/>
  <c r="AJ69" i="1"/>
  <c r="U69" i="1"/>
  <c r="R69" i="1"/>
  <c r="P69" i="1"/>
  <c r="GI68" i="1"/>
  <c r="GH68" i="1"/>
  <c r="FZ68" i="1"/>
  <c r="FX68" i="1"/>
  <c r="FV68" i="1"/>
  <c r="FU68" i="1"/>
  <c r="FT68" i="1"/>
  <c r="FS68" i="1"/>
  <c r="FR68" i="1"/>
  <c r="FI68" i="1"/>
  <c r="EU68" i="1"/>
  <c r="ET68" i="1"/>
  <c r="ES68" i="1"/>
  <c r="ER68" i="1"/>
  <c r="EQ68" i="1"/>
  <c r="EP68" i="1"/>
  <c r="EM68" i="1"/>
  <c r="EO68" i="1" s="1"/>
  <c r="EJ68" i="1"/>
  <c r="EL68" i="1" s="1"/>
  <c r="EG68" i="1"/>
  <c r="EH68" i="1" s="1"/>
  <c r="ED68" i="1"/>
  <c r="EF68" i="1" s="1"/>
  <c r="EA68" i="1"/>
  <c r="EC68" i="1" s="1"/>
  <c r="DX68" i="1"/>
  <c r="DZ68" i="1" s="1"/>
  <c r="DU68" i="1"/>
  <c r="DP68" i="1"/>
  <c r="DK68" i="1"/>
  <c r="DH68" i="1"/>
  <c r="DC68" i="1"/>
  <c r="DB68" i="1"/>
  <c r="DA68" i="1"/>
  <c r="CV68" i="1"/>
  <c r="BQ68" i="1"/>
  <c r="AN68" i="1" s="1"/>
  <c r="AO68" i="1" s="1"/>
  <c r="BH68" i="1"/>
  <c r="BF68" i="1"/>
  <c r="AX68" i="1"/>
  <c r="AY68" i="1" s="1"/>
  <c r="AM68" i="1"/>
  <c r="AL68" i="1"/>
  <c r="AK68" i="1"/>
  <c r="AJ68" i="1"/>
  <c r="U68" i="1"/>
  <c r="R68" i="1"/>
  <c r="P68" i="1"/>
  <c r="GI67" i="1"/>
  <c r="GH67" i="1"/>
  <c r="FZ67" i="1"/>
  <c r="FX67" i="1"/>
  <c r="FV67" i="1"/>
  <c r="FU67" i="1"/>
  <c r="FT67" i="1"/>
  <c r="FS67" i="1"/>
  <c r="FR67" i="1"/>
  <c r="FI67" i="1"/>
  <c r="EU67" i="1"/>
  <c r="ET67" i="1"/>
  <c r="ES67" i="1"/>
  <c r="ER67" i="1"/>
  <c r="EQ67" i="1"/>
  <c r="EP67" i="1"/>
  <c r="EM67" i="1"/>
  <c r="EO67" i="1" s="1"/>
  <c r="EJ67" i="1"/>
  <c r="EL67" i="1" s="1"/>
  <c r="EG67" i="1"/>
  <c r="EI67" i="1" s="1"/>
  <c r="ED67" i="1"/>
  <c r="EF67" i="1" s="1"/>
  <c r="EA67" i="1"/>
  <c r="EC67" i="1" s="1"/>
  <c r="DX67" i="1"/>
  <c r="DZ67" i="1" s="1"/>
  <c r="DU67" i="1"/>
  <c r="DP67" i="1"/>
  <c r="DK67" i="1"/>
  <c r="DH67" i="1"/>
  <c r="DC67" i="1"/>
  <c r="DB67" i="1"/>
  <c r="DA67" i="1"/>
  <c r="CV67" i="1"/>
  <c r="BQ67" i="1"/>
  <c r="AN67" i="1" s="1"/>
  <c r="AO67" i="1" s="1"/>
  <c r="BH67" i="1"/>
  <c r="BF67" i="1"/>
  <c r="AY67" i="1"/>
  <c r="AM67" i="1"/>
  <c r="AL67" i="1"/>
  <c r="AK67" i="1"/>
  <c r="AJ67" i="1"/>
  <c r="U67" i="1"/>
  <c r="R67" i="1"/>
  <c r="P67" i="1"/>
  <c r="GI66" i="1"/>
  <c r="GH66" i="1"/>
  <c r="FZ66" i="1"/>
  <c r="FX66" i="1"/>
  <c r="FV66" i="1"/>
  <c r="FU66" i="1"/>
  <c r="FT66" i="1"/>
  <c r="FS66" i="1"/>
  <c r="FR66" i="1"/>
  <c r="FI66" i="1"/>
  <c r="EU66" i="1"/>
  <c r="ET66" i="1"/>
  <c r="ES66" i="1"/>
  <c r="ER66" i="1"/>
  <c r="EQ66" i="1"/>
  <c r="EP66" i="1"/>
  <c r="DU66" i="1"/>
  <c r="DP66" i="1"/>
  <c r="DK66" i="1"/>
  <c r="DH66" i="1"/>
  <c r="EG66" i="1"/>
  <c r="DC66" i="1"/>
  <c r="DB66" i="1"/>
  <c r="DA66" i="1"/>
  <c r="CV66" i="1"/>
  <c r="BQ66" i="1"/>
  <c r="AN66" i="1" s="1"/>
  <c r="AO66" i="1" s="1"/>
  <c r="BH66" i="1"/>
  <c r="BF66" i="1"/>
  <c r="AX66" i="1"/>
  <c r="AY66" i="1" s="1"/>
  <c r="AM66" i="1"/>
  <c r="AL66" i="1"/>
  <c r="AK66" i="1"/>
  <c r="AJ66" i="1"/>
  <c r="U66" i="1"/>
  <c r="R66" i="1"/>
  <c r="P66" i="1"/>
  <c r="GI65" i="1"/>
  <c r="GH65" i="1"/>
  <c r="FZ65" i="1"/>
  <c r="FX65" i="1"/>
  <c r="FV65" i="1"/>
  <c r="FU65" i="1"/>
  <c r="FT65" i="1"/>
  <c r="FS65" i="1"/>
  <c r="FR65" i="1"/>
  <c r="FI65" i="1"/>
  <c r="EU65" i="1"/>
  <c r="ET65" i="1"/>
  <c r="ES65" i="1"/>
  <c r="ER65" i="1"/>
  <c r="EQ65" i="1"/>
  <c r="EP65" i="1"/>
  <c r="EG65" i="1"/>
  <c r="EI65" i="1" s="1"/>
  <c r="ED65" i="1"/>
  <c r="EF65" i="1" s="1"/>
  <c r="DU65" i="1"/>
  <c r="DP65" i="1"/>
  <c r="DK65" i="1"/>
  <c r="DH65" i="1"/>
  <c r="EJ65" i="1"/>
  <c r="DC65" i="1"/>
  <c r="DB65" i="1"/>
  <c r="DA65" i="1"/>
  <c r="CV65" i="1"/>
  <c r="BQ65" i="1"/>
  <c r="AN65" i="1" s="1"/>
  <c r="AO65" i="1" s="1"/>
  <c r="BH65" i="1"/>
  <c r="BF65" i="1"/>
  <c r="AY65" i="1"/>
  <c r="AW65" i="1"/>
  <c r="AM65" i="1"/>
  <c r="AL65" i="1"/>
  <c r="AK65" i="1"/>
  <c r="AJ65" i="1"/>
  <c r="U65" i="1"/>
  <c r="R65" i="1"/>
  <c r="P65" i="1"/>
  <c r="GI64" i="1"/>
  <c r="GH64" i="1"/>
  <c r="FZ64" i="1"/>
  <c r="FX64" i="1"/>
  <c r="FV64" i="1"/>
  <c r="FU64" i="1"/>
  <c r="FT64" i="1"/>
  <c r="FS64" i="1"/>
  <c r="FR64" i="1"/>
  <c r="FI64" i="1"/>
  <c r="EU64" i="1"/>
  <c r="ET64" i="1"/>
  <c r="ES64" i="1"/>
  <c r="ER64" i="1"/>
  <c r="EQ64" i="1"/>
  <c r="EP64" i="1"/>
  <c r="EJ64" i="1"/>
  <c r="EL64" i="1" s="1"/>
  <c r="DX64" i="1"/>
  <c r="DZ64" i="1" s="1"/>
  <c r="DU64" i="1"/>
  <c r="DP64" i="1"/>
  <c r="DK64" i="1"/>
  <c r="DH64" i="1"/>
  <c r="ED64" i="1"/>
  <c r="DC64" i="1"/>
  <c r="DB64" i="1"/>
  <c r="DA64" i="1"/>
  <c r="CV64" i="1"/>
  <c r="BQ64" i="1"/>
  <c r="AN64" i="1" s="1"/>
  <c r="AO64" i="1" s="1"/>
  <c r="BH64" i="1"/>
  <c r="BF64" i="1"/>
  <c r="AY64" i="1"/>
  <c r="AW64" i="1"/>
  <c r="AM64" i="1"/>
  <c r="AL64" i="1"/>
  <c r="AK64" i="1"/>
  <c r="AJ64" i="1"/>
  <c r="U64" i="1"/>
  <c r="R64" i="1"/>
  <c r="P64" i="1"/>
  <c r="GI63" i="1"/>
  <c r="GH63" i="1"/>
  <c r="FZ63" i="1"/>
  <c r="FX63" i="1"/>
  <c r="FV63" i="1"/>
  <c r="FU63" i="1"/>
  <c r="FT63" i="1"/>
  <c r="FS63" i="1"/>
  <c r="FR63" i="1"/>
  <c r="FI63" i="1"/>
  <c r="EU63" i="1"/>
  <c r="ET63" i="1"/>
  <c r="ES63" i="1"/>
  <c r="ER63" i="1"/>
  <c r="EQ63" i="1"/>
  <c r="EP63" i="1"/>
  <c r="EM63" i="1"/>
  <c r="EO63" i="1" s="1"/>
  <c r="EJ63" i="1"/>
  <c r="EK63" i="1" s="1"/>
  <c r="EG63" i="1"/>
  <c r="EI63" i="1" s="1"/>
  <c r="ED63" i="1"/>
  <c r="EF63" i="1" s="1"/>
  <c r="EA63" i="1"/>
  <c r="EC63" i="1" s="1"/>
  <c r="DX63" i="1"/>
  <c r="DY63" i="1" s="1"/>
  <c r="DU63" i="1"/>
  <c r="DP63" i="1"/>
  <c r="DK63" i="1"/>
  <c r="DH63" i="1"/>
  <c r="DC63" i="1"/>
  <c r="DB63" i="1"/>
  <c r="DA63" i="1"/>
  <c r="CV63" i="1"/>
  <c r="BQ63" i="1"/>
  <c r="AN63" i="1" s="1"/>
  <c r="AO63" i="1" s="1"/>
  <c r="BH63" i="1"/>
  <c r="BF63" i="1"/>
  <c r="AY63" i="1"/>
  <c r="AW63" i="1"/>
  <c r="AM63" i="1"/>
  <c r="AL63" i="1"/>
  <c r="AK63" i="1"/>
  <c r="AJ63" i="1"/>
  <c r="U63" i="1"/>
  <c r="R63" i="1"/>
  <c r="P63" i="1"/>
  <c r="GI62" i="1"/>
  <c r="GH62" i="1"/>
  <c r="FZ62" i="1"/>
  <c r="FX62" i="1"/>
  <c r="FV62" i="1"/>
  <c r="FU62" i="1"/>
  <c r="FT62" i="1"/>
  <c r="FS62" i="1"/>
  <c r="FR62" i="1"/>
  <c r="FI62" i="1"/>
  <c r="EU62" i="1"/>
  <c r="ET62" i="1"/>
  <c r="ES62" i="1"/>
  <c r="ER62" i="1"/>
  <c r="EQ62" i="1"/>
  <c r="EP62" i="1"/>
  <c r="EJ62" i="1"/>
  <c r="EL62" i="1" s="1"/>
  <c r="DX62" i="1"/>
  <c r="DZ62" i="1" s="1"/>
  <c r="DU62" i="1"/>
  <c r="DP62" i="1"/>
  <c r="DK62" i="1"/>
  <c r="DH62" i="1"/>
  <c r="ED62" i="1"/>
  <c r="DC62" i="1"/>
  <c r="DB62" i="1"/>
  <c r="DA62" i="1"/>
  <c r="CV62" i="1"/>
  <c r="BQ62" i="1"/>
  <c r="AN62" i="1" s="1"/>
  <c r="AO62" i="1" s="1"/>
  <c r="BH62" i="1"/>
  <c r="BF62" i="1"/>
  <c r="AX62" i="1"/>
  <c r="AY62" i="1" s="1"/>
  <c r="AM62" i="1"/>
  <c r="AL62" i="1"/>
  <c r="AK62" i="1"/>
  <c r="AJ62" i="1"/>
  <c r="U62" i="1"/>
  <c r="R62" i="1"/>
  <c r="P62" i="1"/>
  <c r="GI61" i="1"/>
  <c r="GH61" i="1"/>
  <c r="FZ61" i="1"/>
  <c r="FX61" i="1"/>
  <c r="FV61" i="1"/>
  <c r="FU61" i="1"/>
  <c r="FT61" i="1"/>
  <c r="FS61" i="1"/>
  <c r="FR61" i="1"/>
  <c r="FI61" i="1"/>
  <c r="EU61" i="1"/>
  <c r="ET61" i="1"/>
  <c r="ES61" i="1"/>
  <c r="ER61" i="1"/>
  <c r="EQ61" i="1"/>
  <c r="EP61" i="1"/>
  <c r="DU61" i="1"/>
  <c r="DP61" i="1"/>
  <c r="DK61" i="1"/>
  <c r="DH61" i="1"/>
  <c r="EG61" i="1"/>
  <c r="DC61" i="1"/>
  <c r="DB61" i="1"/>
  <c r="DA61" i="1"/>
  <c r="CV61" i="1"/>
  <c r="BQ61" i="1"/>
  <c r="AN61" i="1" s="1"/>
  <c r="AO61" i="1" s="1"/>
  <c r="BH61" i="1"/>
  <c r="BF61" i="1"/>
  <c r="AX61" i="1"/>
  <c r="AY61" i="1" s="1"/>
  <c r="AM61" i="1"/>
  <c r="AL61" i="1"/>
  <c r="AK61" i="1"/>
  <c r="AJ61" i="1"/>
  <c r="U61" i="1"/>
  <c r="R61" i="1"/>
  <c r="P61" i="1"/>
  <c r="GI60" i="1"/>
  <c r="GH60" i="1"/>
  <c r="FZ60" i="1"/>
  <c r="FX60" i="1"/>
  <c r="FV60" i="1"/>
  <c r="FU60" i="1"/>
  <c r="FT60" i="1"/>
  <c r="FS60" i="1"/>
  <c r="FR60" i="1"/>
  <c r="FI60" i="1"/>
  <c r="EU60" i="1"/>
  <c r="ET60" i="1"/>
  <c r="ES60" i="1"/>
  <c r="ER60" i="1"/>
  <c r="EQ60" i="1"/>
  <c r="EP60" i="1"/>
  <c r="EJ60" i="1"/>
  <c r="EK60" i="1" s="1"/>
  <c r="EG60" i="1"/>
  <c r="EI60" i="1" s="1"/>
  <c r="ED60" i="1"/>
  <c r="EF60" i="1" s="1"/>
  <c r="DX60" i="1"/>
  <c r="DZ60" i="1" s="1"/>
  <c r="DU60" i="1"/>
  <c r="DP60" i="1"/>
  <c r="DK60" i="1"/>
  <c r="DH60" i="1"/>
  <c r="EM60" i="1"/>
  <c r="DC60" i="1"/>
  <c r="DB60" i="1"/>
  <c r="DA60" i="1"/>
  <c r="CV60" i="1"/>
  <c r="BQ60" i="1"/>
  <c r="AN60" i="1" s="1"/>
  <c r="AO60" i="1" s="1"/>
  <c r="BH60" i="1"/>
  <c r="BF60" i="1"/>
  <c r="AX60" i="1"/>
  <c r="AY60" i="1" s="1"/>
  <c r="AM60" i="1"/>
  <c r="AL60" i="1"/>
  <c r="AK60" i="1"/>
  <c r="AJ60" i="1"/>
  <c r="U60" i="1"/>
  <c r="R60" i="1"/>
  <c r="P60" i="1"/>
  <c r="GI59" i="1"/>
  <c r="GH59" i="1"/>
  <c r="FZ59" i="1"/>
  <c r="FX59" i="1"/>
  <c r="FV59" i="1"/>
  <c r="FU59" i="1"/>
  <c r="FT59" i="1"/>
  <c r="FS59" i="1"/>
  <c r="FR59" i="1"/>
  <c r="FI59" i="1"/>
  <c r="EU59" i="1"/>
  <c r="ET59" i="1"/>
  <c r="ES59" i="1"/>
  <c r="ER59" i="1"/>
  <c r="EQ59" i="1"/>
  <c r="EP59" i="1"/>
  <c r="EM59" i="1"/>
  <c r="EO59" i="1" s="1"/>
  <c r="EJ59" i="1"/>
  <c r="EL59" i="1" s="1"/>
  <c r="EG59" i="1"/>
  <c r="EI59" i="1" s="1"/>
  <c r="ED59" i="1"/>
  <c r="EF59" i="1" s="1"/>
  <c r="EA59" i="1"/>
  <c r="EB59" i="1" s="1"/>
  <c r="DX59" i="1"/>
  <c r="DY59" i="1" s="1"/>
  <c r="DU59" i="1"/>
  <c r="DP59" i="1"/>
  <c r="DK59" i="1"/>
  <c r="DH59" i="1"/>
  <c r="DC59" i="1"/>
  <c r="DB59" i="1"/>
  <c r="DA59" i="1"/>
  <c r="CV59" i="1"/>
  <c r="BQ59" i="1"/>
  <c r="AN59" i="1" s="1"/>
  <c r="AO59" i="1" s="1"/>
  <c r="BH59" i="1"/>
  <c r="BF59" i="1"/>
  <c r="AX59" i="1"/>
  <c r="AY59" i="1" s="1"/>
  <c r="AM59" i="1"/>
  <c r="AL59" i="1"/>
  <c r="AK59" i="1"/>
  <c r="AJ59" i="1"/>
  <c r="U59" i="1"/>
  <c r="R59" i="1"/>
  <c r="P59" i="1"/>
  <c r="GI58" i="1"/>
  <c r="GH58" i="1"/>
  <c r="FZ58" i="1"/>
  <c r="FX58" i="1"/>
  <c r="FV58" i="1"/>
  <c r="FU58" i="1"/>
  <c r="FT58" i="1"/>
  <c r="FS58" i="1"/>
  <c r="FR58" i="1"/>
  <c r="FI58" i="1"/>
  <c r="EU58" i="1"/>
  <c r="ET58" i="1"/>
  <c r="ES58" i="1"/>
  <c r="ER58" i="1"/>
  <c r="EQ58" i="1"/>
  <c r="EP58" i="1"/>
  <c r="EG58" i="1"/>
  <c r="EI58" i="1" s="1"/>
  <c r="DX58" i="1"/>
  <c r="DZ58" i="1" s="1"/>
  <c r="DU58" i="1"/>
  <c r="DP58" i="1"/>
  <c r="DK58" i="1"/>
  <c r="DH58" i="1"/>
  <c r="EM58" i="1"/>
  <c r="DC58" i="1"/>
  <c r="DB58" i="1"/>
  <c r="DA58" i="1"/>
  <c r="CV58" i="1"/>
  <c r="BQ58" i="1"/>
  <c r="AN58" i="1" s="1"/>
  <c r="AO58" i="1" s="1"/>
  <c r="BH58" i="1"/>
  <c r="BF58" i="1"/>
  <c r="AY58" i="1"/>
  <c r="AW58" i="1"/>
  <c r="AM58" i="1"/>
  <c r="AL58" i="1"/>
  <c r="AK58" i="1"/>
  <c r="AJ58" i="1"/>
  <c r="U58" i="1"/>
  <c r="R58" i="1"/>
  <c r="P58" i="1"/>
  <c r="GI57" i="1"/>
  <c r="GH57" i="1"/>
  <c r="FZ57" i="1"/>
  <c r="FX57" i="1"/>
  <c r="FV57" i="1"/>
  <c r="FU57" i="1"/>
  <c r="FT57" i="1"/>
  <c r="FS57" i="1"/>
  <c r="FR57" i="1"/>
  <c r="FI57" i="1"/>
  <c r="EU57" i="1"/>
  <c r="ET57" i="1"/>
  <c r="ES57" i="1"/>
  <c r="ER57" i="1"/>
  <c r="EQ57" i="1"/>
  <c r="EP57" i="1"/>
  <c r="DU57" i="1"/>
  <c r="DP57" i="1"/>
  <c r="DK57" i="1"/>
  <c r="DH57" i="1"/>
  <c r="EG57" i="1"/>
  <c r="DC57" i="1"/>
  <c r="DB57" i="1"/>
  <c r="DA57" i="1"/>
  <c r="CV57" i="1"/>
  <c r="BQ57" i="1"/>
  <c r="AN57" i="1" s="1"/>
  <c r="AO57" i="1" s="1"/>
  <c r="BH57" i="1"/>
  <c r="BF57" i="1"/>
  <c r="AY57" i="1"/>
  <c r="AW57" i="1"/>
  <c r="AM57" i="1"/>
  <c r="AL57" i="1"/>
  <c r="AK57" i="1"/>
  <c r="AJ57" i="1"/>
  <c r="U57" i="1"/>
  <c r="R57" i="1"/>
  <c r="P57" i="1"/>
  <c r="GI56" i="1"/>
  <c r="GH56" i="1"/>
  <c r="FZ56" i="1"/>
  <c r="FX56" i="1"/>
  <c r="FV56" i="1"/>
  <c r="FU56" i="1"/>
  <c r="FT56" i="1"/>
  <c r="FS56" i="1"/>
  <c r="FR56" i="1"/>
  <c r="FI56" i="1"/>
  <c r="EU56" i="1"/>
  <c r="ET56" i="1"/>
  <c r="ES56" i="1"/>
  <c r="ER56" i="1"/>
  <c r="EQ56" i="1"/>
  <c r="EP56" i="1"/>
  <c r="EJ56" i="1"/>
  <c r="EL56" i="1" s="1"/>
  <c r="EG56" i="1"/>
  <c r="EI56" i="1" s="1"/>
  <c r="DX56" i="1"/>
  <c r="DZ56" i="1" s="1"/>
  <c r="DU56" i="1"/>
  <c r="DP56" i="1"/>
  <c r="DK56" i="1"/>
  <c r="DH56" i="1"/>
  <c r="EM56" i="1"/>
  <c r="DC56" i="1"/>
  <c r="DB56" i="1"/>
  <c r="DA56" i="1"/>
  <c r="CV56" i="1"/>
  <c r="BQ56" i="1"/>
  <c r="AN56" i="1" s="1"/>
  <c r="AO56" i="1" s="1"/>
  <c r="BH56" i="1"/>
  <c r="BF56" i="1"/>
  <c r="AY56" i="1"/>
  <c r="AW56" i="1"/>
  <c r="AM56" i="1"/>
  <c r="AL56" i="1"/>
  <c r="AK56" i="1"/>
  <c r="AJ56" i="1"/>
  <c r="U56" i="1"/>
  <c r="R56" i="1"/>
  <c r="P56" i="1"/>
  <c r="GI55" i="1"/>
  <c r="GH55" i="1"/>
  <c r="FZ55" i="1"/>
  <c r="FX55" i="1"/>
  <c r="FV55" i="1"/>
  <c r="FU55" i="1"/>
  <c r="FT55" i="1"/>
  <c r="FS55" i="1"/>
  <c r="FR55" i="1"/>
  <c r="FI55" i="1"/>
  <c r="EU55" i="1"/>
  <c r="ET55" i="1"/>
  <c r="ES55" i="1"/>
  <c r="ER55" i="1"/>
  <c r="EQ55" i="1"/>
  <c r="EP55" i="1"/>
  <c r="EM55" i="1"/>
  <c r="EO55" i="1" s="1"/>
  <c r="EJ55" i="1"/>
  <c r="EL55" i="1" s="1"/>
  <c r="EG55" i="1"/>
  <c r="EH55" i="1" s="1"/>
  <c r="ED55" i="1"/>
  <c r="EF55" i="1" s="1"/>
  <c r="EA55" i="1"/>
  <c r="EC55" i="1" s="1"/>
  <c r="DX55" i="1"/>
  <c r="DZ55" i="1" s="1"/>
  <c r="DU55" i="1"/>
  <c r="DP55" i="1"/>
  <c r="DK55" i="1"/>
  <c r="DH55" i="1"/>
  <c r="DC55" i="1"/>
  <c r="DB55" i="1"/>
  <c r="DA55" i="1"/>
  <c r="CV55" i="1"/>
  <c r="BQ55" i="1"/>
  <c r="AN55" i="1" s="1"/>
  <c r="AO55" i="1" s="1"/>
  <c r="BH55" i="1"/>
  <c r="BF55" i="1"/>
  <c r="AX55" i="1"/>
  <c r="AY55" i="1" s="1"/>
  <c r="AM55" i="1"/>
  <c r="AL55" i="1"/>
  <c r="AK55" i="1"/>
  <c r="AJ55" i="1"/>
  <c r="U55" i="1"/>
  <c r="R55" i="1"/>
  <c r="P55" i="1"/>
  <c r="GI54" i="1"/>
  <c r="GH54" i="1"/>
  <c r="FZ54" i="1"/>
  <c r="FX54" i="1"/>
  <c r="FV54" i="1"/>
  <c r="FU54" i="1"/>
  <c r="FT54" i="1"/>
  <c r="FS54" i="1"/>
  <c r="FR54" i="1"/>
  <c r="FI54" i="1"/>
  <c r="EU54" i="1"/>
  <c r="ET54" i="1"/>
  <c r="ES54" i="1"/>
  <c r="ER54" i="1"/>
  <c r="EQ54" i="1"/>
  <c r="EP54" i="1"/>
  <c r="DU54" i="1"/>
  <c r="DP54" i="1"/>
  <c r="DK54" i="1"/>
  <c r="DH54" i="1"/>
  <c r="ED54" i="1"/>
  <c r="DC54" i="1"/>
  <c r="DB54" i="1"/>
  <c r="DA54" i="1"/>
  <c r="CV54" i="1"/>
  <c r="BQ54" i="1"/>
  <c r="AN54" i="1" s="1"/>
  <c r="BH54" i="1"/>
  <c r="BF54" i="1"/>
  <c r="AY54" i="1"/>
  <c r="AW54" i="1"/>
  <c r="AO54" i="1"/>
  <c r="AM54" i="1"/>
  <c r="AL54" i="1"/>
  <c r="AK54" i="1"/>
  <c r="AJ54" i="1"/>
  <c r="AF54" i="1"/>
  <c r="AE54" i="1"/>
  <c r="V54" i="1"/>
  <c r="U54" i="1"/>
  <c r="R54" i="1"/>
  <c r="P54" i="1"/>
  <c r="GI53" i="1"/>
  <c r="GH53" i="1"/>
  <c r="FZ53" i="1"/>
  <c r="FX53" i="1"/>
  <c r="FV53" i="1"/>
  <c r="FU53" i="1"/>
  <c r="FT53" i="1"/>
  <c r="FS53" i="1"/>
  <c r="FR53" i="1"/>
  <c r="FI53" i="1"/>
  <c r="EU53" i="1"/>
  <c r="ET53" i="1"/>
  <c r="ES53" i="1"/>
  <c r="ER53" i="1"/>
  <c r="EQ53" i="1"/>
  <c r="EP53" i="1"/>
  <c r="EJ53" i="1"/>
  <c r="EL53" i="1" s="1"/>
  <c r="EG53" i="1"/>
  <c r="EI53" i="1" s="1"/>
  <c r="ED53" i="1"/>
  <c r="EE53" i="1" s="1"/>
  <c r="DX53" i="1"/>
  <c r="DZ53" i="1" s="1"/>
  <c r="DU53" i="1"/>
  <c r="DP53" i="1"/>
  <c r="DK53" i="1"/>
  <c r="DH53" i="1"/>
  <c r="EM53" i="1"/>
  <c r="DC53" i="1"/>
  <c r="DB53" i="1"/>
  <c r="DA53" i="1"/>
  <c r="CV53" i="1"/>
  <c r="BQ53" i="1"/>
  <c r="AN53" i="1" s="1"/>
  <c r="BH53" i="1"/>
  <c r="BF53" i="1"/>
  <c r="AY53" i="1"/>
  <c r="AW53" i="1"/>
  <c r="AO53" i="1"/>
  <c r="AM53" i="1"/>
  <c r="AL53" i="1"/>
  <c r="AK53" i="1"/>
  <c r="AJ53" i="1"/>
  <c r="AF53" i="1"/>
  <c r="AE53" i="1"/>
  <c r="V53" i="1"/>
  <c r="AV53" i="1" s="1"/>
  <c r="U53" i="1"/>
  <c r="R53" i="1"/>
  <c r="P53" i="1"/>
  <c r="GI52" i="1"/>
  <c r="GH52" i="1"/>
  <c r="FZ52" i="1"/>
  <c r="FX52" i="1"/>
  <c r="FV52" i="1"/>
  <c r="FU52" i="1"/>
  <c r="FT52" i="1"/>
  <c r="FS52" i="1"/>
  <c r="FR52" i="1"/>
  <c r="FI52" i="1"/>
  <c r="EU52" i="1"/>
  <c r="ET52" i="1"/>
  <c r="ES52" i="1"/>
  <c r="ER52" i="1"/>
  <c r="EQ52" i="1"/>
  <c r="EP52" i="1"/>
  <c r="DU52" i="1"/>
  <c r="DP52" i="1"/>
  <c r="DK52" i="1"/>
  <c r="DH52" i="1"/>
  <c r="ED52" i="1"/>
  <c r="DC52" i="1"/>
  <c r="DB52" i="1"/>
  <c r="DA52" i="1"/>
  <c r="CV52" i="1"/>
  <c r="BQ52" i="1"/>
  <c r="AN52" i="1" s="1"/>
  <c r="BH52" i="1"/>
  <c r="BF52" i="1"/>
  <c r="AY52" i="1"/>
  <c r="AW52" i="1"/>
  <c r="AO52" i="1"/>
  <c r="AM52" i="1"/>
  <c r="AL52" i="1"/>
  <c r="AK52" i="1"/>
  <c r="AJ52" i="1"/>
  <c r="AF52" i="1"/>
  <c r="AE52" i="1"/>
  <c r="V52" i="1"/>
  <c r="U52" i="1"/>
  <c r="R52" i="1"/>
  <c r="P52" i="1"/>
  <c r="GI51" i="1"/>
  <c r="GH51" i="1"/>
  <c r="FZ51" i="1"/>
  <c r="FX51" i="1"/>
  <c r="FV51" i="1"/>
  <c r="FU51" i="1"/>
  <c r="FT51" i="1"/>
  <c r="FS51" i="1"/>
  <c r="FR51" i="1"/>
  <c r="FI51" i="1"/>
  <c r="EU51" i="1"/>
  <c r="ET51" i="1"/>
  <c r="ES51" i="1"/>
  <c r="ER51" i="1"/>
  <c r="EQ51" i="1"/>
  <c r="EP51" i="1"/>
  <c r="EM51" i="1"/>
  <c r="EN51" i="1" s="1"/>
  <c r="EJ51" i="1"/>
  <c r="EL51" i="1" s="1"/>
  <c r="EG51" i="1"/>
  <c r="EI51" i="1" s="1"/>
  <c r="ED51" i="1"/>
  <c r="EF51" i="1" s="1"/>
  <c r="EA51" i="1"/>
  <c r="EB51" i="1" s="1"/>
  <c r="DX51" i="1"/>
  <c r="DZ51" i="1" s="1"/>
  <c r="DU51" i="1"/>
  <c r="DP51" i="1"/>
  <c r="DK51" i="1"/>
  <c r="DH51" i="1"/>
  <c r="DC51" i="1"/>
  <c r="DB51" i="1"/>
  <c r="DA51" i="1"/>
  <c r="CV51" i="1"/>
  <c r="BQ51" i="1"/>
  <c r="AN51" i="1" s="1"/>
  <c r="AO51" i="1" s="1"/>
  <c r="BH51" i="1"/>
  <c r="BF51" i="1"/>
  <c r="AX51" i="1"/>
  <c r="AY51" i="1" s="1"/>
  <c r="AM51" i="1"/>
  <c r="AL51" i="1"/>
  <c r="AK51" i="1"/>
  <c r="AJ51" i="1"/>
  <c r="U51" i="1"/>
  <c r="R51" i="1"/>
  <c r="P51" i="1"/>
  <c r="GI50" i="1"/>
  <c r="GH50" i="1"/>
  <c r="FZ50" i="1"/>
  <c r="FX50" i="1"/>
  <c r="FV50" i="1"/>
  <c r="FU50" i="1"/>
  <c r="FT50" i="1"/>
  <c r="FS50" i="1"/>
  <c r="FR50" i="1"/>
  <c r="FI50" i="1"/>
  <c r="EU50" i="1"/>
  <c r="ET50" i="1"/>
  <c r="ES50" i="1"/>
  <c r="ER50" i="1"/>
  <c r="EQ50" i="1"/>
  <c r="EP50" i="1"/>
  <c r="DU50" i="1"/>
  <c r="DP50" i="1"/>
  <c r="DK50" i="1"/>
  <c r="DH50" i="1"/>
  <c r="ED50" i="1"/>
  <c r="DC50" i="1"/>
  <c r="DB50" i="1"/>
  <c r="DA50" i="1"/>
  <c r="CV50" i="1"/>
  <c r="BQ50" i="1"/>
  <c r="AN50" i="1" s="1"/>
  <c r="AO50" i="1" s="1"/>
  <c r="BH50" i="1"/>
  <c r="BF50" i="1"/>
  <c r="AX50" i="1"/>
  <c r="AY50" i="1" s="1"/>
  <c r="AM50" i="1"/>
  <c r="AL50" i="1"/>
  <c r="AK50" i="1"/>
  <c r="AJ50" i="1"/>
  <c r="U50" i="1"/>
  <c r="R50" i="1"/>
  <c r="P50" i="1"/>
  <c r="GI49" i="1"/>
  <c r="GH49" i="1"/>
  <c r="FZ49" i="1"/>
  <c r="FX49" i="1"/>
  <c r="FV49" i="1"/>
  <c r="FU49" i="1"/>
  <c r="FT49" i="1"/>
  <c r="FS49" i="1"/>
  <c r="FR49" i="1"/>
  <c r="FI49" i="1"/>
  <c r="EU49" i="1"/>
  <c r="ET49" i="1"/>
  <c r="ES49" i="1"/>
  <c r="ER49" i="1"/>
  <c r="EQ49" i="1"/>
  <c r="EP49" i="1"/>
  <c r="EM49" i="1"/>
  <c r="EO49" i="1" s="1"/>
  <c r="EJ49" i="1"/>
  <c r="EL49" i="1" s="1"/>
  <c r="EG49" i="1"/>
  <c r="EH49" i="1" s="1"/>
  <c r="ED49" i="1"/>
  <c r="EF49" i="1" s="1"/>
  <c r="EA49" i="1"/>
  <c r="EC49" i="1" s="1"/>
  <c r="DX49" i="1"/>
  <c r="DZ49" i="1" s="1"/>
  <c r="DU49" i="1"/>
  <c r="DP49" i="1"/>
  <c r="DK49" i="1"/>
  <c r="DH49" i="1"/>
  <c r="DC49" i="1"/>
  <c r="DB49" i="1"/>
  <c r="DA49" i="1"/>
  <c r="CV49" i="1"/>
  <c r="BQ49" i="1"/>
  <c r="AN49" i="1" s="1"/>
  <c r="AO49" i="1" s="1"/>
  <c r="BH49" i="1"/>
  <c r="BF49" i="1"/>
  <c r="AY49" i="1"/>
  <c r="AW49" i="1"/>
  <c r="AM49" i="1"/>
  <c r="AL49" i="1"/>
  <c r="AK49" i="1"/>
  <c r="AJ49" i="1"/>
  <c r="U49" i="1"/>
  <c r="R49" i="1"/>
  <c r="P49" i="1"/>
  <c r="GI48" i="1"/>
  <c r="GH48" i="1"/>
  <c r="FZ48" i="1"/>
  <c r="FX48" i="1"/>
  <c r="FV48" i="1"/>
  <c r="FU48" i="1"/>
  <c r="FT48" i="1"/>
  <c r="FS48" i="1"/>
  <c r="FR48" i="1"/>
  <c r="FI48" i="1"/>
  <c r="EU48" i="1"/>
  <c r="ET48" i="1"/>
  <c r="ES48" i="1"/>
  <c r="ER48" i="1"/>
  <c r="EQ48" i="1"/>
  <c r="EP48" i="1"/>
  <c r="EJ48" i="1"/>
  <c r="EL48" i="1" s="1"/>
  <c r="ED48" i="1"/>
  <c r="EE48" i="1" s="1"/>
  <c r="DX48" i="1"/>
  <c r="DZ48" i="1" s="1"/>
  <c r="DU48" i="1"/>
  <c r="DP48" i="1"/>
  <c r="DK48" i="1"/>
  <c r="DH48" i="1"/>
  <c r="EM48" i="1"/>
  <c r="DC48" i="1"/>
  <c r="DB48" i="1"/>
  <c r="DA48" i="1"/>
  <c r="CV48" i="1"/>
  <c r="BQ48" i="1"/>
  <c r="AN48" i="1" s="1"/>
  <c r="BH48" i="1"/>
  <c r="BF48" i="1"/>
  <c r="AY48" i="1"/>
  <c r="AW48" i="1"/>
  <c r="AO48" i="1"/>
  <c r="AM48" i="1"/>
  <c r="AL48" i="1"/>
  <c r="AK48" i="1"/>
  <c r="AJ48" i="1"/>
  <c r="AF48" i="1"/>
  <c r="AE48" i="1"/>
  <c r="V48" i="1"/>
  <c r="U48" i="1"/>
  <c r="R48" i="1"/>
  <c r="P48" i="1"/>
  <c r="GI47" i="1"/>
  <c r="GH47" i="1"/>
  <c r="FZ47" i="1"/>
  <c r="FX47" i="1"/>
  <c r="FV47" i="1"/>
  <c r="FU47" i="1"/>
  <c r="FT47" i="1"/>
  <c r="FS47" i="1"/>
  <c r="FR47" i="1"/>
  <c r="FI47" i="1"/>
  <c r="EU47" i="1"/>
  <c r="ET47" i="1"/>
  <c r="ES47" i="1"/>
  <c r="ER47" i="1"/>
  <c r="EQ47" i="1"/>
  <c r="EP47" i="1"/>
  <c r="EJ47" i="1"/>
  <c r="EK47" i="1" s="1"/>
  <c r="EG47" i="1"/>
  <c r="EI47" i="1" s="1"/>
  <c r="ED47" i="1"/>
  <c r="EF47" i="1" s="1"/>
  <c r="DX47" i="1"/>
  <c r="DY47" i="1" s="1"/>
  <c r="DU47" i="1"/>
  <c r="DP47" i="1"/>
  <c r="DK47" i="1"/>
  <c r="DH47" i="1"/>
  <c r="EM47" i="1"/>
  <c r="DC47" i="1"/>
  <c r="DB47" i="1"/>
  <c r="DA47" i="1"/>
  <c r="CV47" i="1"/>
  <c r="BQ47" i="1"/>
  <c r="AN47" i="1" s="1"/>
  <c r="BH47" i="1"/>
  <c r="BF47" i="1"/>
  <c r="AY47" i="1"/>
  <c r="AW47" i="1"/>
  <c r="AO47" i="1"/>
  <c r="AM47" i="1"/>
  <c r="AL47" i="1"/>
  <c r="AK47" i="1"/>
  <c r="AJ47" i="1"/>
  <c r="AF47" i="1"/>
  <c r="AE47" i="1"/>
  <c r="V47" i="1"/>
  <c r="U47" i="1"/>
  <c r="R47" i="1"/>
  <c r="P47" i="1"/>
  <c r="GI46" i="1"/>
  <c r="GH46" i="1"/>
  <c r="FZ46" i="1"/>
  <c r="FX46" i="1"/>
  <c r="FV46" i="1"/>
  <c r="FU46" i="1"/>
  <c r="FT46" i="1"/>
  <c r="FS46" i="1"/>
  <c r="FR46" i="1"/>
  <c r="FI46" i="1"/>
  <c r="EU46" i="1"/>
  <c r="ET46" i="1"/>
  <c r="ES46" i="1"/>
  <c r="ER46" i="1"/>
  <c r="EQ46" i="1"/>
  <c r="EP46" i="1"/>
  <c r="EJ46" i="1"/>
  <c r="EL46" i="1" s="1"/>
  <c r="ED46" i="1"/>
  <c r="EE46" i="1" s="1"/>
  <c r="DX46" i="1"/>
  <c r="DZ46" i="1" s="1"/>
  <c r="DU46" i="1"/>
  <c r="DP46" i="1"/>
  <c r="DK46" i="1"/>
  <c r="DH46" i="1"/>
  <c r="EM46" i="1"/>
  <c r="DC46" i="1"/>
  <c r="DB46" i="1"/>
  <c r="DA46" i="1"/>
  <c r="CV46" i="1"/>
  <c r="BQ46" i="1"/>
  <c r="AN46" i="1" s="1"/>
  <c r="BH46" i="1"/>
  <c r="BF46" i="1"/>
  <c r="AY46" i="1"/>
  <c r="AW46" i="1"/>
  <c r="AO46" i="1"/>
  <c r="AM46" i="1"/>
  <c r="AL46" i="1"/>
  <c r="AK46" i="1"/>
  <c r="AJ46" i="1"/>
  <c r="AF46" i="1"/>
  <c r="AE46" i="1"/>
  <c r="V46" i="1"/>
  <c r="U46" i="1"/>
  <c r="R46" i="1"/>
  <c r="P46" i="1"/>
  <c r="GI45" i="1"/>
  <c r="GH45" i="1"/>
  <c r="FZ45" i="1"/>
  <c r="FX45" i="1"/>
  <c r="FV45" i="1"/>
  <c r="FU45" i="1"/>
  <c r="FT45" i="1"/>
  <c r="FS45" i="1"/>
  <c r="FR45" i="1"/>
  <c r="FI45" i="1"/>
  <c r="EU45" i="1"/>
  <c r="ET45" i="1"/>
  <c r="ES45" i="1"/>
  <c r="ER45" i="1"/>
  <c r="EQ45" i="1"/>
  <c r="EP45" i="1"/>
  <c r="EM45" i="1"/>
  <c r="EO45" i="1" s="1"/>
  <c r="EJ45" i="1"/>
  <c r="EL45" i="1" s="1"/>
  <c r="EG45" i="1"/>
  <c r="EH45" i="1" s="1"/>
  <c r="ED45" i="1"/>
  <c r="EF45" i="1" s="1"/>
  <c r="EA45" i="1"/>
  <c r="EC45" i="1" s="1"/>
  <c r="DX45" i="1"/>
  <c r="DZ45" i="1" s="1"/>
  <c r="DU45" i="1"/>
  <c r="DP45" i="1"/>
  <c r="DK45" i="1"/>
  <c r="DH45" i="1"/>
  <c r="DC45" i="1"/>
  <c r="DB45" i="1"/>
  <c r="DA45" i="1"/>
  <c r="CV45" i="1"/>
  <c r="BQ45" i="1"/>
  <c r="AN45" i="1" s="1"/>
  <c r="AO45" i="1" s="1"/>
  <c r="BH45" i="1"/>
  <c r="BF45" i="1"/>
  <c r="AX45" i="1"/>
  <c r="AY45" i="1" s="1"/>
  <c r="AM45" i="1"/>
  <c r="AL45" i="1"/>
  <c r="AK45" i="1"/>
  <c r="AJ45" i="1"/>
  <c r="U45" i="1"/>
  <c r="R45" i="1"/>
  <c r="P45" i="1"/>
  <c r="GI44" i="1"/>
  <c r="GH44" i="1"/>
  <c r="FZ44" i="1"/>
  <c r="FX44" i="1"/>
  <c r="FV44" i="1"/>
  <c r="FU44" i="1"/>
  <c r="FT44" i="1"/>
  <c r="FS44" i="1"/>
  <c r="FR44" i="1"/>
  <c r="FI44" i="1"/>
  <c r="EU44" i="1"/>
  <c r="ET44" i="1"/>
  <c r="ES44" i="1"/>
  <c r="ER44" i="1"/>
  <c r="EQ44" i="1"/>
  <c r="EP44" i="1"/>
  <c r="DU44" i="1"/>
  <c r="DP44" i="1"/>
  <c r="DK44" i="1"/>
  <c r="DH44" i="1"/>
  <c r="ED44" i="1"/>
  <c r="DC44" i="1"/>
  <c r="DB44" i="1"/>
  <c r="DA44" i="1"/>
  <c r="CV44" i="1"/>
  <c r="BQ44" i="1"/>
  <c r="AN44" i="1" s="1"/>
  <c r="BH44" i="1"/>
  <c r="BF44" i="1"/>
  <c r="AY44" i="1"/>
  <c r="AW44" i="1"/>
  <c r="AO44" i="1"/>
  <c r="AM44" i="1"/>
  <c r="AL44" i="1"/>
  <c r="AK44" i="1"/>
  <c r="AJ44" i="1"/>
  <c r="AF44" i="1"/>
  <c r="AE44" i="1"/>
  <c r="U44" i="1"/>
  <c r="R44" i="1"/>
  <c r="P44" i="1"/>
  <c r="GI43" i="1"/>
  <c r="GH43" i="1"/>
  <c r="FZ43" i="1"/>
  <c r="FX43" i="1"/>
  <c r="FV43" i="1"/>
  <c r="FU43" i="1"/>
  <c r="FT43" i="1"/>
  <c r="FS43" i="1"/>
  <c r="FR43" i="1"/>
  <c r="FI43" i="1"/>
  <c r="EU43" i="1"/>
  <c r="ET43" i="1"/>
  <c r="ES43" i="1"/>
  <c r="ER43" i="1"/>
  <c r="EQ43" i="1"/>
  <c r="EP43" i="1"/>
  <c r="EM43" i="1"/>
  <c r="EO43" i="1" s="1"/>
  <c r="EJ43" i="1"/>
  <c r="EL43" i="1" s="1"/>
  <c r="EG43" i="1"/>
  <c r="EI43" i="1" s="1"/>
  <c r="ED43" i="1"/>
  <c r="EF43" i="1" s="1"/>
  <c r="EA43" i="1"/>
  <c r="EC43" i="1" s="1"/>
  <c r="DX43" i="1"/>
  <c r="DY43" i="1" s="1"/>
  <c r="DU43" i="1"/>
  <c r="DP43" i="1"/>
  <c r="DK43" i="1"/>
  <c r="DH43" i="1"/>
  <c r="DC43" i="1"/>
  <c r="DB43" i="1"/>
  <c r="DA43" i="1"/>
  <c r="CV43" i="1"/>
  <c r="BQ43" i="1"/>
  <c r="AN43" i="1" s="1"/>
  <c r="AO43" i="1" s="1"/>
  <c r="BH43" i="1"/>
  <c r="BF43" i="1"/>
  <c r="AX43" i="1"/>
  <c r="AY43" i="1" s="1"/>
  <c r="AM43" i="1"/>
  <c r="AL43" i="1"/>
  <c r="AK43" i="1"/>
  <c r="AJ43" i="1"/>
  <c r="U43" i="1"/>
  <c r="R43" i="1"/>
  <c r="P43" i="1"/>
  <c r="GI42" i="1"/>
  <c r="GH42" i="1"/>
  <c r="FZ42" i="1"/>
  <c r="FX42" i="1"/>
  <c r="FV42" i="1"/>
  <c r="FU42" i="1"/>
  <c r="FT42" i="1"/>
  <c r="FS42" i="1"/>
  <c r="FR42" i="1"/>
  <c r="FI42" i="1"/>
  <c r="EU42" i="1"/>
  <c r="ET42" i="1"/>
  <c r="ES42" i="1"/>
  <c r="ER42" i="1"/>
  <c r="EQ42" i="1"/>
  <c r="EP42" i="1"/>
  <c r="EJ42" i="1"/>
  <c r="EL42" i="1" s="1"/>
  <c r="DX42" i="1"/>
  <c r="DZ42" i="1" s="1"/>
  <c r="DU42" i="1"/>
  <c r="DP42" i="1"/>
  <c r="DK42" i="1"/>
  <c r="DH42" i="1"/>
  <c r="EM42" i="1"/>
  <c r="DC42" i="1"/>
  <c r="DB42" i="1"/>
  <c r="DA42" i="1"/>
  <c r="CV42" i="1"/>
  <c r="BQ42" i="1"/>
  <c r="AN42" i="1" s="1"/>
  <c r="AO42" i="1" s="1"/>
  <c r="BH42" i="1"/>
  <c r="BF42" i="1"/>
  <c r="AY42" i="1"/>
  <c r="AW42" i="1"/>
  <c r="AM42" i="1"/>
  <c r="AL42" i="1"/>
  <c r="AK42" i="1"/>
  <c r="AJ42" i="1"/>
  <c r="AF42" i="1"/>
  <c r="AE42" i="1"/>
  <c r="V42" i="1"/>
  <c r="U42" i="1"/>
  <c r="R42" i="1"/>
  <c r="P42" i="1"/>
  <c r="GI41" i="1"/>
  <c r="GH41" i="1"/>
  <c r="FZ41" i="1"/>
  <c r="FX41" i="1"/>
  <c r="FV41" i="1"/>
  <c r="FU41" i="1"/>
  <c r="FT41" i="1"/>
  <c r="FS41" i="1"/>
  <c r="FR41" i="1"/>
  <c r="FI41" i="1"/>
  <c r="EU41" i="1"/>
  <c r="ET41" i="1"/>
  <c r="ES41" i="1"/>
  <c r="ER41" i="1"/>
  <c r="EQ41" i="1"/>
  <c r="EP41" i="1"/>
  <c r="EJ41" i="1"/>
  <c r="EL41" i="1" s="1"/>
  <c r="EG41" i="1"/>
  <c r="EI41" i="1" s="1"/>
  <c r="ED41" i="1"/>
  <c r="EF41" i="1" s="1"/>
  <c r="DX41" i="1"/>
  <c r="DY41" i="1" s="1"/>
  <c r="DU41" i="1"/>
  <c r="DP41" i="1"/>
  <c r="DK41" i="1"/>
  <c r="DH41" i="1"/>
  <c r="EM41" i="1"/>
  <c r="DC41" i="1"/>
  <c r="DB41" i="1"/>
  <c r="DA41" i="1"/>
  <c r="CV41" i="1"/>
  <c r="BQ41" i="1"/>
  <c r="AN41" i="1" s="1"/>
  <c r="AO41" i="1" s="1"/>
  <c r="BH41" i="1"/>
  <c r="BF41" i="1"/>
  <c r="AY41" i="1"/>
  <c r="AW41" i="1"/>
  <c r="AM41" i="1"/>
  <c r="AL41" i="1"/>
  <c r="AK41" i="1"/>
  <c r="AJ41" i="1"/>
  <c r="V41" i="1"/>
  <c r="AE41" i="1"/>
  <c r="U41" i="1"/>
  <c r="R41" i="1"/>
  <c r="P41" i="1"/>
  <c r="GI40" i="1"/>
  <c r="GH40" i="1"/>
  <c r="FZ40" i="1"/>
  <c r="FX40" i="1"/>
  <c r="FV40" i="1"/>
  <c r="FU40" i="1"/>
  <c r="FT40" i="1"/>
  <c r="FS40" i="1"/>
  <c r="FR40" i="1"/>
  <c r="FI40" i="1"/>
  <c r="EU40" i="1"/>
  <c r="ET40" i="1"/>
  <c r="ES40" i="1"/>
  <c r="ER40" i="1"/>
  <c r="EQ40" i="1"/>
  <c r="EP40" i="1"/>
  <c r="EJ40" i="1"/>
  <c r="EL40" i="1" s="1"/>
  <c r="DX40" i="1"/>
  <c r="DZ40" i="1" s="1"/>
  <c r="DU40" i="1"/>
  <c r="DP40" i="1"/>
  <c r="DK40" i="1"/>
  <c r="DH40" i="1"/>
  <c r="EM40" i="1"/>
  <c r="DC40" i="1"/>
  <c r="DB40" i="1"/>
  <c r="DA40" i="1"/>
  <c r="CV40" i="1"/>
  <c r="BQ40" i="1"/>
  <c r="AN40" i="1" s="1"/>
  <c r="AO40" i="1" s="1"/>
  <c r="BH40" i="1"/>
  <c r="BF40" i="1"/>
  <c r="AX40" i="1"/>
  <c r="AY40" i="1" s="1"/>
  <c r="AM40" i="1"/>
  <c r="AL40" i="1"/>
  <c r="AK40" i="1"/>
  <c r="AJ40" i="1"/>
  <c r="U40" i="1"/>
  <c r="R40" i="1"/>
  <c r="P40" i="1"/>
  <c r="GI39" i="1"/>
  <c r="GH39" i="1"/>
  <c r="FZ39" i="1"/>
  <c r="FX39" i="1"/>
  <c r="FV39" i="1"/>
  <c r="FU39" i="1"/>
  <c r="FT39" i="1"/>
  <c r="FS39" i="1"/>
  <c r="FR39" i="1"/>
  <c r="FI39" i="1"/>
  <c r="EU39" i="1"/>
  <c r="ET39" i="1"/>
  <c r="ES39" i="1"/>
  <c r="ER39" i="1"/>
  <c r="EQ39" i="1"/>
  <c r="EP39" i="1"/>
  <c r="EM39" i="1"/>
  <c r="EO39" i="1" s="1"/>
  <c r="EJ39" i="1"/>
  <c r="EL39" i="1" s="1"/>
  <c r="EG39" i="1"/>
  <c r="EI39" i="1" s="1"/>
  <c r="ED39" i="1"/>
  <c r="EF39" i="1" s="1"/>
  <c r="EA39" i="1"/>
  <c r="EC39" i="1" s="1"/>
  <c r="DX39" i="1"/>
  <c r="DZ39" i="1" s="1"/>
  <c r="DU39" i="1"/>
  <c r="DP39" i="1"/>
  <c r="DK39" i="1"/>
  <c r="DH39" i="1"/>
  <c r="DC39" i="1"/>
  <c r="DB39" i="1"/>
  <c r="DA39" i="1"/>
  <c r="CV39" i="1"/>
  <c r="BQ39" i="1"/>
  <c r="AN39" i="1" s="1"/>
  <c r="AO39" i="1" s="1"/>
  <c r="BH39" i="1"/>
  <c r="BF39" i="1"/>
  <c r="AY39" i="1"/>
  <c r="AW39" i="1"/>
  <c r="AM39" i="1"/>
  <c r="AL39" i="1"/>
  <c r="AK39" i="1"/>
  <c r="AJ39" i="1"/>
  <c r="U39" i="1"/>
  <c r="R39" i="1"/>
  <c r="P39" i="1"/>
  <c r="GI38" i="1"/>
  <c r="GH38" i="1"/>
  <c r="FZ38" i="1"/>
  <c r="FX38" i="1"/>
  <c r="FV38" i="1"/>
  <c r="FU38" i="1"/>
  <c r="FT38" i="1"/>
  <c r="FS38" i="1"/>
  <c r="FR38" i="1"/>
  <c r="FI38" i="1"/>
  <c r="EU38" i="1"/>
  <c r="ET38" i="1"/>
  <c r="ES38" i="1"/>
  <c r="ER38" i="1"/>
  <c r="EQ38" i="1"/>
  <c r="EP38" i="1"/>
  <c r="EJ38" i="1"/>
  <c r="EL38" i="1" s="1"/>
  <c r="DX38" i="1"/>
  <c r="DZ38" i="1" s="1"/>
  <c r="DU38" i="1"/>
  <c r="DP38" i="1"/>
  <c r="DK38" i="1"/>
  <c r="DH38" i="1"/>
  <c r="ED38" i="1"/>
  <c r="DC38" i="1"/>
  <c r="DB38" i="1"/>
  <c r="DA38" i="1"/>
  <c r="CV38" i="1"/>
  <c r="BQ38" i="1"/>
  <c r="AN38" i="1" s="1"/>
  <c r="AO38" i="1" s="1"/>
  <c r="BH38" i="1"/>
  <c r="BF38" i="1"/>
  <c r="AX38" i="1"/>
  <c r="AY38" i="1" s="1"/>
  <c r="AM38" i="1"/>
  <c r="AL38" i="1"/>
  <c r="AK38" i="1"/>
  <c r="AJ38" i="1"/>
  <c r="U38" i="1"/>
  <c r="R38" i="1"/>
  <c r="P38" i="1"/>
  <c r="GI37" i="1"/>
  <c r="GH37" i="1"/>
  <c r="FZ37" i="1"/>
  <c r="FX37" i="1"/>
  <c r="FV37" i="1"/>
  <c r="FU37" i="1"/>
  <c r="FT37" i="1"/>
  <c r="FS37" i="1"/>
  <c r="FR37" i="1"/>
  <c r="FI37" i="1"/>
  <c r="EU37" i="1"/>
  <c r="ET37" i="1"/>
  <c r="ES37" i="1"/>
  <c r="ER37" i="1"/>
  <c r="EQ37" i="1"/>
  <c r="EP37" i="1"/>
  <c r="EM37" i="1"/>
  <c r="EO37" i="1" s="1"/>
  <c r="EJ37" i="1"/>
  <c r="EL37" i="1" s="1"/>
  <c r="EG37" i="1"/>
  <c r="EI37" i="1" s="1"/>
  <c r="ED37" i="1"/>
  <c r="EE37" i="1" s="1"/>
  <c r="EA37" i="1"/>
  <c r="EC37" i="1" s="1"/>
  <c r="DX37" i="1"/>
  <c r="DZ37" i="1" s="1"/>
  <c r="DU37" i="1"/>
  <c r="DP37" i="1"/>
  <c r="DK37" i="1"/>
  <c r="DH37" i="1"/>
  <c r="DC37" i="1"/>
  <c r="DB37" i="1"/>
  <c r="DA37" i="1"/>
  <c r="CV37" i="1"/>
  <c r="BQ37" i="1"/>
  <c r="AN37" i="1" s="1"/>
  <c r="AO37" i="1" s="1"/>
  <c r="BH37" i="1"/>
  <c r="BF37" i="1"/>
  <c r="AX37" i="1"/>
  <c r="AY37" i="1" s="1"/>
  <c r="AM37" i="1"/>
  <c r="AL37" i="1"/>
  <c r="AK37" i="1"/>
  <c r="AJ37" i="1"/>
  <c r="U37" i="1"/>
  <c r="R37" i="1"/>
  <c r="P37" i="1"/>
  <c r="GI36" i="1"/>
  <c r="GH36" i="1"/>
  <c r="FZ36" i="1"/>
  <c r="FX36" i="1"/>
  <c r="FV36" i="1"/>
  <c r="FU36" i="1"/>
  <c r="FT36" i="1"/>
  <c r="FS36" i="1"/>
  <c r="FR36" i="1"/>
  <c r="FI36" i="1"/>
  <c r="EY36" i="1"/>
  <c r="EX36" i="1"/>
  <c r="EU36" i="1"/>
  <c r="ET36" i="1"/>
  <c r="ES36" i="1"/>
  <c r="ER36" i="1"/>
  <c r="EQ36" i="1"/>
  <c r="EP36" i="1"/>
  <c r="EG36" i="1"/>
  <c r="DC36" i="1"/>
  <c r="DB36" i="1"/>
  <c r="DA36" i="1"/>
  <c r="CV36" i="1"/>
  <c r="BQ36" i="1"/>
  <c r="AN36" i="1" s="1"/>
  <c r="AO36" i="1" s="1"/>
  <c r="BH36" i="1"/>
  <c r="BF36" i="1"/>
  <c r="AY36" i="1"/>
  <c r="AW36" i="1"/>
  <c r="AM36" i="1"/>
  <c r="AL36" i="1"/>
  <c r="AK36" i="1"/>
  <c r="AJ36" i="1"/>
  <c r="R36" i="1"/>
  <c r="P36" i="1"/>
  <c r="GI35" i="1"/>
  <c r="GH35" i="1"/>
  <c r="FZ35" i="1"/>
  <c r="FX35" i="1"/>
  <c r="FV35" i="1"/>
  <c r="FU35" i="1"/>
  <c r="FT35" i="1"/>
  <c r="FS35" i="1"/>
  <c r="FR35" i="1"/>
  <c r="FI35" i="1"/>
  <c r="EU35" i="1"/>
  <c r="ET35" i="1"/>
  <c r="ES35" i="1"/>
  <c r="ER35" i="1"/>
  <c r="EQ35" i="1"/>
  <c r="EP35" i="1"/>
  <c r="EM35" i="1"/>
  <c r="EO35" i="1" s="1"/>
  <c r="EJ35" i="1"/>
  <c r="EK35" i="1" s="1"/>
  <c r="EG35" i="1"/>
  <c r="EI35" i="1" s="1"/>
  <c r="ED35" i="1"/>
  <c r="EF35" i="1" s="1"/>
  <c r="EA35" i="1"/>
  <c r="EB35" i="1" s="1"/>
  <c r="DX35" i="1"/>
  <c r="DZ35" i="1" s="1"/>
  <c r="DU35" i="1"/>
  <c r="DP35" i="1"/>
  <c r="DK35" i="1"/>
  <c r="DH35" i="1"/>
  <c r="DC35" i="1"/>
  <c r="DB35" i="1"/>
  <c r="DA35" i="1"/>
  <c r="CV35" i="1"/>
  <c r="BQ35" i="1"/>
  <c r="AN35" i="1" s="1"/>
  <c r="AO35" i="1" s="1"/>
  <c r="BH35" i="1"/>
  <c r="BF35" i="1"/>
  <c r="AX35" i="1"/>
  <c r="AY35" i="1" s="1"/>
  <c r="AM35" i="1"/>
  <c r="AL35" i="1"/>
  <c r="AK35" i="1"/>
  <c r="AJ35" i="1"/>
  <c r="U35" i="1"/>
  <c r="R35" i="1"/>
  <c r="P35" i="1"/>
  <c r="GI34" i="1"/>
  <c r="GH34" i="1"/>
  <c r="FZ34" i="1"/>
  <c r="FX34" i="1"/>
  <c r="FV34" i="1"/>
  <c r="FU34" i="1"/>
  <c r="FT34" i="1"/>
  <c r="FS34" i="1"/>
  <c r="FR34" i="1"/>
  <c r="FI34" i="1"/>
  <c r="EU34" i="1"/>
  <c r="ET34" i="1"/>
  <c r="ES34" i="1"/>
  <c r="ER34" i="1"/>
  <c r="EQ34" i="1"/>
  <c r="EP34" i="1"/>
  <c r="DU34" i="1"/>
  <c r="DP34" i="1"/>
  <c r="DK34" i="1"/>
  <c r="DH34" i="1"/>
  <c r="EG34" i="1"/>
  <c r="DC34" i="1"/>
  <c r="DB34" i="1"/>
  <c r="DA34" i="1"/>
  <c r="CV34" i="1"/>
  <c r="BQ34" i="1"/>
  <c r="AN34" i="1" s="1"/>
  <c r="AO34" i="1" s="1"/>
  <c r="BH34" i="1"/>
  <c r="BF34" i="1"/>
  <c r="AX34" i="1"/>
  <c r="AY34" i="1" s="1"/>
  <c r="AM34" i="1"/>
  <c r="AL34" i="1"/>
  <c r="AK34" i="1"/>
  <c r="AJ34" i="1"/>
  <c r="U34" i="1"/>
  <c r="R34" i="1"/>
  <c r="P34" i="1"/>
  <c r="GI33" i="1"/>
  <c r="GH33" i="1"/>
  <c r="FZ33" i="1"/>
  <c r="FX33" i="1"/>
  <c r="FV33" i="1"/>
  <c r="FU33" i="1"/>
  <c r="FT33" i="1"/>
  <c r="FS33" i="1"/>
  <c r="FR33" i="1"/>
  <c r="FI33" i="1"/>
  <c r="EU33" i="1"/>
  <c r="ET33" i="1"/>
  <c r="ES33" i="1"/>
  <c r="ER33" i="1"/>
  <c r="EQ33" i="1"/>
  <c r="EP33" i="1"/>
  <c r="EJ33" i="1"/>
  <c r="EL33" i="1" s="1"/>
  <c r="EG33" i="1"/>
  <c r="EI33" i="1" s="1"/>
  <c r="ED33" i="1"/>
  <c r="EF33" i="1" s="1"/>
  <c r="DX33" i="1"/>
  <c r="DY33" i="1" s="1"/>
  <c r="DU33" i="1"/>
  <c r="DP33" i="1"/>
  <c r="DK33" i="1"/>
  <c r="DH33" i="1"/>
  <c r="EM33" i="1"/>
  <c r="DC33" i="1"/>
  <c r="DB33" i="1"/>
  <c r="DA33" i="1"/>
  <c r="CV33" i="1"/>
  <c r="BQ33" i="1"/>
  <c r="AN33" i="1" s="1"/>
  <c r="AO33" i="1" s="1"/>
  <c r="BH33" i="1"/>
  <c r="BF33" i="1"/>
  <c r="AX33" i="1"/>
  <c r="AY33" i="1" s="1"/>
  <c r="AM33" i="1"/>
  <c r="AL33" i="1"/>
  <c r="AK33" i="1"/>
  <c r="AJ33" i="1"/>
  <c r="U33" i="1"/>
  <c r="R33" i="1"/>
  <c r="P33" i="1"/>
  <c r="GI32" i="1"/>
  <c r="GH32" i="1"/>
  <c r="FZ32" i="1"/>
  <c r="FX32" i="1"/>
  <c r="FV32" i="1"/>
  <c r="FU32" i="1"/>
  <c r="FT32" i="1"/>
  <c r="FS32" i="1"/>
  <c r="FR32" i="1"/>
  <c r="FI32" i="1"/>
  <c r="EU32" i="1"/>
  <c r="ET32" i="1"/>
  <c r="ES32" i="1"/>
  <c r="ER32" i="1"/>
  <c r="EQ32" i="1"/>
  <c r="EP32" i="1"/>
  <c r="EJ32" i="1"/>
  <c r="EL32" i="1" s="1"/>
  <c r="EG32" i="1"/>
  <c r="EI32" i="1" s="1"/>
  <c r="DX32" i="1"/>
  <c r="DZ32" i="1" s="1"/>
  <c r="DU32" i="1"/>
  <c r="DP32" i="1"/>
  <c r="DK32" i="1"/>
  <c r="DH32" i="1"/>
  <c r="EM32" i="1"/>
  <c r="DC32" i="1"/>
  <c r="DB32" i="1"/>
  <c r="DA32" i="1"/>
  <c r="CV32" i="1"/>
  <c r="BQ32" i="1"/>
  <c r="AN32" i="1" s="1"/>
  <c r="AO32" i="1" s="1"/>
  <c r="BH32" i="1"/>
  <c r="BF32" i="1"/>
  <c r="AX32" i="1"/>
  <c r="AY32" i="1" s="1"/>
  <c r="AM32" i="1"/>
  <c r="AL32" i="1"/>
  <c r="AK32" i="1"/>
  <c r="AJ32" i="1"/>
  <c r="U32" i="1"/>
  <c r="R32" i="1"/>
  <c r="P32" i="1"/>
  <c r="GI31" i="1"/>
  <c r="GH31" i="1"/>
  <c r="FZ31" i="1"/>
  <c r="FX31" i="1"/>
  <c r="FV31" i="1"/>
  <c r="FU31" i="1"/>
  <c r="FT31" i="1"/>
  <c r="FS31" i="1"/>
  <c r="FR31" i="1"/>
  <c r="FI31" i="1"/>
  <c r="EU31" i="1"/>
  <c r="ET31" i="1"/>
  <c r="ES31" i="1"/>
  <c r="ER31" i="1"/>
  <c r="EQ31" i="1"/>
  <c r="EP31" i="1"/>
  <c r="EM31" i="1"/>
  <c r="EO31" i="1" s="1"/>
  <c r="EJ31" i="1"/>
  <c r="EL31" i="1" s="1"/>
  <c r="EG31" i="1"/>
  <c r="EI31" i="1" s="1"/>
  <c r="ED31" i="1"/>
  <c r="EE31" i="1" s="1"/>
  <c r="EA31" i="1"/>
  <c r="EC31" i="1" s="1"/>
  <c r="DX31" i="1"/>
  <c r="DZ31" i="1" s="1"/>
  <c r="DU31" i="1"/>
  <c r="DP31" i="1"/>
  <c r="DK31" i="1"/>
  <c r="DH31" i="1"/>
  <c r="DC31" i="1"/>
  <c r="DB31" i="1"/>
  <c r="DA31" i="1"/>
  <c r="CV31" i="1"/>
  <c r="BQ31" i="1"/>
  <c r="AN31" i="1" s="1"/>
  <c r="AO31" i="1" s="1"/>
  <c r="BH31" i="1"/>
  <c r="BF31" i="1"/>
  <c r="AX31" i="1"/>
  <c r="AY31" i="1" s="1"/>
  <c r="AM31" i="1"/>
  <c r="AL31" i="1"/>
  <c r="AK31" i="1"/>
  <c r="AJ31" i="1"/>
  <c r="U31" i="1"/>
  <c r="R31" i="1"/>
  <c r="P31" i="1"/>
  <c r="GI30" i="1"/>
  <c r="GH30" i="1"/>
  <c r="FZ30" i="1"/>
  <c r="FX30" i="1"/>
  <c r="FV30" i="1"/>
  <c r="FU30" i="1"/>
  <c r="FT30" i="1"/>
  <c r="FS30" i="1"/>
  <c r="FR30" i="1"/>
  <c r="FI30" i="1"/>
  <c r="EU30" i="1"/>
  <c r="ET30" i="1"/>
  <c r="ES30" i="1"/>
  <c r="ER30" i="1"/>
  <c r="EQ30" i="1"/>
  <c r="EP30" i="1"/>
  <c r="EJ30" i="1"/>
  <c r="EL30" i="1" s="1"/>
  <c r="EG30" i="1"/>
  <c r="EI30" i="1" s="1"/>
  <c r="ED30" i="1"/>
  <c r="EE30" i="1" s="1"/>
  <c r="DX30" i="1"/>
  <c r="DZ30" i="1" s="1"/>
  <c r="DU30" i="1"/>
  <c r="DP30" i="1"/>
  <c r="DK30" i="1"/>
  <c r="DH30" i="1"/>
  <c r="EM30" i="1"/>
  <c r="DC30" i="1"/>
  <c r="DB30" i="1"/>
  <c r="DA30" i="1"/>
  <c r="CV30" i="1"/>
  <c r="BQ30" i="1"/>
  <c r="AN30" i="1" s="1"/>
  <c r="AO30" i="1" s="1"/>
  <c r="BH30" i="1"/>
  <c r="BF30" i="1"/>
  <c r="AX30" i="1"/>
  <c r="AY30" i="1" s="1"/>
  <c r="AM30" i="1"/>
  <c r="AL30" i="1"/>
  <c r="AK30" i="1"/>
  <c r="AJ30" i="1"/>
  <c r="U30" i="1"/>
  <c r="R30" i="1"/>
  <c r="P30" i="1"/>
  <c r="GI29" i="1"/>
  <c r="GH29" i="1"/>
  <c r="FZ29" i="1"/>
  <c r="FX29" i="1"/>
  <c r="FV29" i="1"/>
  <c r="FU29" i="1"/>
  <c r="FT29" i="1"/>
  <c r="FS29" i="1"/>
  <c r="FR29" i="1"/>
  <c r="FI29" i="1"/>
  <c r="EU29" i="1"/>
  <c r="ET29" i="1"/>
  <c r="ES29" i="1"/>
  <c r="ER29" i="1"/>
  <c r="EQ29" i="1"/>
  <c r="EP29" i="1"/>
  <c r="EJ29" i="1"/>
  <c r="EL29" i="1" s="1"/>
  <c r="DX29" i="1"/>
  <c r="DZ29" i="1" s="1"/>
  <c r="DU29" i="1"/>
  <c r="DP29" i="1"/>
  <c r="DK29" i="1"/>
  <c r="DH29" i="1"/>
  <c r="ED29" i="1"/>
  <c r="DC29" i="1"/>
  <c r="DB29" i="1"/>
  <c r="DA29" i="1"/>
  <c r="CV29" i="1"/>
  <c r="BQ29" i="1"/>
  <c r="AN29" i="1" s="1"/>
  <c r="AO29" i="1" s="1"/>
  <c r="BH29" i="1"/>
  <c r="BF29" i="1"/>
  <c r="AX29" i="1"/>
  <c r="AY29" i="1" s="1"/>
  <c r="AM29" i="1"/>
  <c r="AL29" i="1"/>
  <c r="AK29" i="1"/>
  <c r="AJ29" i="1"/>
  <c r="U29" i="1"/>
  <c r="R29" i="1"/>
  <c r="P29" i="1"/>
  <c r="GI28" i="1"/>
  <c r="GH28" i="1"/>
  <c r="FZ28" i="1"/>
  <c r="FX28" i="1"/>
  <c r="FV28" i="1"/>
  <c r="FU28" i="1"/>
  <c r="FT28" i="1"/>
  <c r="FS28" i="1"/>
  <c r="FR28" i="1"/>
  <c r="FI28" i="1"/>
  <c r="EU28" i="1"/>
  <c r="ET28" i="1"/>
  <c r="ES28" i="1"/>
  <c r="ER28" i="1"/>
  <c r="EQ28" i="1"/>
  <c r="EP28" i="1"/>
  <c r="DU28" i="1"/>
  <c r="DP28" i="1"/>
  <c r="DK28" i="1"/>
  <c r="DH28" i="1"/>
  <c r="EG28" i="1"/>
  <c r="DC28" i="1"/>
  <c r="DB28" i="1"/>
  <c r="DA28" i="1"/>
  <c r="CV28" i="1"/>
  <c r="BQ28" i="1"/>
  <c r="AN28" i="1" s="1"/>
  <c r="AO28" i="1" s="1"/>
  <c r="BH28" i="1"/>
  <c r="BF28" i="1"/>
  <c r="AX28" i="1"/>
  <c r="AY28" i="1" s="1"/>
  <c r="AM28" i="1"/>
  <c r="AL28" i="1"/>
  <c r="AK28" i="1"/>
  <c r="AJ28" i="1"/>
  <c r="U28" i="1"/>
  <c r="R28" i="1"/>
  <c r="P28" i="1"/>
  <c r="GI27" i="1"/>
  <c r="GH27" i="1"/>
  <c r="FZ27" i="1"/>
  <c r="FX27" i="1"/>
  <c r="FV27" i="1"/>
  <c r="FU27" i="1"/>
  <c r="FT27" i="1"/>
  <c r="FS27" i="1"/>
  <c r="FR27" i="1"/>
  <c r="FI27" i="1"/>
  <c r="EU27" i="1"/>
  <c r="ET27" i="1"/>
  <c r="ES27" i="1"/>
  <c r="ER27" i="1"/>
  <c r="EQ27" i="1"/>
  <c r="EP27" i="1"/>
  <c r="EM27" i="1"/>
  <c r="EO27" i="1" s="1"/>
  <c r="EJ27" i="1"/>
  <c r="EK27" i="1" s="1"/>
  <c r="EG27" i="1"/>
  <c r="EI27" i="1" s="1"/>
  <c r="ED27" i="1"/>
  <c r="EF27" i="1" s="1"/>
  <c r="EA27" i="1"/>
  <c r="EC27" i="1" s="1"/>
  <c r="DX27" i="1"/>
  <c r="DY27" i="1" s="1"/>
  <c r="DU27" i="1"/>
  <c r="DP27" i="1"/>
  <c r="DK27" i="1"/>
  <c r="DH27" i="1"/>
  <c r="DC27" i="1"/>
  <c r="DB27" i="1"/>
  <c r="DA27" i="1"/>
  <c r="CV27" i="1"/>
  <c r="BQ27" i="1"/>
  <c r="AN27" i="1" s="1"/>
  <c r="AO27" i="1" s="1"/>
  <c r="BH27" i="1"/>
  <c r="BF27" i="1"/>
  <c r="AX27" i="1"/>
  <c r="AY27" i="1" s="1"/>
  <c r="AM27" i="1"/>
  <c r="AL27" i="1"/>
  <c r="AK27" i="1"/>
  <c r="AJ27" i="1"/>
  <c r="U27" i="1"/>
  <c r="R27" i="1"/>
  <c r="P27" i="1"/>
  <c r="GI26" i="1"/>
  <c r="GH26" i="1"/>
  <c r="FZ26" i="1"/>
  <c r="FX26" i="1"/>
  <c r="FV26" i="1"/>
  <c r="FU26" i="1"/>
  <c r="FT26" i="1"/>
  <c r="FS26" i="1"/>
  <c r="FR26" i="1"/>
  <c r="FI26" i="1"/>
  <c r="EU26" i="1"/>
  <c r="ET26" i="1"/>
  <c r="ES26" i="1"/>
  <c r="ER26" i="1"/>
  <c r="EQ26" i="1"/>
  <c r="EP26" i="1"/>
  <c r="EJ26" i="1"/>
  <c r="EL26" i="1" s="1"/>
  <c r="DX26" i="1"/>
  <c r="DZ26" i="1" s="1"/>
  <c r="DU26" i="1"/>
  <c r="DP26" i="1"/>
  <c r="DK26" i="1"/>
  <c r="DH26" i="1"/>
  <c r="ED26" i="1"/>
  <c r="DC26" i="1"/>
  <c r="DB26" i="1"/>
  <c r="DA26" i="1"/>
  <c r="CV26" i="1"/>
  <c r="BQ26" i="1"/>
  <c r="AN26" i="1" s="1"/>
  <c r="AO26" i="1" s="1"/>
  <c r="BH26" i="1"/>
  <c r="BF26" i="1"/>
  <c r="AY26" i="1"/>
  <c r="AW26" i="1"/>
  <c r="AM26" i="1"/>
  <c r="AL26" i="1"/>
  <c r="AK26" i="1"/>
  <c r="AJ26" i="1"/>
  <c r="U26" i="1"/>
  <c r="R26" i="1"/>
  <c r="P26" i="1"/>
  <c r="GI25" i="1"/>
  <c r="GH25" i="1"/>
  <c r="FZ25" i="1"/>
  <c r="FX25" i="1"/>
  <c r="FV25" i="1"/>
  <c r="FU25" i="1"/>
  <c r="FT25" i="1"/>
  <c r="FS25" i="1"/>
  <c r="FR25" i="1"/>
  <c r="FI25" i="1"/>
  <c r="EU25" i="1"/>
  <c r="ET25" i="1"/>
  <c r="ES25" i="1"/>
  <c r="ER25" i="1"/>
  <c r="EQ25" i="1"/>
  <c r="EP25" i="1"/>
  <c r="EJ25" i="1"/>
  <c r="EL25" i="1" s="1"/>
  <c r="EG25" i="1"/>
  <c r="EI25" i="1" s="1"/>
  <c r="ED25" i="1"/>
  <c r="EF25" i="1" s="1"/>
  <c r="DX25" i="1"/>
  <c r="DY25" i="1" s="1"/>
  <c r="DU25" i="1"/>
  <c r="DP25" i="1"/>
  <c r="DK25" i="1"/>
  <c r="DH25" i="1"/>
  <c r="EM25" i="1"/>
  <c r="DC25" i="1"/>
  <c r="DB25" i="1"/>
  <c r="DA25" i="1"/>
  <c r="CV25" i="1"/>
  <c r="BQ25" i="1"/>
  <c r="AN25" i="1" s="1"/>
  <c r="AO25" i="1" s="1"/>
  <c r="BH25" i="1"/>
  <c r="BF25" i="1"/>
  <c r="AX25" i="1"/>
  <c r="AM25" i="1"/>
  <c r="AL25" i="1"/>
  <c r="AK25" i="1"/>
  <c r="AJ25" i="1"/>
  <c r="U25" i="1"/>
  <c r="R25" i="1"/>
  <c r="P25" i="1"/>
  <c r="GI24" i="1"/>
  <c r="GH24" i="1"/>
  <c r="FZ24" i="1"/>
  <c r="FX24" i="1"/>
  <c r="FV24" i="1"/>
  <c r="FU24" i="1"/>
  <c r="FT24" i="1"/>
  <c r="FS24" i="1"/>
  <c r="FR24" i="1"/>
  <c r="FI24" i="1"/>
  <c r="EU24" i="1"/>
  <c r="ET24" i="1"/>
  <c r="ES24" i="1"/>
  <c r="ER24" i="1"/>
  <c r="EQ24" i="1"/>
  <c r="EP24" i="1"/>
  <c r="EJ24" i="1"/>
  <c r="EL24" i="1" s="1"/>
  <c r="EG24" i="1"/>
  <c r="EI24" i="1" s="1"/>
  <c r="DX24" i="1"/>
  <c r="DZ24" i="1" s="1"/>
  <c r="DU24" i="1"/>
  <c r="DP24" i="1"/>
  <c r="DK24" i="1"/>
  <c r="DH24" i="1"/>
  <c r="EM24" i="1"/>
  <c r="DC24" i="1"/>
  <c r="DB24" i="1"/>
  <c r="DA24" i="1"/>
  <c r="CV24" i="1"/>
  <c r="BQ24" i="1"/>
  <c r="AN24" i="1" s="1"/>
  <c r="AO24" i="1" s="1"/>
  <c r="BH24" i="1"/>
  <c r="BF24" i="1"/>
  <c r="AX24" i="1"/>
  <c r="AM24" i="1"/>
  <c r="AL24" i="1"/>
  <c r="AK24" i="1"/>
  <c r="AJ24" i="1"/>
  <c r="U24" i="1"/>
  <c r="R24" i="1"/>
  <c r="P24" i="1"/>
  <c r="GI23" i="1"/>
  <c r="GH23" i="1"/>
  <c r="FZ23" i="1"/>
  <c r="FX23" i="1"/>
  <c r="FV23" i="1"/>
  <c r="FU23" i="1"/>
  <c r="FT23" i="1"/>
  <c r="FS23" i="1"/>
  <c r="FR23" i="1"/>
  <c r="FI23" i="1"/>
  <c r="EU23" i="1"/>
  <c r="ET23" i="1"/>
  <c r="ES23" i="1"/>
  <c r="ER23" i="1"/>
  <c r="EQ23" i="1"/>
  <c r="EP23" i="1"/>
  <c r="EM23" i="1"/>
  <c r="EO23" i="1" s="1"/>
  <c r="EJ23" i="1"/>
  <c r="EL23" i="1" s="1"/>
  <c r="EG23" i="1"/>
  <c r="EI23" i="1" s="1"/>
  <c r="ED23" i="1"/>
  <c r="EE23" i="1" s="1"/>
  <c r="EA23" i="1"/>
  <c r="EB23" i="1" s="1"/>
  <c r="DX23" i="1"/>
  <c r="DZ23" i="1" s="1"/>
  <c r="DU23" i="1"/>
  <c r="DP23" i="1"/>
  <c r="DK23" i="1"/>
  <c r="DH23" i="1"/>
  <c r="DC23" i="1"/>
  <c r="DB23" i="1"/>
  <c r="DA23" i="1"/>
  <c r="CV23" i="1"/>
  <c r="BQ23" i="1"/>
  <c r="AN23" i="1" s="1"/>
  <c r="AO23" i="1" s="1"/>
  <c r="BH23" i="1"/>
  <c r="BF23" i="1"/>
  <c r="AX23" i="1"/>
  <c r="AY23" i="1" s="1"/>
  <c r="AM23" i="1"/>
  <c r="AL23" i="1"/>
  <c r="AK23" i="1"/>
  <c r="AJ23" i="1"/>
  <c r="U23" i="1"/>
  <c r="R23" i="1"/>
  <c r="P23" i="1"/>
  <c r="GI22" i="1"/>
  <c r="GH22" i="1"/>
  <c r="FZ22" i="1"/>
  <c r="FX22" i="1"/>
  <c r="FV22" i="1"/>
  <c r="FU22" i="1"/>
  <c r="FT22" i="1"/>
  <c r="FS22" i="1"/>
  <c r="FR22" i="1"/>
  <c r="FI22" i="1"/>
  <c r="EU22" i="1"/>
  <c r="ET22" i="1"/>
  <c r="ES22" i="1"/>
  <c r="ER22" i="1"/>
  <c r="EQ22" i="1"/>
  <c r="EP22" i="1"/>
  <c r="EJ22" i="1"/>
  <c r="EL22" i="1" s="1"/>
  <c r="DX22" i="1"/>
  <c r="DZ22" i="1" s="1"/>
  <c r="DU22" i="1"/>
  <c r="DP22" i="1"/>
  <c r="DK22" i="1"/>
  <c r="DH22" i="1"/>
  <c r="ED22" i="1"/>
  <c r="DC22" i="1"/>
  <c r="DB22" i="1"/>
  <c r="DA22" i="1"/>
  <c r="CV22" i="1"/>
  <c r="BQ22" i="1"/>
  <c r="AN22" i="1" s="1"/>
  <c r="AO22" i="1" s="1"/>
  <c r="BH22" i="1"/>
  <c r="BF22" i="1"/>
  <c r="AX22" i="1"/>
  <c r="AY22" i="1" s="1"/>
  <c r="AM22" i="1"/>
  <c r="AL22" i="1"/>
  <c r="AK22" i="1"/>
  <c r="AJ22" i="1"/>
  <c r="U22" i="1"/>
  <c r="R22" i="1"/>
  <c r="P22" i="1"/>
  <c r="GI21" i="1"/>
  <c r="GH21" i="1"/>
  <c r="FZ21" i="1"/>
  <c r="FX21" i="1"/>
  <c r="FV21" i="1"/>
  <c r="FU21" i="1"/>
  <c r="FT21" i="1"/>
  <c r="FS21" i="1"/>
  <c r="FR21" i="1"/>
  <c r="FI21" i="1"/>
  <c r="EU21" i="1"/>
  <c r="ET21" i="1"/>
  <c r="ES21" i="1"/>
  <c r="ER21" i="1"/>
  <c r="EQ21" i="1"/>
  <c r="EP21" i="1"/>
  <c r="EM21" i="1"/>
  <c r="EO21" i="1" s="1"/>
  <c r="EJ21" i="1"/>
  <c r="EL21" i="1" s="1"/>
  <c r="EG21" i="1"/>
  <c r="EH21" i="1" s="1"/>
  <c r="ED21" i="1"/>
  <c r="EE21" i="1" s="1"/>
  <c r="EA21" i="1"/>
  <c r="EC21" i="1" s="1"/>
  <c r="DX21" i="1"/>
  <c r="DZ21" i="1" s="1"/>
  <c r="DU21" i="1"/>
  <c r="DP21" i="1"/>
  <c r="DK21" i="1"/>
  <c r="DH21" i="1"/>
  <c r="DC21" i="1"/>
  <c r="DB21" i="1"/>
  <c r="DA21" i="1"/>
  <c r="CV21" i="1"/>
  <c r="BQ21" i="1"/>
  <c r="AN21" i="1" s="1"/>
  <c r="AO21" i="1" s="1"/>
  <c r="BH21" i="1"/>
  <c r="BF21" i="1"/>
  <c r="AY21" i="1"/>
  <c r="AW21" i="1"/>
  <c r="AM21" i="1"/>
  <c r="AL21" i="1"/>
  <c r="AK21" i="1"/>
  <c r="AJ21" i="1"/>
  <c r="U21" i="1"/>
  <c r="R21" i="1"/>
  <c r="P21" i="1"/>
  <c r="GI20" i="1"/>
  <c r="GH20" i="1"/>
  <c r="FZ20" i="1"/>
  <c r="FX20" i="1"/>
  <c r="FV20" i="1"/>
  <c r="FU20" i="1"/>
  <c r="FT20" i="1"/>
  <c r="FS20" i="1"/>
  <c r="FR20" i="1"/>
  <c r="FI20" i="1"/>
  <c r="EU20" i="1"/>
  <c r="ET20" i="1"/>
  <c r="ES20" i="1"/>
  <c r="ER20" i="1"/>
  <c r="EQ20" i="1"/>
  <c r="EP20" i="1"/>
  <c r="EJ20" i="1"/>
  <c r="EL20" i="1" s="1"/>
  <c r="EG20" i="1"/>
  <c r="EI20" i="1" s="1"/>
  <c r="ED20" i="1"/>
  <c r="EE20" i="1" s="1"/>
  <c r="DX20" i="1"/>
  <c r="DZ20" i="1" s="1"/>
  <c r="DU20" i="1"/>
  <c r="DP20" i="1"/>
  <c r="DK20" i="1"/>
  <c r="DH20" i="1"/>
  <c r="EM20" i="1"/>
  <c r="DC20" i="1"/>
  <c r="DB20" i="1"/>
  <c r="DA20" i="1"/>
  <c r="CV20" i="1"/>
  <c r="BQ20" i="1"/>
  <c r="AN20" i="1" s="1"/>
  <c r="AO20" i="1" s="1"/>
  <c r="BH20" i="1"/>
  <c r="BF20" i="1"/>
  <c r="AX20" i="1"/>
  <c r="AY20" i="1" s="1"/>
  <c r="AM20" i="1"/>
  <c r="AL20" i="1"/>
  <c r="AK20" i="1"/>
  <c r="AJ20" i="1"/>
  <c r="U20" i="1"/>
  <c r="R20" i="1"/>
  <c r="P20" i="1"/>
  <c r="GI19" i="1"/>
  <c r="GH19" i="1"/>
  <c r="FZ19" i="1"/>
  <c r="FX19" i="1"/>
  <c r="FV19" i="1"/>
  <c r="FU19" i="1"/>
  <c r="FT19" i="1"/>
  <c r="FS19" i="1"/>
  <c r="FR19" i="1"/>
  <c r="FI19" i="1"/>
  <c r="EU19" i="1"/>
  <c r="ET19" i="1"/>
  <c r="ES19" i="1"/>
  <c r="ER19" i="1"/>
  <c r="EQ19" i="1"/>
  <c r="EP19" i="1"/>
  <c r="DU19" i="1"/>
  <c r="DP19" i="1"/>
  <c r="DK19" i="1"/>
  <c r="DH19" i="1"/>
  <c r="EM19" i="1"/>
  <c r="DC19" i="1"/>
  <c r="DB19" i="1"/>
  <c r="DA19" i="1"/>
  <c r="CV19" i="1"/>
  <c r="BQ19" i="1"/>
  <c r="AN19" i="1" s="1"/>
  <c r="AO19" i="1" s="1"/>
  <c r="BH19" i="1"/>
  <c r="BF19" i="1"/>
  <c r="AX19" i="1"/>
  <c r="AY19" i="1" s="1"/>
  <c r="AM19" i="1"/>
  <c r="AL19" i="1"/>
  <c r="AK19" i="1"/>
  <c r="AJ19" i="1"/>
  <c r="U19" i="1"/>
  <c r="R19" i="1"/>
  <c r="P19" i="1"/>
  <c r="GI18" i="1"/>
  <c r="GH18" i="1"/>
  <c r="FZ18" i="1"/>
  <c r="FX18" i="1"/>
  <c r="FV18" i="1"/>
  <c r="FU18" i="1"/>
  <c r="FT18" i="1"/>
  <c r="FS18" i="1"/>
  <c r="FR18" i="1"/>
  <c r="FI18" i="1"/>
  <c r="EU18" i="1"/>
  <c r="ET18" i="1"/>
  <c r="ES18" i="1"/>
  <c r="ER18" i="1"/>
  <c r="EQ18" i="1"/>
  <c r="EP18" i="1"/>
  <c r="EJ18" i="1"/>
  <c r="EK18" i="1" s="1"/>
  <c r="EG18" i="1"/>
  <c r="EI18" i="1" s="1"/>
  <c r="ED18" i="1"/>
  <c r="EF18" i="1" s="1"/>
  <c r="DX18" i="1"/>
  <c r="DY18" i="1" s="1"/>
  <c r="DU18" i="1"/>
  <c r="DP18" i="1"/>
  <c r="DK18" i="1"/>
  <c r="DH18" i="1"/>
  <c r="EM18" i="1"/>
  <c r="DC18" i="1"/>
  <c r="DB18" i="1"/>
  <c r="DA18" i="1"/>
  <c r="CV18" i="1"/>
  <c r="BQ18" i="1"/>
  <c r="AN18" i="1" s="1"/>
  <c r="AO18" i="1" s="1"/>
  <c r="BH18" i="1"/>
  <c r="BF18" i="1"/>
  <c r="AX18" i="1"/>
  <c r="AY18" i="1" s="1"/>
  <c r="AM18" i="1"/>
  <c r="AL18" i="1"/>
  <c r="AK18" i="1"/>
  <c r="AJ18" i="1"/>
  <c r="U18" i="1"/>
  <c r="R18" i="1"/>
  <c r="P18" i="1"/>
  <c r="GI17" i="1"/>
  <c r="GH17" i="1"/>
  <c r="FZ17" i="1"/>
  <c r="FX17" i="1"/>
  <c r="FV17" i="1"/>
  <c r="FU17" i="1"/>
  <c r="FT17" i="1"/>
  <c r="FS17" i="1"/>
  <c r="FR17" i="1"/>
  <c r="FI17" i="1"/>
  <c r="EU17" i="1"/>
  <c r="ET17" i="1"/>
  <c r="ES17" i="1"/>
  <c r="ER17" i="1"/>
  <c r="EQ17" i="1"/>
  <c r="EP17" i="1"/>
  <c r="EM17" i="1"/>
  <c r="EN17" i="1" s="1"/>
  <c r="EJ17" i="1"/>
  <c r="EK17" i="1" s="1"/>
  <c r="EG17" i="1"/>
  <c r="EI17" i="1" s="1"/>
  <c r="ED17" i="1"/>
  <c r="EF17" i="1" s="1"/>
  <c r="EA17" i="1"/>
  <c r="EB17" i="1" s="1"/>
  <c r="DX17" i="1"/>
  <c r="DY17" i="1" s="1"/>
  <c r="DU17" i="1"/>
  <c r="DP17" i="1"/>
  <c r="DK17" i="1"/>
  <c r="DH17" i="1"/>
  <c r="DC17" i="1"/>
  <c r="DB17" i="1"/>
  <c r="DA17" i="1"/>
  <c r="CV17" i="1"/>
  <c r="BQ17" i="1"/>
  <c r="AN17" i="1" s="1"/>
  <c r="AO17" i="1" s="1"/>
  <c r="BH17" i="1"/>
  <c r="BF17" i="1"/>
  <c r="AX17" i="1"/>
  <c r="AY17" i="1" s="1"/>
  <c r="AM17" i="1"/>
  <c r="AL17" i="1"/>
  <c r="AK17" i="1"/>
  <c r="AJ17" i="1"/>
  <c r="U17" i="1"/>
  <c r="R17" i="1"/>
  <c r="P17" i="1"/>
  <c r="GI16" i="1"/>
  <c r="GH16" i="1"/>
  <c r="FZ16" i="1"/>
  <c r="FX16" i="1"/>
  <c r="FV16" i="1"/>
  <c r="FU16" i="1"/>
  <c r="FT16" i="1"/>
  <c r="FS16" i="1"/>
  <c r="FR16" i="1"/>
  <c r="FI16" i="1"/>
  <c r="EU16" i="1"/>
  <c r="ET16" i="1"/>
  <c r="ES16" i="1"/>
  <c r="ER16" i="1"/>
  <c r="EQ16" i="1"/>
  <c r="EP16" i="1"/>
  <c r="EJ16" i="1"/>
  <c r="EK16" i="1" s="1"/>
  <c r="EG16" i="1"/>
  <c r="EI16" i="1" s="1"/>
  <c r="ED16" i="1"/>
  <c r="EF16" i="1" s="1"/>
  <c r="DX16" i="1"/>
  <c r="DY16" i="1" s="1"/>
  <c r="DU16" i="1"/>
  <c r="DP16" i="1"/>
  <c r="DK16" i="1"/>
  <c r="DH16" i="1"/>
  <c r="EM16" i="1"/>
  <c r="DC16" i="1"/>
  <c r="DB16" i="1"/>
  <c r="DA16" i="1"/>
  <c r="CV16" i="1"/>
  <c r="BQ16" i="1"/>
  <c r="AN16" i="1" s="1"/>
  <c r="AO16" i="1" s="1"/>
  <c r="BH16" i="1"/>
  <c r="BF16" i="1"/>
  <c r="AX16" i="1"/>
  <c r="AY16" i="1" s="1"/>
  <c r="AM16" i="1"/>
  <c r="AL16" i="1"/>
  <c r="AK16" i="1"/>
  <c r="AJ16" i="1"/>
  <c r="U16" i="1"/>
  <c r="R16" i="1"/>
  <c r="P16" i="1"/>
  <c r="GI15" i="1"/>
  <c r="GH15" i="1"/>
  <c r="FZ15" i="1"/>
  <c r="FX15" i="1"/>
  <c r="FV15" i="1"/>
  <c r="FU15" i="1"/>
  <c r="FT15" i="1"/>
  <c r="FS15" i="1"/>
  <c r="FR15" i="1"/>
  <c r="FI15" i="1"/>
  <c r="EU15" i="1"/>
  <c r="ET15" i="1"/>
  <c r="ES15" i="1"/>
  <c r="ER15" i="1"/>
  <c r="EQ15" i="1"/>
  <c r="EP15" i="1"/>
  <c r="EM15" i="1"/>
  <c r="EO15" i="1" s="1"/>
  <c r="EJ15" i="1"/>
  <c r="EK15" i="1" s="1"/>
  <c r="EG15" i="1"/>
  <c r="EI15" i="1" s="1"/>
  <c r="ED15" i="1"/>
  <c r="EF15" i="1" s="1"/>
  <c r="EA15" i="1"/>
  <c r="EC15" i="1" s="1"/>
  <c r="DX15" i="1"/>
  <c r="DY15" i="1" s="1"/>
  <c r="DU15" i="1"/>
  <c r="DP15" i="1"/>
  <c r="DK15" i="1"/>
  <c r="DH15" i="1"/>
  <c r="DC15" i="1"/>
  <c r="DB15" i="1"/>
  <c r="DA15" i="1"/>
  <c r="CV15" i="1"/>
  <c r="BQ15" i="1"/>
  <c r="AN15" i="1" s="1"/>
  <c r="AO15" i="1" s="1"/>
  <c r="BH15" i="1"/>
  <c r="BF15" i="1"/>
  <c r="AX15" i="1"/>
  <c r="AY15" i="1" s="1"/>
  <c r="AM15" i="1"/>
  <c r="AL15" i="1"/>
  <c r="AK15" i="1"/>
  <c r="AJ15" i="1"/>
  <c r="U15" i="1"/>
  <c r="R15" i="1"/>
  <c r="P15" i="1"/>
  <c r="GI14" i="1"/>
  <c r="GH14" i="1"/>
  <c r="FZ14" i="1"/>
  <c r="FX14" i="1"/>
  <c r="FV14" i="1"/>
  <c r="FU14" i="1"/>
  <c r="FT14" i="1"/>
  <c r="FS14" i="1"/>
  <c r="FR14" i="1"/>
  <c r="FI14" i="1"/>
  <c r="EU14" i="1"/>
  <c r="ET14" i="1"/>
  <c r="ES14" i="1"/>
  <c r="ER14" i="1"/>
  <c r="EQ14" i="1"/>
  <c r="EP14" i="1"/>
  <c r="EG14" i="1"/>
  <c r="EI14" i="1" s="1"/>
  <c r="DU14" i="1"/>
  <c r="DP14" i="1"/>
  <c r="DK14" i="1"/>
  <c r="DH14" i="1"/>
  <c r="EJ14" i="1"/>
  <c r="DC14" i="1"/>
  <c r="DB14" i="1"/>
  <c r="DA14" i="1"/>
  <c r="CV14" i="1"/>
  <c r="BQ14" i="1"/>
  <c r="AN14" i="1" s="1"/>
  <c r="AO14" i="1" s="1"/>
  <c r="BH14" i="1"/>
  <c r="BF14" i="1"/>
  <c r="AX14" i="1"/>
  <c r="AY14" i="1" s="1"/>
  <c r="AM14" i="1"/>
  <c r="AL14" i="1"/>
  <c r="AK14" i="1"/>
  <c r="AJ14" i="1"/>
  <c r="U14" i="1"/>
  <c r="R14" i="1"/>
  <c r="P14" i="1"/>
  <c r="GI13" i="1"/>
  <c r="GH13" i="1"/>
  <c r="FZ13" i="1"/>
  <c r="FX13" i="1"/>
  <c r="FV13" i="1"/>
  <c r="FU13" i="1"/>
  <c r="FT13" i="1"/>
  <c r="FS13" i="1"/>
  <c r="FR13" i="1"/>
  <c r="FI13" i="1"/>
  <c r="EU13" i="1"/>
  <c r="ET13" i="1"/>
  <c r="ES13" i="1"/>
  <c r="ER13" i="1"/>
  <c r="EQ13" i="1"/>
  <c r="EP13" i="1"/>
  <c r="EM13" i="1"/>
  <c r="EN13" i="1" s="1"/>
  <c r="EJ13" i="1"/>
  <c r="EL13" i="1" s="1"/>
  <c r="EG13" i="1"/>
  <c r="EI13" i="1" s="1"/>
  <c r="ED13" i="1"/>
  <c r="EF13" i="1" s="1"/>
  <c r="EA13" i="1"/>
  <c r="EB13" i="1" s="1"/>
  <c r="DX13" i="1"/>
  <c r="DZ13" i="1" s="1"/>
  <c r="DU13" i="1"/>
  <c r="DP13" i="1"/>
  <c r="DK13" i="1"/>
  <c r="DH13" i="1"/>
  <c r="DC13" i="1"/>
  <c r="DB13" i="1"/>
  <c r="DA13" i="1"/>
  <c r="CV13" i="1"/>
  <c r="BQ13" i="1"/>
  <c r="AN13" i="1" s="1"/>
  <c r="AO13" i="1" s="1"/>
  <c r="BH13" i="1"/>
  <c r="BF13" i="1"/>
  <c r="AX13" i="1"/>
  <c r="AY13" i="1" s="1"/>
  <c r="AM13" i="1"/>
  <c r="AL13" i="1"/>
  <c r="AK13" i="1"/>
  <c r="AJ13" i="1"/>
  <c r="U13" i="1"/>
  <c r="R13" i="1"/>
  <c r="P13" i="1"/>
  <c r="GI12" i="1"/>
  <c r="GH12" i="1"/>
  <c r="FZ12" i="1"/>
  <c r="FX12" i="1"/>
  <c r="FV12" i="1"/>
  <c r="FU12" i="1"/>
  <c r="FT12" i="1"/>
  <c r="FS12" i="1"/>
  <c r="FR12" i="1"/>
  <c r="FI12" i="1"/>
  <c r="EU12" i="1"/>
  <c r="ET12" i="1"/>
  <c r="ES12" i="1"/>
  <c r="ER12" i="1"/>
  <c r="EQ12" i="1"/>
  <c r="EP12" i="1"/>
  <c r="EJ12" i="1"/>
  <c r="EL12" i="1" s="1"/>
  <c r="ED12" i="1"/>
  <c r="EE12" i="1" s="1"/>
  <c r="DX12" i="1"/>
  <c r="DZ12" i="1" s="1"/>
  <c r="DU12" i="1"/>
  <c r="DP12" i="1"/>
  <c r="DK12" i="1"/>
  <c r="DH12" i="1"/>
  <c r="EM12" i="1"/>
  <c r="DC12" i="1"/>
  <c r="DB12" i="1"/>
  <c r="DA12" i="1"/>
  <c r="CV12" i="1"/>
  <c r="BQ12" i="1"/>
  <c r="AN12" i="1" s="1"/>
  <c r="AO12" i="1" s="1"/>
  <c r="BH12" i="1"/>
  <c r="BF12" i="1"/>
  <c r="AY12" i="1"/>
  <c r="AW12" i="1"/>
  <c r="AM12" i="1"/>
  <c r="AL12" i="1"/>
  <c r="AK12" i="1"/>
  <c r="AJ12" i="1"/>
  <c r="AF12" i="1"/>
  <c r="AE12" i="1"/>
  <c r="V12" i="1"/>
  <c r="U12" i="1"/>
  <c r="R12" i="1"/>
  <c r="P12" i="1"/>
  <c r="GI11" i="1"/>
  <c r="GH11" i="1"/>
  <c r="FZ11" i="1"/>
  <c r="FX11" i="1"/>
  <c r="FV11" i="1"/>
  <c r="FU11" i="1"/>
  <c r="FT11" i="1"/>
  <c r="FS11" i="1"/>
  <c r="FR11" i="1"/>
  <c r="FI11" i="1"/>
  <c r="EU11" i="1"/>
  <c r="ET11" i="1"/>
  <c r="ES11" i="1"/>
  <c r="ER11" i="1"/>
  <c r="EQ11" i="1"/>
  <c r="EP11" i="1"/>
  <c r="EM11" i="1"/>
  <c r="EO11" i="1" s="1"/>
  <c r="EJ11" i="1"/>
  <c r="EL11" i="1" s="1"/>
  <c r="EG11" i="1"/>
  <c r="EH11" i="1" s="1"/>
  <c r="ED11" i="1"/>
  <c r="EF11" i="1" s="1"/>
  <c r="EA11" i="1"/>
  <c r="EC11" i="1" s="1"/>
  <c r="DX11" i="1"/>
  <c r="DZ11" i="1" s="1"/>
  <c r="DU11" i="1"/>
  <c r="DP11" i="1"/>
  <c r="DK11" i="1"/>
  <c r="DH11" i="1"/>
  <c r="DC11" i="1"/>
  <c r="DB11" i="1"/>
  <c r="DA11" i="1"/>
  <c r="CV11" i="1"/>
  <c r="BQ11" i="1"/>
  <c r="AN11" i="1" s="1"/>
  <c r="AO11" i="1" s="1"/>
  <c r="BH11" i="1"/>
  <c r="BF11" i="1"/>
  <c r="AX11" i="1"/>
  <c r="AY11" i="1" s="1"/>
  <c r="AM11" i="1"/>
  <c r="AL11" i="1"/>
  <c r="AK11" i="1"/>
  <c r="AJ11" i="1"/>
  <c r="U11" i="1"/>
  <c r="R11" i="1"/>
  <c r="P11" i="1"/>
  <c r="GI10" i="1"/>
  <c r="GH10" i="1"/>
  <c r="FZ10" i="1"/>
  <c r="FX10" i="1"/>
  <c r="FV10" i="1"/>
  <c r="FU10" i="1"/>
  <c r="FT10" i="1"/>
  <c r="FS10" i="1"/>
  <c r="FR10" i="1"/>
  <c r="FI10" i="1"/>
  <c r="EU10" i="1"/>
  <c r="ET10" i="1"/>
  <c r="ES10" i="1"/>
  <c r="ER10" i="1"/>
  <c r="EQ10" i="1"/>
  <c r="EP10" i="1"/>
  <c r="DU10" i="1"/>
  <c r="DP10" i="1"/>
  <c r="DK10" i="1"/>
  <c r="DH10" i="1"/>
  <c r="EM10" i="1"/>
  <c r="DC10" i="1"/>
  <c r="DB10" i="1"/>
  <c r="DA10" i="1"/>
  <c r="CV10" i="1"/>
  <c r="BQ10" i="1"/>
  <c r="AN10" i="1" s="1"/>
  <c r="BH10" i="1"/>
  <c r="BF10" i="1"/>
  <c r="AY10" i="1"/>
  <c r="AW10" i="1"/>
  <c r="AO10" i="1"/>
  <c r="AM10" i="1"/>
  <c r="AL10" i="1"/>
  <c r="AK10" i="1"/>
  <c r="AJ10" i="1"/>
  <c r="V10" i="1"/>
  <c r="AF10" i="1"/>
  <c r="AE10" i="1"/>
  <c r="U10" i="1"/>
  <c r="R10" i="1"/>
  <c r="P10" i="1"/>
  <c r="GI9" i="1"/>
  <c r="GH9" i="1"/>
  <c r="FZ9" i="1"/>
  <c r="FX9" i="1"/>
  <c r="FV9" i="1"/>
  <c r="FU9" i="1"/>
  <c r="FT9" i="1"/>
  <c r="FS9" i="1"/>
  <c r="FR9" i="1"/>
  <c r="FI9" i="1"/>
  <c r="EU9" i="1"/>
  <c r="ET9" i="1"/>
  <c r="ES9" i="1"/>
  <c r="ER9" i="1"/>
  <c r="EQ9" i="1"/>
  <c r="EP9" i="1"/>
  <c r="EM9" i="1"/>
  <c r="EO9" i="1" s="1"/>
  <c r="EJ9" i="1"/>
  <c r="EK9" i="1" s="1"/>
  <c r="EG9" i="1"/>
  <c r="EI9" i="1" s="1"/>
  <c r="ED9" i="1"/>
  <c r="EF9" i="1" s="1"/>
  <c r="EA9" i="1"/>
  <c r="EC9" i="1" s="1"/>
  <c r="DX9" i="1"/>
  <c r="DY9" i="1" s="1"/>
  <c r="DU9" i="1"/>
  <c r="DP9" i="1"/>
  <c r="DK9" i="1"/>
  <c r="DH9" i="1"/>
  <c r="DC9" i="1"/>
  <c r="DB9" i="1"/>
  <c r="DA9" i="1"/>
  <c r="CV9" i="1"/>
  <c r="BQ9" i="1"/>
  <c r="AN9" i="1" s="1"/>
  <c r="AO9" i="1" s="1"/>
  <c r="BH9" i="1"/>
  <c r="BF9" i="1"/>
  <c r="AX9" i="1"/>
  <c r="AY9" i="1" s="1"/>
  <c r="AM9" i="1"/>
  <c r="AL9" i="1"/>
  <c r="AK9" i="1"/>
  <c r="AJ9" i="1"/>
  <c r="U9" i="1"/>
  <c r="R9" i="1"/>
  <c r="P9" i="1"/>
  <c r="GI8" i="1"/>
  <c r="GH8" i="1"/>
  <c r="FZ8" i="1"/>
  <c r="FX8" i="1"/>
  <c r="FV8" i="1"/>
  <c r="FU8" i="1"/>
  <c r="FT8" i="1"/>
  <c r="FS8" i="1"/>
  <c r="FR8" i="1"/>
  <c r="FI8" i="1"/>
  <c r="EU8" i="1"/>
  <c r="ET8" i="1"/>
  <c r="ES8" i="1"/>
  <c r="ER8" i="1"/>
  <c r="EQ8" i="1"/>
  <c r="EP8" i="1"/>
  <c r="EG8" i="1"/>
  <c r="EI8" i="1" s="1"/>
  <c r="DU8" i="1"/>
  <c r="DP8" i="1"/>
  <c r="DK8" i="1"/>
  <c r="DH8" i="1"/>
  <c r="EJ8" i="1"/>
  <c r="DC8" i="1"/>
  <c r="DB8" i="1"/>
  <c r="DA8" i="1"/>
  <c r="CV8" i="1"/>
  <c r="BQ8" i="1"/>
  <c r="AN8" i="1" s="1"/>
  <c r="AO8" i="1" s="1"/>
  <c r="BH8" i="1"/>
  <c r="BF8" i="1"/>
  <c r="AX8" i="1"/>
  <c r="AY8" i="1" s="1"/>
  <c r="AM8" i="1"/>
  <c r="AL8" i="1"/>
  <c r="AK8" i="1"/>
  <c r="AJ8" i="1"/>
  <c r="U8" i="1"/>
  <c r="R8" i="1"/>
  <c r="P8" i="1"/>
  <c r="GI7" i="1"/>
  <c r="GH7" i="1"/>
  <c r="FZ7" i="1"/>
  <c r="FX7" i="1"/>
  <c r="FV7" i="1"/>
  <c r="FU7" i="1"/>
  <c r="FT7" i="1"/>
  <c r="FS7" i="1"/>
  <c r="FR7" i="1"/>
  <c r="FI7" i="1"/>
  <c r="EU7" i="1"/>
  <c r="ET7" i="1"/>
  <c r="ES7" i="1"/>
  <c r="ER7" i="1"/>
  <c r="EQ7" i="1"/>
  <c r="EP7" i="1"/>
  <c r="EM7" i="1"/>
  <c r="EN7" i="1" s="1"/>
  <c r="EJ7" i="1"/>
  <c r="EL7" i="1" s="1"/>
  <c r="EG7" i="1"/>
  <c r="EI7" i="1" s="1"/>
  <c r="ED7" i="1"/>
  <c r="EF7" i="1" s="1"/>
  <c r="EA7" i="1"/>
  <c r="EB7" i="1" s="1"/>
  <c r="DX7" i="1"/>
  <c r="DZ7" i="1" s="1"/>
  <c r="DU7" i="1"/>
  <c r="DP7" i="1"/>
  <c r="DK7" i="1"/>
  <c r="DH7" i="1"/>
  <c r="DC7" i="1"/>
  <c r="DB7" i="1"/>
  <c r="DA7" i="1"/>
  <c r="CV7" i="1"/>
  <c r="BQ7" i="1"/>
  <c r="AN7" i="1" s="1"/>
  <c r="AO7" i="1" s="1"/>
  <c r="BH7" i="1"/>
  <c r="BF7" i="1"/>
  <c r="AX7" i="1"/>
  <c r="AY7" i="1" s="1"/>
  <c r="AM7" i="1"/>
  <c r="AL7" i="1"/>
  <c r="AK7" i="1"/>
  <c r="AJ7" i="1"/>
  <c r="U7" i="1"/>
  <c r="R7" i="1"/>
  <c r="P7" i="1"/>
  <c r="EY5" i="1"/>
  <c r="EX5" i="1"/>
  <c r="Y5" i="1"/>
  <c r="T5" i="1"/>
  <c r="T4" i="1" s="1"/>
  <c r="S5" i="1"/>
  <c r="DW4" i="1"/>
  <c r="DT4" i="1"/>
  <c r="DR4" i="1"/>
  <c r="DO4" i="1"/>
  <c r="DM4" i="1"/>
  <c r="DJ4" i="1"/>
  <c r="FY3" i="1"/>
  <c r="FZ3" i="1" s="1"/>
  <c r="FM3" i="1"/>
  <c r="FN3" i="1" s="1"/>
  <c r="FO3" i="1" s="1"/>
  <c r="FL3" i="1"/>
  <c r="BL3" i="1"/>
  <c r="BM3" i="1" s="1"/>
  <c r="BN3" i="1" s="1"/>
  <c r="BO3" i="1" s="1"/>
  <c r="BP3" i="1" s="1"/>
  <c r="BE3" i="1"/>
  <c r="AX3" i="1"/>
  <c r="FL2" i="1"/>
  <c r="BB2" i="1" s="1"/>
  <c r="BL2" i="1"/>
  <c r="BM2" i="1" s="1"/>
  <c r="BN2" i="1" s="1"/>
  <c r="BO2" i="1" s="1"/>
  <c r="BP2" i="1" s="1"/>
  <c r="BQ2" i="1" s="1"/>
  <c r="BA2" i="1"/>
  <c r="FL1" i="1"/>
  <c r="FM1" i="1" s="1"/>
  <c r="FN1" i="1" s="1"/>
  <c r="FO1" i="1" s="1"/>
  <c r="DV1" i="1"/>
  <c r="DW1" i="1" s="1"/>
  <c r="DT1" i="1"/>
  <c r="DQ1" i="1"/>
  <c r="DR1" i="1" s="1"/>
  <c r="DO1" i="1"/>
  <c r="DL1" i="1"/>
  <c r="DM1" i="1" s="1"/>
  <c r="DJ1" i="1"/>
  <c r="CQ1" i="1"/>
  <c r="CR1" i="1" s="1"/>
  <c r="CS1" i="1" s="1"/>
  <c r="CT1" i="1" s="1"/>
  <c r="CU1" i="1" s="1"/>
  <c r="BL1" i="1"/>
  <c r="BM1" i="1" s="1"/>
  <c r="AX1" i="1"/>
  <c r="AA1" i="1"/>
  <c r="DD355" i="1" l="1"/>
  <c r="DD379" i="1"/>
  <c r="DD246" i="1"/>
  <c r="DU279" i="1"/>
  <c r="DK202" i="1"/>
  <c r="DD260" i="1"/>
  <c r="DD371" i="1"/>
  <c r="DD497" i="1"/>
  <c r="DD137" i="1"/>
  <c r="DD193" i="1"/>
  <c r="DY378" i="1"/>
  <c r="EE193" i="1"/>
  <c r="DU219" i="1"/>
  <c r="DU273" i="1"/>
  <c r="EH348" i="1"/>
  <c r="DU229" i="1"/>
  <c r="DD118" i="1"/>
  <c r="EF492" i="1"/>
  <c r="DD494" i="1"/>
  <c r="DD44" i="1"/>
  <c r="DD83" i="1"/>
  <c r="DY93" i="1"/>
  <c r="DD433" i="1"/>
  <c r="DD60" i="1"/>
  <c r="EK76" i="1"/>
  <c r="DD78" i="1"/>
  <c r="DD421" i="1"/>
  <c r="EC379" i="1"/>
  <c r="DZ41" i="1"/>
  <c r="DZ419" i="1"/>
  <c r="DD36" i="1"/>
  <c r="EN149" i="1"/>
  <c r="DD381" i="1"/>
  <c r="EO382" i="1"/>
  <c r="EB217" i="1"/>
  <c r="DZ431" i="1"/>
  <c r="DZ474" i="1"/>
  <c r="DD22" i="1"/>
  <c r="DY49" i="1"/>
  <c r="DD51" i="1"/>
  <c r="EK82" i="1"/>
  <c r="DH235" i="1"/>
  <c r="EI259" i="1"/>
  <c r="DD357" i="1"/>
  <c r="DD411" i="1"/>
  <c r="DD499" i="1"/>
  <c r="DD440" i="1"/>
  <c r="DD482" i="1"/>
  <c r="EL17" i="1"/>
  <c r="EI186" i="1"/>
  <c r="DD236" i="1"/>
  <c r="DD365" i="1"/>
  <c r="EH495" i="1"/>
  <c r="DU173" i="1"/>
  <c r="DD251" i="1"/>
  <c r="DH372" i="1"/>
  <c r="DK423" i="1"/>
  <c r="EN92" i="1"/>
  <c r="EI100" i="1"/>
  <c r="DD208" i="1"/>
  <c r="EL321" i="1"/>
  <c r="DD385" i="1"/>
  <c r="DU436" i="1"/>
  <c r="EF175" i="1"/>
  <c r="EE199" i="1"/>
  <c r="DD41" i="1"/>
  <c r="DD136" i="1"/>
  <c r="DD283" i="1"/>
  <c r="DH460" i="1"/>
  <c r="DY117" i="1"/>
  <c r="DD431" i="1"/>
  <c r="EC23" i="1"/>
  <c r="EN186" i="1"/>
  <c r="EF208" i="1"/>
  <c r="EO326" i="1"/>
  <c r="EC344" i="1"/>
  <c r="DD400" i="1"/>
  <c r="DD410" i="1"/>
  <c r="EL470" i="1"/>
  <c r="EB119" i="1"/>
  <c r="EL139" i="1"/>
  <c r="DD279" i="1"/>
  <c r="DD25" i="1"/>
  <c r="EE45" i="1"/>
  <c r="DY84" i="1"/>
  <c r="DY90" i="1"/>
  <c r="DD139" i="1"/>
  <c r="EN172" i="1"/>
  <c r="DY176" i="1"/>
  <c r="EN177" i="1"/>
  <c r="DK245" i="1"/>
  <c r="EI360" i="1"/>
  <c r="EK142" i="1"/>
  <c r="EI184" i="1"/>
  <c r="EK208" i="1"/>
  <c r="EN217" i="1"/>
  <c r="U289" i="1"/>
  <c r="DD412" i="1"/>
  <c r="EH139" i="1"/>
  <c r="DD110" i="1"/>
  <c r="DZ279" i="1"/>
  <c r="DD34" i="1"/>
  <c r="EI292" i="1"/>
  <c r="EH137" i="1"/>
  <c r="DD42" i="1"/>
  <c r="EC253" i="1"/>
  <c r="DD344" i="1"/>
  <c r="DK427" i="1"/>
  <c r="DK446" i="1"/>
  <c r="DH454" i="1"/>
  <c r="DD484" i="1"/>
  <c r="DD495" i="1"/>
  <c r="DD18" i="1"/>
  <c r="EF106" i="1"/>
  <c r="DD105" i="1"/>
  <c r="EL111" i="1"/>
  <c r="DZ118" i="1"/>
  <c r="DD125" i="1"/>
  <c r="DD213" i="1"/>
  <c r="DZ292" i="1"/>
  <c r="DD325" i="1"/>
  <c r="DD466" i="1"/>
  <c r="EE103" i="1"/>
  <c r="EC241" i="1"/>
  <c r="DD486" i="1"/>
  <c r="EN31" i="1"/>
  <c r="DD65" i="1"/>
  <c r="DD140" i="1"/>
  <c r="DD149" i="1"/>
  <c r="DD188" i="1"/>
  <c r="DZ264" i="1"/>
  <c r="DY358" i="1"/>
  <c r="EK373" i="1"/>
  <c r="DD463" i="1"/>
  <c r="EH499" i="1"/>
  <c r="EH47" i="1"/>
  <c r="EN117" i="1"/>
  <c r="DD126" i="1"/>
  <c r="EH129" i="1"/>
  <c r="EK155" i="1"/>
  <c r="EE274" i="1"/>
  <c r="EL18" i="1"/>
  <c r="EN59" i="1"/>
  <c r="DD62" i="1"/>
  <c r="EC109" i="1"/>
  <c r="EB154" i="1"/>
  <c r="EF234" i="1"/>
  <c r="DD245" i="1"/>
  <c r="DZ259" i="1"/>
  <c r="DD92" i="1"/>
  <c r="DB99" i="1"/>
  <c r="EN99" i="1"/>
  <c r="DP136" i="1"/>
  <c r="DD170" i="1"/>
  <c r="EK341" i="1"/>
  <c r="U346" i="1"/>
  <c r="EI357" i="1"/>
  <c r="EK364" i="1"/>
  <c r="DD366" i="1"/>
  <c r="U372" i="1"/>
  <c r="DD425" i="1"/>
  <c r="DC99" i="1"/>
  <c r="EP99" i="1"/>
  <c r="DD242" i="1"/>
  <c r="DP245" i="1"/>
  <c r="DD330" i="1"/>
  <c r="DK372" i="1"/>
  <c r="DD384" i="1"/>
  <c r="DZ25" i="1"/>
  <c r="DD27" i="1"/>
  <c r="DD33" i="1"/>
  <c r="DD38" i="1"/>
  <c r="DD49" i="1"/>
  <c r="DD63" i="1"/>
  <c r="EI98" i="1"/>
  <c r="DU100" i="1"/>
  <c r="DD103" i="1"/>
  <c r="EK109" i="1"/>
  <c r="DD128" i="1"/>
  <c r="EO223" i="1"/>
  <c r="DD250" i="1"/>
  <c r="EB286" i="1"/>
  <c r="DZ288" i="1"/>
  <c r="DD322" i="1"/>
  <c r="EI338" i="1"/>
  <c r="DD343" i="1"/>
  <c r="DD391" i="1"/>
  <c r="EL419" i="1"/>
  <c r="DD436" i="1"/>
  <c r="DD443" i="1"/>
  <c r="DZ59" i="1"/>
  <c r="EN109" i="1"/>
  <c r="EH118" i="1"/>
  <c r="DY120" i="1"/>
  <c r="DD184" i="1"/>
  <c r="DD221" i="1"/>
  <c r="EK241" i="1"/>
  <c r="DD14" i="1"/>
  <c r="EN15" i="1"/>
  <c r="DD15" i="1"/>
  <c r="DD19" i="1"/>
  <c r="EK41" i="1"/>
  <c r="DD52" i="1"/>
  <c r="DY99" i="1"/>
  <c r="DD107" i="1"/>
  <c r="EE111" i="1"/>
  <c r="DD142" i="1"/>
  <c r="EC155" i="1"/>
  <c r="EB186" i="1"/>
  <c r="EI202" i="1"/>
  <c r="DK229" i="1"/>
  <c r="DP235" i="1"/>
  <c r="DD239" i="1"/>
  <c r="EI256" i="1"/>
  <c r="EL282" i="1"/>
  <c r="DD407" i="1"/>
  <c r="DZ16" i="1"/>
  <c r="DD28" i="1"/>
  <c r="EK32" i="1"/>
  <c r="DU36" i="1"/>
  <c r="DD57" i="1"/>
  <c r="DD80" i="1"/>
  <c r="BH99" i="1"/>
  <c r="EB99" i="1"/>
  <c r="EF105" i="1"/>
  <c r="EK116" i="1"/>
  <c r="EK117" i="1"/>
  <c r="DD130" i="1"/>
  <c r="DD138" i="1"/>
  <c r="DZ139" i="1"/>
  <c r="EF149" i="1"/>
  <c r="DD150" i="1"/>
  <c r="DD151" i="1"/>
  <c r="EN153" i="1"/>
  <c r="DD173" i="1"/>
  <c r="DD192" i="1"/>
  <c r="EC225" i="1"/>
  <c r="DD229" i="1"/>
  <c r="EE278" i="1"/>
  <c r="DH279" i="1"/>
  <c r="DD286" i="1"/>
  <c r="EB330" i="1"/>
  <c r="DZ347" i="1"/>
  <c r="EO350" i="1"/>
  <c r="DD419" i="1"/>
  <c r="DD10" i="1"/>
  <c r="EH25" i="1"/>
  <c r="DY132" i="1"/>
  <c r="DZ133" i="1"/>
  <c r="DU133" i="1"/>
  <c r="EO163" i="1"/>
  <c r="EN163" i="1"/>
  <c r="EC181" i="1"/>
  <c r="EB181" i="1"/>
  <c r="DD11" i="1"/>
  <c r="EE11" i="1"/>
  <c r="DY24" i="1"/>
  <c r="EL27" i="1"/>
  <c r="EB31" i="1"/>
  <c r="EN35" i="1"/>
  <c r="DD39" i="1"/>
  <c r="EN43" i="1"/>
  <c r="EF46" i="1"/>
  <c r="EK49" i="1"/>
  <c r="EO51" i="1"/>
  <c r="EE55" i="1"/>
  <c r="DD77" i="1"/>
  <c r="EB80" i="1"/>
  <c r="EK80" i="1"/>
  <c r="EB84" i="1"/>
  <c r="EH84" i="1"/>
  <c r="EN84" i="1"/>
  <c r="EK87" i="1"/>
  <c r="EB88" i="1"/>
  <c r="EH90" i="1"/>
  <c r="EB92" i="1"/>
  <c r="EK93" i="1"/>
  <c r="DD108" i="1"/>
  <c r="EF108" i="1"/>
  <c r="EH110" i="1"/>
  <c r="DY111" i="1"/>
  <c r="DD113" i="1"/>
  <c r="EF113" i="1"/>
  <c r="DD115" i="1"/>
  <c r="EE121" i="1"/>
  <c r="EL128" i="1"/>
  <c r="EL130" i="1"/>
  <c r="DD131" i="1"/>
  <c r="EK132" i="1"/>
  <c r="DD133" i="1"/>
  <c r="EH140" i="1"/>
  <c r="DD141" i="1"/>
  <c r="EC143" i="1"/>
  <c r="EK143" i="1"/>
  <c r="EF148" i="1"/>
  <c r="DY155" i="1"/>
  <c r="EO159" i="1"/>
  <c r="EE163" i="1"/>
  <c r="EF163" i="1"/>
  <c r="DZ172" i="1"/>
  <c r="DY172" i="1"/>
  <c r="EF195" i="1"/>
  <c r="EE195" i="1"/>
  <c r="EK31" i="1"/>
  <c r="DZ33" i="1"/>
  <c r="DK36" i="1"/>
  <c r="DY87" i="1"/>
  <c r="EL145" i="1"/>
  <c r="DZ147" i="1"/>
  <c r="EH147" i="1"/>
  <c r="DY148" i="1"/>
  <c r="DP152" i="1"/>
  <c r="EN167" i="1"/>
  <c r="EO167" i="1"/>
  <c r="EI181" i="1"/>
  <c r="EH181" i="1"/>
  <c r="EH16" i="1"/>
  <c r="EL35" i="1"/>
  <c r="DZ43" i="1"/>
  <c r="DY45" i="1"/>
  <c r="DD54" i="1"/>
  <c r="EB67" i="1"/>
  <c r="DZ72" i="1"/>
  <c r="EH72" i="1"/>
  <c r="DZ76" i="1"/>
  <c r="DD82" i="1"/>
  <c r="EK84" i="1"/>
  <c r="EK85" i="1"/>
  <c r="DY88" i="1"/>
  <c r="DD90" i="1"/>
  <c r="DD91" i="1"/>
  <c r="DD97" i="1"/>
  <c r="DD98" i="1"/>
  <c r="EL110" i="1"/>
  <c r="DD111" i="1"/>
  <c r="DD124" i="1"/>
  <c r="DD135" i="1"/>
  <c r="DY143" i="1"/>
  <c r="EB162" i="1"/>
  <c r="EC162" i="1"/>
  <c r="EN190" i="1"/>
  <c r="EO190" i="1"/>
  <c r="DD160" i="1"/>
  <c r="DD168" i="1"/>
  <c r="DD198" i="1"/>
  <c r="DD203" i="1"/>
  <c r="DD212" i="1"/>
  <c r="EN213" i="1"/>
  <c r="EE221" i="1"/>
  <c r="EC223" i="1"/>
  <c r="EK223" i="1"/>
  <c r="DD230" i="1"/>
  <c r="DZ238" i="1"/>
  <c r="EO240" i="1"/>
  <c r="DD241" i="1"/>
  <c r="DD244" i="1"/>
  <c r="EN248" i="1"/>
  <c r="DD257" i="1"/>
  <c r="EL258" i="1"/>
  <c r="DD267" i="1"/>
  <c r="DD268" i="1"/>
  <c r="DY272" i="1"/>
  <c r="DZ278" i="1"/>
  <c r="EE283" i="1"/>
  <c r="EH284" i="1"/>
  <c r="DD289" i="1"/>
  <c r="EE322" i="1"/>
  <c r="EK322" i="1"/>
  <c r="EB323" i="1"/>
  <c r="EF324" i="1"/>
  <c r="DY326" i="1"/>
  <c r="EO328" i="1"/>
  <c r="EO332" i="1"/>
  <c r="DD340" i="1"/>
  <c r="EE343" i="1"/>
  <c r="DZ345" i="1"/>
  <c r="EH345" i="1"/>
  <c r="DY352" i="1"/>
  <c r="EI352" i="1"/>
  <c r="DZ353" i="1"/>
  <c r="DY354" i="1"/>
  <c r="DD360" i="1"/>
  <c r="EI361" i="1"/>
  <c r="DY370" i="1"/>
  <c r="DD372" i="1"/>
  <c r="EE374" i="1"/>
  <c r="DD375" i="1"/>
  <c r="EO376" i="1"/>
  <c r="EC377" i="1"/>
  <c r="EL378" i="1"/>
  <c r="DY379" i="1"/>
  <c r="DD387" i="1"/>
  <c r="EF387" i="1"/>
  <c r="DZ391" i="1"/>
  <c r="EL391" i="1"/>
  <c r="DD416" i="1"/>
  <c r="DD422" i="1"/>
  <c r="DY424" i="1"/>
  <c r="EK424" i="1"/>
  <c r="EK429" i="1"/>
  <c r="DD438" i="1"/>
  <c r="DD475" i="1"/>
  <c r="DD489" i="1"/>
  <c r="EL497" i="1"/>
  <c r="DD501" i="1"/>
  <c r="DD159" i="1"/>
  <c r="DK173" i="1"/>
  <c r="DZ174" i="1"/>
  <c r="DD183" i="1"/>
  <c r="EH190" i="1"/>
  <c r="EI193" i="1"/>
  <c r="DD206" i="1"/>
  <c r="DY209" i="1"/>
  <c r="EB213" i="1"/>
  <c r="EH213" i="1"/>
  <c r="DD219" i="1"/>
  <c r="EF227" i="1"/>
  <c r="EN227" i="1"/>
  <c r="EC231" i="1"/>
  <c r="EK231" i="1"/>
  <c r="EC232" i="1"/>
  <c r="EK232" i="1"/>
  <c r="DD233" i="1"/>
  <c r="U235" i="1"/>
  <c r="DK235" i="1"/>
  <c r="DD240" i="1"/>
  <c r="EL254" i="1"/>
  <c r="DZ262" i="1"/>
  <c r="EK262" i="1"/>
  <c r="EO264" i="1"/>
  <c r="DD270" i="1"/>
  <c r="DY271" i="1"/>
  <c r="EK272" i="1"/>
  <c r="EC281" i="1"/>
  <c r="EL288" i="1"/>
  <c r="DZ291" i="1"/>
  <c r="EC327" i="1"/>
  <c r="DY330" i="1"/>
  <c r="EK333" i="1"/>
  <c r="EL338" i="1"/>
  <c r="EN347" i="1"/>
  <c r="EF348" i="1"/>
  <c r="DY350" i="1"/>
  <c r="DZ351" i="1"/>
  <c r="EE357" i="1"/>
  <c r="EO358" i="1"/>
  <c r="DD359" i="1"/>
  <c r="DD369" i="1"/>
  <c r="EH375" i="1"/>
  <c r="EO377" i="1"/>
  <c r="DD378" i="1"/>
  <c r="EC380" i="1"/>
  <c r="DD409" i="1"/>
  <c r="DU440" i="1"/>
  <c r="U454" i="1"/>
  <c r="DD480" i="1"/>
  <c r="DD488" i="1"/>
  <c r="EF161" i="1"/>
  <c r="EB163" i="1"/>
  <c r="DH164" i="1"/>
  <c r="EL168" i="1"/>
  <c r="EF169" i="1"/>
  <c r="DD171" i="1"/>
  <c r="EC171" i="1"/>
  <c r="DD175" i="1"/>
  <c r="DD209" i="1"/>
  <c r="EF210" i="1"/>
  <c r="EE239" i="1"/>
  <c r="EF246" i="1"/>
  <c r="DD262" i="1"/>
  <c r="EE275" i="1"/>
  <c r="EC280" i="1"/>
  <c r="EE288" i="1"/>
  <c r="EN325" i="1"/>
  <c r="EB326" i="1"/>
  <c r="DZ338" i="1"/>
  <c r="DZ340" i="1"/>
  <c r="DY341" i="1"/>
  <c r="EL342" i="1"/>
  <c r="EL345" i="1"/>
  <c r="EK349" i="1"/>
  <c r="EK352" i="1"/>
  <c r="EN353" i="1"/>
  <c r="DD354" i="1"/>
  <c r="DY376" i="1"/>
  <c r="EO380" i="1"/>
  <c r="DD386" i="1"/>
  <c r="DD394" i="1"/>
  <c r="DU423" i="1"/>
  <c r="EK435" i="1"/>
  <c r="DD448" i="1"/>
  <c r="U452" i="1"/>
  <c r="DZ454" i="1"/>
  <c r="DD462" i="1"/>
  <c r="DZ466" i="1"/>
  <c r="DD500" i="1"/>
  <c r="EC179" i="1"/>
  <c r="EB179" i="1"/>
  <c r="EH230" i="1"/>
  <c r="EI230" i="1"/>
  <c r="EL238" i="1"/>
  <c r="EK238" i="1"/>
  <c r="DY263" i="1"/>
  <c r="DZ263" i="1"/>
  <c r="EL264" i="1"/>
  <c r="EK264" i="1"/>
  <c r="EK323" i="1"/>
  <c r="EL323" i="1"/>
  <c r="EB328" i="1"/>
  <c r="EC328" i="1"/>
  <c r="EO330" i="1"/>
  <c r="EN330" i="1"/>
  <c r="EB332" i="1"/>
  <c r="EC332" i="1"/>
  <c r="EI333" i="1"/>
  <c r="EH333" i="1"/>
  <c r="EK334" i="1"/>
  <c r="EL334" i="1"/>
  <c r="EF349" i="1"/>
  <c r="EE349" i="1"/>
  <c r="EL360" i="1"/>
  <c r="EK360" i="1"/>
  <c r="EB376" i="1"/>
  <c r="EC376" i="1"/>
  <c r="DZ413" i="1"/>
  <c r="DY413" i="1"/>
  <c r="EK495" i="1"/>
  <c r="EL495" i="1"/>
  <c r="EF498" i="1"/>
  <c r="EE498" i="1"/>
  <c r="EI501" i="1"/>
  <c r="EH501" i="1"/>
  <c r="FM2" i="1"/>
  <c r="BC2" i="1" s="1"/>
  <c r="AX2" i="1" s="1"/>
  <c r="DZ9" i="1"/>
  <c r="EE13" i="1"/>
  <c r="EO13" i="1"/>
  <c r="EB15" i="1"/>
  <c r="EH15" i="1"/>
  <c r="DD16" i="1"/>
  <c r="DZ17" i="1"/>
  <c r="EH20" i="1"/>
  <c r="EK25" i="1"/>
  <c r="DZ27" i="1"/>
  <c r="EF31" i="1"/>
  <c r="DY32" i="1"/>
  <c r="DY35" i="1"/>
  <c r="DP36" i="1"/>
  <c r="EB37" i="1"/>
  <c r="EB39" i="1"/>
  <c r="EH39" i="1"/>
  <c r="EN39" i="1"/>
  <c r="DD43" i="1"/>
  <c r="EK43" i="1"/>
  <c r="DD47" i="1"/>
  <c r="EH51" i="1"/>
  <c r="DY53" i="1"/>
  <c r="EK53" i="1"/>
  <c r="DD61" i="1"/>
  <c r="DD64" i="1"/>
  <c r="EE67" i="1"/>
  <c r="DD68" i="1"/>
  <c r="DY74" i="1"/>
  <c r="DD76" i="1"/>
  <c r="DD81" i="1"/>
  <c r="DD87" i="1"/>
  <c r="EO88" i="1"/>
  <c r="EK89" i="1"/>
  <c r="EH92" i="1"/>
  <c r="DD94" i="1"/>
  <c r="DY95" i="1"/>
  <c r="EF96" i="1"/>
  <c r="EN96" i="1"/>
  <c r="AE99" i="1"/>
  <c r="EC99" i="1"/>
  <c r="EK99" i="1"/>
  <c r="ES99" i="1"/>
  <c r="DD102" i="1"/>
  <c r="EF102" i="1"/>
  <c r="DY109" i="1"/>
  <c r="DY110" i="1"/>
  <c r="DD116" i="1"/>
  <c r="EF116" i="1"/>
  <c r="EN119" i="1"/>
  <c r="EK120" i="1"/>
  <c r="DD121" i="1"/>
  <c r="EB121" i="1"/>
  <c r="EN121" i="1"/>
  <c r="EB125" i="1"/>
  <c r="DD132" i="1"/>
  <c r="DZ134" i="1"/>
  <c r="DU134" i="1"/>
  <c r="DZ138" i="1"/>
  <c r="EH138" i="1"/>
  <c r="DY141" i="1"/>
  <c r="EH142" i="1"/>
  <c r="EN143" i="1"/>
  <c r="EL147" i="1"/>
  <c r="DH152" i="1"/>
  <c r="EN154" i="1"/>
  <c r="EO155" i="1"/>
  <c r="DD157" i="1"/>
  <c r="EB159" i="1"/>
  <c r="DY161" i="1"/>
  <c r="EF162" i="1"/>
  <c r="EN162" i="1"/>
  <c r="DD163" i="1"/>
  <c r="DD166" i="1"/>
  <c r="DY167" i="1"/>
  <c r="DZ168" i="1"/>
  <c r="EC170" i="1"/>
  <c r="EK174" i="1"/>
  <c r="EL174" i="1"/>
  <c r="DZ177" i="1"/>
  <c r="DY177" i="1"/>
  <c r="EK222" i="1"/>
  <c r="EL222" i="1"/>
  <c r="EB238" i="1"/>
  <c r="EC238" i="1"/>
  <c r="DZ241" i="1"/>
  <c r="DY241" i="1"/>
  <c r="U245" i="1"/>
  <c r="DZ254" i="1"/>
  <c r="DY254" i="1"/>
  <c r="EC260" i="1"/>
  <c r="EB260" i="1"/>
  <c r="EB264" i="1"/>
  <c r="EC264" i="1"/>
  <c r="EI268" i="1"/>
  <c r="EH268" i="1"/>
  <c r="DK273" i="1"/>
  <c r="DP273" i="1"/>
  <c r="EI286" i="1"/>
  <c r="EH286" i="1"/>
  <c r="EO287" i="1"/>
  <c r="EN287" i="1"/>
  <c r="EH290" i="1"/>
  <c r="EI290" i="1"/>
  <c r="DY333" i="1"/>
  <c r="DZ333" i="1"/>
  <c r="EO337" i="1"/>
  <c r="EN337" i="1"/>
  <c r="EL9" i="1"/>
  <c r="DD21" i="1"/>
  <c r="EF21" i="1"/>
  <c r="EF23" i="1"/>
  <c r="DD37" i="1"/>
  <c r="DD45" i="1"/>
  <c r="EK45" i="1"/>
  <c r="EC51" i="1"/>
  <c r="DD53" i="1"/>
  <c r="DD55" i="1"/>
  <c r="EI55" i="1"/>
  <c r="EL60" i="1"/>
  <c r="EE63" i="1"/>
  <c r="EN67" i="1"/>
  <c r="DY71" i="1"/>
  <c r="EK72" i="1"/>
  <c r="DZ78" i="1"/>
  <c r="EH80" i="1"/>
  <c r="DD85" i="1"/>
  <c r="DD95" i="1"/>
  <c r="DZ98" i="1"/>
  <c r="AF99" i="1"/>
  <c r="ET99" i="1"/>
  <c r="DH100" i="1"/>
  <c r="DD106" i="1"/>
  <c r="DD112" i="1"/>
  <c r="DD114" i="1"/>
  <c r="EF114" i="1"/>
  <c r="DD127" i="1"/>
  <c r="DZ145" i="1"/>
  <c r="EK148" i="1"/>
  <c r="EB149" i="1"/>
  <c r="EB153" i="1"/>
  <c r="DD156" i="1"/>
  <c r="EO160" i="1"/>
  <c r="DD161" i="1"/>
  <c r="DD165" i="1"/>
  <c r="DD167" i="1"/>
  <c r="EB169" i="1"/>
  <c r="EO170" i="1"/>
  <c r="EO171" i="1"/>
  <c r="EN171" i="1"/>
  <c r="EB190" i="1"/>
  <c r="EC190" i="1"/>
  <c r="EN244" i="1"/>
  <c r="EO244" i="1"/>
  <c r="EF251" i="1"/>
  <c r="EE251" i="1"/>
  <c r="EH255" i="1"/>
  <c r="EI255" i="1"/>
  <c r="EL261" i="1"/>
  <c r="EK261" i="1"/>
  <c r="BX267" i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CK267" i="1" s="1"/>
  <c r="CL267" i="1" s="1"/>
  <c r="CM267" i="1" s="1"/>
  <c r="CN267" i="1" s="1"/>
  <c r="CO267" i="1" s="1"/>
  <c r="EN281" i="1"/>
  <c r="EO281" i="1"/>
  <c r="EK292" i="1"/>
  <c r="EL292" i="1"/>
  <c r="DZ322" i="1"/>
  <c r="DY322" i="1"/>
  <c r="EL326" i="1"/>
  <c r="EK326" i="1"/>
  <c r="EE337" i="1"/>
  <c r="EF337" i="1"/>
  <c r="DY342" i="1"/>
  <c r="DZ342" i="1"/>
  <c r="DD12" i="1"/>
  <c r="DD13" i="1"/>
  <c r="EC13" i="1"/>
  <c r="EF20" i="1"/>
  <c r="EE39" i="1"/>
  <c r="EF48" i="1"/>
  <c r="EE49" i="1"/>
  <c r="EC59" i="1"/>
  <c r="DD67" i="1"/>
  <c r="DD73" i="1"/>
  <c r="DD86" i="1"/>
  <c r="DH133" i="1"/>
  <c r="DK136" i="1"/>
  <c r="DD164" i="1"/>
  <c r="DK164" i="1"/>
  <c r="EL176" i="1"/>
  <c r="EK176" i="1"/>
  <c r="DK182" i="1"/>
  <c r="DH182" i="1"/>
  <c r="EE188" i="1"/>
  <c r="EF188" i="1"/>
  <c r="DY201" i="1"/>
  <c r="DZ201" i="1"/>
  <c r="DZ208" i="1"/>
  <c r="DY208" i="1"/>
  <c r="DK219" i="1"/>
  <c r="DP219" i="1"/>
  <c r="DH219" i="1"/>
  <c r="EN225" i="1"/>
  <c r="EO225" i="1"/>
  <c r="DZ231" i="1"/>
  <c r="DY231" i="1"/>
  <c r="EH236" i="1"/>
  <c r="EI236" i="1"/>
  <c r="EB261" i="1"/>
  <c r="EC261" i="1"/>
  <c r="EI263" i="1"/>
  <c r="EH263" i="1"/>
  <c r="EN280" i="1"/>
  <c r="EO280" i="1"/>
  <c r="EI287" i="1"/>
  <c r="EH287" i="1"/>
  <c r="EC324" i="1"/>
  <c r="EB324" i="1"/>
  <c r="EL332" i="1"/>
  <c r="EK332" i="1"/>
  <c r="DD174" i="1"/>
  <c r="DD181" i="1"/>
  <c r="DD186" i="1"/>
  <c r="DD202" i="1"/>
  <c r="DD223" i="1"/>
  <c r="DD226" i="1"/>
  <c r="DD232" i="1"/>
  <c r="DD249" i="1"/>
  <c r="DD265" i="1"/>
  <c r="DD273" i="1"/>
  <c r="DD278" i="1"/>
  <c r="DD285" i="1"/>
  <c r="DD288" i="1"/>
  <c r="DH289" i="1"/>
  <c r="DD332" i="1"/>
  <c r="DD336" i="1"/>
  <c r="DD337" i="1"/>
  <c r="DD338" i="1"/>
  <c r="DD339" i="1"/>
  <c r="DD341" i="1"/>
  <c r="EH343" i="1"/>
  <c r="EI343" i="1"/>
  <c r="EC345" i="1"/>
  <c r="EB345" i="1"/>
  <c r="EE346" i="1"/>
  <c r="EF346" i="1"/>
  <c r="EL354" i="1"/>
  <c r="EK354" i="1"/>
  <c r="EI379" i="1"/>
  <c r="EH379" i="1"/>
  <c r="BR419" i="1"/>
  <c r="BS419" i="1" s="1"/>
  <c r="BT419" i="1" s="1"/>
  <c r="BU419" i="1" s="1"/>
  <c r="BV419" i="1" s="1"/>
  <c r="BW419" i="1" s="1"/>
  <c r="BX419" i="1" s="1"/>
  <c r="BY419" i="1" s="1"/>
  <c r="BZ419" i="1" s="1"/>
  <c r="CA419" i="1" s="1"/>
  <c r="CB419" i="1" s="1"/>
  <c r="CC419" i="1" s="1"/>
  <c r="CD419" i="1" s="1"/>
  <c r="CE419" i="1" s="1"/>
  <c r="CF419" i="1" s="1"/>
  <c r="CG419" i="1" s="1"/>
  <c r="CH419" i="1" s="1"/>
  <c r="CI419" i="1" s="1"/>
  <c r="CJ419" i="1" s="1"/>
  <c r="CK419" i="1" s="1"/>
  <c r="CL419" i="1" s="1"/>
  <c r="CM419" i="1" s="1"/>
  <c r="CN419" i="1" s="1"/>
  <c r="CO419" i="1" s="1"/>
  <c r="W419" i="1"/>
  <c r="DZ423" i="1"/>
  <c r="DY423" i="1"/>
  <c r="DD459" i="1"/>
  <c r="DD487" i="1"/>
  <c r="EE174" i="1"/>
  <c r="DD177" i="1"/>
  <c r="DD179" i="1"/>
  <c r="DD190" i="1"/>
  <c r="DD195" i="1"/>
  <c r="DD199" i="1"/>
  <c r="EL201" i="1"/>
  <c r="EE209" i="1"/>
  <c r="EK209" i="1"/>
  <c r="EI212" i="1"/>
  <c r="DD214" i="1"/>
  <c r="EF220" i="1"/>
  <c r="EN220" i="1"/>
  <c r="DZ222" i="1"/>
  <c r="EH222" i="1"/>
  <c r="EI239" i="1"/>
  <c r="EN241" i="1"/>
  <c r="EH244" i="1"/>
  <c r="EB248" i="1"/>
  <c r="EH249" i="1"/>
  <c r="DD252" i="1"/>
  <c r="EF253" i="1"/>
  <c r="EN253" i="1"/>
  <c r="DD256" i="1"/>
  <c r="EF267" i="1"/>
  <c r="EK271" i="1"/>
  <c r="DD274" i="1"/>
  <c r="EK278" i="1"/>
  <c r="DD284" i="1"/>
  <c r="EH285" i="1"/>
  <c r="EB287" i="1"/>
  <c r="EE291" i="1"/>
  <c r="DD293" i="1"/>
  <c r="DD331" i="1"/>
  <c r="DD335" i="1"/>
  <c r="EI339" i="1"/>
  <c r="DZ349" i="1"/>
  <c r="DY349" i="1"/>
  <c r="EL351" i="1"/>
  <c r="EK351" i="1"/>
  <c r="EL370" i="1"/>
  <c r="EK370" i="1"/>
  <c r="DH470" i="1"/>
  <c r="U470" i="1"/>
  <c r="EC172" i="1"/>
  <c r="DP173" i="1"/>
  <c r="EF179" i="1"/>
  <c r="EN179" i="1"/>
  <c r="DD180" i="1"/>
  <c r="DD189" i="1"/>
  <c r="DD191" i="1"/>
  <c r="DD205" i="1"/>
  <c r="DD210" i="1"/>
  <c r="DD211" i="1"/>
  <c r="DD216" i="1"/>
  <c r="DD218" i="1"/>
  <c r="DD224" i="1"/>
  <c r="EO232" i="1"/>
  <c r="EH242" i="1"/>
  <c r="EC244" i="1"/>
  <c r="DU245" i="1"/>
  <c r="DD253" i="1"/>
  <c r="DD275" i="1"/>
  <c r="DZ282" i="1"/>
  <c r="DD290" i="1"/>
  <c r="DD320" i="1"/>
  <c r="DD321" i="1"/>
  <c r="EH323" i="1"/>
  <c r="EK324" i="1"/>
  <c r="EB325" i="1"/>
  <c r="DD327" i="1"/>
  <c r="EF329" i="1"/>
  <c r="EK330" i="1"/>
  <c r="EH331" i="1"/>
  <c r="DY332" i="1"/>
  <c r="DZ334" i="1"/>
  <c r="EH334" i="1"/>
  <c r="EI335" i="1"/>
  <c r="EL340" i="1"/>
  <c r="EE341" i="1"/>
  <c r="EN341" i="1"/>
  <c r="EO341" i="1"/>
  <c r="EO345" i="1"/>
  <c r="EN345" i="1"/>
  <c r="EF352" i="1"/>
  <c r="EE352" i="1"/>
  <c r="EF354" i="1"/>
  <c r="EE354" i="1"/>
  <c r="EE356" i="1"/>
  <c r="EF356" i="1"/>
  <c r="EH359" i="1"/>
  <c r="EI359" i="1"/>
  <c r="EF361" i="1"/>
  <c r="EE361" i="1"/>
  <c r="EI363" i="1"/>
  <c r="EH363" i="1"/>
  <c r="EB375" i="1"/>
  <c r="EC375" i="1"/>
  <c r="EL376" i="1"/>
  <c r="EK376" i="1"/>
  <c r="EI378" i="1"/>
  <c r="EH378" i="1"/>
  <c r="EN379" i="1"/>
  <c r="EO379" i="1"/>
  <c r="EL413" i="1"/>
  <c r="EK413" i="1"/>
  <c r="DP416" i="1"/>
  <c r="DK416" i="1"/>
  <c r="EO418" i="1"/>
  <c r="EN418" i="1"/>
  <c r="DZ456" i="1"/>
  <c r="DY456" i="1"/>
  <c r="DZ460" i="1"/>
  <c r="DY460" i="1"/>
  <c r="DD345" i="1"/>
  <c r="DD356" i="1"/>
  <c r="DD370" i="1"/>
  <c r="DD373" i="1"/>
  <c r="DD377" i="1"/>
  <c r="DD380" i="1"/>
  <c r="DD402" i="1"/>
  <c r="DD406" i="1"/>
  <c r="DD408" i="1"/>
  <c r="DD415" i="1"/>
  <c r="DH416" i="1"/>
  <c r="DD417" i="1"/>
  <c r="DD423" i="1"/>
  <c r="DD442" i="1"/>
  <c r="EL446" i="1"/>
  <c r="DD457" i="1"/>
  <c r="DD471" i="1"/>
  <c r="DD491" i="1"/>
  <c r="DD496" i="1"/>
  <c r="DD502" i="1"/>
  <c r="DD342" i="1"/>
  <c r="EF344" i="1"/>
  <c r="EN344" i="1"/>
  <c r="EO346" i="1"/>
  <c r="DD347" i="1"/>
  <c r="EB347" i="1"/>
  <c r="EL347" i="1"/>
  <c r="EC350" i="1"/>
  <c r="EK350" i="1"/>
  <c r="EE351" i="1"/>
  <c r="DD353" i="1"/>
  <c r="EB353" i="1"/>
  <c r="EL353" i="1"/>
  <c r="EC358" i="1"/>
  <c r="EK358" i="1"/>
  <c r="EE359" i="1"/>
  <c r="DY361" i="1"/>
  <c r="EK361" i="1"/>
  <c r="DY364" i="1"/>
  <c r="EF368" i="1"/>
  <c r="DZ371" i="1"/>
  <c r="EH371" i="1"/>
  <c r="EK387" i="1"/>
  <c r="DD399" i="1"/>
  <c r="DZ410" i="1"/>
  <c r="EL410" i="1"/>
  <c r="DD413" i="1"/>
  <c r="DU419" i="1"/>
  <c r="DD420" i="1"/>
  <c r="EL423" i="1"/>
  <c r="EH424" i="1"/>
  <c r="DD429" i="1"/>
  <c r="DD430" i="1"/>
  <c r="EH431" i="1"/>
  <c r="DD444" i="1"/>
  <c r="DD446" i="1"/>
  <c r="DD447" i="1"/>
  <c r="DD452" i="1"/>
  <c r="DD453" i="1"/>
  <c r="EL454" i="1"/>
  <c r="DD456" i="1"/>
  <c r="EK456" i="1"/>
  <c r="DD460" i="1"/>
  <c r="EH466" i="1"/>
  <c r="DD468" i="1"/>
  <c r="EL472" i="1"/>
  <c r="DD474" i="1"/>
  <c r="DD477" i="1"/>
  <c r="DY492" i="1"/>
  <c r="EH497" i="1"/>
  <c r="DH346" i="1"/>
  <c r="DD352" i="1"/>
  <c r="DZ355" i="1"/>
  <c r="EH356" i="1"/>
  <c r="DY359" i="1"/>
  <c r="EK359" i="1"/>
  <c r="DD361" i="1"/>
  <c r="EH362" i="1"/>
  <c r="DZ365" i="1"/>
  <c r="DP372" i="1"/>
  <c r="EO375" i="1"/>
  <c r="EH377" i="1"/>
  <c r="EK379" i="1"/>
  <c r="EH380" i="1"/>
  <c r="DD388" i="1"/>
  <c r="DD389" i="1"/>
  <c r="DD393" i="1"/>
  <c r="DD434" i="1"/>
  <c r="DD498" i="1"/>
  <c r="DZ498" i="1"/>
  <c r="EC7" i="1"/>
  <c r="EO7" i="1"/>
  <c r="DD8" i="1"/>
  <c r="DY7" i="1"/>
  <c r="EK7" i="1"/>
  <c r="DD7" i="1"/>
  <c r="EE7" i="1"/>
  <c r="EC17" i="1"/>
  <c r="EO17" i="1"/>
  <c r="DZ18" i="1"/>
  <c r="EI21" i="1"/>
  <c r="DD23" i="1"/>
  <c r="EK23" i="1"/>
  <c r="EK24" i="1"/>
  <c r="EE27" i="1"/>
  <c r="DD29" i="1"/>
  <c r="EF30" i="1"/>
  <c r="EH33" i="1"/>
  <c r="EC35" i="1"/>
  <c r="EF37" i="1"/>
  <c r="DY11" i="1"/>
  <c r="EK11" i="1"/>
  <c r="DY13" i="1"/>
  <c r="EK13" i="1"/>
  <c r="DD20" i="1"/>
  <c r="EK56" i="1"/>
  <c r="DY58" i="1"/>
  <c r="EK59" i="1"/>
  <c r="DY60" i="1"/>
  <c r="EH60" i="1"/>
  <c r="DZ63" i="1"/>
  <c r="EL63" i="1"/>
  <c r="DD9" i="1"/>
  <c r="EB9" i="1"/>
  <c r="EH9" i="1"/>
  <c r="EN9" i="1"/>
  <c r="EB21" i="1"/>
  <c r="EN23" i="1"/>
  <c r="DD24" i="1"/>
  <c r="EH27" i="1"/>
  <c r="DY30" i="1"/>
  <c r="DY31" i="1"/>
  <c r="DD32" i="1"/>
  <c r="EK33" i="1"/>
  <c r="DD35" i="1"/>
  <c r="EH37" i="1"/>
  <c r="EN37" i="1"/>
  <c r="EB43" i="1"/>
  <c r="EH43" i="1"/>
  <c r="DZ47" i="1"/>
  <c r="DD50" i="1"/>
  <c r="DY51" i="1"/>
  <c r="EK51" i="1"/>
  <c r="EF53" i="1"/>
  <c r="EB55" i="1"/>
  <c r="EN55" i="1"/>
  <c r="DY56" i="1"/>
  <c r="DD58" i="1"/>
  <c r="DD59" i="1"/>
  <c r="EH63" i="1"/>
  <c r="EI11" i="1"/>
  <c r="EF12" i="1"/>
  <c r="DZ15" i="1"/>
  <c r="EL15" i="1"/>
  <c r="EL16" i="1"/>
  <c r="DD17" i="1"/>
  <c r="EH17" i="1"/>
  <c r="EH18" i="1"/>
  <c r="EN21" i="1"/>
  <c r="DY23" i="1"/>
  <c r="DD26" i="1"/>
  <c r="DD30" i="1"/>
  <c r="EK30" i="1"/>
  <c r="DD31" i="1"/>
  <c r="EH35" i="1"/>
  <c r="DH36" i="1"/>
  <c r="DD40" i="1"/>
  <c r="EH41" i="1"/>
  <c r="EI45" i="1"/>
  <c r="DD46" i="1"/>
  <c r="EL47" i="1"/>
  <c r="DD48" i="1"/>
  <c r="EI49" i="1"/>
  <c r="DD56" i="1"/>
  <c r="EH59" i="1"/>
  <c r="DD66" i="1"/>
  <c r="EE68" i="1"/>
  <c r="EI68" i="1"/>
  <c r="EL71" i="1"/>
  <c r="DD75" i="1"/>
  <c r="EH76" i="1"/>
  <c r="EH78" i="1"/>
  <c r="DD79" i="1"/>
  <c r="EF88" i="1"/>
  <c r="DD69" i="1"/>
  <c r="DY85" i="1"/>
  <c r="EH85" i="1"/>
  <c r="DY89" i="1"/>
  <c r="DD72" i="1"/>
  <c r="DD74" i="1"/>
  <c r="EK74" i="1"/>
  <c r="EE76" i="1"/>
  <c r="EK78" i="1"/>
  <c r="DY80" i="1"/>
  <c r="EN80" i="1"/>
  <c r="DY82" i="1"/>
  <c r="EO82" i="1"/>
  <c r="DD84" i="1"/>
  <c r="DD89" i="1"/>
  <c r="EK90" i="1"/>
  <c r="DD70" i="1"/>
  <c r="DD71" i="1"/>
  <c r="DD88" i="1"/>
  <c r="EK88" i="1"/>
  <c r="EF100" i="1"/>
  <c r="DD101" i="1"/>
  <c r="EI103" i="1"/>
  <c r="EE92" i="1"/>
  <c r="DD93" i="1"/>
  <c r="EI111" i="1"/>
  <c r="EK95" i="1"/>
  <c r="EB96" i="1"/>
  <c r="EH96" i="1"/>
  <c r="EF97" i="1"/>
  <c r="EL98" i="1"/>
  <c r="EO99" i="1"/>
  <c r="DZ100" i="1"/>
  <c r="EL100" i="1"/>
  <c r="DD104" i="1"/>
  <c r="EI106" i="1"/>
  <c r="DD109" i="1"/>
  <c r="DD96" i="1"/>
  <c r="DD100" i="1"/>
  <c r="EH109" i="1"/>
  <c r="EC117" i="1"/>
  <c r="EL118" i="1"/>
  <c r="DD119" i="1"/>
  <c r="EF119" i="1"/>
  <c r="EO125" i="1"/>
  <c r="DZ129" i="1"/>
  <c r="EL129" i="1"/>
  <c r="EF132" i="1"/>
  <c r="U133" i="1"/>
  <c r="U134" i="1"/>
  <c r="DH134" i="1"/>
  <c r="EI113" i="1"/>
  <c r="DD117" i="1"/>
  <c r="DD120" i="1"/>
  <c r="EH128" i="1"/>
  <c r="DD129" i="1"/>
  <c r="EB129" i="1"/>
  <c r="EN129" i="1"/>
  <c r="DZ130" i="1"/>
  <c r="EI132" i="1"/>
  <c r="DD134" i="1"/>
  <c r="EL134" i="1"/>
  <c r="DY116" i="1"/>
  <c r="EH117" i="1"/>
  <c r="DD122" i="1"/>
  <c r="DD123" i="1"/>
  <c r="EF125" i="1"/>
  <c r="DZ128" i="1"/>
  <c r="EF131" i="1"/>
  <c r="EL133" i="1"/>
  <c r="DH136" i="1"/>
  <c r="EK141" i="1"/>
  <c r="DY142" i="1"/>
  <c r="EE142" i="1"/>
  <c r="DD143" i="1"/>
  <c r="DD145" i="1"/>
  <c r="EB145" i="1"/>
  <c r="EH145" i="1"/>
  <c r="EN145" i="1"/>
  <c r="EB148" i="1"/>
  <c r="EN148" i="1"/>
  <c r="DZ153" i="1"/>
  <c r="EL153" i="1"/>
  <c r="DZ154" i="1"/>
  <c r="EL154" i="1"/>
  <c r="EE156" i="1"/>
  <c r="EI156" i="1"/>
  <c r="EE157" i="1"/>
  <c r="EC160" i="1"/>
  <c r="EK160" i="1"/>
  <c r="EC161" i="1"/>
  <c r="EO161" i="1"/>
  <c r="DD162" i="1"/>
  <c r="EE167" i="1"/>
  <c r="EK167" i="1"/>
  <c r="EH168" i="1"/>
  <c r="EN169" i="1"/>
  <c r="DY170" i="1"/>
  <c r="DY171" i="1"/>
  <c r="EK172" i="1"/>
  <c r="EH174" i="1"/>
  <c r="EC177" i="1"/>
  <c r="DD178" i="1"/>
  <c r="EN188" i="1"/>
  <c r="EO188" i="1"/>
  <c r="DZ189" i="1"/>
  <c r="DY189" i="1"/>
  <c r="EL189" i="1"/>
  <c r="EK189" i="1"/>
  <c r="EH143" i="1"/>
  <c r="DD147" i="1"/>
  <c r="DY149" i="1"/>
  <c r="EK149" i="1"/>
  <c r="U152" i="1"/>
  <c r="DD153" i="1"/>
  <c r="DD154" i="1"/>
  <c r="DD158" i="1"/>
  <c r="EF159" i="1"/>
  <c r="DY160" i="1"/>
  <c r="DY163" i="1"/>
  <c r="EK163" i="1"/>
  <c r="EB167" i="1"/>
  <c r="DY169" i="1"/>
  <c r="EE170" i="1"/>
  <c r="EK170" i="1"/>
  <c r="EE171" i="1"/>
  <c r="EK171" i="1"/>
  <c r="DD172" i="1"/>
  <c r="U173" i="1"/>
  <c r="DH173" i="1"/>
  <c r="EB175" i="1"/>
  <c r="EN175" i="1"/>
  <c r="EF176" i="1"/>
  <c r="EL181" i="1"/>
  <c r="EK181" i="1"/>
  <c r="EF184" i="1"/>
  <c r="EE184" i="1"/>
  <c r="EE186" i="1"/>
  <c r="EF186" i="1"/>
  <c r="U136" i="1"/>
  <c r="DU136" i="1"/>
  <c r="EL138" i="1"/>
  <c r="DD146" i="1"/>
  <c r="EK161" i="1"/>
  <c r="EE168" i="1"/>
  <c r="DD169" i="1"/>
  <c r="EK169" i="1"/>
  <c r="EH172" i="1"/>
  <c r="EI175" i="1"/>
  <c r="DD176" i="1"/>
  <c r="EB176" i="1"/>
  <c r="EN176" i="1"/>
  <c r="EE177" i="1"/>
  <c r="EK177" i="1"/>
  <c r="EI179" i="1"/>
  <c r="DY181" i="1"/>
  <c r="EF189" i="1"/>
  <c r="EE189" i="1"/>
  <c r="DD152" i="1"/>
  <c r="DU152" i="1"/>
  <c r="DD155" i="1"/>
  <c r="EI157" i="1"/>
  <c r="EN181" i="1"/>
  <c r="EB188" i="1"/>
  <c r="EC188" i="1"/>
  <c r="DP246" i="1"/>
  <c r="EF249" i="1"/>
  <c r="EE249" i="1"/>
  <c r="DY258" i="1"/>
  <c r="DZ258" i="1"/>
  <c r="DZ261" i="1"/>
  <c r="DY261" i="1"/>
  <c r="EF268" i="1"/>
  <c r="EE268" i="1"/>
  <c r="DD185" i="1"/>
  <c r="DD187" i="1"/>
  <c r="DY194" i="1"/>
  <c r="DD196" i="1"/>
  <c r="EB199" i="1"/>
  <c r="EN199" i="1"/>
  <c r="DD201" i="1"/>
  <c r="EH205" i="1"/>
  <c r="EH206" i="1"/>
  <c r="EC208" i="1"/>
  <c r="EO208" i="1"/>
  <c r="EC209" i="1"/>
  <c r="EO209" i="1"/>
  <c r="EC210" i="1"/>
  <c r="EO210" i="1"/>
  <c r="EI218" i="1"/>
  <c r="EB220" i="1"/>
  <c r="DY223" i="1"/>
  <c r="EB227" i="1"/>
  <c r="DD228" i="1"/>
  <c r="EF229" i="1"/>
  <c r="EE230" i="1"/>
  <c r="DY232" i="1"/>
  <c r="EB234" i="1"/>
  <c r="EN234" i="1"/>
  <c r="DZ240" i="1"/>
  <c r="DY240" i="1"/>
  <c r="EL244" i="1"/>
  <c r="EK244" i="1"/>
  <c r="DH246" i="1"/>
  <c r="DU246" i="1"/>
  <c r="DK246" i="1"/>
  <c r="EF247" i="1"/>
  <c r="EE247" i="1"/>
  <c r="EI252" i="1"/>
  <c r="EH252" i="1"/>
  <c r="EK257" i="1"/>
  <c r="EL257" i="1"/>
  <c r="EI265" i="1"/>
  <c r="EH265" i="1"/>
  <c r="DD182" i="1"/>
  <c r="DZ184" i="1"/>
  <c r="EF190" i="1"/>
  <c r="DD194" i="1"/>
  <c r="EK194" i="1"/>
  <c r="EH195" i="1"/>
  <c r="EB201" i="1"/>
  <c r="EN201" i="1"/>
  <c r="DH202" i="1"/>
  <c r="EE205" i="1"/>
  <c r="EE206" i="1"/>
  <c r="DD207" i="1"/>
  <c r="DY212" i="1"/>
  <c r="EE212" i="1"/>
  <c r="EK212" i="1"/>
  <c r="DZ213" i="1"/>
  <c r="EL213" i="1"/>
  <c r="EE217" i="1"/>
  <c r="EE218" i="1"/>
  <c r="DD220" i="1"/>
  <c r="DD222" i="1"/>
  <c r="EE225" i="1"/>
  <c r="DD227" i="1"/>
  <c r="DH229" i="1"/>
  <c r="DD231" i="1"/>
  <c r="EO231" i="1"/>
  <c r="DD234" i="1"/>
  <c r="EH234" i="1"/>
  <c r="DU235" i="1"/>
  <c r="EE236" i="1"/>
  <c r="EE241" i="1"/>
  <c r="EF241" i="1"/>
  <c r="EI270" i="1"/>
  <c r="EH270" i="1"/>
  <c r="DY188" i="1"/>
  <c r="EK188" i="1"/>
  <c r="EC189" i="1"/>
  <c r="EO189" i="1"/>
  <c r="EF191" i="1"/>
  <c r="DD197" i="1"/>
  <c r="DD200" i="1"/>
  <c r="DD204" i="1"/>
  <c r="DY210" i="1"/>
  <c r="EK210" i="1"/>
  <c r="DD215" i="1"/>
  <c r="DD217" i="1"/>
  <c r="EF219" i="1"/>
  <c r="EI221" i="1"/>
  <c r="DD225" i="1"/>
  <c r="DP229" i="1"/>
  <c r="DD238" i="1"/>
  <c r="EO238" i="1"/>
  <c r="EC240" i="1"/>
  <c r="EK240" i="1"/>
  <c r="DZ244" i="1"/>
  <c r="DY244" i="1"/>
  <c r="EI254" i="1"/>
  <c r="EH254" i="1"/>
  <c r="DU256" i="1"/>
  <c r="DH256" i="1"/>
  <c r="EI258" i="1"/>
  <c r="EH258" i="1"/>
  <c r="DZ266" i="1"/>
  <c r="DY266" i="1"/>
  <c r="EL266" i="1"/>
  <c r="EK266" i="1"/>
  <c r="DH267" i="1"/>
  <c r="DU267" i="1"/>
  <c r="DP267" i="1"/>
  <c r="DK267" i="1"/>
  <c r="U267" i="1"/>
  <c r="EO327" i="1"/>
  <c r="EN327" i="1"/>
  <c r="DD255" i="1"/>
  <c r="EL256" i="1"/>
  <c r="DD259" i="1"/>
  <c r="DD271" i="1"/>
  <c r="DD272" i="1"/>
  <c r="EB274" i="1"/>
  <c r="EN274" i="1"/>
  <c r="EE277" i="1"/>
  <c r="EH278" i="1"/>
  <c r="DY280" i="1"/>
  <c r="EE280" i="1"/>
  <c r="EK280" i="1"/>
  <c r="EF284" i="1"/>
  <c r="EF285" i="1"/>
  <c r="EF286" i="1"/>
  <c r="DD287" i="1"/>
  <c r="EH288" i="1"/>
  <c r="DY290" i="1"/>
  <c r="EE290" i="1"/>
  <c r="EK290" i="1"/>
  <c r="EK291" i="1"/>
  <c r="DD292" i="1"/>
  <c r="EB292" i="1"/>
  <c r="EN292" i="1"/>
  <c r="EI293" i="1"/>
  <c r="EB322" i="1"/>
  <c r="DY323" i="1"/>
  <c r="EN323" i="1"/>
  <c r="EN324" i="1"/>
  <c r="DY325" i="1"/>
  <c r="EK325" i="1"/>
  <c r="EE327" i="1"/>
  <c r="EF327" i="1"/>
  <c r="DD329" i="1"/>
  <c r="DD243" i="1"/>
  <c r="DH245" i="1"/>
  <c r="DD247" i="1"/>
  <c r="EB247" i="1"/>
  <c r="EN247" i="1"/>
  <c r="EE248" i="1"/>
  <c r="EI251" i="1"/>
  <c r="EE252" i="1"/>
  <c r="DD254" i="1"/>
  <c r="EL255" i="1"/>
  <c r="DZ257" i="1"/>
  <c r="EH257" i="1"/>
  <c r="EL259" i="1"/>
  <c r="EF260" i="1"/>
  <c r="EN260" i="1"/>
  <c r="DD263" i="1"/>
  <c r="DD264" i="1"/>
  <c r="EE265" i="1"/>
  <c r="EH266" i="1"/>
  <c r="DD269" i="1"/>
  <c r="EE270" i="1"/>
  <c r="EB271" i="1"/>
  <c r="EN271" i="1"/>
  <c r="EB272" i="1"/>
  <c r="EN272" i="1"/>
  <c r="EF273" i="1"/>
  <c r="DH273" i="1"/>
  <c r="EH275" i="1"/>
  <c r="DD276" i="1"/>
  <c r="DD277" i="1"/>
  <c r="EB277" i="1"/>
  <c r="EN277" i="1"/>
  <c r="EL279" i="1"/>
  <c r="DD280" i="1"/>
  <c r="DY281" i="1"/>
  <c r="EE281" i="1"/>
  <c r="EK281" i="1"/>
  <c r="DD282" i="1"/>
  <c r="EB282" i="1"/>
  <c r="EH282" i="1"/>
  <c r="EN282" i="1"/>
  <c r="EI283" i="1"/>
  <c r="EB284" i="1"/>
  <c r="EN284" i="1"/>
  <c r="EB285" i="1"/>
  <c r="EN285" i="1"/>
  <c r="EN286" i="1"/>
  <c r="EF287" i="1"/>
  <c r="DK289" i="1"/>
  <c r="DP289" i="1"/>
  <c r="EH291" i="1"/>
  <c r="EE293" i="1"/>
  <c r="BX299" i="1"/>
  <c r="BY299" i="1" s="1"/>
  <c r="BZ299" i="1" s="1"/>
  <c r="CA299" i="1" s="1"/>
  <c r="CB299" i="1" s="1"/>
  <c r="CC299" i="1" s="1"/>
  <c r="CD299" i="1" s="1"/>
  <c r="CE299" i="1" s="1"/>
  <c r="CF299" i="1" s="1"/>
  <c r="CG299" i="1" s="1"/>
  <c r="CH299" i="1" s="1"/>
  <c r="CI299" i="1" s="1"/>
  <c r="CJ299" i="1" s="1"/>
  <c r="CK299" i="1" s="1"/>
  <c r="CL299" i="1" s="1"/>
  <c r="CM299" i="1" s="1"/>
  <c r="CN299" i="1" s="1"/>
  <c r="CO299" i="1" s="1"/>
  <c r="DY321" i="1"/>
  <c r="EH321" i="1"/>
  <c r="EN322" i="1"/>
  <c r="DY324" i="1"/>
  <c r="DD326" i="1"/>
  <c r="EI329" i="1"/>
  <c r="EH329" i="1"/>
  <c r="DD248" i="1"/>
  <c r="EH250" i="1"/>
  <c r="DZ255" i="1"/>
  <c r="DZ256" i="1"/>
  <c r="DD258" i="1"/>
  <c r="DD261" i="1"/>
  <c r="EO261" i="1"/>
  <c r="EL263" i="1"/>
  <c r="DD266" i="1"/>
  <c r="U273" i="1"/>
  <c r="DD281" i="1"/>
  <c r="DD324" i="1"/>
  <c r="EF328" i="1"/>
  <c r="EE328" i="1"/>
  <c r="DD348" i="1"/>
  <c r="DD349" i="1"/>
  <c r="DD351" i="1"/>
  <c r="DZ362" i="1"/>
  <c r="EL362" i="1"/>
  <c r="DD363" i="1"/>
  <c r="EB363" i="1"/>
  <c r="EN363" i="1"/>
  <c r="EC364" i="1"/>
  <c r="EO364" i="1"/>
  <c r="EL365" i="1"/>
  <c r="EN346" i="1"/>
  <c r="EH368" i="1"/>
  <c r="EE331" i="1"/>
  <c r="DD333" i="1"/>
  <c r="EL335" i="1"/>
  <c r="EB337" i="1"/>
  <c r="DY339" i="1"/>
  <c r="EK339" i="1"/>
  <c r="EB340" i="1"/>
  <c r="EN340" i="1"/>
  <c r="EB341" i="1"/>
  <c r="EB342" i="1"/>
  <c r="EN342" i="1"/>
  <c r="EK344" i="1"/>
  <c r="EI346" i="1"/>
  <c r="EH347" i="1"/>
  <c r="EC349" i="1"/>
  <c r="EO349" i="1"/>
  <c r="DD350" i="1"/>
  <c r="EE350" i="1"/>
  <c r="EC351" i="1"/>
  <c r="EO351" i="1"/>
  <c r="EH353" i="1"/>
  <c r="EI354" i="1"/>
  <c r="EL355" i="1"/>
  <c r="EB356" i="1"/>
  <c r="EN356" i="1"/>
  <c r="DY357" i="1"/>
  <c r="EK357" i="1"/>
  <c r="DD358" i="1"/>
  <c r="EE358" i="1"/>
  <c r="EE360" i="1"/>
  <c r="DD362" i="1"/>
  <c r="EB362" i="1"/>
  <c r="EN362" i="1"/>
  <c r="DZ363" i="1"/>
  <c r="EL363" i="1"/>
  <c r="DD364" i="1"/>
  <c r="EE364" i="1"/>
  <c r="DD367" i="1"/>
  <c r="DD368" i="1"/>
  <c r="DD328" i="1"/>
  <c r="DD334" i="1"/>
  <c r="DZ335" i="1"/>
  <c r="EB343" i="1"/>
  <c r="EN343" i="1"/>
  <c r="DD346" i="1"/>
  <c r="EB370" i="1"/>
  <c r="EN370" i="1"/>
  <c r="EL371" i="1"/>
  <c r="DU372" i="1"/>
  <c r="DY373" i="1"/>
  <c r="EH373" i="1"/>
  <c r="EC374" i="1"/>
  <c r="EO374" i="1"/>
  <c r="DY374" i="1"/>
  <c r="EK374" i="1"/>
  <c r="DD374" i="1"/>
  <c r="DY382" i="1"/>
  <c r="DD383" i="1"/>
  <c r="EL389" i="1"/>
  <c r="DY375" i="1"/>
  <c r="EK375" i="1"/>
  <c r="DD376" i="1"/>
  <c r="EH376" i="1"/>
  <c r="DY377" i="1"/>
  <c r="EK377" i="1"/>
  <c r="EC378" i="1"/>
  <c r="EO378" i="1"/>
  <c r="DY380" i="1"/>
  <c r="EK380" i="1"/>
  <c r="DD382" i="1"/>
  <c r="DY387" i="1"/>
  <c r="DZ389" i="1"/>
  <c r="DD390" i="1"/>
  <c r="EH391" i="1"/>
  <c r="DP440" i="1"/>
  <c r="DK440" i="1"/>
  <c r="BR480" i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K480" i="1" s="1"/>
  <c r="CL480" i="1" s="1"/>
  <c r="CM480" i="1" s="1"/>
  <c r="CN480" i="1" s="1"/>
  <c r="CO480" i="1" s="1"/>
  <c r="W480" i="1"/>
  <c r="DD392" i="1"/>
  <c r="DZ393" i="1"/>
  <c r="DD398" i="1"/>
  <c r="DD403" i="1"/>
  <c r="DD405" i="1"/>
  <c r="EL426" i="1"/>
  <c r="EK426" i="1"/>
  <c r="EL431" i="1"/>
  <c r="EK431" i="1"/>
  <c r="DD397" i="1"/>
  <c r="EF397" i="1"/>
  <c r="DD401" i="1"/>
  <c r="EI410" i="1"/>
  <c r="EH410" i="1"/>
  <c r="EE413" i="1"/>
  <c r="EF413" i="1"/>
  <c r="DD395" i="1"/>
  <c r="DD396" i="1"/>
  <c r="DU427" i="1"/>
  <c r="DP427" i="1"/>
  <c r="DD428" i="1"/>
  <c r="DD414" i="1"/>
  <c r="EF416" i="1"/>
  <c r="DD424" i="1"/>
  <c r="DZ429" i="1"/>
  <c r="DY429" i="1"/>
  <c r="DD445" i="1"/>
  <c r="EI452" i="1"/>
  <c r="EH452" i="1"/>
  <c r="DU452" i="1"/>
  <c r="DP452" i="1"/>
  <c r="DK452" i="1"/>
  <c r="EI416" i="1"/>
  <c r="DD418" i="1"/>
  <c r="DP419" i="1"/>
  <c r="EK419" i="1"/>
  <c r="DP423" i="1"/>
  <c r="EF423" i="1"/>
  <c r="EK423" i="1"/>
  <c r="DY426" i="1"/>
  <c r="DD427" i="1"/>
  <c r="DY435" i="1"/>
  <c r="DK436" i="1"/>
  <c r="DH448" i="1"/>
  <c r="U448" i="1"/>
  <c r="DH436" i="1"/>
  <c r="DP436" i="1"/>
  <c r="DD437" i="1"/>
  <c r="DH440" i="1"/>
  <c r="DD441" i="1"/>
  <c r="EF446" i="1"/>
  <c r="DH452" i="1"/>
  <c r="DD455" i="1"/>
  <c r="DP458" i="1"/>
  <c r="DU458" i="1"/>
  <c r="U458" i="1"/>
  <c r="EI419" i="1"/>
  <c r="DH419" i="1"/>
  <c r="EI423" i="1"/>
  <c r="DH423" i="1"/>
  <c r="DD426" i="1"/>
  <c r="DH427" i="1"/>
  <c r="DD435" i="1"/>
  <c r="DD449" i="1"/>
  <c r="DH458" i="1"/>
  <c r="DK460" i="1"/>
  <c r="EL460" i="1"/>
  <c r="DU460" i="1"/>
  <c r="DH472" i="1"/>
  <c r="U472" i="1"/>
  <c r="DU474" i="1"/>
  <c r="DH474" i="1"/>
  <c r="U474" i="1"/>
  <c r="DD432" i="1"/>
  <c r="DD439" i="1"/>
  <c r="DU446" i="1"/>
  <c r="EI448" i="1"/>
  <c r="DK448" i="1"/>
  <c r="DD450" i="1"/>
  <c r="DD464" i="1"/>
  <c r="DD465" i="1"/>
  <c r="DD473" i="1"/>
  <c r="EL474" i="1"/>
  <c r="DD476" i="1"/>
  <c r="DD454" i="1"/>
  <c r="EI454" i="1"/>
  <c r="DU454" i="1"/>
  <c r="DD458" i="1"/>
  <c r="EI460" i="1"/>
  <c r="EK466" i="1"/>
  <c r="DD461" i="1"/>
  <c r="DD467" i="1"/>
  <c r="DD469" i="1"/>
  <c r="DD470" i="1"/>
  <c r="DZ470" i="1"/>
  <c r="DU470" i="1"/>
  <c r="DD472" i="1"/>
  <c r="DZ472" i="1"/>
  <c r="DU472" i="1"/>
  <c r="EL492" i="1"/>
  <c r="EK492" i="1"/>
  <c r="DD478" i="1"/>
  <c r="DD479" i="1"/>
  <c r="AH494" i="1"/>
  <c r="AI494" i="1" s="1"/>
  <c r="DY495" i="1"/>
  <c r="DZ495" i="1"/>
  <c r="DY497" i="1"/>
  <c r="DZ497" i="1"/>
  <c r="EH480" i="1"/>
  <c r="DD481" i="1"/>
  <c r="DD483" i="1"/>
  <c r="DD485" i="1"/>
  <c r="EH488" i="1"/>
  <c r="DD490" i="1"/>
  <c r="EH498" i="1"/>
  <c r="EI498" i="1"/>
  <c r="DD492" i="1"/>
  <c r="EK8" i="1"/>
  <c r="EL8" i="1"/>
  <c r="AV12" i="1"/>
  <c r="AH12" i="1"/>
  <c r="AI12" i="1" s="1"/>
  <c r="X12" i="1"/>
  <c r="BR12" i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W12" i="1"/>
  <c r="AV10" i="1"/>
  <c r="AH10" i="1"/>
  <c r="AI10" i="1" s="1"/>
  <c r="X10" i="1"/>
  <c r="BR10" i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W10" i="1"/>
  <c r="EN12" i="1"/>
  <c r="EO12" i="1"/>
  <c r="EN20" i="1"/>
  <c r="EO20" i="1"/>
  <c r="EO18" i="1"/>
  <c r="EN18" i="1"/>
  <c r="BN1" i="1"/>
  <c r="EO10" i="1"/>
  <c r="EN10" i="1"/>
  <c r="EK14" i="1"/>
  <c r="EL14" i="1"/>
  <c r="EO16" i="1"/>
  <c r="EN16" i="1"/>
  <c r="EO19" i="1"/>
  <c r="EN19" i="1"/>
  <c r="AB1" i="1"/>
  <c r="EH7" i="1"/>
  <c r="ED8" i="1"/>
  <c r="EH8" i="1"/>
  <c r="EE9" i="1"/>
  <c r="DX10" i="1"/>
  <c r="EJ10" i="1"/>
  <c r="EB11" i="1"/>
  <c r="EN11" i="1"/>
  <c r="DY12" i="1"/>
  <c r="EG12" i="1"/>
  <c r="EK12" i="1"/>
  <c r="EH13" i="1"/>
  <c r="ED14" i="1"/>
  <c r="EH14" i="1"/>
  <c r="EE15" i="1"/>
  <c r="EA16" i="1"/>
  <c r="EE16" i="1"/>
  <c r="EE17" i="1"/>
  <c r="EA18" i="1"/>
  <c r="EE18" i="1"/>
  <c r="AE19" i="1"/>
  <c r="DX19" i="1"/>
  <c r="EJ19" i="1"/>
  <c r="DY20" i="1"/>
  <c r="EK20" i="1"/>
  <c r="EF22" i="1"/>
  <c r="EE22" i="1"/>
  <c r="EN25" i="1"/>
  <c r="EO25" i="1"/>
  <c r="AV46" i="1"/>
  <c r="AH46" i="1"/>
  <c r="AI46" i="1" s="1"/>
  <c r="X46" i="1"/>
  <c r="BR46" i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W46" i="1"/>
  <c r="EF50" i="1"/>
  <c r="EE50" i="1"/>
  <c r="BR54" i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W54" i="1"/>
  <c r="AV54" i="1"/>
  <c r="AH54" i="1"/>
  <c r="AI54" i="1" s="1"/>
  <c r="X54" i="1"/>
  <c r="EO58" i="1"/>
  <c r="EN58" i="1"/>
  <c r="EI61" i="1"/>
  <c r="EH61" i="1"/>
  <c r="EF64" i="1"/>
  <c r="EE64" i="1"/>
  <c r="EA8" i="1"/>
  <c r="EM8" i="1"/>
  <c r="EG10" i="1"/>
  <c r="EA14" i="1"/>
  <c r="EM14" i="1"/>
  <c r="EG19" i="1"/>
  <c r="EO24" i="1"/>
  <c r="EN24" i="1"/>
  <c r="EF26" i="1"/>
  <c r="EE26" i="1"/>
  <c r="EF29" i="1"/>
  <c r="EE29" i="1"/>
  <c r="EO30" i="1"/>
  <c r="EN30" i="1"/>
  <c r="EO32" i="1"/>
  <c r="EN32" i="1"/>
  <c r="EN33" i="1"/>
  <c r="EO33" i="1"/>
  <c r="EI34" i="1"/>
  <c r="EH34" i="1"/>
  <c r="EO40" i="1"/>
  <c r="EN40" i="1"/>
  <c r="EO46" i="1"/>
  <c r="EN46" i="1"/>
  <c r="EO47" i="1"/>
  <c r="EN47" i="1"/>
  <c r="BR52" i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W52" i="1"/>
  <c r="AV52" i="1"/>
  <c r="AH52" i="1"/>
  <c r="AI52" i="1" s="1"/>
  <c r="X52" i="1"/>
  <c r="EI57" i="1"/>
  <c r="EH57" i="1"/>
  <c r="EN60" i="1"/>
  <c r="EO60" i="1"/>
  <c r="DF245" i="1"/>
  <c r="AE8" i="1"/>
  <c r="DX8" i="1"/>
  <c r="AE9" i="1"/>
  <c r="ED10" i="1"/>
  <c r="EA12" i="1"/>
  <c r="AE14" i="1"/>
  <c r="DX14" i="1"/>
  <c r="AE15" i="1"/>
  <c r="AE17" i="1"/>
  <c r="ED19" i="1"/>
  <c r="EA20" i="1"/>
  <c r="EF38" i="1"/>
  <c r="EE38" i="1"/>
  <c r="AV42" i="1"/>
  <c r="AH42" i="1"/>
  <c r="AI42" i="1" s="1"/>
  <c r="X42" i="1"/>
  <c r="BR42" i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W42" i="1"/>
  <c r="EF44" i="1"/>
  <c r="EE44" i="1"/>
  <c r="AV48" i="1"/>
  <c r="AH48" i="1"/>
  <c r="AI48" i="1" s="1"/>
  <c r="X48" i="1"/>
  <c r="BR48" i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W48" i="1"/>
  <c r="EF54" i="1"/>
  <c r="EE54" i="1"/>
  <c r="EF62" i="1"/>
  <c r="EE62" i="1"/>
  <c r="AE497" i="1"/>
  <c r="AE495" i="1"/>
  <c r="AE472" i="1"/>
  <c r="AE470" i="1"/>
  <c r="AE468" i="1"/>
  <c r="AE452" i="1"/>
  <c r="AE458" i="1"/>
  <c r="AE454" i="1"/>
  <c r="AE450" i="1"/>
  <c r="AE448" i="1"/>
  <c r="AE442" i="1"/>
  <c r="AE438" i="1"/>
  <c r="AE418" i="1"/>
  <c r="AE411" i="1"/>
  <c r="AE415" i="1"/>
  <c r="AE406" i="1"/>
  <c r="AE393" i="1"/>
  <c r="AE397" i="1"/>
  <c r="AE382" i="1"/>
  <c r="AE379" i="1"/>
  <c r="AE377" i="1"/>
  <c r="AE376" i="1"/>
  <c r="AE375" i="1"/>
  <c r="AE370" i="1"/>
  <c r="AE369" i="1"/>
  <c r="AE367" i="1"/>
  <c r="AE361" i="1"/>
  <c r="AE356" i="1"/>
  <c r="AE355" i="1"/>
  <c r="AE344" i="1"/>
  <c r="AE366" i="1"/>
  <c r="AE362" i="1"/>
  <c r="AE353" i="1"/>
  <c r="AE347" i="1"/>
  <c r="AE346" i="1"/>
  <c r="AE342" i="1"/>
  <c r="AE340" i="1"/>
  <c r="AE336" i="1"/>
  <c r="AE332" i="1"/>
  <c r="AE330" i="1"/>
  <c r="AE326" i="1"/>
  <c r="AE325" i="1"/>
  <c r="AE323" i="1"/>
  <c r="AE319" i="1"/>
  <c r="AE318" i="1"/>
  <c r="AE309" i="1"/>
  <c r="AE339" i="1"/>
  <c r="AE338" i="1"/>
  <c r="AE335" i="1"/>
  <c r="AE334" i="1"/>
  <c r="AE327" i="1"/>
  <c r="AE305" i="1"/>
  <c r="AE303" i="1"/>
  <c r="AE292" i="1"/>
  <c r="AE289" i="1"/>
  <c r="AE308" i="1"/>
  <c r="AE304" i="1"/>
  <c r="AE294" i="1"/>
  <c r="AE302" i="1"/>
  <c r="AE301" i="1"/>
  <c r="AE300" i="1"/>
  <c r="AE287" i="1"/>
  <c r="AE286" i="1"/>
  <c r="AE285" i="1"/>
  <c r="AE284" i="1"/>
  <c r="AE260" i="1"/>
  <c r="AE272" i="1"/>
  <c r="AE271" i="1"/>
  <c r="AE269" i="1"/>
  <c r="AE264" i="1"/>
  <c r="AE261" i="1"/>
  <c r="AE256" i="1"/>
  <c r="AE282" i="1"/>
  <c r="AE276" i="1"/>
  <c r="AE266" i="1"/>
  <c r="AE263" i="1"/>
  <c r="AE259" i="1"/>
  <c r="AE258" i="1"/>
  <c r="AE257" i="1"/>
  <c r="AE254" i="1"/>
  <c r="AE196" i="1"/>
  <c r="AE194" i="1"/>
  <c r="AE181" i="1"/>
  <c r="AE172" i="1"/>
  <c r="AE165" i="1"/>
  <c r="AE158" i="1"/>
  <c r="AE243" i="1"/>
  <c r="AE241" i="1"/>
  <c r="AE237" i="1"/>
  <c r="AE234" i="1"/>
  <c r="AE227" i="1"/>
  <c r="AE220" i="1"/>
  <c r="AE214" i="1"/>
  <c r="AE244" i="1"/>
  <c r="AE240" i="1"/>
  <c r="AE238" i="1"/>
  <c r="AE232" i="1"/>
  <c r="AE231" i="1"/>
  <c r="AE223" i="1"/>
  <c r="AE190" i="1"/>
  <c r="AE187" i="1"/>
  <c r="AE186" i="1"/>
  <c r="AE185" i="1"/>
  <c r="AE162" i="1"/>
  <c r="AE159" i="1"/>
  <c r="AE150" i="1"/>
  <c r="AE233" i="1"/>
  <c r="AE222" i="1"/>
  <c r="AE207" i="1"/>
  <c r="AE204" i="1"/>
  <c r="AE202" i="1"/>
  <c r="AE201" i="1"/>
  <c r="AE200" i="1"/>
  <c r="AE183" i="1"/>
  <c r="AE182" i="1"/>
  <c r="AE176" i="1"/>
  <c r="AE164" i="1"/>
  <c r="AE163" i="1"/>
  <c r="AE160" i="1"/>
  <c r="AE155" i="1"/>
  <c r="AE154" i="1"/>
  <c r="AE153" i="1"/>
  <c r="AE149" i="1"/>
  <c r="AE148" i="1"/>
  <c r="AE147" i="1"/>
  <c r="AE145" i="1"/>
  <c r="AE143" i="1"/>
  <c r="AE139" i="1"/>
  <c r="AE138" i="1"/>
  <c r="AE135" i="1"/>
  <c r="AE134" i="1"/>
  <c r="AE133" i="1"/>
  <c r="AE131" i="1"/>
  <c r="AE119" i="1"/>
  <c r="AE115" i="1"/>
  <c r="AE113" i="1"/>
  <c r="AE127" i="1"/>
  <c r="AE114" i="1"/>
  <c r="AE125" i="1"/>
  <c r="AE123" i="1"/>
  <c r="AE121" i="1"/>
  <c r="AE98" i="1"/>
  <c r="AE91" i="1"/>
  <c r="AE88" i="1"/>
  <c r="AE86" i="1"/>
  <c r="AE112" i="1"/>
  <c r="AE107" i="1"/>
  <c r="AE104" i="1"/>
  <c r="AE101" i="1"/>
  <c r="AE79" i="1"/>
  <c r="AE77" i="1"/>
  <c r="AE75" i="1"/>
  <c r="AE73" i="1"/>
  <c r="AE68" i="1"/>
  <c r="AE67" i="1"/>
  <c r="AE69" i="1"/>
  <c r="AE49" i="1"/>
  <c r="AE27" i="1"/>
  <c r="AE66" i="1"/>
  <c r="AE64" i="1"/>
  <c r="AE61" i="1"/>
  <c r="AE55" i="1"/>
  <c r="AE37" i="1"/>
  <c r="AE34" i="1"/>
  <c r="AE28" i="1"/>
  <c r="AE26" i="1"/>
  <c r="AE50" i="1"/>
  <c r="AE59" i="1"/>
  <c r="EA10" i="1"/>
  <c r="EA19" i="1"/>
  <c r="EI28" i="1"/>
  <c r="EH28" i="1"/>
  <c r="EI36" i="1"/>
  <c r="EH36" i="1"/>
  <c r="AV41" i="1"/>
  <c r="AH41" i="1"/>
  <c r="AI41" i="1" s="1"/>
  <c r="X41" i="1"/>
  <c r="BR41" i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W41" i="1"/>
  <c r="EO41" i="1"/>
  <c r="EN41" i="1"/>
  <c r="EO42" i="1"/>
  <c r="EN42" i="1"/>
  <c r="AV47" i="1"/>
  <c r="AH47" i="1"/>
  <c r="AI47" i="1" s="1"/>
  <c r="X47" i="1"/>
  <c r="BR47" i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W47" i="1"/>
  <c r="EO48" i="1"/>
  <c r="EN48" i="1"/>
  <c r="EF52" i="1"/>
  <c r="EE52" i="1"/>
  <c r="EN53" i="1"/>
  <c r="EO53" i="1"/>
  <c r="EO56" i="1"/>
  <c r="EN56" i="1"/>
  <c r="EL65" i="1"/>
  <c r="EK65" i="1"/>
  <c r="EI66" i="1"/>
  <c r="EH66" i="1"/>
  <c r="EA22" i="1"/>
  <c r="EM22" i="1"/>
  <c r="EA26" i="1"/>
  <c r="EM26" i="1"/>
  <c r="ED28" i="1"/>
  <c r="EA29" i="1"/>
  <c r="EM29" i="1"/>
  <c r="ED34" i="1"/>
  <c r="ED36" i="1"/>
  <c r="EA38" i="1"/>
  <c r="EM38" i="1"/>
  <c r="AF41" i="1"/>
  <c r="EA44" i="1"/>
  <c r="EM44" i="1"/>
  <c r="EA50" i="1"/>
  <c r="EM50" i="1"/>
  <c r="EA52" i="1"/>
  <c r="EM52" i="1"/>
  <c r="EA54" i="1"/>
  <c r="EM54" i="1"/>
  <c r="ED57" i="1"/>
  <c r="EJ58" i="1"/>
  <c r="ED61" i="1"/>
  <c r="EA62" i="1"/>
  <c r="EM62" i="1"/>
  <c r="EA64" i="1"/>
  <c r="EM64" i="1"/>
  <c r="ED66" i="1"/>
  <c r="EO71" i="1"/>
  <c r="EN71" i="1"/>
  <c r="AV82" i="1"/>
  <c r="AH82" i="1"/>
  <c r="AI82" i="1" s="1"/>
  <c r="X82" i="1"/>
  <c r="BR82" i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W82" i="1"/>
  <c r="EA28" i="1"/>
  <c r="EM28" i="1"/>
  <c r="EA34" i="1"/>
  <c r="EM34" i="1"/>
  <c r="EA36" i="1"/>
  <c r="EM36" i="1"/>
  <c r="DY39" i="1"/>
  <c r="EK39" i="1"/>
  <c r="DY40" i="1"/>
  <c r="EG40" i="1"/>
  <c r="EK40" i="1"/>
  <c r="EA41" i="1"/>
  <c r="EE41" i="1"/>
  <c r="DY42" i="1"/>
  <c r="EG42" i="1"/>
  <c r="EK42" i="1"/>
  <c r="EE43" i="1"/>
  <c r="DX44" i="1"/>
  <c r="EJ44" i="1"/>
  <c r="EB45" i="1"/>
  <c r="EN45" i="1"/>
  <c r="DY46" i="1"/>
  <c r="EG46" i="1"/>
  <c r="EK46" i="1"/>
  <c r="EA47" i="1"/>
  <c r="EE47" i="1"/>
  <c r="DY48" i="1"/>
  <c r="EG48" i="1"/>
  <c r="EK48" i="1"/>
  <c r="EB49" i="1"/>
  <c r="EN49" i="1"/>
  <c r="DX50" i="1"/>
  <c r="EJ50" i="1"/>
  <c r="EE51" i="1"/>
  <c r="DX52" i="1"/>
  <c r="EJ52" i="1"/>
  <c r="W53" i="1"/>
  <c r="BR53" i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EH53" i="1"/>
  <c r="DX54" i="1"/>
  <c r="EJ54" i="1"/>
  <c r="EA57" i="1"/>
  <c r="EM57" i="1"/>
  <c r="EA61" i="1"/>
  <c r="EM61" i="1"/>
  <c r="EH65" i="1"/>
  <c r="EA66" i="1"/>
  <c r="EM66" i="1"/>
  <c r="EO69" i="1"/>
  <c r="EN69" i="1"/>
  <c r="EO74" i="1"/>
  <c r="EN74" i="1"/>
  <c r="EO75" i="1"/>
  <c r="EN75" i="1"/>
  <c r="EN78" i="1"/>
  <c r="EO78" i="1"/>
  <c r="DY21" i="1"/>
  <c r="EK21" i="1"/>
  <c r="DY22" i="1"/>
  <c r="EG22" i="1"/>
  <c r="EK22" i="1"/>
  <c r="EH23" i="1"/>
  <c r="ED24" i="1"/>
  <c r="EH24" i="1"/>
  <c r="EA25" i="1"/>
  <c r="EE25" i="1"/>
  <c r="DY26" i="1"/>
  <c r="EG26" i="1"/>
  <c r="EK26" i="1"/>
  <c r="EB27" i="1"/>
  <c r="EN27" i="1"/>
  <c r="DX28" i="1"/>
  <c r="EJ28" i="1"/>
  <c r="DY29" i="1"/>
  <c r="EG29" i="1"/>
  <c r="EK29" i="1"/>
  <c r="EH30" i="1"/>
  <c r="EH31" i="1"/>
  <c r="ED32" i="1"/>
  <c r="EH32" i="1"/>
  <c r="EA33" i="1"/>
  <c r="EE33" i="1"/>
  <c r="DX34" i="1"/>
  <c r="EJ34" i="1"/>
  <c r="EE35" i="1"/>
  <c r="U36" i="1"/>
  <c r="DX36" i="1"/>
  <c r="EJ36" i="1"/>
  <c r="DY37" i="1"/>
  <c r="EK37" i="1"/>
  <c r="DY38" i="1"/>
  <c r="EG38" i="1"/>
  <c r="EK38" i="1"/>
  <c r="ED40" i="1"/>
  <c r="ED42" i="1"/>
  <c r="V44" i="1"/>
  <c r="EG44" i="1"/>
  <c r="EG50" i="1"/>
  <c r="EG52" i="1"/>
  <c r="X53" i="1"/>
  <c r="AH53" i="1"/>
  <c r="AI53" i="1" s="1"/>
  <c r="EA53" i="1"/>
  <c r="EG54" i="1"/>
  <c r="DY55" i="1"/>
  <c r="EK55" i="1"/>
  <c r="ED56" i="1"/>
  <c r="EH56" i="1"/>
  <c r="DX57" i="1"/>
  <c r="EJ57" i="1"/>
  <c r="ED58" i="1"/>
  <c r="EH58" i="1"/>
  <c r="EE59" i="1"/>
  <c r="EA60" i="1"/>
  <c r="EE60" i="1"/>
  <c r="DX61" i="1"/>
  <c r="EJ61" i="1"/>
  <c r="DY62" i="1"/>
  <c r="EG62" i="1"/>
  <c r="EK62" i="1"/>
  <c r="EB63" i="1"/>
  <c r="EN63" i="1"/>
  <c r="DY64" i="1"/>
  <c r="EG64" i="1"/>
  <c r="EK64" i="1"/>
  <c r="EA65" i="1"/>
  <c r="EE65" i="1"/>
  <c r="EM65" i="1"/>
  <c r="DX66" i="1"/>
  <c r="EJ66" i="1"/>
  <c r="EO73" i="1"/>
  <c r="EN73" i="1"/>
  <c r="EF77" i="1"/>
  <c r="EE77" i="1"/>
  <c r="EF79" i="1"/>
  <c r="EE79" i="1"/>
  <c r="EA24" i="1"/>
  <c r="EA30" i="1"/>
  <c r="EA32" i="1"/>
  <c r="EA40" i="1"/>
  <c r="EA42" i="1"/>
  <c r="EA46" i="1"/>
  <c r="EA48" i="1"/>
  <c r="EA56" i="1"/>
  <c r="EA58" i="1"/>
  <c r="DX65" i="1"/>
  <c r="EN70" i="1"/>
  <c r="EO70" i="1"/>
  <c r="DY67" i="1"/>
  <c r="EK67" i="1"/>
  <c r="EB68" i="1"/>
  <c r="EN68" i="1"/>
  <c r="DX69" i="1"/>
  <c r="EJ69" i="1"/>
  <c r="DY70" i="1"/>
  <c r="EK70" i="1"/>
  <c r="EH71" i="1"/>
  <c r="EE72" i="1"/>
  <c r="DX73" i="1"/>
  <c r="EJ73" i="1"/>
  <c r="EH74" i="1"/>
  <c r="DX75" i="1"/>
  <c r="EJ75" i="1"/>
  <c r="EA77" i="1"/>
  <c r="EM77" i="1"/>
  <c r="EA79" i="1"/>
  <c r="EM79" i="1"/>
  <c r="EF94" i="1"/>
  <c r="EE94" i="1"/>
  <c r="AV99" i="1"/>
  <c r="AH99" i="1"/>
  <c r="AI99" i="1" s="1"/>
  <c r="X99" i="1"/>
  <c r="BR99" i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W99" i="1"/>
  <c r="BR106" i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W106" i="1"/>
  <c r="AV106" i="1"/>
  <c r="AH106" i="1"/>
  <c r="AI106" i="1" s="1"/>
  <c r="X106" i="1"/>
  <c r="EO110" i="1"/>
  <c r="EN110" i="1"/>
  <c r="EH67" i="1"/>
  <c r="DY68" i="1"/>
  <c r="EK68" i="1"/>
  <c r="EG69" i="1"/>
  <c r="ED70" i="1"/>
  <c r="EH70" i="1"/>
  <c r="EA71" i="1"/>
  <c r="EE71" i="1"/>
  <c r="EB72" i="1"/>
  <c r="EN72" i="1"/>
  <c r="EG73" i="1"/>
  <c r="EA74" i="1"/>
  <c r="EE74" i="1"/>
  <c r="EG75" i="1"/>
  <c r="BR81" i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W81" i="1"/>
  <c r="EG81" i="1"/>
  <c r="EJ81" i="1"/>
  <c r="DX81" i="1"/>
  <c r="ED81" i="1"/>
  <c r="EM81" i="1"/>
  <c r="AE82" i="1"/>
  <c r="EG83" i="1"/>
  <c r="EJ83" i="1"/>
  <c r="DX83" i="1"/>
  <c r="ED83" i="1"/>
  <c r="EM83" i="1"/>
  <c r="EO101" i="1"/>
  <c r="EN101" i="1"/>
  <c r="EN105" i="1"/>
  <c r="EO105" i="1"/>
  <c r="EO107" i="1"/>
  <c r="EN107" i="1"/>
  <c r="EO112" i="1"/>
  <c r="EN112" i="1"/>
  <c r="ED69" i="1"/>
  <c r="EA70" i="1"/>
  <c r="ED73" i="1"/>
  <c r="ED75" i="1"/>
  <c r="EB76" i="1"/>
  <c r="EN76" i="1"/>
  <c r="DY77" i="1"/>
  <c r="EG77" i="1"/>
  <c r="EK77" i="1"/>
  <c r="EA78" i="1"/>
  <c r="EE78" i="1"/>
  <c r="DY79" i="1"/>
  <c r="EG79" i="1"/>
  <c r="EK79" i="1"/>
  <c r="X81" i="1"/>
  <c r="EA81" i="1"/>
  <c r="EA83" i="1"/>
  <c r="EO87" i="1"/>
  <c r="EN87" i="1"/>
  <c r="EO89" i="1"/>
  <c r="EN89" i="1"/>
  <c r="EN90" i="1"/>
  <c r="EO90" i="1"/>
  <c r="EN93" i="1"/>
  <c r="EO93" i="1"/>
  <c r="BR103" i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W103" i="1"/>
  <c r="AV103" i="1"/>
  <c r="AH103" i="1"/>
  <c r="AI103" i="1" s="1"/>
  <c r="X103" i="1"/>
  <c r="EA69" i="1"/>
  <c r="EA73" i="1"/>
  <c r="EA75" i="1"/>
  <c r="EF80" i="1"/>
  <c r="EE80" i="1"/>
  <c r="AV81" i="1"/>
  <c r="EI82" i="1"/>
  <c r="EH82" i="1"/>
  <c r="EN85" i="1"/>
  <c r="EO85" i="1"/>
  <c r="EI86" i="1"/>
  <c r="EH86" i="1"/>
  <c r="EF91" i="1"/>
  <c r="EE91" i="1"/>
  <c r="EN95" i="1"/>
  <c r="EO95" i="1"/>
  <c r="EI97" i="1"/>
  <c r="EH97" i="1"/>
  <c r="EN100" i="1"/>
  <c r="EO100" i="1"/>
  <c r="EN102" i="1"/>
  <c r="EO102" i="1"/>
  <c r="EO104" i="1"/>
  <c r="EN104" i="1"/>
  <c r="EN108" i="1"/>
  <c r="EO108" i="1"/>
  <c r="AV111" i="1"/>
  <c r="AH111" i="1"/>
  <c r="AI111" i="1" s="1"/>
  <c r="X111" i="1"/>
  <c r="BR111" i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W111" i="1"/>
  <c r="AF81" i="1"/>
  <c r="ED86" i="1"/>
  <c r="EA91" i="1"/>
  <c r="EM91" i="1"/>
  <c r="EA94" i="1"/>
  <c r="EM94" i="1"/>
  <c r="DZ96" i="1"/>
  <c r="EL96" i="1"/>
  <c r="DZ97" i="1"/>
  <c r="EL97" i="1"/>
  <c r="EE98" i="1"/>
  <c r="EH99" i="1"/>
  <c r="DK100" i="1"/>
  <c r="DY100" i="1"/>
  <c r="EK100" i="1"/>
  <c r="DX101" i="1"/>
  <c r="EJ101" i="1"/>
  <c r="DY102" i="1"/>
  <c r="EK102" i="1"/>
  <c r="EB103" i="1"/>
  <c r="EN103" i="1"/>
  <c r="DX104" i="1"/>
  <c r="EJ104" i="1"/>
  <c r="DY105" i="1"/>
  <c r="EK105" i="1"/>
  <c r="EB106" i="1"/>
  <c r="EN106" i="1"/>
  <c r="DX107" i="1"/>
  <c r="EJ107" i="1"/>
  <c r="DY108" i="1"/>
  <c r="EK108" i="1"/>
  <c r="EF120" i="1"/>
  <c r="EE120" i="1"/>
  <c r="EF122" i="1"/>
  <c r="EE122" i="1"/>
  <c r="EF124" i="1"/>
  <c r="EE124" i="1"/>
  <c r="EO128" i="1"/>
  <c r="EN128" i="1"/>
  <c r="EA86" i="1"/>
  <c r="EM86" i="1"/>
  <c r="DY92" i="1"/>
  <c r="EK92" i="1"/>
  <c r="ED93" i="1"/>
  <c r="EH93" i="1"/>
  <c r="DX94" i="1"/>
  <c r="EJ94" i="1"/>
  <c r="ED95" i="1"/>
  <c r="EH95" i="1"/>
  <c r="EA97" i="1"/>
  <c r="EM97" i="1"/>
  <c r="EB98" i="1"/>
  <c r="EN98" i="1"/>
  <c r="EE99" i="1"/>
  <c r="EQ99" i="1"/>
  <c r="EU99" i="1"/>
  <c r="DP100" i="1"/>
  <c r="EH100" i="1"/>
  <c r="EG101" i="1"/>
  <c r="EH102" i="1"/>
  <c r="DY103" i="1"/>
  <c r="EK103" i="1"/>
  <c r="EG104" i="1"/>
  <c r="EH105" i="1"/>
  <c r="DY106" i="1"/>
  <c r="EK106" i="1"/>
  <c r="EG107" i="1"/>
  <c r="EH108" i="1"/>
  <c r="W109" i="1"/>
  <c r="BR109" i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EE109" i="1"/>
  <c r="EA110" i="1"/>
  <c r="EE110" i="1"/>
  <c r="EB111" i="1"/>
  <c r="EN111" i="1"/>
  <c r="DY112" i="1"/>
  <c r="EG112" i="1"/>
  <c r="EK112" i="1"/>
  <c r="EO114" i="1"/>
  <c r="EN114" i="1"/>
  <c r="EO118" i="1"/>
  <c r="EN118" i="1"/>
  <c r="EL123" i="1"/>
  <c r="EK123" i="1"/>
  <c r="ED82" i="1"/>
  <c r="W84" i="1"/>
  <c r="BR84" i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EE84" i="1"/>
  <c r="EA85" i="1"/>
  <c r="EE85" i="1"/>
  <c r="DX86" i="1"/>
  <c r="EJ86" i="1"/>
  <c r="ED87" i="1"/>
  <c r="EH87" i="1"/>
  <c r="EH88" i="1"/>
  <c r="ED89" i="1"/>
  <c r="EH89" i="1"/>
  <c r="EA90" i="1"/>
  <c r="EE90" i="1"/>
  <c r="DY91" i="1"/>
  <c r="EG91" i="1"/>
  <c r="EK91" i="1"/>
  <c r="V92" i="1"/>
  <c r="EA93" i="1"/>
  <c r="EG94" i="1"/>
  <c r="EA95" i="1"/>
  <c r="R99" i="1"/>
  <c r="R5" i="1" s="1"/>
  <c r="BF99" i="1"/>
  <c r="BF5" i="1" s="1"/>
  <c r="U100" i="1"/>
  <c r="EA100" i="1"/>
  <c r="ED101" i="1"/>
  <c r="EA102" i="1"/>
  <c r="ED104" i="1"/>
  <c r="EA105" i="1"/>
  <c r="ED107" i="1"/>
  <c r="EA108" i="1"/>
  <c r="X109" i="1"/>
  <c r="AH109" i="1"/>
  <c r="AI109" i="1" s="1"/>
  <c r="ED112" i="1"/>
  <c r="EO116" i="1"/>
  <c r="EN116" i="1"/>
  <c r="EO126" i="1"/>
  <c r="EN126" i="1"/>
  <c r="EA82" i="1"/>
  <c r="X84" i="1"/>
  <c r="AH84" i="1"/>
  <c r="AI84" i="1" s="1"/>
  <c r="EA87" i="1"/>
  <c r="EA89" i="1"/>
  <c r="EA101" i="1"/>
  <c r="EA104" i="1"/>
  <c r="EA107" i="1"/>
  <c r="EA112" i="1"/>
  <c r="EI115" i="1"/>
  <c r="EH115" i="1"/>
  <c r="EL127" i="1"/>
  <c r="EK127" i="1"/>
  <c r="ED115" i="1"/>
  <c r="X117" i="1"/>
  <c r="AH117" i="1"/>
  <c r="AI117" i="1" s="1"/>
  <c r="AV117" i="1"/>
  <c r="EF117" i="1"/>
  <c r="EF118" i="1"/>
  <c r="DZ119" i="1"/>
  <c r="EH119" i="1"/>
  <c r="EL119" i="1"/>
  <c r="EA120" i="1"/>
  <c r="EI120" i="1"/>
  <c r="EM120" i="1"/>
  <c r="DZ121" i="1"/>
  <c r="EH121" i="1"/>
  <c r="EL121" i="1"/>
  <c r="EA122" i="1"/>
  <c r="EI122" i="1"/>
  <c r="EM122" i="1"/>
  <c r="EG123" i="1"/>
  <c r="EA124" i="1"/>
  <c r="EI124" i="1"/>
  <c r="EM124" i="1"/>
  <c r="DZ125" i="1"/>
  <c r="EH125" i="1"/>
  <c r="EL125" i="1"/>
  <c r="DZ126" i="1"/>
  <c r="ED126" i="1"/>
  <c r="EH126" i="1"/>
  <c r="EL126" i="1"/>
  <c r="EA127" i="1"/>
  <c r="EE127" i="1"/>
  <c r="EI127" i="1"/>
  <c r="EM127" i="1"/>
  <c r="EF128" i="1"/>
  <c r="EO131" i="1"/>
  <c r="EN131" i="1"/>
  <c r="EB113" i="1"/>
  <c r="EN113" i="1"/>
  <c r="DY114" i="1"/>
  <c r="EK114" i="1"/>
  <c r="EA115" i="1"/>
  <c r="EM115" i="1"/>
  <c r="DX122" i="1"/>
  <c r="EJ122" i="1"/>
  <c r="ED123" i="1"/>
  <c r="DX124" i="1"/>
  <c r="EJ124" i="1"/>
  <c r="EA126" i="1"/>
  <c r="DX127" i="1"/>
  <c r="DY113" i="1"/>
  <c r="EK113" i="1"/>
  <c r="EH114" i="1"/>
  <c r="DX115" i="1"/>
  <c r="EJ115" i="1"/>
  <c r="EH116" i="1"/>
  <c r="EA123" i="1"/>
  <c r="EM123" i="1"/>
  <c r="AV132" i="1"/>
  <c r="AH132" i="1"/>
  <c r="AI132" i="1" s="1"/>
  <c r="X132" i="1"/>
  <c r="BR132" i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W132" i="1"/>
  <c r="EA114" i="1"/>
  <c r="EA116" i="1"/>
  <c r="W117" i="1"/>
  <c r="EA118" i="1"/>
  <c r="DX123" i="1"/>
  <c r="EA128" i="1"/>
  <c r="EI130" i="1"/>
  <c r="EH130" i="1"/>
  <c r="EO133" i="1"/>
  <c r="EN133" i="1"/>
  <c r="EO134" i="1"/>
  <c r="EN134" i="1"/>
  <c r="EO135" i="1"/>
  <c r="EN135" i="1"/>
  <c r="EK137" i="1"/>
  <c r="EL137" i="1"/>
  <c r="EL146" i="1"/>
  <c r="EK146" i="1"/>
  <c r="W129" i="1"/>
  <c r="BR129" i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EE129" i="1"/>
  <c r="EA130" i="1"/>
  <c r="EE130" i="1"/>
  <c r="EM130" i="1"/>
  <c r="DY131" i="1"/>
  <c r="EG131" i="1"/>
  <c r="EK131" i="1"/>
  <c r="EB132" i="1"/>
  <c r="EN132" i="1"/>
  <c r="DK133" i="1"/>
  <c r="DY133" i="1"/>
  <c r="EG133" i="1"/>
  <c r="EK133" i="1"/>
  <c r="DK134" i="1"/>
  <c r="DY134" i="1"/>
  <c r="EG134" i="1"/>
  <c r="EK134" i="1"/>
  <c r="DY135" i="1"/>
  <c r="EG135" i="1"/>
  <c r="EK135" i="1"/>
  <c r="EF136" i="1"/>
  <c r="EE136" i="1"/>
  <c r="EK140" i="1"/>
  <c r="EL140" i="1"/>
  <c r="X129" i="1"/>
  <c r="AH129" i="1"/>
  <c r="AI129" i="1" s="1"/>
  <c r="DP133" i="1"/>
  <c r="ED133" i="1"/>
  <c r="DP134" i="1"/>
  <c r="ED134" i="1"/>
  <c r="ED135" i="1"/>
  <c r="EA131" i="1"/>
  <c r="EA133" i="1"/>
  <c r="EA134" i="1"/>
  <c r="EA135" i="1"/>
  <c r="EO141" i="1"/>
  <c r="EN141" i="1"/>
  <c r="EO144" i="1"/>
  <c r="EN144" i="1"/>
  <c r="EA136" i="1"/>
  <c r="EM136" i="1"/>
  <c r="EE138" i="1"/>
  <c r="EE139" i="1"/>
  <c r="ED141" i="1"/>
  <c r="EH141" i="1"/>
  <c r="EB142" i="1"/>
  <c r="EN142" i="1"/>
  <c r="EE143" i="1"/>
  <c r="DX144" i="1"/>
  <c r="EJ144" i="1"/>
  <c r="EE145" i="1"/>
  <c r="EG146" i="1"/>
  <c r="EB147" i="1"/>
  <c r="EF147" i="1"/>
  <c r="EN147" i="1"/>
  <c r="EI164" i="1"/>
  <c r="EH164" i="1"/>
  <c r="EL173" i="1"/>
  <c r="EK173" i="1"/>
  <c r="EL197" i="1"/>
  <c r="EK197" i="1"/>
  <c r="EO200" i="1"/>
  <c r="EN200" i="1"/>
  <c r="EL207" i="1"/>
  <c r="EK207" i="1"/>
  <c r="EH216" i="1"/>
  <c r="EI216" i="1"/>
  <c r="EH224" i="1"/>
  <c r="EI224" i="1"/>
  <c r="EO235" i="1"/>
  <c r="EN235" i="1"/>
  <c r="DX136" i="1"/>
  <c r="EJ136" i="1"/>
  <c r="EA137" i="1"/>
  <c r="EE137" i="1"/>
  <c r="EM137" i="1"/>
  <c r="EB138" i="1"/>
  <c r="EN138" i="1"/>
  <c r="EB139" i="1"/>
  <c r="EN139" i="1"/>
  <c r="EA140" i="1"/>
  <c r="EE140" i="1"/>
  <c r="EM140" i="1"/>
  <c r="EA141" i="1"/>
  <c r="EG144" i="1"/>
  <c r="ED146" i="1"/>
  <c r="EH149" i="1"/>
  <c r="EI149" i="1"/>
  <c r="EL151" i="1"/>
  <c r="EK151" i="1"/>
  <c r="EL152" i="1"/>
  <c r="EK152" i="1"/>
  <c r="EI165" i="1"/>
  <c r="EH165" i="1"/>
  <c r="EI191" i="1"/>
  <c r="EH191" i="1"/>
  <c r="EL192" i="1"/>
  <c r="EK192" i="1"/>
  <c r="EO196" i="1"/>
  <c r="EN196" i="1"/>
  <c r="EO198" i="1"/>
  <c r="EN198" i="1"/>
  <c r="EL204" i="1"/>
  <c r="EK204" i="1"/>
  <c r="EO214" i="1"/>
  <c r="EN214" i="1"/>
  <c r="AV228" i="1"/>
  <c r="AH228" i="1"/>
  <c r="AI228" i="1" s="1"/>
  <c r="X228" i="1"/>
  <c r="W228" i="1"/>
  <c r="BR228" i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K228" i="1" s="1"/>
  <c r="CL228" i="1" s="1"/>
  <c r="CM228" i="1" s="1"/>
  <c r="CN228" i="1" s="1"/>
  <c r="CO228" i="1" s="1"/>
  <c r="EK233" i="1"/>
  <c r="EL233" i="1"/>
  <c r="W235" i="1"/>
  <c r="BR235" i="1"/>
  <c r="BS235" i="1" s="1"/>
  <c r="BT235" i="1" s="1"/>
  <c r="BU235" i="1" s="1"/>
  <c r="BV235" i="1" s="1"/>
  <c r="BW235" i="1" s="1"/>
  <c r="BX235" i="1" s="1"/>
  <c r="BY235" i="1" s="1"/>
  <c r="BZ235" i="1" s="1"/>
  <c r="CA235" i="1" s="1"/>
  <c r="CB235" i="1" s="1"/>
  <c r="CC235" i="1" s="1"/>
  <c r="CD235" i="1" s="1"/>
  <c r="CE235" i="1" s="1"/>
  <c r="CF235" i="1" s="1"/>
  <c r="CG235" i="1" s="1"/>
  <c r="CH235" i="1" s="1"/>
  <c r="CI235" i="1" s="1"/>
  <c r="CJ235" i="1" s="1"/>
  <c r="CK235" i="1" s="1"/>
  <c r="CL235" i="1" s="1"/>
  <c r="CM235" i="1" s="1"/>
  <c r="CN235" i="1" s="1"/>
  <c r="CO235" i="1" s="1"/>
  <c r="AV235" i="1"/>
  <c r="AH235" i="1"/>
  <c r="AI235" i="1" s="1"/>
  <c r="X235" i="1"/>
  <c r="EI246" i="1"/>
  <c r="EH246" i="1"/>
  <c r="EG136" i="1"/>
  <c r="DX137" i="1"/>
  <c r="DX140" i="1"/>
  <c r="ED144" i="1"/>
  <c r="EA146" i="1"/>
  <c r="EM146" i="1"/>
  <c r="EJ150" i="1"/>
  <c r="DX150" i="1"/>
  <c r="ED150" i="1"/>
  <c r="EG150" i="1"/>
  <c r="EM150" i="1"/>
  <c r="EL185" i="1"/>
  <c r="EK185" i="1"/>
  <c r="EO194" i="1"/>
  <c r="EN194" i="1"/>
  <c r="EO202" i="1"/>
  <c r="EN202" i="1"/>
  <c r="EO203" i="1"/>
  <c r="EN203" i="1"/>
  <c r="EO215" i="1"/>
  <c r="EN215" i="1"/>
  <c r="EH226" i="1"/>
  <c r="EI226" i="1"/>
  <c r="EH229" i="1"/>
  <c r="EI229" i="1"/>
  <c r="EO243" i="1"/>
  <c r="EN243" i="1"/>
  <c r="EA144" i="1"/>
  <c r="DX146" i="1"/>
  <c r="DD148" i="1"/>
  <c r="EH148" i="1"/>
  <c r="EI148" i="1"/>
  <c r="EA150" i="1"/>
  <c r="EL158" i="1"/>
  <c r="EK158" i="1"/>
  <c r="EL166" i="1"/>
  <c r="EK166" i="1"/>
  <c r="AV178" i="1"/>
  <c r="AH178" i="1"/>
  <c r="AI178" i="1" s="1"/>
  <c r="X178" i="1"/>
  <c r="W178" i="1"/>
  <c r="BR178" i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EI178" i="1"/>
  <c r="EH178" i="1"/>
  <c r="EL180" i="1"/>
  <c r="EK180" i="1"/>
  <c r="EI182" i="1"/>
  <c r="EH182" i="1"/>
  <c r="EL183" i="1"/>
  <c r="EK183" i="1"/>
  <c r="EL187" i="1"/>
  <c r="EK187" i="1"/>
  <c r="EN211" i="1"/>
  <c r="EO211" i="1"/>
  <c r="EH219" i="1"/>
  <c r="EI219" i="1"/>
  <c r="EN228" i="1"/>
  <c r="EO228" i="1"/>
  <c r="EO237" i="1"/>
  <c r="EN237" i="1"/>
  <c r="EK242" i="1"/>
  <c r="EL242" i="1"/>
  <c r="EA151" i="1"/>
  <c r="EE151" i="1"/>
  <c r="EI151" i="1"/>
  <c r="EM151" i="1"/>
  <c r="DK152" i="1"/>
  <c r="EG152" i="1"/>
  <c r="EE153" i="1"/>
  <c r="EI153" i="1"/>
  <c r="EE154" i="1"/>
  <c r="EI154" i="1"/>
  <c r="EE155" i="1"/>
  <c r="EI155" i="1"/>
  <c r="DY156" i="1"/>
  <c r="EC156" i="1"/>
  <c r="EK156" i="1"/>
  <c r="EO156" i="1"/>
  <c r="DY157" i="1"/>
  <c r="EC157" i="1"/>
  <c r="EK157" i="1"/>
  <c r="EO157" i="1"/>
  <c r="EA158" i="1"/>
  <c r="EE158" i="1"/>
  <c r="EI158" i="1"/>
  <c r="EM158" i="1"/>
  <c r="DZ159" i="1"/>
  <c r="EH159" i="1"/>
  <c r="EL159" i="1"/>
  <c r="EE160" i="1"/>
  <c r="EI160" i="1"/>
  <c r="EI161" i="1"/>
  <c r="DZ162" i="1"/>
  <c r="EH162" i="1"/>
  <c r="EL162" i="1"/>
  <c r="EI163" i="1"/>
  <c r="DP164" i="1"/>
  <c r="DZ164" i="1"/>
  <c r="ED164" i="1"/>
  <c r="EL164" i="1"/>
  <c r="DZ165" i="1"/>
  <c r="ED165" i="1"/>
  <c r="EL165" i="1"/>
  <c r="EG166" i="1"/>
  <c r="EI167" i="1"/>
  <c r="EC168" i="1"/>
  <c r="EO168" i="1"/>
  <c r="EI169" i="1"/>
  <c r="EI170" i="1"/>
  <c r="EI171" i="1"/>
  <c r="EF172" i="1"/>
  <c r="EG173" i="1"/>
  <c r="EC174" i="1"/>
  <c r="EO174" i="1"/>
  <c r="DZ175" i="1"/>
  <c r="EL175" i="1"/>
  <c r="EI176" i="1"/>
  <c r="EI177" i="1"/>
  <c r="DZ178" i="1"/>
  <c r="ED178" i="1"/>
  <c r="EL178" i="1"/>
  <c r="DZ179" i="1"/>
  <c r="EL179" i="1"/>
  <c r="EG180" i="1"/>
  <c r="EF181" i="1"/>
  <c r="DP182" i="1"/>
  <c r="DZ182" i="1"/>
  <c r="ED182" i="1"/>
  <c r="EL182" i="1"/>
  <c r="EG183" i="1"/>
  <c r="EC184" i="1"/>
  <c r="EK184" i="1"/>
  <c r="EO184" i="1"/>
  <c r="EG185" i="1"/>
  <c r="DZ186" i="1"/>
  <c r="EL186" i="1"/>
  <c r="EG187" i="1"/>
  <c r="EI188" i="1"/>
  <c r="EI189" i="1"/>
  <c r="DZ190" i="1"/>
  <c r="EL190" i="1"/>
  <c r="DZ191" i="1"/>
  <c r="EL191" i="1"/>
  <c r="EG192" i="1"/>
  <c r="DY193" i="1"/>
  <c r="EC193" i="1"/>
  <c r="EK193" i="1"/>
  <c r="EO193" i="1"/>
  <c r="EA194" i="1"/>
  <c r="EE194" i="1"/>
  <c r="EI194" i="1"/>
  <c r="DY195" i="1"/>
  <c r="EC195" i="1"/>
  <c r="EK195" i="1"/>
  <c r="EO195" i="1"/>
  <c r="DZ196" i="1"/>
  <c r="ED196" i="1"/>
  <c r="EH196" i="1"/>
  <c r="EL196" i="1"/>
  <c r="EG197" i="1"/>
  <c r="DX198" i="1"/>
  <c r="EF198" i="1"/>
  <c r="EJ198" i="1"/>
  <c r="DZ199" i="1"/>
  <c r="EH199" i="1"/>
  <c r="EL199" i="1"/>
  <c r="DZ200" i="1"/>
  <c r="ED200" i="1"/>
  <c r="EH200" i="1"/>
  <c r="EL200" i="1"/>
  <c r="EE201" i="1"/>
  <c r="EI201" i="1"/>
  <c r="DP202" i="1"/>
  <c r="DZ202" i="1"/>
  <c r="ED202" i="1"/>
  <c r="EH202" i="1"/>
  <c r="EL202" i="1"/>
  <c r="DX203" i="1"/>
  <c r="EF203" i="1"/>
  <c r="EJ203" i="1"/>
  <c r="EG204" i="1"/>
  <c r="DY205" i="1"/>
  <c r="EC205" i="1"/>
  <c r="EK205" i="1"/>
  <c r="EO205" i="1"/>
  <c r="DY206" i="1"/>
  <c r="EC206" i="1"/>
  <c r="EK206" i="1"/>
  <c r="EO206" i="1"/>
  <c r="EG207" i="1"/>
  <c r="EH208" i="1"/>
  <c r="EH209" i="1"/>
  <c r="EH210" i="1"/>
  <c r="DY211" i="1"/>
  <c r="EG211" i="1"/>
  <c r="EK211" i="1"/>
  <c r="EB212" i="1"/>
  <c r="EN212" i="1"/>
  <c r="EE213" i="1"/>
  <c r="DX214" i="1"/>
  <c r="EJ214" i="1"/>
  <c r="DX215" i="1"/>
  <c r="EJ215" i="1"/>
  <c r="EA216" i="1"/>
  <c r="EE216" i="1"/>
  <c r="EM216" i="1"/>
  <c r="DY217" i="1"/>
  <c r="EK217" i="1"/>
  <c r="EB218" i="1"/>
  <c r="EN218" i="1"/>
  <c r="EA219" i="1"/>
  <c r="EE219" i="1"/>
  <c r="EM219" i="1"/>
  <c r="DY220" i="1"/>
  <c r="EK220" i="1"/>
  <c r="EB221" i="1"/>
  <c r="EN221" i="1"/>
  <c r="EE222" i="1"/>
  <c r="EH223" i="1"/>
  <c r="EA224" i="1"/>
  <c r="EE224" i="1"/>
  <c r="EM224" i="1"/>
  <c r="DY225" i="1"/>
  <c r="EK225" i="1"/>
  <c r="EA226" i="1"/>
  <c r="EE226" i="1"/>
  <c r="EM226" i="1"/>
  <c r="DY227" i="1"/>
  <c r="EK227" i="1"/>
  <c r="DY228" i="1"/>
  <c r="EK228" i="1"/>
  <c r="EA229" i="1"/>
  <c r="EE229" i="1"/>
  <c r="EM229" i="1"/>
  <c r="EB230" i="1"/>
  <c r="EN230" i="1"/>
  <c r="EH231" i="1"/>
  <c r="EH232" i="1"/>
  <c r="EH233" i="1"/>
  <c r="DY234" i="1"/>
  <c r="EK234" i="1"/>
  <c r="DX235" i="1"/>
  <c r="EJ235" i="1"/>
  <c r="EB236" i="1"/>
  <c r="EN236" i="1"/>
  <c r="DX237" i="1"/>
  <c r="EJ237" i="1"/>
  <c r="EH238" i="1"/>
  <c r="EB239" i="1"/>
  <c r="EN239" i="1"/>
  <c r="EH240" i="1"/>
  <c r="EL249" i="1"/>
  <c r="EK249" i="1"/>
  <c r="EF250" i="1"/>
  <c r="EE250" i="1"/>
  <c r="EO251" i="1"/>
  <c r="EN251" i="1"/>
  <c r="EC252" i="1"/>
  <c r="EB252" i="1"/>
  <c r="EO252" i="1"/>
  <c r="EN252" i="1"/>
  <c r="DX151" i="1"/>
  <c r="ED152" i="1"/>
  <c r="DX158" i="1"/>
  <c r="DU164" i="1"/>
  <c r="EA164" i="1"/>
  <c r="EM164" i="1"/>
  <c r="EA165" i="1"/>
  <c r="EM165" i="1"/>
  <c r="ED166" i="1"/>
  <c r="ED173" i="1"/>
  <c r="EA178" i="1"/>
  <c r="EM178" i="1"/>
  <c r="ED180" i="1"/>
  <c r="DU182" i="1"/>
  <c r="EA182" i="1"/>
  <c r="EM182" i="1"/>
  <c r="ED183" i="1"/>
  <c r="ED185" i="1"/>
  <c r="ED187" i="1"/>
  <c r="EA191" i="1"/>
  <c r="EM191" i="1"/>
  <c r="ED192" i="1"/>
  <c r="EA196" i="1"/>
  <c r="ED197" i="1"/>
  <c r="EG198" i="1"/>
  <c r="EA200" i="1"/>
  <c r="DU202" i="1"/>
  <c r="EA202" i="1"/>
  <c r="EG203" i="1"/>
  <c r="ED204" i="1"/>
  <c r="ED207" i="1"/>
  <c r="ED211" i="1"/>
  <c r="EG214" i="1"/>
  <c r="EG215" i="1"/>
  <c r="DX216" i="1"/>
  <c r="EJ216" i="1"/>
  <c r="EH217" i="1"/>
  <c r="DY218" i="1"/>
  <c r="EK218" i="1"/>
  <c r="DX219" i="1"/>
  <c r="EJ219" i="1"/>
  <c r="EH220" i="1"/>
  <c r="DY221" i="1"/>
  <c r="EK221" i="1"/>
  <c r="EB222" i="1"/>
  <c r="EN222" i="1"/>
  <c r="EE223" i="1"/>
  <c r="DX224" i="1"/>
  <c r="EJ224" i="1"/>
  <c r="EH225" i="1"/>
  <c r="DX226" i="1"/>
  <c r="EJ226" i="1"/>
  <c r="EH227" i="1"/>
  <c r="ED228" i="1"/>
  <c r="EH228" i="1"/>
  <c r="DX229" i="1"/>
  <c r="EJ229" i="1"/>
  <c r="DY230" i="1"/>
  <c r="EK230" i="1"/>
  <c r="EE231" i="1"/>
  <c r="EE232" i="1"/>
  <c r="EA233" i="1"/>
  <c r="EE233" i="1"/>
  <c r="EM233" i="1"/>
  <c r="EG235" i="1"/>
  <c r="DY236" i="1"/>
  <c r="EK236" i="1"/>
  <c r="EG237" i="1"/>
  <c r="EE238" i="1"/>
  <c r="DY239" i="1"/>
  <c r="EK239" i="1"/>
  <c r="EE240" i="1"/>
  <c r="EH241" i="1"/>
  <c r="EA242" i="1"/>
  <c r="EE242" i="1"/>
  <c r="EM242" i="1"/>
  <c r="DY243" i="1"/>
  <c r="EG243" i="1"/>
  <c r="EK243" i="1"/>
  <c r="EE244" i="1"/>
  <c r="EA246" i="1"/>
  <c r="EE246" i="1"/>
  <c r="EM246" i="1"/>
  <c r="DY247" i="1"/>
  <c r="EK247" i="1"/>
  <c r="DY248" i="1"/>
  <c r="EK248" i="1"/>
  <c r="EB249" i="1"/>
  <c r="EC251" i="1"/>
  <c r="EB251" i="1"/>
  <c r="EN269" i="1"/>
  <c r="EO269" i="1"/>
  <c r="EH273" i="1"/>
  <c r="EI273" i="1"/>
  <c r="EA152" i="1"/>
  <c r="EM152" i="1"/>
  <c r="EA166" i="1"/>
  <c r="EM166" i="1"/>
  <c r="EA173" i="1"/>
  <c r="EM173" i="1"/>
  <c r="EA180" i="1"/>
  <c r="EM180" i="1"/>
  <c r="EA183" i="1"/>
  <c r="EM183" i="1"/>
  <c r="EA185" i="1"/>
  <c r="EM185" i="1"/>
  <c r="EA187" i="1"/>
  <c r="EM187" i="1"/>
  <c r="EA192" i="1"/>
  <c r="EM192" i="1"/>
  <c r="EA197" i="1"/>
  <c r="EM197" i="1"/>
  <c r="EA204" i="1"/>
  <c r="EM204" i="1"/>
  <c r="EA207" i="1"/>
  <c r="EM207" i="1"/>
  <c r="EA211" i="1"/>
  <c r="ED214" i="1"/>
  <c r="ED215" i="1"/>
  <c r="U219" i="1"/>
  <c r="EA228" i="1"/>
  <c r="U229" i="1"/>
  <c r="DX233" i="1"/>
  <c r="ED235" i="1"/>
  <c r="ED237" i="1"/>
  <c r="DX242" i="1"/>
  <c r="ED243" i="1"/>
  <c r="U246" i="1"/>
  <c r="DX246" i="1"/>
  <c r="EJ246" i="1"/>
  <c r="EH247" i="1"/>
  <c r="EH248" i="1"/>
  <c r="EN249" i="1"/>
  <c r="DZ253" i="1"/>
  <c r="DY253" i="1"/>
  <c r="EL253" i="1"/>
  <c r="EK253" i="1"/>
  <c r="AV255" i="1"/>
  <c r="AH255" i="1"/>
  <c r="AI255" i="1" s="1"/>
  <c r="X255" i="1"/>
  <c r="W255" i="1"/>
  <c r="BR255" i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CK255" i="1" s="1"/>
  <c r="CL255" i="1" s="1"/>
  <c r="CM255" i="1" s="1"/>
  <c r="CN255" i="1" s="1"/>
  <c r="CO255" i="1" s="1"/>
  <c r="EH267" i="1"/>
  <c r="EI267" i="1"/>
  <c r="EN279" i="1"/>
  <c r="EO279" i="1"/>
  <c r="DX152" i="1"/>
  <c r="U164" i="1"/>
  <c r="DX166" i="1"/>
  <c r="DX173" i="1"/>
  <c r="DX180" i="1"/>
  <c r="U182" i="1"/>
  <c r="DX183" i="1"/>
  <c r="DX185" i="1"/>
  <c r="DX187" i="1"/>
  <c r="DX192" i="1"/>
  <c r="DX197" i="1"/>
  <c r="EA198" i="1"/>
  <c r="U202" i="1"/>
  <c r="EA203" i="1"/>
  <c r="DX204" i="1"/>
  <c r="DX207" i="1"/>
  <c r="EA214" i="1"/>
  <c r="EA215" i="1"/>
  <c r="EA235" i="1"/>
  <c r="EA237" i="1"/>
  <c r="EA243" i="1"/>
  <c r="DZ249" i="1"/>
  <c r="DY249" i="1"/>
  <c r="EN256" i="1"/>
  <c r="EO256" i="1"/>
  <c r="EO262" i="1"/>
  <c r="EN262" i="1"/>
  <c r="EK276" i="1"/>
  <c r="EL276" i="1"/>
  <c r="EA250" i="1"/>
  <c r="EM250" i="1"/>
  <c r="EE254" i="1"/>
  <c r="EE255" i="1"/>
  <c r="U256" i="1"/>
  <c r="DK256" i="1"/>
  <c r="DY256" i="1"/>
  <c r="EK256" i="1"/>
  <c r="EE257" i="1"/>
  <c r="EE258" i="1"/>
  <c r="EE259" i="1"/>
  <c r="DY260" i="1"/>
  <c r="EK260" i="1"/>
  <c r="EH261" i="1"/>
  <c r="EH262" i="1"/>
  <c r="EE263" i="1"/>
  <c r="EH264" i="1"/>
  <c r="EB265" i="1"/>
  <c r="EN265" i="1"/>
  <c r="EE266" i="1"/>
  <c r="W267" i="1"/>
  <c r="EA267" i="1"/>
  <c r="EE267" i="1"/>
  <c r="EM267" i="1"/>
  <c r="EB268" i="1"/>
  <c r="EN268" i="1"/>
  <c r="DY269" i="1"/>
  <c r="EK269" i="1"/>
  <c r="EB270" i="1"/>
  <c r="EN270" i="1"/>
  <c r="EH271" i="1"/>
  <c r="EH272" i="1"/>
  <c r="EA273" i="1"/>
  <c r="EE273" i="1"/>
  <c r="EM273" i="1"/>
  <c r="DY274" i="1"/>
  <c r="EK274" i="1"/>
  <c r="EB275" i="1"/>
  <c r="EN275" i="1"/>
  <c r="EH276" i="1"/>
  <c r="DY277" i="1"/>
  <c r="EK277" i="1"/>
  <c r="EB278" i="1"/>
  <c r="EN278" i="1"/>
  <c r="U279" i="1"/>
  <c r="DK279" i="1"/>
  <c r="DY279" i="1"/>
  <c r="EG279" i="1"/>
  <c r="EK279" i="1"/>
  <c r="EH280" i="1"/>
  <c r="EH281" i="1"/>
  <c r="EE282" i="1"/>
  <c r="EB283" i="1"/>
  <c r="EN283" i="1"/>
  <c r="DY284" i="1"/>
  <c r="EK284" i="1"/>
  <c r="DY285" i="1"/>
  <c r="EK285" i="1"/>
  <c r="DY286" i="1"/>
  <c r="EK286" i="1"/>
  <c r="DY287" i="1"/>
  <c r="EK287" i="1"/>
  <c r="EF289" i="1"/>
  <c r="EE289" i="1"/>
  <c r="DX250" i="1"/>
  <c r="EJ250" i="1"/>
  <c r="DY251" i="1"/>
  <c r="EK251" i="1"/>
  <c r="DY252" i="1"/>
  <c r="EK252" i="1"/>
  <c r="EH253" i="1"/>
  <c r="EB254" i="1"/>
  <c r="EN254" i="1"/>
  <c r="EB255" i="1"/>
  <c r="EN255" i="1"/>
  <c r="DP256" i="1"/>
  <c r="ED256" i="1"/>
  <c r="EH256" i="1"/>
  <c r="EB257" i="1"/>
  <c r="EN257" i="1"/>
  <c r="EB258" i="1"/>
  <c r="EN258" i="1"/>
  <c r="EB259" i="1"/>
  <c r="EN259" i="1"/>
  <c r="EH260" i="1"/>
  <c r="EE261" i="1"/>
  <c r="EA262" i="1"/>
  <c r="EE262" i="1"/>
  <c r="EB263" i="1"/>
  <c r="EN263" i="1"/>
  <c r="EE264" i="1"/>
  <c r="DY265" i="1"/>
  <c r="EK265" i="1"/>
  <c r="EB266" i="1"/>
  <c r="EN266" i="1"/>
  <c r="X267" i="1"/>
  <c r="AH267" i="1"/>
  <c r="AI267" i="1" s="1"/>
  <c r="AV267" i="1"/>
  <c r="DX267" i="1"/>
  <c r="EJ267" i="1"/>
  <c r="DY268" i="1"/>
  <c r="EK268" i="1"/>
  <c r="ED269" i="1"/>
  <c r="EH269" i="1"/>
  <c r="DY270" i="1"/>
  <c r="EK270" i="1"/>
  <c r="EE271" i="1"/>
  <c r="EE272" i="1"/>
  <c r="DX273" i="1"/>
  <c r="EJ273" i="1"/>
  <c r="EH274" i="1"/>
  <c r="DY275" i="1"/>
  <c r="EK275" i="1"/>
  <c r="EA276" i="1"/>
  <c r="EE276" i="1"/>
  <c r="EM276" i="1"/>
  <c r="EH277" i="1"/>
  <c r="DP279" i="1"/>
  <c r="ED279" i="1"/>
  <c r="DY283" i="1"/>
  <c r="EK283" i="1"/>
  <c r="EA256" i="1"/>
  <c r="EA269" i="1"/>
  <c r="DX276" i="1"/>
  <c r="EA279" i="1"/>
  <c r="W315" i="1"/>
  <c r="AV315" i="1"/>
  <c r="AH315" i="1"/>
  <c r="AI315" i="1" s="1"/>
  <c r="X315" i="1"/>
  <c r="BR315" i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K315" i="1" s="1"/>
  <c r="CL315" i="1" s="1"/>
  <c r="CM315" i="1" s="1"/>
  <c r="CN315" i="1" s="1"/>
  <c r="CO315" i="1" s="1"/>
  <c r="EC288" i="1"/>
  <c r="EO288" i="1"/>
  <c r="DU289" i="1"/>
  <c r="EA289" i="1"/>
  <c r="EI289" i="1"/>
  <c r="EM289" i="1"/>
  <c r="EC290" i="1"/>
  <c r="EO290" i="1"/>
  <c r="EC291" i="1"/>
  <c r="EO291" i="1"/>
  <c r="EF292" i="1"/>
  <c r="DY293" i="1"/>
  <c r="EC293" i="1"/>
  <c r="EK293" i="1"/>
  <c r="EO293" i="1"/>
  <c r="W299" i="1"/>
  <c r="AE315" i="1"/>
  <c r="AV316" i="1"/>
  <c r="AH316" i="1"/>
  <c r="AI316" i="1" s="1"/>
  <c r="X316" i="1"/>
  <c r="BR316" i="1"/>
  <c r="BS316" i="1" s="1"/>
  <c r="BT316" i="1" s="1"/>
  <c r="BU316" i="1" s="1"/>
  <c r="BV316" i="1" s="1"/>
  <c r="BW316" i="1" s="1"/>
  <c r="BX316" i="1" s="1"/>
  <c r="BY316" i="1" s="1"/>
  <c r="BZ316" i="1" s="1"/>
  <c r="CA316" i="1" s="1"/>
  <c r="CB316" i="1" s="1"/>
  <c r="CC316" i="1" s="1"/>
  <c r="CD316" i="1" s="1"/>
  <c r="CE316" i="1" s="1"/>
  <c r="CF316" i="1" s="1"/>
  <c r="CG316" i="1" s="1"/>
  <c r="CH316" i="1" s="1"/>
  <c r="CI316" i="1" s="1"/>
  <c r="CJ316" i="1" s="1"/>
  <c r="CK316" i="1" s="1"/>
  <c r="CL316" i="1" s="1"/>
  <c r="CM316" i="1" s="1"/>
  <c r="CN316" i="1" s="1"/>
  <c r="CO316" i="1" s="1"/>
  <c r="AV337" i="1"/>
  <c r="AH337" i="1"/>
  <c r="AI337" i="1" s="1"/>
  <c r="X337" i="1"/>
  <c r="W337" i="1"/>
  <c r="BR337" i="1"/>
  <c r="BS337" i="1" s="1"/>
  <c r="BT337" i="1" s="1"/>
  <c r="BU337" i="1" s="1"/>
  <c r="BV337" i="1" s="1"/>
  <c r="BW337" i="1" s="1"/>
  <c r="BX337" i="1" s="1"/>
  <c r="BY337" i="1" s="1"/>
  <c r="BZ337" i="1" s="1"/>
  <c r="CA337" i="1" s="1"/>
  <c r="CB337" i="1" s="1"/>
  <c r="CC337" i="1" s="1"/>
  <c r="CD337" i="1" s="1"/>
  <c r="CE337" i="1" s="1"/>
  <c r="CF337" i="1" s="1"/>
  <c r="CG337" i="1" s="1"/>
  <c r="CH337" i="1" s="1"/>
  <c r="CI337" i="1" s="1"/>
  <c r="CJ337" i="1" s="1"/>
  <c r="CK337" i="1" s="1"/>
  <c r="CL337" i="1" s="1"/>
  <c r="CM337" i="1" s="1"/>
  <c r="CN337" i="1" s="1"/>
  <c r="CO337" i="1" s="1"/>
  <c r="DX289" i="1"/>
  <c r="EJ289" i="1"/>
  <c r="X299" i="1"/>
  <c r="AH299" i="1"/>
  <c r="AI299" i="1" s="1"/>
  <c r="AV299" i="1"/>
  <c r="BR314" i="1"/>
  <c r="BS314" i="1" s="1"/>
  <c r="BT314" i="1" s="1"/>
  <c r="BU314" i="1" s="1"/>
  <c r="BV314" i="1" s="1"/>
  <c r="BW314" i="1" s="1"/>
  <c r="BX314" i="1" s="1"/>
  <c r="BY314" i="1" s="1"/>
  <c r="BZ314" i="1" s="1"/>
  <c r="CA314" i="1" s="1"/>
  <c r="CB314" i="1" s="1"/>
  <c r="CC314" i="1" s="1"/>
  <c r="CD314" i="1" s="1"/>
  <c r="CE314" i="1" s="1"/>
  <c r="CF314" i="1" s="1"/>
  <c r="CG314" i="1" s="1"/>
  <c r="CH314" i="1" s="1"/>
  <c r="CI314" i="1" s="1"/>
  <c r="CJ314" i="1" s="1"/>
  <c r="CK314" i="1" s="1"/>
  <c r="CL314" i="1" s="1"/>
  <c r="CM314" i="1" s="1"/>
  <c r="CN314" i="1" s="1"/>
  <c r="CO314" i="1" s="1"/>
  <c r="AV314" i="1"/>
  <c r="AH314" i="1"/>
  <c r="AI314" i="1" s="1"/>
  <c r="X314" i="1"/>
  <c r="W314" i="1"/>
  <c r="W316" i="1"/>
  <c r="V317" i="1"/>
  <c r="EJ320" i="1"/>
  <c r="DX320" i="1"/>
  <c r="ED320" i="1"/>
  <c r="EG320" i="1"/>
  <c r="EM320" i="1"/>
  <c r="EO321" i="1"/>
  <c r="EN321" i="1"/>
  <c r="EA320" i="1"/>
  <c r="W333" i="1"/>
  <c r="BR333" i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CK333" i="1" s="1"/>
  <c r="CL333" i="1" s="1"/>
  <c r="CM333" i="1" s="1"/>
  <c r="CN333" i="1" s="1"/>
  <c r="CO333" i="1" s="1"/>
  <c r="AV333" i="1"/>
  <c r="AH333" i="1"/>
  <c r="AI333" i="1" s="1"/>
  <c r="X333" i="1"/>
  <c r="EF336" i="1"/>
  <c r="EE336" i="1"/>
  <c r="AF316" i="1"/>
  <c r="EF321" i="1"/>
  <c r="EI322" i="1"/>
  <c r="EF323" i="1"/>
  <c r="EI324" i="1"/>
  <c r="EF325" i="1"/>
  <c r="EF326" i="1"/>
  <c r="EI327" i="1"/>
  <c r="EI328" i="1"/>
  <c r="DZ329" i="1"/>
  <c r="EL329" i="1"/>
  <c r="EF330" i="1"/>
  <c r="DZ331" i="1"/>
  <c r="EL331" i="1"/>
  <c r="EF332" i="1"/>
  <c r="EC333" i="1"/>
  <c r="EO333" i="1"/>
  <c r="EC334" i="1"/>
  <c r="EO334" i="1"/>
  <c r="EC335" i="1"/>
  <c r="EO335" i="1"/>
  <c r="EA336" i="1"/>
  <c r="EI336" i="1"/>
  <c r="EM336" i="1"/>
  <c r="EI337" i="1"/>
  <c r="EC338" i="1"/>
  <c r="EO338" i="1"/>
  <c r="EC339" i="1"/>
  <c r="EO339" i="1"/>
  <c r="EF340" i="1"/>
  <c r="EI341" i="1"/>
  <c r="EF342" i="1"/>
  <c r="DZ343" i="1"/>
  <c r="EL343" i="1"/>
  <c r="DZ344" i="1"/>
  <c r="EL346" i="1"/>
  <c r="EK346" i="1"/>
  <c r="DU346" i="1"/>
  <c r="DP346" i="1"/>
  <c r="DK346" i="1"/>
  <c r="EH355" i="1"/>
  <c r="EI355" i="1"/>
  <c r="AV363" i="1"/>
  <c r="AH363" i="1"/>
  <c r="AI363" i="1" s="1"/>
  <c r="X363" i="1"/>
  <c r="W363" i="1"/>
  <c r="BR363" i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K363" i="1" s="1"/>
  <c r="CL363" i="1" s="1"/>
  <c r="CM363" i="1" s="1"/>
  <c r="CN363" i="1" s="1"/>
  <c r="CO363" i="1" s="1"/>
  <c r="EH365" i="1"/>
  <c r="EI365" i="1"/>
  <c r="EK366" i="1"/>
  <c r="EL366" i="1"/>
  <c r="EO367" i="1"/>
  <c r="EN367" i="1"/>
  <c r="EH325" i="1"/>
  <c r="EH326" i="1"/>
  <c r="DY327" i="1"/>
  <c r="EK327" i="1"/>
  <c r="DY328" i="1"/>
  <c r="EK328" i="1"/>
  <c r="EB329" i="1"/>
  <c r="EN329" i="1"/>
  <c r="EH330" i="1"/>
  <c r="EB331" i="1"/>
  <c r="EN331" i="1"/>
  <c r="EH332" i="1"/>
  <c r="EE333" i="1"/>
  <c r="EE334" i="1"/>
  <c r="EE335" i="1"/>
  <c r="DY336" i="1"/>
  <c r="EK336" i="1"/>
  <c r="DY337" i="1"/>
  <c r="EK337" i="1"/>
  <c r="EE338" i="1"/>
  <c r="EE339" i="1"/>
  <c r="EH340" i="1"/>
  <c r="EH342" i="1"/>
  <c r="AV345" i="1"/>
  <c r="AH345" i="1"/>
  <c r="AI345" i="1" s="1"/>
  <c r="X345" i="1"/>
  <c r="W345" i="1"/>
  <c r="BR345" i="1"/>
  <c r="BS345" i="1" s="1"/>
  <c r="BT345" i="1" s="1"/>
  <c r="BU345" i="1" s="1"/>
  <c r="BV345" i="1" s="1"/>
  <c r="BW345" i="1" s="1"/>
  <c r="BX345" i="1" s="1"/>
  <c r="BY345" i="1" s="1"/>
  <c r="BZ345" i="1" s="1"/>
  <c r="CA345" i="1" s="1"/>
  <c r="CB345" i="1" s="1"/>
  <c r="CC345" i="1" s="1"/>
  <c r="CD345" i="1" s="1"/>
  <c r="CE345" i="1" s="1"/>
  <c r="CF345" i="1" s="1"/>
  <c r="CG345" i="1" s="1"/>
  <c r="CH345" i="1" s="1"/>
  <c r="CI345" i="1" s="1"/>
  <c r="CJ345" i="1" s="1"/>
  <c r="CK345" i="1" s="1"/>
  <c r="CL345" i="1" s="1"/>
  <c r="CM345" i="1" s="1"/>
  <c r="CN345" i="1" s="1"/>
  <c r="CO345" i="1" s="1"/>
  <c r="DZ346" i="1"/>
  <c r="DY346" i="1"/>
  <c r="EN368" i="1"/>
  <c r="EO368" i="1"/>
  <c r="EA321" i="1"/>
  <c r="EH344" i="1"/>
  <c r="EF345" i="1"/>
  <c r="EE345" i="1"/>
  <c r="EF347" i="1"/>
  <c r="EE347" i="1"/>
  <c r="EN348" i="1"/>
  <c r="EO348" i="1"/>
  <c r="EF369" i="1"/>
  <c r="EE369" i="1"/>
  <c r="DY348" i="1"/>
  <c r="EK348" i="1"/>
  <c r="EH349" i="1"/>
  <c r="EH350" i="1"/>
  <c r="EH351" i="1"/>
  <c r="EB352" i="1"/>
  <c r="EN352" i="1"/>
  <c r="EE353" i="1"/>
  <c r="EB354" i="1"/>
  <c r="EN354" i="1"/>
  <c r="EA355" i="1"/>
  <c r="EE355" i="1"/>
  <c r="EM355" i="1"/>
  <c r="DY356" i="1"/>
  <c r="EK356" i="1"/>
  <c r="EB357" i="1"/>
  <c r="EN357" i="1"/>
  <c r="EH358" i="1"/>
  <c r="EB359" i="1"/>
  <c r="EN359" i="1"/>
  <c r="EB360" i="1"/>
  <c r="EN360" i="1"/>
  <c r="EB361" i="1"/>
  <c r="EN361" i="1"/>
  <c r="EE362" i="1"/>
  <c r="EE363" i="1"/>
  <c r="EH364" i="1"/>
  <c r="EA365" i="1"/>
  <c r="EE365" i="1"/>
  <c r="EM365" i="1"/>
  <c r="ED366" i="1"/>
  <c r="EH366" i="1"/>
  <c r="DX367" i="1"/>
  <c r="EJ367" i="1"/>
  <c r="DY368" i="1"/>
  <c r="EK368" i="1"/>
  <c r="EA369" i="1"/>
  <c r="EI369" i="1"/>
  <c r="EM369" i="1"/>
  <c r="EF370" i="1"/>
  <c r="EF372" i="1"/>
  <c r="EE372" i="1"/>
  <c r="EA366" i="1"/>
  <c r="EM366" i="1"/>
  <c r="EG367" i="1"/>
  <c r="EC371" i="1"/>
  <c r="EB371" i="1"/>
  <c r="BR372" i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K372" i="1" s="1"/>
  <c r="CL372" i="1" s="1"/>
  <c r="CM372" i="1" s="1"/>
  <c r="CN372" i="1" s="1"/>
  <c r="CO372" i="1" s="1"/>
  <c r="AV372" i="1"/>
  <c r="AH372" i="1"/>
  <c r="AI372" i="1" s="1"/>
  <c r="X372" i="1"/>
  <c r="W372" i="1"/>
  <c r="EA346" i="1"/>
  <c r="EA348" i="1"/>
  <c r="DX366" i="1"/>
  <c r="ED367" i="1"/>
  <c r="EA368" i="1"/>
  <c r="DY369" i="1"/>
  <c r="EK369" i="1"/>
  <c r="EH370" i="1"/>
  <c r="EO371" i="1"/>
  <c r="EN371" i="1"/>
  <c r="EA367" i="1"/>
  <c r="EE371" i="1"/>
  <c r="EO373" i="1"/>
  <c r="EN373" i="1"/>
  <c r="AF372" i="1"/>
  <c r="EA372" i="1"/>
  <c r="EM372" i="1"/>
  <c r="BR373" i="1"/>
  <c r="BS373" i="1" s="1"/>
  <c r="BT373" i="1" s="1"/>
  <c r="BU373" i="1" s="1"/>
  <c r="BV373" i="1" s="1"/>
  <c r="BW373" i="1" s="1"/>
  <c r="BX373" i="1" s="1"/>
  <c r="BY373" i="1" s="1"/>
  <c r="BZ373" i="1" s="1"/>
  <c r="CA373" i="1" s="1"/>
  <c r="CB373" i="1" s="1"/>
  <c r="CC373" i="1" s="1"/>
  <c r="CD373" i="1" s="1"/>
  <c r="CE373" i="1" s="1"/>
  <c r="CF373" i="1" s="1"/>
  <c r="CG373" i="1" s="1"/>
  <c r="CH373" i="1" s="1"/>
  <c r="CI373" i="1" s="1"/>
  <c r="CJ373" i="1" s="1"/>
  <c r="CK373" i="1" s="1"/>
  <c r="CL373" i="1" s="1"/>
  <c r="CM373" i="1" s="1"/>
  <c r="CN373" i="1" s="1"/>
  <c r="CO373" i="1" s="1"/>
  <c r="DX372" i="1"/>
  <c r="EJ372" i="1"/>
  <c r="W373" i="1"/>
  <c r="EA373" i="1"/>
  <c r="EE373" i="1"/>
  <c r="EH374" i="1"/>
  <c r="EG372" i="1"/>
  <c r="X373" i="1"/>
  <c r="AH373" i="1"/>
  <c r="AI373" i="1" s="1"/>
  <c r="W380" i="1"/>
  <c r="BR380" i="1"/>
  <c r="BS380" i="1" s="1"/>
  <c r="BT380" i="1" s="1"/>
  <c r="BU380" i="1" s="1"/>
  <c r="BV380" i="1" s="1"/>
  <c r="BW380" i="1" s="1"/>
  <c r="BX380" i="1" s="1"/>
  <c r="BY380" i="1" s="1"/>
  <c r="BZ380" i="1" s="1"/>
  <c r="CA380" i="1" s="1"/>
  <c r="CB380" i="1" s="1"/>
  <c r="CC380" i="1" s="1"/>
  <c r="CD380" i="1" s="1"/>
  <c r="CE380" i="1" s="1"/>
  <c r="CF380" i="1" s="1"/>
  <c r="CG380" i="1" s="1"/>
  <c r="CH380" i="1" s="1"/>
  <c r="CI380" i="1" s="1"/>
  <c r="CJ380" i="1" s="1"/>
  <c r="CK380" i="1" s="1"/>
  <c r="CL380" i="1" s="1"/>
  <c r="CM380" i="1" s="1"/>
  <c r="CN380" i="1" s="1"/>
  <c r="CO380" i="1" s="1"/>
  <c r="AV380" i="1"/>
  <c r="AH380" i="1"/>
  <c r="AI380" i="1" s="1"/>
  <c r="X380" i="1"/>
  <c r="W378" i="1"/>
  <c r="BR378" i="1"/>
  <c r="BS378" i="1" s="1"/>
  <c r="BT378" i="1" s="1"/>
  <c r="BU378" i="1" s="1"/>
  <c r="BV378" i="1" s="1"/>
  <c r="BW378" i="1" s="1"/>
  <c r="BX378" i="1" s="1"/>
  <c r="BY378" i="1" s="1"/>
  <c r="BZ378" i="1" s="1"/>
  <c r="CA378" i="1" s="1"/>
  <c r="CB378" i="1" s="1"/>
  <c r="CC378" i="1" s="1"/>
  <c r="CD378" i="1" s="1"/>
  <c r="CE378" i="1" s="1"/>
  <c r="CF378" i="1" s="1"/>
  <c r="CG378" i="1" s="1"/>
  <c r="CH378" i="1" s="1"/>
  <c r="CI378" i="1" s="1"/>
  <c r="CJ378" i="1" s="1"/>
  <c r="CK378" i="1" s="1"/>
  <c r="CL378" i="1" s="1"/>
  <c r="CM378" i="1" s="1"/>
  <c r="CN378" i="1" s="1"/>
  <c r="CO378" i="1" s="1"/>
  <c r="AV378" i="1"/>
  <c r="AH378" i="1"/>
  <c r="AI378" i="1" s="1"/>
  <c r="X378" i="1"/>
  <c r="EH382" i="1"/>
  <c r="EI384" i="1"/>
  <c r="EH384" i="1"/>
  <c r="AV385" i="1"/>
  <c r="AH385" i="1"/>
  <c r="AI385" i="1" s="1"/>
  <c r="X385" i="1"/>
  <c r="BR385" i="1"/>
  <c r="BS385" i="1" s="1"/>
  <c r="BT385" i="1" s="1"/>
  <c r="BU385" i="1" s="1"/>
  <c r="BV385" i="1" s="1"/>
  <c r="BW385" i="1" s="1"/>
  <c r="BX385" i="1" s="1"/>
  <c r="BY385" i="1" s="1"/>
  <c r="BZ385" i="1" s="1"/>
  <c r="CA385" i="1" s="1"/>
  <c r="CB385" i="1" s="1"/>
  <c r="CC385" i="1" s="1"/>
  <c r="CD385" i="1" s="1"/>
  <c r="CE385" i="1" s="1"/>
  <c r="CF385" i="1" s="1"/>
  <c r="CG385" i="1" s="1"/>
  <c r="CH385" i="1" s="1"/>
  <c r="CI385" i="1" s="1"/>
  <c r="CJ385" i="1" s="1"/>
  <c r="CK385" i="1" s="1"/>
  <c r="CL385" i="1" s="1"/>
  <c r="CM385" i="1" s="1"/>
  <c r="CN385" i="1" s="1"/>
  <c r="CO385" i="1" s="1"/>
  <c r="W385" i="1"/>
  <c r="EN389" i="1"/>
  <c r="EO389" i="1"/>
  <c r="EE375" i="1"/>
  <c r="EE376" i="1"/>
  <c r="EE377" i="1"/>
  <c r="EE378" i="1"/>
  <c r="EE379" i="1"/>
  <c r="EE380" i="1"/>
  <c r="EF382" i="1"/>
  <c r="EK382" i="1"/>
  <c r="EO387" i="1"/>
  <c r="EN387" i="1"/>
  <c r="EI385" i="1"/>
  <c r="EH385" i="1"/>
  <c r="AF383" i="1"/>
  <c r="ED384" i="1"/>
  <c r="AF385" i="1"/>
  <c r="ED385" i="1"/>
  <c r="AF388" i="1"/>
  <c r="EG389" i="1"/>
  <c r="EO391" i="1"/>
  <c r="EN391" i="1"/>
  <c r="EA384" i="1"/>
  <c r="EM384" i="1"/>
  <c r="EA385" i="1"/>
  <c r="EM385" i="1"/>
  <c r="EA382" i="1"/>
  <c r="DX384" i="1"/>
  <c r="EJ384" i="1"/>
  <c r="DX385" i="1"/>
  <c r="EJ385" i="1"/>
  <c r="AF386" i="1"/>
  <c r="EH387" i="1"/>
  <c r="EA389" i="1"/>
  <c r="EE389" i="1"/>
  <c r="EA387" i="1"/>
  <c r="AE390" i="1"/>
  <c r="EF391" i="1"/>
  <c r="EI393" i="1"/>
  <c r="EH393" i="1"/>
  <c r="EF399" i="1"/>
  <c r="EE399" i="1"/>
  <c r="EF401" i="1"/>
  <c r="EE401" i="1"/>
  <c r="EL403" i="1"/>
  <c r="EK403" i="1"/>
  <c r="EI406" i="1"/>
  <c r="EH406" i="1"/>
  <c r="AF390" i="1"/>
  <c r="EL395" i="1"/>
  <c r="EK395" i="1"/>
  <c r="EO397" i="1"/>
  <c r="EN397" i="1"/>
  <c r="EL400" i="1"/>
  <c r="EK400" i="1"/>
  <c r="EL408" i="1"/>
  <c r="EK408" i="1"/>
  <c r="EA391" i="1"/>
  <c r="EF404" i="1"/>
  <c r="EE404" i="1"/>
  <c r="EA399" i="1"/>
  <c r="EM399" i="1"/>
  <c r="EA401" i="1"/>
  <c r="EM401" i="1"/>
  <c r="EA404" i="1"/>
  <c r="EM404" i="1"/>
  <c r="EO411" i="1"/>
  <c r="EN411" i="1"/>
  <c r="EL416" i="1"/>
  <c r="EK416" i="1"/>
  <c r="EA393" i="1"/>
  <c r="EE393" i="1"/>
  <c r="EM393" i="1"/>
  <c r="AF394" i="1"/>
  <c r="EH395" i="1"/>
  <c r="DY397" i="1"/>
  <c r="EK397" i="1"/>
  <c r="DX399" i="1"/>
  <c r="EJ399" i="1"/>
  <c r="ED400" i="1"/>
  <c r="EH400" i="1"/>
  <c r="DX401" i="1"/>
  <c r="EJ401" i="1"/>
  <c r="AF402" i="1"/>
  <c r="ED403" i="1"/>
  <c r="EH403" i="1"/>
  <c r="DX404" i="1"/>
  <c r="EJ404" i="1"/>
  <c r="EA406" i="1"/>
  <c r="EE406" i="1"/>
  <c r="EM406" i="1"/>
  <c r="AF407" i="1"/>
  <c r="EH408" i="1"/>
  <c r="EO410" i="1"/>
  <c r="EN410" i="1"/>
  <c r="EJ393" i="1"/>
  <c r="EA395" i="1"/>
  <c r="EE395" i="1"/>
  <c r="EM395" i="1"/>
  <c r="EH397" i="1"/>
  <c r="AE398" i="1"/>
  <c r="EG399" i="1"/>
  <c r="EA400" i="1"/>
  <c r="EM400" i="1"/>
  <c r="EG401" i="1"/>
  <c r="EA403" i="1"/>
  <c r="EM403" i="1"/>
  <c r="EG404" i="1"/>
  <c r="DX406" i="1"/>
  <c r="EJ406" i="1"/>
  <c r="EA408" i="1"/>
  <c r="EE408" i="1"/>
  <c r="EM408" i="1"/>
  <c r="DX395" i="1"/>
  <c r="EA397" i="1"/>
  <c r="DX400" i="1"/>
  <c r="DX403" i="1"/>
  <c r="DX408" i="1"/>
  <c r="EO413" i="1"/>
  <c r="EN413" i="1"/>
  <c r="EN415" i="1"/>
  <c r="EO415" i="1"/>
  <c r="AF412" i="1"/>
  <c r="EH413" i="1"/>
  <c r="AE414" i="1"/>
  <c r="DY415" i="1"/>
  <c r="EG415" i="1"/>
  <c r="EK415" i="1"/>
  <c r="DU416" i="1"/>
  <c r="EA416" i="1"/>
  <c r="EE416" i="1"/>
  <c r="EM416" i="1"/>
  <c r="EO419" i="1"/>
  <c r="EN419" i="1"/>
  <c r="AF420" i="1"/>
  <c r="AE420" i="1"/>
  <c r="EN429" i="1"/>
  <c r="EO429" i="1"/>
  <c r="EA410" i="1"/>
  <c r="EE410" i="1"/>
  <c r="DY411" i="1"/>
  <c r="EG411" i="1"/>
  <c r="EK411" i="1"/>
  <c r="EA413" i="1"/>
  <c r="AF414" i="1"/>
  <c r="ED415" i="1"/>
  <c r="U416" i="1"/>
  <c r="DX416" i="1"/>
  <c r="EL418" i="1"/>
  <c r="EK418" i="1"/>
  <c r="AF419" i="1"/>
  <c r="EO431" i="1"/>
  <c r="EN431" i="1"/>
  <c r="EF436" i="1"/>
  <c r="EE436" i="1"/>
  <c r="ED411" i="1"/>
  <c r="EA415" i="1"/>
  <c r="DZ418" i="1"/>
  <c r="DY418" i="1"/>
  <c r="AV419" i="1"/>
  <c r="AH419" i="1"/>
  <c r="AI419" i="1" s="1"/>
  <c r="X419" i="1"/>
  <c r="EF419" i="1"/>
  <c r="EE419" i="1"/>
  <c r="ED421" i="1"/>
  <c r="EG421" i="1"/>
  <c r="EJ421" i="1"/>
  <c r="DX421" i="1"/>
  <c r="EM421" i="1"/>
  <c r="EN426" i="1"/>
  <c r="EO426" i="1"/>
  <c r="EF427" i="1"/>
  <c r="EE427" i="1"/>
  <c r="EN435" i="1"/>
  <c r="EO435" i="1"/>
  <c r="EO438" i="1"/>
  <c r="EN438" i="1"/>
  <c r="EA411" i="1"/>
  <c r="EC421" i="1"/>
  <c r="EB421" i="1"/>
  <c r="EO423" i="1"/>
  <c r="EN423" i="1"/>
  <c r="EO424" i="1"/>
  <c r="EN424" i="1"/>
  <c r="EF433" i="1"/>
  <c r="EE433" i="1"/>
  <c r="EA427" i="1"/>
  <c r="EM427" i="1"/>
  <c r="EA433" i="1"/>
  <c r="EM433" i="1"/>
  <c r="EA436" i="1"/>
  <c r="EM436" i="1"/>
  <c r="EO448" i="1"/>
  <c r="EN448" i="1"/>
  <c r="EL450" i="1"/>
  <c r="EK450" i="1"/>
  <c r="AE417" i="1"/>
  <c r="EG418" i="1"/>
  <c r="EA419" i="1"/>
  <c r="EA423" i="1"/>
  <c r="EE423" i="1"/>
  <c r="EA424" i="1"/>
  <c r="EE424" i="1"/>
  <c r="AF425" i="1"/>
  <c r="ED426" i="1"/>
  <c r="EH426" i="1"/>
  <c r="U427" i="1"/>
  <c r="DX427" i="1"/>
  <c r="EJ427" i="1"/>
  <c r="AF428" i="1"/>
  <c r="W429" i="1"/>
  <c r="BR429" i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CK429" i="1" s="1"/>
  <c r="CL429" i="1" s="1"/>
  <c r="CM429" i="1" s="1"/>
  <c r="CN429" i="1" s="1"/>
  <c r="CO429" i="1" s="1"/>
  <c r="ED429" i="1"/>
  <c r="EH429" i="1"/>
  <c r="EA431" i="1"/>
  <c r="EE431" i="1"/>
  <c r="DX433" i="1"/>
  <c r="EJ433" i="1"/>
  <c r="AF434" i="1"/>
  <c r="ED435" i="1"/>
  <c r="EH435" i="1"/>
  <c r="U436" i="1"/>
  <c r="DX436" i="1"/>
  <c r="EJ436" i="1"/>
  <c r="AE437" i="1"/>
  <c r="DY438" i="1"/>
  <c r="EG438" i="1"/>
  <c r="EK438" i="1"/>
  <c r="AE439" i="1"/>
  <c r="EO440" i="1"/>
  <c r="EN440" i="1"/>
  <c r="EO444" i="1"/>
  <c r="EN444" i="1"/>
  <c r="EO446" i="1"/>
  <c r="EN446" i="1"/>
  <c r="AF417" i="1"/>
  <c r="ED418" i="1"/>
  <c r="U419" i="1"/>
  <c r="U423" i="1"/>
  <c r="EA426" i="1"/>
  <c r="EG427" i="1"/>
  <c r="X429" i="1"/>
  <c r="AH429" i="1"/>
  <c r="AI429" i="1" s="1"/>
  <c r="EA429" i="1"/>
  <c r="AE432" i="1"/>
  <c r="EG433" i="1"/>
  <c r="EA435" i="1"/>
  <c r="V436" i="1"/>
  <c r="EG436" i="1"/>
  <c r="AF437" i="1"/>
  <c r="ED438" i="1"/>
  <c r="AF439" i="1"/>
  <c r="EE440" i="1"/>
  <c r="EF440" i="1"/>
  <c r="EA418" i="1"/>
  <c r="EA438" i="1"/>
  <c r="EI442" i="1"/>
  <c r="EH442" i="1"/>
  <c r="U440" i="1"/>
  <c r="DX440" i="1"/>
  <c r="EJ440" i="1"/>
  <c r="AF441" i="1"/>
  <c r="DZ442" i="1"/>
  <c r="ED442" i="1"/>
  <c r="EL442" i="1"/>
  <c r="DX444" i="1"/>
  <c r="EF444" i="1"/>
  <c r="EJ444" i="1"/>
  <c r="EA446" i="1"/>
  <c r="EE446" i="1"/>
  <c r="EI446" i="1"/>
  <c r="AF447" i="1"/>
  <c r="DP448" i="1"/>
  <c r="DZ448" i="1"/>
  <c r="ED448" i="1"/>
  <c r="EH448" i="1"/>
  <c r="EL448" i="1"/>
  <c r="AF449" i="1"/>
  <c r="EG450" i="1"/>
  <c r="EO458" i="1"/>
  <c r="EN458" i="1"/>
  <c r="AH462" i="1"/>
  <c r="AI462" i="1" s="1"/>
  <c r="X462" i="1"/>
  <c r="BR462" i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K462" i="1" s="1"/>
  <c r="CL462" i="1" s="1"/>
  <c r="CM462" i="1" s="1"/>
  <c r="CN462" i="1" s="1"/>
  <c r="CO462" i="1" s="1"/>
  <c r="W462" i="1"/>
  <c r="AV462" i="1"/>
  <c r="EG440" i="1"/>
  <c r="EA442" i="1"/>
  <c r="EM442" i="1"/>
  <c r="EG444" i="1"/>
  <c r="U446" i="1"/>
  <c r="DH446" i="1"/>
  <c r="DU448" i="1"/>
  <c r="EA448" i="1"/>
  <c r="ED450" i="1"/>
  <c r="EN454" i="1"/>
  <c r="EO454" i="1"/>
  <c r="EO462" i="1"/>
  <c r="EN462" i="1"/>
  <c r="EA450" i="1"/>
  <c r="EM450" i="1"/>
  <c r="AF451" i="1"/>
  <c r="AE451" i="1"/>
  <c r="EF452" i="1"/>
  <c r="EE452" i="1"/>
  <c r="EA440" i="1"/>
  <c r="EA444" i="1"/>
  <c r="DP446" i="1"/>
  <c r="DZ446" i="1"/>
  <c r="DX450" i="1"/>
  <c r="DD451" i="1"/>
  <c r="EO456" i="1"/>
  <c r="EN456" i="1"/>
  <c r="EN460" i="1"/>
  <c r="EO460" i="1"/>
  <c r="EA452" i="1"/>
  <c r="EM452" i="1"/>
  <c r="DK454" i="1"/>
  <c r="DY454" i="1"/>
  <c r="EK454" i="1"/>
  <c r="EH456" i="1"/>
  <c r="DX458" i="1"/>
  <c r="EJ458" i="1"/>
  <c r="EN470" i="1"/>
  <c r="EO470" i="1"/>
  <c r="EN476" i="1"/>
  <c r="EO476" i="1"/>
  <c r="DX452" i="1"/>
  <c r="EJ452" i="1"/>
  <c r="AF453" i="1"/>
  <c r="DP454" i="1"/>
  <c r="ED454" i="1"/>
  <c r="EH454" i="1"/>
  <c r="EA456" i="1"/>
  <c r="EE456" i="1"/>
  <c r="AF457" i="1"/>
  <c r="DK458" i="1"/>
  <c r="EG458" i="1"/>
  <c r="AF459" i="1"/>
  <c r="W460" i="1"/>
  <c r="BR460" i="1"/>
  <c r="BS460" i="1" s="1"/>
  <c r="BT460" i="1" s="1"/>
  <c r="BU460" i="1" s="1"/>
  <c r="BV460" i="1" s="1"/>
  <c r="BW460" i="1" s="1"/>
  <c r="BX460" i="1" s="1"/>
  <c r="BY460" i="1" s="1"/>
  <c r="BZ460" i="1" s="1"/>
  <c r="CA460" i="1" s="1"/>
  <c r="CB460" i="1" s="1"/>
  <c r="CC460" i="1" s="1"/>
  <c r="CD460" i="1" s="1"/>
  <c r="CE460" i="1" s="1"/>
  <c r="CF460" i="1" s="1"/>
  <c r="CG460" i="1" s="1"/>
  <c r="CH460" i="1" s="1"/>
  <c r="CI460" i="1" s="1"/>
  <c r="CJ460" i="1" s="1"/>
  <c r="CK460" i="1" s="1"/>
  <c r="CL460" i="1" s="1"/>
  <c r="CM460" i="1" s="1"/>
  <c r="CN460" i="1" s="1"/>
  <c r="CO460" i="1" s="1"/>
  <c r="DP460" i="1"/>
  <c r="ED460" i="1"/>
  <c r="EH460" i="1"/>
  <c r="AE461" i="1"/>
  <c r="DY462" i="1"/>
  <c r="EG462" i="1"/>
  <c r="EK462" i="1"/>
  <c r="AF463" i="1"/>
  <c r="AE463" i="1"/>
  <c r="EN468" i="1"/>
  <c r="EO468" i="1"/>
  <c r="EA454" i="1"/>
  <c r="ED458" i="1"/>
  <c r="X460" i="1"/>
  <c r="AH460" i="1"/>
  <c r="AI460" i="1" s="1"/>
  <c r="EA460" i="1"/>
  <c r="AF461" i="1"/>
  <c r="ED462" i="1"/>
  <c r="EO466" i="1"/>
  <c r="EN466" i="1"/>
  <c r="EN472" i="1"/>
  <c r="EO472" i="1"/>
  <c r="AV474" i="1"/>
  <c r="AH474" i="1"/>
  <c r="AI474" i="1" s="1"/>
  <c r="X474" i="1"/>
  <c r="BR474" i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K474" i="1" s="1"/>
  <c r="CL474" i="1" s="1"/>
  <c r="CM474" i="1" s="1"/>
  <c r="CN474" i="1" s="1"/>
  <c r="CO474" i="1" s="1"/>
  <c r="W474" i="1"/>
  <c r="EA458" i="1"/>
  <c r="U460" i="1"/>
  <c r="EA462" i="1"/>
  <c r="EO464" i="1"/>
  <c r="EN464" i="1"/>
  <c r="EN474" i="1"/>
  <c r="EO474" i="1"/>
  <c r="AV476" i="1"/>
  <c r="AH476" i="1"/>
  <c r="AI476" i="1" s="1"/>
  <c r="X476" i="1"/>
  <c r="BR476" i="1"/>
  <c r="BS476" i="1" s="1"/>
  <c r="BT476" i="1" s="1"/>
  <c r="BU476" i="1" s="1"/>
  <c r="BV476" i="1" s="1"/>
  <c r="BW476" i="1" s="1"/>
  <c r="BX476" i="1" s="1"/>
  <c r="BY476" i="1" s="1"/>
  <c r="BZ476" i="1" s="1"/>
  <c r="CA476" i="1" s="1"/>
  <c r="CB476" i="1" s="1"/>
  <c r="CC476" i="1" s="1"/>
  <c r="CD476" i="1" s="1"/>
  <c r="CE476" i="1" s="1"/>
  <c r="CF476" i="1" s="1"/>
  <c r="CG476" i="1" s="1"/>
  <c r="CH476" i="1" s="1"/>
  <c r="CI476" i="1" s="1"/>
  <c r="CJ476" i="1" s="1"/>
  <c r="CK476" i="1" s="1"/>
  <c r="CL476" i="1" s="1"/>
  <c r="CM476" i="1" s="1"/>
  <c r="CN476" i="1" s="1"/>
  <c r="CO476" i="1" s="1"/>
  <c r="W476" i="1"/>
  <c r="DX464" i="1"/>
  <c r="EJ464" i="1"/>
  <c r="EA466" i="1"/>
  <c r="EE466" i="1"/>
  <c r="AE467" i="1"/>
  <c r="DY468" i="1"/>
  <c r="EG468" i="1"/>
  <c r="EK468" i="1"/>
  <c r="AE469" i="1"/>
  <c r="DK470" i="1"/>
  <c r="DY470" i="1"/>
  <c r="EG470" i="1"/>
  <c r="EK470" i="1"/>
  <c r="AE471" i="1"/>
  <c r="DK472" i="1"/>
  <c r="DY472" i="1"/>
  <c r="EG472" i="1"/>
  <c r="EK472" i="1"/>
  <c r="AE473" i="1"/>
  <c r="DK474" i="1"/>
  <c r="DY474" i="1"/>
  <c r="EG474" i="1"/>
  <c r="EK474" i="1"/>
  <c r="AE475" i="1"/>
  <c r="DY476" i="1"/>
  <c r="EG476" i="1"/>
  <c r="EK476" i="1"/>
  <c r="V464" i="1"/>
  <c r="EG464" i="1"/>
  <c r="AF467" i="1"/>
  <c r="ED468" i="1"/>
  <c r="AF469" i="1"/>
  <c r="DP470" i="1"/>
  <c r="ED470" i="1"/>
  <c r="AF471" i="1"/>
  <c r="DP472" i="1"/>
  <c r="ED472" i="1"/>
  <c r="AF473" i="1"/>
  <c r="DP474" i="1"/>
  <c r="ED474" i="1"/>
  <c r="AF475" i="1"/>
  <c r="ED476" i="1"/>
  <c r="EI478" i="1"/>
  <c r="EH478" i="1"/>
  <c r="ED464" i="1"/>
  <c r="V466" i="1"/>
  <c r="EA468" i="1"/>
  <c r="EA470" i="1"/>
  <c r="EA472" i="1"/>
  <c r="EA474" i="1"/>
  <c r="EA476" i="1"/>
  <c r="AV478" i="1"/>
  <c r="AH478" i="1"/>
  <c r="AI478" i="1" s="1"/>
  <c r="X478" i="1"/>
  <c r="BR478" i="1"/>
  <c r="BS478" i="1" s="1"/>
  <c r="BT478" i="1" s="1"/>
  <c r="BU478" i="1" s="1"/>
  <c r="BV478" i="1" s="1"/>
  <c r="BW478" i="1" s="1"/>
  <c r="BX478" i="1" s="1"/>
  <c r="BY478" i="1" s="1"/>
  <c r="BZ478" i="1" s="1"/>
  <c r="CA478" i="1" s="1"/>
  <c r="CB478" i="1" s="1"/>
  <c r="CC478" i="1" s="1"/>
  <c r="CD478" i="1" s="1"/>
  <c r="CE478" i="1" s="1"/>
  <c r="CF478" i="1" s="1"/>
  <c r="CG478" i="1" s="1"/>
  <c r="CH478" i="1" s="1"/>
  <c r="CI478" i="1" s="1"/>
  <c r="CJ478" i="1" s="1"/>
  <c r="CK478" i="1" s="1"/>
  <c r="CL478" i="1" s="1"/>
  <c r="CM478" i="1" s="1"/>
  <c r="CN478" i="1" s="1"/>
  <c r="CO478" i="1" s="1"/>
  <c r="W478" i="1"/>
  <c r="EK478" i="1"/>
  <c r="AV480" i="1"/>
  <c r="AH480" i="1"/>
  <c r="AI480" i="1" s="1"/>
  <c r="X480" i="1"/>
  <c r="EF480" i="1"/>
  <c r="EE480" i="1"/>
  <c r="EA464" i="1"/>
  <c r="AF477" i="1"/>
  <c r="ED478" i="1"/>
  <c r="EA480" i="1"/>
  <c r="EM480" i="1"/>
  <c r="AV482" i="1"/>
  <c r="AH482" i="1"/>
  <c r="AI482" i="1" s="1"/>
  <c r="X482" i="1"/>
  <c r="BR482" i="1"/>
  <c r="BS482" i="1" s="1"/>
  <c r="BT482" i="1" s="1"/>
  <c r="BU482" i="1" s="1"/>
  <c r="BV482" i="1" s="1"/>
  <c r="BW482" i="1" s="1"/>
  <c r="BX482" i="1" s="1"/>
  <c r="BY482" i="1" s="1"/>
  <c r="BZ482" i="1" s="1"/>
  <c r="CA482" i="1" s="1"/>
  <c r="CB482" i="1" s="1"/>
  <c r="CC482" i="1" s="1"/>
  <c r="CD482" i="1" s="1"/>
  <c r="CE482" i="1" s="1"/>
  <c r="CF482" i="1" s="1"/>
  <c r="CG482" i="1" s="1"/>
  <c r="CH482" i="1" s="1"/>
  <c r="CI482" i="1" s="1"/>
  <c r="CJ482" i="1" s="1"/>
  <c r="CK482" i="1" s="1"/>
  <c r="CL482" i="1" s="1"/>
  <c r="CM482" i="1" s="1"/>
  <c r="CN482" i="1" s="1"/>
  <c r="CO482" i="1" s="1"/>
  <c r="W482" i="1"/>
  <c r="EI482" i="1"/>
  <c r="EH482" i="1"/>
  <c r="AV484" i="1"/>
  <c r="AH484" i="1"/>
  <c r="AI484" i="1" s="1"/>
  <c r="X484" i="1"/>
  <c r="BR484" i="1"/>
  <c r="BS484" i="1" s="1"/>
  <c r="BT484" i="1" s="1"/>
  <c r="BU484" i="1" s="1"/>
  <c r="BV484" i="1" s="1"/>
  <c r="BW484" i="1" s="1"/>
  <c r="BX484" i="1" s="1"/>
  <c r="BY484" i="1" s="1"/>
  <c r="BZ484" i="1" s="1"/>
  <c r="CA484" i="1" s="1"/>
  <c r="CB484" i="1" s="1"/>
  <c r="CC484" i="1" s="1"/>
  <c r="CD484" i="1" s="1"/>
  <c r="CE484" i="1" s="1"/>
  <c r="CF484" i="1" s="1"/>
  <c r="CG484" i="1" s="1"/>
  <c r="CH484" i="1" s="1"/>
  <c r="CI484" i="1" s="1"/>
  <c r="CJ484" i="1" s="1"/>
  <c r="CK484" i="1" s="1"/>
  <c r="CL484" i="1" s="1"/>
  <c r="CM484" i="1" s="1"/>
  <c r="CN484" i="1" s="1"/>
  <c r="CO484" i="1" s="1"/>
  <c r="W484" i="1"/>
  <c r="EI484" i="1"/>
  <c r="EH484" i="1"/>
  <c r="AV486" i="1"/>
  <c r="AH486" i="1"/>
  <c r="AI486" i="1" s="1"/>
  <c r="X486" i="1"/>
  <c r="BR486" i="1"/>
  <c r="BS486" i="1" s="1"/>
  <c r="BT486" i="1" s="1"/>
  <c r="BU486" i="1" s="1"/>
  <c r="BV486" i="1" s="1"/>
  <c r="BW486" i="1" s="1"/>
  <c r="BX486" i="1" s="1"/>
  <c r="BY486" i="1" s="1"/>
  <c r="BZ486" i="1" s="1"/>
  <c r="CA486" i="1" s="1"/>
  <c r="CB486" i="1" s="1"/>
  <c r="CC486" i="1" s="1"/>
  <c r="CD486" i="1" s="1"/>
  <c r="CE486" i="1" s="1"/>
  <c r="CF486" i="1" s="1"/>
  <c r="CG486" i="1" s="1"/>
  <c r="CH486" i="1" s="1"/>
  <c r="CI486" i="1" s="1"/>
  <c r="CJ486" i="1" s="1"/>
  <c r="CK486" i="1" s="1"/>
  <c r="CL486" i="1" s="1"/>
  <c r="CM486" i="1" s="1"/>
  <c r="CN486" i="1" s="1"/>
  <c r="CO486" i="1" s="1"/>
  <c r="W486" i="1"/>
  <c r="EI486" i="1"/>
  <c r="EH486" i="1"/>
  <c r="EF490" i="1"/>
  <c r="EE490" i="1"/>
  <c r="EA478" i="1"/>
  <c r="EM478" i="1"/>
  <c r="DX480" i="1"/>
  <c r="EJ480" i="1"/>
  <c r="EK488" i="1"/>
  <c r="EL488" i="1"/>
  <c r="DX478" i="1"/>
  <c r="AV488" i="1"/>
  <c r="AH488" i="1"/>
  <c r="AI488" i="1" s="1"/>
  <c r="X488" i="1"/>
  <c r="BR488" i="1"/>
  <c r="BS488" i="1" s="1"/>
  <c r="BT488" i="1" s="1"/>
  <c r="BU488" i="1" s="1"/>
  <c r="BV488" i="1" s="1"/>
  <c r="BW488" i="1" s="1"/>
  <c r="BX488" i="1" s="1"/>
  <c r="BY488" i="1" s="1"/>
  <c r="BZ488" i="1" s="1"/>
  <c r="CA488" i="1" s="1"/>
  <c r="CB488" i="1" s="1"/>
  <c r="CC488" i="1" s="1"/>
  <c r="CD488" i="1" s="1"/>
  <c r="CE488" i="1" s="1"/>
  <c r="CF488" i="1" s="1"/>
  <c r="CG488" i="1" s="1"/>
  <c r="CH488" i="1" s="1"/>
  <c r="CI488" i="1" s="1"/>
  <c r="CJ488" i="1" s="1"/>
  <c r="CK488" i="1" s="1"/>
  <c r="CL488" i="1" s="1"/>
  <c r="CM488" i="1" s="1"/>
  <c r="CN488" i="1" s="1"/>
  <c r="CO488" i="1" s="1"/>
  <c r="W488" i="1"/>
  <c r="AH490" i="1"/>
  <c r="AI490" i="1" s="1"/>
  <c r="X490" i="1"/>
  <c r="BR490" i="1"/>
  <c r="BS490" i="1" s="1"/>
  <c r="BT490" i="1" s="1"/>
  <c r="BU490" i="1" s="1"/>
  <c r="BV490" i="1" s="1"/>
  <c r="BW490" i="1" s="1"/>
  <c r="BX490" i="1" s="1"/>
  <c r="BY490" i="1" s="1"/>
  <c r="BZ490" i="1" s="1"/>
  <c r="CA490" i="1" s="1"/>
  <c r="CB490" i="1" s="1"/>
  <c r="CC490" i="1" s="1"/>
  <c r="CD490" i="1" s="1"/>
  <c r="CE490" i="1" s="1"/>
  <c r="CF490" i="1" s="1"/>
  <c r="CG490" i="1" s="1"/>
  <c r="CH490" i="1" s="1"/>
  <c r="CI490" i="1" s="1"/>
  <c r="CJ490" i="1" s="1"/>
  <c r="CK490" i="1" s="1"/>
  <c r="CL490" i="1" s="1"/>
  <c r="CM490" i="1" s="1"/>
  <c r="CN490" i="1" s="1"/>
  <c r="CO490" i="1" s="1"/>
  <c r="W490" i="1"/>
  <c r="AV490" i="1"/>
  <c r="AF481" i="1"/>
  <c r="AF482" i="1"/>
  <c r="ED482" i="1"/>
  <c r="AF483" i="1"/>
  <c r="AF484" i="1"/>
  <c r="ED484" i="1"/>
  <c r="AF485" i="1"/>
  <c r="AF486" i="1"/>
  <c r="ED486" i="1"/>
  <c r="AF488" i="1"/>
  <c r="EC494" i="1"/>
  <c r="EB494" i="1"/>
  <c r="EA482" i="1"/>
  <c r="EM482" i="1"/>
  <c r="EA484" i="1"/>
  <c r="EM484" i="1"/>
  <c r="EA486" i="1"/>
  <c r="EM486" i="1"/>
  <c r="EA488" i="1"/>
  <c r="EE488" i="1"/>
  <c r="EM488" i="1"/>
  <c r="AE489" i="1"/>
  <c r="EC490" i="1"/>
  <c r="EB490" i="1"/>
  <c r="V492" i="1"/>
  <c r="AE493" i="1"/>
  <c r="AF493" i="1"/>
  <c r="DD493" i="1"/>
  <c r="DX482" i="1"/>
  <c r="EJ482" i="1"/>
  <c r="DX484" i="1"/>
  <c r="EJ484" i="1"/>
  <c r="DX486" i="1"/>
  <c r="EJ486" i="1"/>
  <c r="DX488" i="1"/>
  <c r="AF489" i="1"/>
  <c r="EO492" i="1"/>
  <c r="AV494" i="1"/>
  <c r="BR494" i="1"/>
  <c r="BS494" i="1" s="1"/>
  <c r="BT494" i="1" s="1"/>
  <c r="BU494" i="1" s="1"/>
  <c r="BV494" i="1" s="1"/>
  <c r="BW494" i="1" s="1"/>
  <c r="BX494" i="1" s="1"/>
  <c r="BY494" i="1" s="1"/>
  <c r="BZ494" i="1" s="1"/>
  <c r="CA494" i="1" s="1"/>
  <c r="CB494" i="1" s="1"/>
  <c r="CC494" i="1" s="1"/>
  <c r="CD494" i="1" s="1"/>
  <c r="CE494" i="1" s="1"/>
  <c r="CF494" i="1" s="1"/>
  <c r="CG494" i="1" s="1"/>
  <c r="CH494" i="1" s="1"/>
  <c r="CI494" i="1" s="1"/>
  <c r="CJ494" i="1" s="1"/>
  <c r="CK494" i="1" s="1"/>
  <c r="CL494" i="1" s="1"/>
  <c r="CM494" i="1" s="1"/>
  <c r="CN494" i="1" s="1"/>
  <c r="CO494" i="1" s="1"/>
  <c r="W494" i="1"/>
  <c r="EG490" i="1"/>
  <c r="EJ490" i="1"/>
  <c r="DX490" i="1"/>
  <c r="EM490" i="1"/>
  <c r="EI492" i="1"/>
  <c r="EH492" i="1"/>
  <c r="EG494" i="1"/>
  <c r="EJ494" i="1"/>
  <c r="DX494" i="1"/>
  <c r="ED494" i="1"/>
  <c r="EM494" i="1"/>
  <c r="AF491" i="1"/>
  <c r="EA492" i="1"/>
  <c r="EO495" i="1"/>
  <c r="EN495" i="1"/>
  <c r="EO497" i="1"/>
  <c r="EN497" i="1"/>
  <c r="BR498" i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CK498" i="1" s="1"/>
  <c r="CL498" i="1" s="1"/>
  <c r="CM498" i="1" s="1"/>
  <c r="CN498" i="1" s="1"/>
  <c r="CO498" i="1" s="1"/>
  <c r="AV498" i="1"/>
  <c r="AH498" i="1"/>
  <c r="AI498" i="1" s="1"/>
  <c r="X498" i="1"/>
  <c r="W498" i="1"/>
  <c r="AV499" i="1"/>
  <c r="AH499" i="1"/>
  <c r="AI499" i="1" s="1"/>
  <c r="X499" i="1"/>
  <c r="W499" i="1"/>
  <c r="BR499" i="1"/>
  <c r="BS499" i="1" s="1"/>
  <c r="BT499" i="1" s="1"/>
  <c r="BU499" i="1" s="1"/>
  <c r="BV499" i="1" s="1"/>
  <c r="BW499" i="1" s="1"/>
  <c r="BX499" i="1" s="1"/>
  <c r="BY499" i="1" s="1"/>
  <c r="BZ499" i="1" s="1"/>
  <c r="CA499" i="1" s="1"/>
  <c r="CB499" i="1" s="1"/>
  <c r="CC499" i="1" s="1"/>
  <c r="CD499" i="1" s="1"/>
  <c r="CE499" i="1" s="1"/>
  <c r="CF499" i="1" s="1"/>
  <c r="CG499" i="1" s="1"/>
  <c r="CH499" i="1" s="1"/>
  <c r="CI499" i="1" s="1"/>
  <c r="CJ499" i="1" s="1"/>
  <c r="CK499" i="1" s="1"/>
  <c r="CL499" i="1" s="1"/>
  <c r="CM499" i="1" s="1"/>
  <c r="CN499" i="1" s="1"/>
  <c r="CO499" i="1" s="1"/>
  <c r="AV496" i="1"/>
  <c r="AH496" i="1"/>
  <c r="AI496" i="1" s="1"/>
  <c r="X496" i="1"/>
  <c r="W496" i="1"/>
  <c r="BR496" i="1"/>
  <c r="BS496" i="1" s="1"/>
  <c r="BT496" i="1" s="1"/>
  <c r="BU496" i="1" s="1"/>
  <c r="BV496" i="1" s="1"/>
  <c r="BW496" i="1" s="1"/>
  <c r="BX496" i="1" s="1"/>
  <c r="BY496" i="1" s="1"/>
  <c r="BZ496" i="1" s="1"/>
  <c r="CA496" i="1" s="1"/>
  <c r="CB496" i="1" s="1"/>
  <c r="CC496" i="1" s="1"/>
  <c r="CD496" i="1" s="1"/>
  <c r="CE496" i="1" s="1"/>
  <c r="CF496" i="1" s="1"/>
  <c r="CG496" i="1" s="1"/>
  <c r="CH496" i="1" s="1"/>
  <c r="CI496" i="1" s="1"/>
  <c r="CJ496" i="1" s="1"/>
  <c r="CK496" i="1" s="1"/>
  <c r="CL496" i="1" s="1"/>
  <c r="CM496" i="1" s="1"/>
  <c r="CN496" i="1" s="1"/>
  <c r="CO496" i="1" s="1"/>
  <c r="EL496" i="1"/>
  <c r="EK496" i="1"/>
  <c r="EF495" i="1"/>
  <c r="EG496" i="1"/>
  <c r="EF497" i="1"/>
  <c r="W502" i="1"/>
  <c r="BR502" i="1"/>
  <c r="BS502" i="1" s="1"/>
  <c r="BT502" i="1" s="1"/>
  <c r="BU502" i="1" s="1"/>
  <c r="BV502" i="1" s="1"/>
  <c r="BW502" i="1" s="1"/>
  <c r="BX502" i="1" s="1"/>
  <c r="BY502" i="1" s="1"/>
  <c r="BZ502" i="1" s="1"/>
  <c r="CA502" i="1" s="1"/>
  <c r="CB502" i="1" s="1"/>
  <c r="CC502" i="1" s="1"/>
  <c r="CD502" i="1" s="1"/>
  <c r="CE502" i="1" s="1"/>
  <c r="CF502" i="1" s="1"/>
  <c r="CG502" i="1" s="1"/>
  <c r="CH502" i="1" s="1"/>
  <c r="CI502" i="1" s="1"/>
  <c r="CJ502" i="1" s="1"/>
  <c r="CK502" i="1" s="1"/>
  <c r="CL502" i="1" s="1"/>
  <c r="CM502" i="1" s="1"/>
  <c r="CN502" i="1" s="1"/>
  <c r="CO502" i="1" s="1"/>
  <c r="AV502" i="1"/>
  <c r="AH502" i="1"/>
  <c r="AI502" i="1" s="1"/>
  <c r="X502" i="1"/>
  <c r="EL499" i="1"/>
  <c r="EA496" i="1"/>
  <c r="EE496" i="1"/>
  <c r="EM496" i="1"/>
  <c r="EA498" i="1"/>
  <c r="EL498" i="1"/>
  <c r="EF499" i="1"/>
  <c r="EE499" i="1"/>
  <c r="AV501" i="1"/>
  <c r="AH501" i="1"/>
  <c r="AI501" i="1" s="1"/>
  <c r="X501" i="1"/>
  <c r="W501" i="1"/>
  <c r="BR501" i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CK501" i="1" s="1"/>
  <c r="CL501" i="1" s="1"/>
  <c r="CM501" i="1" s="1"/>
  <c r="CN501" i="1" s="1"/>
  <c r="CO501" i="1" s="1"/>
  <c r="EA495" i="1"/>
  <c r="DX496" i="1"/>
  <c r="EA497" i="1"/>
  <c r="EM498" i="1"/>
  <c r="EI500" i="1"/>
  <c r="EH500" i="1"/>
  <c r="EL501" i="1"/>
  <c r="EK501" i="1"/>
  <c r="EO502" i="1"/>
  <c r="EN502" i="1"/>
  <c r="BR500" i="1"/>
  <c r="BS500" i="1" s="1"/>
  <c r="BT500" i="1" s="1"/>
  <c r="BU500" i="1" s="1"/>
  <c r="BV500" i="1" s="1"/>
  <c r="BW500" i="1" s="1"/>
  <c r="BX500" i="1" s="1"/>
  <c r="BY500" i="1" s="1"/>
  <c r="BZ500" i="1" s="1"/>
  <c r="CA500" i="1" s="1"/>
  <c r="CB500" i="1" s="1"/>
  <c r="CC500" i="1" s="1"/>
  <c r="CD500" i="1" s="1"/>
  <c r="CE500" i="1" s="1"/>
  <c r="CF500" i="1" s="1"/>
  <c r="CG500" i="1" s="1"/>
  <c r="CH500" i="1" s="1"/>
  <c r="CI500" i="1" s="1"/>
  <c r="CJ500" i="1" s="1"/>
  <c r="CK500" i="1" s="1"/>
  <c r="CL500" i="1" s="1"/>
  <c r="CM500" i="1" s="1"/>
  <c r="CN500" i="1" s="1"/>
  <c r="CO500" i="1" s="1"/>
  <c r="W500" i="1"/>
  <c r="EA500" i="1"/>
  <c r="EE500" i="1"/>
  <c r="EM500" i="1"/>
  <c r="DY502" i="1"/>
  <c r="EG502" i="1"/>
  <c r="EK502" i="1"/>
  <c r="EA499" i="1"/>
  <c r="EM499" i="1"/>
  <c r="X500" i="1"/>
  <c r="AH500" i="1"/>
  <c r="AI500" i="1" s="1"/>
  <c r="DX500" i="1"/>
  <c r="EJ500" i="1"/>
  <c r="EA501" i="1"/>
  <c r="EE501" i="1"/>
  <c r="EM501" i="1"/>
  <c r="ED502" i="1"/>
  <c r="DX499" i="1"/>
  <c r="DX501" i="1"/>
  <c r="EA502" i="1"/>
  <c r="DD99" i="1" l="1"/>
  <c r="FN2" i="1"/>
  <c r="DY499" i="1"/>
  <c r="DZ499" i="1"/>
  <c r="EB499" i="1"/>
  <c r="EC499" i="1"/>
  <c r="EF494" i="1"/>
  <c r="EE494" i="1"/>
  <c r="DY490" i="1"/>
  <c r="DZ490" i="1"/>
  <c r="EK486" i="1"/>
  <c r="EL486" i="1"/>
  <c r="EK482" i="1"/>
  <c r="EL482" i="1"/>
  <c r="AH492" i="1"/>
  <c r="AI492" i="1" s="1"/>
  <c r="X492" i="1"/>
  <c r="BR492" i="1"/>
  <c r="BS492" i="1" s="1"/>
  <c r="BT492" i="1" s="1"/>
  <c r="BU492" i="1" s="1"/>
  <c r="BV492" i="1" s="1"/>
  <c r="BW492" i="1" s="1"/>
  <c r="BX492" i="1" s="1"/>
  <c r="BY492" i="1" s="1"/>
  <c r="BZ492" i="1" s="1"/>
  <c r="CA492" i="1" s="1"/>
  <c r="CB492" i="1" s="1"/>
  <c r="CC492" i="1" s="1"/>
  <c r="CD492" i="1" s="1"/>
  <c r="CE492" i="1" s="1"/>
  <c r="CF492" i="1" s="1"/>
  <c r="CG492" i="1" s="1"/>
  <c r="CH492" i="1" s="1"/>
  <c r="CI492" i="1" s="1"/>
  <c r="CJ492" i="1" s="1"/>
  <c r="CK492" i="1" s="1"/>
  <c r="CL492" i="1" s="1"/>
  <c r="CM492" i="1" s="1"/>
  <c r="CN492" i="1" s="1"/>
  <c r="CO492" i="1" s="1"/>
  <c r="W492" i="1"/>
  <c r="AV492" i="1"/>
  <c r="EO486" i="1"/>
  <c r="EN486" i="1"/>
  <c r="EC484" i="1"/>
  <c r="EB484" i="1"/>
  <c r="EK480" i="1"/>
  <c r="EL480" i="1"/>
  <c r="EN478" i="1"/>
  <c r="EO478" i="1"/>
  <c r="EC480" i="1"/>
  <c r="EB480" i="1"/>
  <c r="EC464" i="1"/>
  <c r="EB464" i="1"/>
  <c r="EB476" i="1"/>
  <c r="EC476" i="1"/>
  <c r="EE464" i="1"/>
  <c r="EF464" i="1"/>
  <c r="EF476" i="1"/>
  <c r="EE476" i="1"/>
  <c r="EI464" i="1"/>
  <c r="EH464" i="1"/>
  <c r="EI468" i="1"/>
  <c r="EH468" i="1"/>
  <c r="EC466" i="1"/>
  <c r="EB466" i="1"/>
  <c r="EL464" i="1"/>
  <c r="EK464" i="1"/>
  <c r="EC458" i="1"/>
  <c r="EB458" i="1"/>
  <c r="EB454" i="1"/>
  <c r="EC454" i="1"/>
  <c r="EI462" i="1"/>
  <c r="EH462" i="1"/>
  <c r="EF454" i="1"/>
  <c r="EE454" i="1"/>
  <c r="DY452" i="1"/>
  <c r="DZ452" i="1"/>
  <c r="EO452" i="1"/>
  <c r="EN452" i="1"/>
  <c r="DZ450" i="1"/>
  <c r="DY450" i="1"/>
  <c r="EC444" i="1"/>
  <c r="EB444" i="1"/>
  <c r="EN450" i="1"/>
  <c r="EO450" i="1"/>
  <c r="EF450" i="1"/>
  <c r="EE450" i="1"/>
  <c r="EO442" i="1"/>
  <c r="EN442" i="1"/>
  <c r="DY440" i="1"/>
  <c r="DZ440" i="1"/>
  <c r="EE438" i="1"/>
  <c r="EF438" i="1"/>
  <c r="EB435" i="1"/>
  <c r="EC435" i="1"/>
  <c r="EH427" i="1"/>
  <c r="EI427" i="1"/>
  <c r="DZ436" i="1"/>
  <c r="DY436" i="1"/>
  <c r="DZ433" i="1"/>
  <c r="DY433" i="1"/>
  <c r="DZ427" i="1"/>
  <c r="DY427" i="1"/>
  <c r="EC419" i="1"/>
  <c r="EB419" i="1"/>
  <c r="EC433" i="1"/>
  <c r="EB433" i="1"/>
  <c r="DZ421" i="1"/>
  <c r="DY421" i="1"/>
  <c r="EB415" i="1"/>
  <c r="EC415" i="1"/>
  <c r="EE411" i="1"/>
  <c r="EF411" i="1"/>
  <c r="EB408" i="1"/>
  <c r="EC408" i="1"/>
  <c r="EN403" i="1"/>
  <c r="EO403" i="1"/>
  <c r="EH399" i="1"/>
  <c r="EI399" i="1"/>
  <c r="EL404" i="1"/>
  <c r="EK404" i="1"/>
  <c r="EL401" i="1"/>
  <c r="EK401" i="1"/>
  <c r="EL399" i="1"/>
  <c r="EK399" i="1"/>
  <c r="EO404" i="1"/>
  <c r="EN404" i="1"/>
  <c r="EO399" i="1"/>
  <c r="EN399" i="1"/>
  <c r="EC391" i="1"/>
  <c r="EB391" i="1"/>
  <c r="EC387" i="1"/>
  <c r="EB387" i="1"/>
  <c r="EK384" i="1"/>
  <c r="EL384" i="1"/>
  <c r="EB382" i="1"/>
  <c r="EC382" i="1"/>
  <c r="EH372" i="1"/>
  <c r="EI372" i="1"/>
  <c r="EC373" i="1"/>
  <c r="EB373" i="1"/>
  <c r="EL372" i="1"/>
  <c r="EK372" i="1"/>
  <c r="EC367" i="1"/>
  <c r="EB367" i="1"/>
  <c r="EB368" i="1"/>
  <c r="EC368" i="1"/>
  <c r="DY366" i="1"/>
  <c r="DZ366" i="1"/>
  <c r="EC346" i="1"/>
  <c r="EB346" i="1"/>
  <c r="EC369" i="1"/>
  <c r="EB369" i="1"/>
  <c r="EO355" i="1"/>
  <c r="EN355" i="1"/>
  <c r="EB320" i="1"/>
  <c r="EC320" i="1"/>
  <c r="EH320" i="1"/>
  <c r="EI320" i="1"/>
  <c r="EL289" i="1"/>
  <c r="EK289" i="1"/>
  <c r="EO289" i="1"/>
  <c r="EN289" i="1"/>
  <c r="EB279" i="1"/>
  <c r="EC279" i="1"/>
  <c r="DY276" i="1"/>
  <c r="DZ276" i="1"/>
  <c r="EL273" i="1"/>
  <c r="EK273" i="1"/>
  <c r="EF269" i="1"/>
  <c r="EE269" i="1"/>
  <c r="EK250" i="1"/>
  <c r="EL250" i="1"/>
  <c r="EC273" i="1"/>
  <c r="EB273" i="1"/>
  <c r="EC267" i="1"/>
  <c r="EB267" i="1"/>
  <c r="EC237" i="1"/>
  <c r="EB237" i="1"/>
  <c r="EC214" i="1"/>
  <c r="EB214" i="1"/>
  <c r="DZ204" i="1"/>
  <c r="DY204" i="1"/>
  <c r="EC203" i="1"/>
  <c r="EB203" i="1"/>
  <c r="DZ192" i="1"/>
  <c r="DY192" i="1"/>
  <c r="DZ183" i="1"/>
  <c r="DY183" i="1"/>
  <c r="DZ152" i="1"/>
  <c r="DY152" i="1"/>
  <c r="EE237" i="1"/>
  <c r="EF237" i="1"/>
  <c r="EB207" i="1"/>
  <c r="EC207" i="1"/>
  <c r="EB183" i="1"/>
  <c r="EC183" i="1"/>
  <c r="EB166" i="1"/>
  <c r="EC166" i="1"/>
  <c r="EB152" i="1"/>
  <c r="EC152" i="1"/>
  <c r="EO246" i="1"/>
  <c r="EN246" i="1"/>
  <c r="EI237" i="1"/>
  <c r="EH237" i="1"/>
  <c r="DZ226" i="1"/>
  <c r="DY226" i="1"/>
  <c r="DZ224" i="1"/>
  <c r="DY224" i="1"/>
  <c r="DZ219" i="1"/>
  <c r="DY219" i="1"/>
  <c r="EI215" i="1"/>
  <c r="EH215" i="1"/>
  <c r="EF211" i="1"/>
  <c r="EE211" i="1"/>
  <c r="EI198" i="1"/>
  <c r="EH198" i="1"/>
  <c r="EC196" i="1"/>
  <c r="EB196" i="1"/>
  <c r="EC182" i="1"/>
  <c r="EB182" i="1"/>
  <c r="EO164" i="1"/>
  <c r="EN164" i="1"/>
  <c r="DZ158" i="1"/>
  <c r="DY158" i="1"/>
  <c r="EF152" i="1"/>
  <c r="EE152" i="1"/>
  <c r="DZ237" i="1"/>
  <c r="DY237" i="1"/>
  <c r="EL235" i="1"/>
  <c r="EK235" i="1"/>
  <c r="EO219" i="1"/>
  <c r="EN219" i="1"/>
  <c r="DZ214" i="1"/>
  <c r="DY214" i="1"/>
  <c r="EF200" i="1"/>
  <c r="EE200" i="1"/>
  <c r="DZ198" i="1"/>
  <c r="DY198" i="1"/>
  <c r="EI180" i="1"/>
  <c r="EH180" i="1"/>
  <c r="EO158" i="1"/>
  <c r="EN158" i="1"/>
  <c r="EH150" i="1"/>
  <c r="EI150" i="1"/>
  <c r="EN146" i="1"/>
  <c r="EO146" i="1"/>
  <c r="EH136" i="1"/>
  <c r="EI136" i="1"/>
  <c r="EF146" i="1"/>
  <c r="EE146" i="1"/>
  <c r="EI144" i="1"/>
  <c r="EH144" i="1"/>
  <c r="EI146" i="1"/>
  <c r="EH146" i="1"/>
  <c r="EC133" i="1"/>
  <c r="EB133" i="1"/>
  <c r="EE133" i="1"/>
  <c r="EF133" i="1"/>
  <c r="EI131" i="1"/>
  <c r="EH131" i="1"/>
  <c r="EC130" i="1"/>
  <c r="EB130" i="1"/>
  <c r="EK115" i="1"/>
  <c r="EL115" i="1"/>
  <c r="DZ124" i="1"/>
  <c r="DY124" i="1"/>
  <c r="EO127" i="1"/>
  <c r="EN127" i="1"/>
  <c r="EC101" i="1"/>
  <c r="EB101" i="1"/>
  <c r="EE104" i="1"/>
  <c r="EF104" i="1"/>
  <c r="EB95" i="1"/>
  <c r="EC95" i="1"/>
  <c r="EH91" i="1"/>
  <c r="EI91" i="1"/>
  <c r="EK86" i="1"/>
  <c r="EL86" i="1"/>
  <c r="EF95" i="1"/>
  <c r="EE95" i="1"/>
  <c r="EF93" i="1"/>
  <c r="EE93" i="1"/>
  <c r="EL104" i="1"/>
  <c r="EK104" i="1"/>
  <c r="EO94" i="1"/>
  <c r="EN94" i="1"/>
  <c r="EO91" i="1"/>
  <c r="EN91" i="1"/>
  <c r="EC83" i="1"/>
  <c r="EB83" i="1"/>
  <c r="EB78" i="1"/>
  <c r="EC78" i="1"/>
  <c r="EE73" i="1"/>
  <c r="EF73" i="1"/>
  <c r="EE69" i="1"/>
  <c r="EF69" i="1"/>
  <c r="DY83" i="1"/>
  <c r="DZ83" i="1"/>
  <c r="EO81" i="1"/>
  <c r="EN81" i="1"/>
  <c r="EH81" i="1"/>
  <c r="EI81" i="1"/>
  <c r="EI75" i="1"/>
  <c r="EH75" i="1"/>
  <c r="EF70" i="1"/>
  <c r="EE70" i="1"/>
  <c r="EC77" i="1"/>
  <c r="EB77" i="1"/>
  <c r="DZ75" i="1"/>
  <c r="DY75" i="1"/>
  <c r="EL69" i="1"/>
  <c r="EK69" i="1"/>
  <c r="DZ65" i="1"/>
  <c r="DY65" i="1"/>
  <c r="EC56" i="1"/>
  <c r="EB56" i="1"/>
  <c r="EC24" i="1"/>
  <c r="EB24" i="1"/>
  <c r="EN65" i="1"/>
  <c r="EO65" i="1"/>
  <c r="EH64" i="1"/>
  <c r="EI64" i="1"/>
  <c r="EB60" i="1"/>
  <c r="EC60" i="1"/>
  <c r="EE58" i="1"/>
  <c r="EF58" i="1"/>
  <c r="EE56" i="1"/>
  <c r="EF56" i="1"/>
  <c r="EH54" i="1"/>
  <c r="EI54" i="1"/>
  <c r="EH52" i="1"/>
  <c r="EI52" i="1"/>
  <c r="EH38" i="1"/>
  <c r="EI38" i="1"/>
  <c r="EK36" i="1"/>
  <c r="EL36" i="1"/>
  <c r="EK34" i="1"/>
  <c r="EL34" i="1"/>
  <c r="DY28" i="1"/>
  <c r="DZ28" i="1"/>
  <c r="EC61" i="1"/>
  <c r="EB61" i="1"/>
  <c r="EL54" i="1"/>
  <c r="EK54" i="1"/>
  <c r="EL50" i="1"/>
  <c r="EK50" i="1"/>
  <c r="EC47" i="1"/>
  <c r="EB47" i="1"/>
  <c r="EC36" i="1"/>
  <c r="EB36" i="1"/>
  <c r="EC28" i="1"/>
  <c r="EB28" i="1"/>
  <c r="EO64" i="1"/>
  <c r="EN64" i="1"/>
  <c r="EF57" i="1"/>
  <c r="EE57" i="1"/>
  <c r="EC54" i="1"/>
  <c r="EB54" i="1"/>
  <c r="EO44" i="1"/>
  <c r="EN44" i="1"/>
  <c r="EO38" i="1"/>
  <c r="EN38" i="1"/>
  <c r="EF36" i="1"/>
  <c r="EE36" i="1"/>
  <c r="EC26" i="1"/>
  <c r="EB26" i="1"/>
  <c r="AE31" i="1"/>
  <c r="AE38" i="1"/>
  <c r="AE58" i="1"/>
  <c r="AE43" i="1"/>
  <c r="AE76" i="1"/>
  <c r="AE95" i="1"/>
  <c r="AE110" i="1"/>
  <c r="AE85" i="1"/>
  <c r="AE90" i="1"/>
  <c r="AE100" i="1"/>
  <c r="AE118" i="1"/>
  <c r="AE128" i="1"/>
  <c r="AE126" i="1"/>
  <c r="AE136" i="1"/>
  <c r="AE177" i="1"/>
  <c r="AE189" i="1"/>
  <c r="AE197" i="1"/>
  <c r="AE209" i="1"/>
  <c r="AE211" i="1"/>
  <c r="AE156" i="1"/>
  <c r="AE206" i="1"/>
  <c r="AE215" i="1"/>
  <c r="AE225" i="1"/>
  <c r="AE213" i="1"/>
  <c r="AE252" i="1"/>
  <c r="AE265" i="1"/>
  <c r="AE268" i="1"/>
  <c r="AE283" i="1"/>
  <c r="AE298" i="1"/>
  <c r="AE320" i="1"/>
  <c r="AE348" i="1"/>
  <c r="AE359" i="1"/>
  <c r="AE365" i="1"/>
  <c r="AE391" i="1"/>
  <c r="AE395" i="1"/>
  <c r="AE410" i="1"/>
  <c r="AE423" i="1"/>
  <c r="AE431" i="1"/>
  <c r="AE456" i="1"/>
  <c r="EI19" i="1"/>
  <c r="EH19" i="1"/>
  <c r="EO8" i="1"/>
  <c r="EN8" i="1"/>
  <c r="EI12" i="1"/>
  <c r="EH12" i="1"/>
  <c r="EL10" i="1"/>
  <c r="EK10" i="1"/>
  <c r="AF456" i="1"/>
  <c r="AF446" i="1"/>
  <c r="AF444" i="1"/>
  <c r="AF433" i="1"/>
  <c r="AF427" i="1"/>
  <c r="AF421" i="1"/>
  <c r="AF435" i="1"/>
  <c r="AF426" i="1"/>
  <c r="AF440" i="1"/>
  <c r="AF431" i="1"/>
  <c r="AF424" i="1"/>
  <c r="AF416" i="1"/>
  <c r="AF423" i="1"/>
  <c r="AF413" i="1"/>
  <c r="AF410" i="1"/>
  <c r="AF404" i="1"/>
  <c r="AF401" i="1"/>
  <c r="AF399" i="1"/>
  <c r="AF408" i="1"/>
  <c r="AF403" i="1"/>
  <c r="AF400" i="1"/>
  <c r="AF395" i="1"/>
  <c r="AF391" i="1"/>
  <c r="AF387" i="1"/>
  <c r="AF389" i="1"/>
  <c r="AF384" i="1"/>
  <c r="AF374" i="1"/>
  <c r="AF371" i="1"/>
  <c r="AF368" i="1"/>
  <c r="AF364" i="1"/>
  <c r="AF358" i="1"/>
  <c r="AF351" i="1"/>
  <c r="AF350" i="1"/>
  <c r="AF349" i="1"/>
  <c r="AF348" i="1"/>
  <c r="AF365" i="1"/>
  <c r="AF360" i="1"/>
  <c r="AF359" i="1"/>
  <c r="AF357" i="1"/>
  <c r="AF354" i="1"/>
  <c r="AF352" i="1"/>
  <c r="AF321" i="1"/>
  <c r="AF313" i="1"/>
  <c r="AF310" i="1"/>
  <c r="AF343" i="1"/>
  <c r="AF331" i="1"/>
  <c r="AF329" i="1"/>
  <c r="AF341" i="1"/>
  <c r="AF328" i="1"/>
  <c r="AF324" i="1"/>
  <c r="AF322" i="1"/>
  <c r="AF307" i="1"/>
  <c r="AF293" i="1"/>
  <c r="AF291" i="1"/>
  <c r="AF290" i="1"/>
  <c r="AF288" i="1"/>
  <c r="AF320" i="1"/>
  <c r="AF312" i="1"/>
  <c r="AF311" i="1"/>
  <c r="AF306" i="1"/>
  <c r="AF298" i="1"/>
  <c r="AF297" i="1"/>
  <c r="AF296" i="1"/>
  <c r="AF295" i="1"/>
  <c r="AF277" i="1"/>
  <c r="AF275" i="1"/>
  <c r="AF274" i="1"/>
  <c r="AF281" i="1"/>
  <c r="AF280" i="1"/>
  <c r="AF279" i="1"/>
  <c r="AF283" i="1"/>
  <c r="AF278" i="1"/>
  <c r="AF273" i="1"/>
  <c r="AF270" i="1"/>
  <c r="AF268" i="1"/>
  <c r="AF265" i="1"/>
  <c r="AF262" i="1"/>
  <c r="AF252" i="1"/>
  <c r="AF251" i="1"/>
  <c r="AF250" i="1"/>
  <c r="AF225" i="1"/>
  <c r="AF217" i="1"/>
  <c r="AF216" i="1"/>
  <c r="AF215" i="1"/>
  <c r="AF206" i="1"/>
  <c r="AF205" i="1"/>
  <c r="AF203" i="1"/>
  <c r="AF198" i="1"/>
  <c r="AF195" i="1"/>
  <c r="AF193" i="1"/>
  <c r="AF184" i="1"/>
  <c r="AF174" i="1"/>
  <c r="AF168" i="1"/>
  <c r="AF157" i="1"/>
  <c r="AF156" i="1"/>
  <c r="AF151" i="1"/>
  <c r="AF253" i="1"/>
  <c r="AF211" i="1"/>
  <c r="AF210" i="1"/>
  <c r="AF209" i="1"/>
  <c r="AF208" i="1"/>
  <c r="AF199" i="1"/>
  <c r="AF197" i="1"/>
  <c r="AF192" i="1"/>
  <c r="AF180" i="1"/>
  <c r="AF179" i="1"/>
  <c r="AF175" i="1"/>
  <c r="AF173" i="1"/>
  <c r="AF166" i="1"/>
  <c r="AF152" i="1"/>
  <c r="AF245" i="1"/>
  <c r="AF242" i="1"/>
  <c r="AF191" i="1"/>
  <c r="AF189" i="1"/>
  <c r="AF188" i="1"/>
  <c r="AF177" i="1"/>
  <c r="AF171" i="1"/>
  <c r="AF170" i="1"/>
  <c r="AF169" i="1"/>
  <c r="AF167" i="1"/>
  <c r="AF161" i="1"/>
  <c r="AF249" i="1"/>
  <c r="AF248" i="1"/>
  <c r="AF247" i="1"/>
  <c r="AF246" i="1"/>
  <c r="AF239" i="1"/>
  <c r="AF236" i="1"/>
  <c r="AF230" i="1"/>
  <c r="AF229" i="1"/>
  <c r="AF226" i="1"/>
  <c r="AF224" i="1"/>
  <c r="AF221" i="1"/>
  <c r="AF219" i="1"/>
  <c r="AF218" i="1"/>
  <c r="AF213" i="1"/>
  <c r="AF212" i="1"/>
  <c r="AF144" i="1"/>
  <c r="AF146" i="1"/>
  <c r="AF140" i="1"/>
  <c r="AF137" i="1"/>
  <c r="AF142" i="1"/>
  <c r="AF141" i="1"/>
  <c r="AF136" i="1"/>
  <c r="AF130" i="1"/>
  <c r="AF126" i="1"/>
  <c r="AF124" i="1"/>
  <c r="AF122" i="1"/>
  <c r="AF120" i="1"/>
  <c r="AF116" i="1"/>
  <c r="AF128" i="1"/>
  <c r="AF118" i="1"/>
  <c r="AF110" i="1"/>
  <c r="AF97" i="1"/>
  <c r="AF94" i="1"/>
  <c r="AF87" i="1"/>
  <c r="AF96" i="1"/>
  <c r="AF95" i="1"/>
  <c r="AF93" i="1"/>
  <c r="AF89" i="1"/>
  <c r="AF108" i="1"/>
  <c r="AF105" i="1"/>
  <c r="AF102" i="1"/>
  <c r="AF100" i="1"/>
  <c r="AF90" i="1"/>
  <c r="AF85" i="1"/>
  <c r="AF83" i="1"/>
  <c r="AF71" i="1"/>
  <c r="AF80" i="1"/>
  <c r="AF78" i="1"/>
  <c r="AF76" i="1"/>
  <c r="AF74" i="1"/>
  <c r="AF72" i="1"/>
  <c r="AF70" i="1"/>
  <c r="AF61" i="1"/>
  <c r="AF55" i="1"/>
  <c r="AF45" i="1"/>
  <c r="AF39" i="1"/>
  <c r="AF34" i="1"/>
  <c r="AF28" i="1"/>
  <c r="AF62" i="1"/>
  <c r="AF58" i="1"/>
  <c r="AF56" i="1"/>
  <c r="AF50" i="1"/>
  <c r="AF38" i="1"/>
  <c r="AF31" i="1"/>
  <c r="AF29" i="1"/>
  <c r="AF23" i="1"/>
  <c r="AF22" i="1"/>
  <c r="AF65" i="1"/>
  <c r="AF63" i="1"/>
  <c r="AF40" i="1"/>
  <c r="AF35" i="1"/>
  <c r="AF32" i="1"/>
  <c r="AF30" i="1"/>
  <c r="AF24" i="1"/>
  <c r="AF60" i="1"/>
  <c r="AF57" i="1"/>
  <c r="AF51" i="1"/>
  <c r="AF49" i="1"/>
  <c r="AF43" i="1"/>
  <c r="AF36" i="1"/>
  <c r="AF33" i="1"/>
  <c r="AF27" i="1"/>
  <c r="AF25" i="1"/>
  <c r="AF21" i="1"/>
  <c r="AF17" i="1"/>
  <c r="AF15" i="1"/>
  <c r="AF14" i="1"/>
  <c r="AF9" i="1"/>
  <c r="AF18" i="1"/>
  <c r="AF16" i="1"/>
  <c r="AF11" i="1"/>
  <c r="AF19" i="1"/>
  <c r="AC1" i="1"/>
  <c r="AF20" i="1"/>
  <c r="AF13" i="1"/>
  <c r="AF7" i="1"/>
  <c r="AF8" i="1"/>
  <c r="EB496" i="1"/>
  <c r="EC496" i="1"/>
  <c r="EK500" i="1"/>
  <c r="EL500" i="1"/>
  <c r="EC495" i="1"/>
  <c r="EB495" i="1"/>
  <c r="DY482" i="1"/>
  <c r="DZ482" i="1"/>
  <c r="EF460" i="1"/>
  <c r="EE460" i="1"/>
  <c r="EL458" i="1"/>
  <c r="EK458" i="1"/>
  <c r="EC452" i="1"/>
  <c r="EB452" i="1"/>
  <c r="EC440" i="1"/>
  <c r="EB440" i="1"/>
  <c r="EB450" i="1"/>
  <c r="EC450" i="1"/>
  <c r="EC442" i="1"/>
  <c r="EB442" i="1"/>
  <c r="EI440" i="1"/>
  <c r="EH440" i="1"/>
  <c r="EI450" i="1"/>
  <c r="EH450" i="1"/>
  <c r="EF448" i="1"/>
  <c r="EE448" i="1"/>
  <c r="DZ444" i="1"/>
  <c r="DY444" i="1"/>
  <c r="EH433" i="1"/>
  <c r="EI433" i="1"/>
  <c r="EB429" i="1"/>
  <c r="EC429" i="1"/>
  <c r="EB426" i="1"/>
  <c r="EC426" i="1"/>
  <c r="EF429" i="1"/>
  <c r="EE429" i="1"/>
  <c r="EC424" i="1"/>
  <c r="EB424" i="1"/>
  <c r="EI418" i="1"/>
  <c r="EH418" i="1"/>
  <c r="EO436" i="1"/>
  <c r="EN436" i="1"/>
  <c r="EL421" i="1"/>
  <c r="EK421" i="1"/>
  <c r="DZ416" i="1"/>
  <c r="DY416" i="1"/>
  <c r="EC410" i="1"/>
  <c r="EB410" i="1"/>
  <c r="EO416" i="1"/>
  <c r="EN416" i="1"/>
  <c r="DZ408" i="1"/>
  <c r="DY408" i="1"/>
  <c r="EC397" i="1"/>
  <c r="EB397" i="1"/>
  <c r="EB403" i="1"/>
  <c r="EC403" i="1"/>
  <c r="EH401" i="1"/>
  <c r="EI401" i="1"/>
  <c r="EN395" i="1"/>
  <c r="EO395" i="1"/>
  <c r="EO406" i="1"/>
  <c r="EN406" i="1"/>
  <c r="DZ404" i="1"/>
  <c r="DY404" i="1"/>
  <c r="DZ401" i="1"/>
  <c r="DY401" i="1"/>
  <c r="DZ399" i="1"/>
  <c r="DY399" i="1"/>
  <c r="EO393" i="1"/>
  <c r="EN393" i="1"/>
  <c r="EC404" i="1"/>
  <c r="EB404" i="1"/>
  <c r="EC399" i="1"/>
  <c r="EB399" i="1"/>
  <c r="EB389" i="1"/>
  <c r="EC389" i="1"/>
  <c r="DY384" i="1"/>
  <c r="DZ384" i="1"/>
  <c r="EI389" i="1"/>
  <c r="EH389" i="1"/>
  <c r="DZ372" i="1"/>
  <c r="DY372" i="1"/>
  <c r="EO372" i="1"/>
  <c r="EN372" i="1"/>
  <c r="EI367" i="1"/>
  <c r="EH367" i="1"/>
  <c r="EC365" i="1"/>
  <c r="EB365" i="1"/>
  <c r="EC336" i="1"/>
  <c r="EB336" i="1"/>
  <c r="EF320" i="1"/>
  <c r="EE320" i="1"/>
  <c r="W317" i="1"/>
  <c r="BR317" i="1"/>
  <c r="BS317" i="1" s="1"/>
  <c r="BT317" i="1" s="1"/>
  <c r="BU317" i="1" s="1"/>
  <c r="BV317" i="1" s="1"/>
  <c r="BW317" i="1" s="1"/>
  <c r="BX317" i="1" s="1"/>
  <c r="BY317" i="1" s="1"/>
  <c r="BZ317" i="1" s="1"/>
  <c r="CA317" i="1" s="1"/>
  <c r="CB317" i="1" s="1"/>
  <c r="CC317" i="1" s="1"/>
  <c r="CD317" i="1" s="1"/>
  <c r="CE317" i="1" s="1"/>
  <c r="CF317" i="1" s="1"/>
  <c r="CG317" i="1" s="1"/>
  <c r="CH317" i="1" s="1"/>
  <c r="CI317" i="1" s="1"/>
  <c r="CJ317" i="1" s="1"/>
  <c r="CK317" i="1" s="1"/>
  <c r="CL317" i="1" s="1"/>
  <c r="CM317" i="1" s="1"/>
  <c r="CN317" i="1" s="1"/>
  <c r="CO317" i="1" s="1"/>
  <c r="AH317" i="1"/>
  <c r="AI317" i="1" s="1"/>
  <c r="AV317" i="1"/>
  <c r="X317" i="1"/>
  <c r="DZ289" i="1"/>
  <c r="DY289" i="1"/>
  <c r="EB269" i="1"/>
  <c r="EC269" i="1"/>
  <c r="EF279" i="1"/>
  <c r="EE279" i="1"/>
  <c r="EC276" i="1"/>
  <c r="EB276" i="1"/>
  <c r="DZ273" i="1"/>
  <c r="DY273" i="1"/>
  <c r="EL267" i="1"/>
  <c r="EK267" i="1"/>
  <c r="EC262" i="1"/>
  <c r="EB262" i="1"/>
  <c r="EF256" i="1"/>
  <c r="EE256" i="1"/>
  <c r="DY250" i="1"/>
  <c r="DZ250" i="1"/>
  <c r="EI279" i="1"/>
  <c r="EH279" i="1"/>
  <c r="DZ187" i="1"/>
  <c r="DY187" i="1"/>
  <c r="DZ173" i="1"/>
  <c r="DY173" i="1"/>
  <c r="DZ166" i="1"/>
  <c r="DY166" i="1"/>
  <c r="EK246" i="1"/>
  <c r="EL246" i="1"/>
  <c r="EE243" i="1"/>
  <c r="EF243" i="1"/>
  <c r="DY242" i="1"/>
  <c r="DZ242" i="1"/>
  <c r="EE235" i="1"/>
  <c r="EF235" i="1"/>
  <c r="EE214" i="1"/>
  <c r="EF214" i="1"/>
  <c r="EN204" i="1"/>
  <c r="EO204" i="1"/>
  <c r="EN192" i="1"/>
  <c r="EO192" i="1"/>
  <c r="EN187" i="1"/>
  <c r="EO187" i="1"/>
  <c r="EN185" i="1"/>
  <c r="EO185" i="1"/>
  <c r="EN180" i="1"/>
  <c r="EO180" i="1"/>
  <c r="EO242" i="1"/>
  <c r="EN242" i="1"/>
  <c r="EI235" i="1"/>
  <c r="EH235" i="1"/>
  <c r="EO233" i="1"/>
  <c r="EN233" i="1"/>
  <c r="EF204" i="1"/>
  <c r="EE204" i="1"/>
  <c r="EI203" i="1"/>
  <c r="EH203" i="1"/>
  <c r="EO191" i="1"/>
  <c r="EN191" i="1"/>
  <c r="EF183" i="1"/>
  <c r="EE183" i="1"/>
  <c r="EO178" i="1"/>
  <c r="EN178" i="1"/>
  <c r="EF166" i="1"/>
  <c r="EE166" i="1"/>
  <c r="EC164" i="1"/>
  <c r="EB164" i="1"/>
  <c r="DZ235" i="1"/>
  <c r="DY235" i="1"/>
  <c r="EO229" i="1"/>
  <c r="EN229" i="1"/>
  <c r="EC226" i="1"/>
  <c r="EB226" i="1"/>
  <c r="EC224" i="1"/>
  <c r="EB224" i="1"/>
  <c r="EC216" i="1"/>
  <c r="EB216" i="1"/>
  <c r="EI211" i="1"/>
  <c r="EH211" i="1"/>
  <c r="EI207" i="1"/>
  <c r="EH207" i="1"/>
  <c r="DZ203" i="1"/>
  <c r="DY203" i="1"/>
  <c r="EF196" i="1"/>
  <c r="EE196" i="1"/>
  <c r="EC194" i="1"/>
  <c r="EB194" i="1"/>
  <c r="EI173" i="1"/>
  <c r="EH173" i="1"/>
  <c r="EI166" i="1"/>
  <c r="EH166" i="1"/>
  <c r="EI152" i="1"/>
  <c r="EH152" i="1"/>
  <c r="EF150" i="1"/>
  <c r="EE150" i="1"/>
  <c r="EB146" i="1"/>
  <c r="EC146" i="1"/>
  <c r="EE144" i="1"/>
  <c r="EF144" i="1"/>
  <c r="DY137" i="1"/>
  <c r="DZ137" i="1"/>
  <c r="EO140" i="1"/>
  <c r="EN140" i="1"/>
  <c r="EO137" i="1"/>
  <c r="EN137" i="1"/>
  <c r="EL136" i="1"/>
  <c r="EK136" i="1"/>
  <c r="EF141" i="1"/>
  <c r="EE141" i="1"/>
  <c r="EC131" i="1"/>
  <c r="EB131" i="1"/>
  <c r="EE135" i="1"/>
  <c r="EF135" i="1"/>
  <c r="EC128" i="1"/>
  <c r="EB128" i="1"/>
  <c r="EC116" i="1"/>
  <c r="EB116" i="1"/>
  <c r="EN123" i="1"/>
  <c r="EO123" i="1"/>
  <c r="DY115" i="1"/>
  <c r="DZ115" i="1"/>
  <c r="DZ127" i="1"/>
  <c r="DY127" i="1"/>
  <c r="EF123" i="1"/>
  <c r="EE123" i="1"/>
  <c r="EC124" i="1"/>
  <c r="EB124" i="1"/>
  <c r="EC122" i="1"/>
  <c r="EB122" i="1"/>
  <c r="EO120" i="1"/>
  <c r="EN120" i="1"/>
  <c r="EF115" i="1"/>
  <c r="EE115" i="1"/>
  <c r="EE112" i="1"/>
  <c r="EF112" i="1"/>
  <c r="EB108" i="1"/>
  <c r="EC108" i="1"/>
  <c r="EB102" i="1"/>
  <c r="EC102" i="1"/>
  <c r="EH94" i="1"/>
  <c r="EI94" i="1"/>
  <c r="EE89" i="1"/>
  <c r="EF89" i="1"/>
  <c r="DY86" i="1"/>
  <c r="DZ86" i="1"/>
  <c r="EO97" i="1"/>
  <c r="EN97" i="1"/>
  <c r="EL94" i="1"/>
  <c r="EK94" i="1"/>
  <c r="DZ104" i="1"/>
  <c r="DY104" i="1"/>
  <c r="EC94" i="1"/>
  <c r="EB94" i="1"/>
  <c r="EC91" i="1"/>
  <c r="EB91" i="1"/>
  <c r="EC75" i="1"/>
  <c r="EB75" i="1"/>
  <c r="EC81" i="1"/>
  <c r="EB81" i="1"/>
  <c r="EH79" i="1"/>
  <c r="EI79" i="1"/>
  <c r="EK83" i="1"/>
  <c r="EL83" i="1"/>
  <c r="EF81" i="1"/>
  <c r="EE81" i="1"/>
  <c r="EI69" i="1"/>
  <c r="EH69" i="1"/>
  <c r="EO79" i="1"/>
  <c r="EN79" i="1"/>
  <c r="DZ69" i="1"/>
  <c r="DY69" i="1"/>
  <c r="EC48" i="1"/>
  <c r="EB48" i="1"/>
  <c r="EK61" i="1"/>
  <c r="EL61" i="1"/>
  <c r="EK57" i="1"/>
  <c r="EL57" i="1"/>
  <c r="EB53" i="1"/>
  <c r="EC53" i="1"/>
  <c r="EH44" i="1"/>
  <c r="EI44" i="1"/>
  <c r="DY36" i="1"/>
  <c r="DZ36" i="1"/>
  <c r="DY34" i="1"/>
  <c r="DZ34" i="1"/>
  <c r="EE32" i="1"/>
  <c r="EF32" i="1"/>
  <c r="EH29" i="1"/>
  <c r="EI29" i="1"/>
  <c r="EB25" i="1"/>
  <c r="EC25" i="1"/>
  <c r="EO57" i="1"/>
  <c r="EN57" i="1"/>
  <c r="DZ54" i="1"/>
  <c r="DY54" i="1"/>
  <c r="EL52" i="1"/>
  <c r="EK52" i="1"/>
  <c r="DZ50" i="1"/>
  <c r="DY50" i="1"/>
  <c r="EI48" i="1"/>
  <c r="EH48" i="1"/>
  <c r="EL44" i="1"/>
  <c r="EK44" i="1"/>
  <c r="EC41" i="1"/>
  <c r="EB41" i="1"/>
  <c r="EO34" i="1"/>
  <c r="EN34" i="1"/>
  <c r="EC64" i="1"/>
  <c r="EB64" i="1"/>
  <c r="EO62" i="1"/>
  <c r="EN62" i="1"/>
  <c r="EO52" i="1"/>
  <c r="EN52" i="1"/>
  <c r="EC44" i="1"/>
  <c r="EB44" i="1"/>
  <c r="EC38" i="1"/>
  <c r="EB38" i="1"/>
  <c r="EO29" i="1"/>
  <c r="EN29" i="1"/>
  <c r="EC10" i="1"/>
  <c r="EB10" i="1"/>
  <c r="AE32" i="1"/>
  <c r="AE63" i="1"/>
  <c r="AE29" i="1"/>
  <c r="AE45" i="1"/>
  <c r="AE25" i="1"/>
  <c r="AE36" i="1"/>
  <c r="AE51" i="1"/>
  <c r="AE60" i="1"/>
  <c r="AE78" i="1"/>
  <c r="AE72" i="1"/>
  <c r="AE89" i="1"/>
  <c r="AE96" i="1"/>
  <c r="AE102" i="1"/>
  <c r="AE120" i="1"/>
  <c r="AE146" i="1"/>
  <c r="AE141" i="1"/>
  <c r="AE161" i="1"/>
  <c r="AE167" i="1"/>
  <c r="AE171" i="1"/>
  <c r="AE175" i="1"/>
  <c r="AE192" i="1"/>
  <c r="AE208" i="1"/>
  <c r="AE151" i="1"/>
  <c r="AE174" i="1"/>
  <c r="AE193" i="1"/>
  <c r="AE217" i="1"/>
  <c r="AE250" i="1"/>
  <c r="AE224" i="1"/>
  <c r="AE226" i="1"/>
  <c r="AE236" i="1"/>
  <c r="AE239" i="1"/>
  <c r="AE246" i="1"/>
  <c r="AE279" i="1"/>
  <c r="AE281" i="1"/>
  <c r="AE275" i="1"/>
  <c r="AE321" i="1"/>
  <c r="AE291" i="1"/>
  <c r="AE293" i="1"/>
  <c r="AE295" i="1"/>
  <c r="AE324" i="1"/>
  <c r="AE349" i="1"/>
  <c r="AE358" i="1"/>
  <c r="AE371" i="1"/>
  <c r="AE384" i="1"/>
  <c r="AE400" i="1"/>
  <c r="AE399" i="1"/>
  <c r="AE424" i="1"/>
  <c r="AE444" i="1"/>
  <c r="AE446" i="1"/>
  <c r="EB20" i="1"/>
  <c r="EC20" i="1"/>
  <c r="U5" i="1"/>
  <c r="AE7" i="1"/>
  <c r="AE18" i="1"/>
  <c r="EO14" i="1"/>
  <c r="EN14" i="1"/>
  <c r="EC8" i="1"/>
  <c r="EB8" i="1"/>
  <c r="EL19" i="1"/>
  <c r="EK19" i="1"/>
  <c r="EC18" i="1"/>
  <c r="EB18" i="1"/>
  <c r="DZ10" i="1"/>
  <c r="DY10" i="1"/>
  <c r="EF8" i="1"/>
  <c r="EE8" i="1"/>
  <c r="EB501" i="1"/>
  <c r="EC501" i="1"/>
  <c r="EO500" i="1"/>
  <c r="EN500" i="1"/>
  <c r="DZ496" i="1"/>
  <c r="DY496" i="1"/>
  <c r="EC502" i="1"/>
  <c r="EB502" i="1"/>
  <c r="DY494" i="1"/>
  <c r="DZ494" i="1"/>
  <c r="DY488" i="1"/>
  <c r="DZ488" i="1"/>
  <c r="DY486" i="1"/>
  <c r="DZ486" i="1"/>
  <c r="EF470" i="1"/>
  <c r="EE470" i="1"/>
  <c r="DZ501" i="1"/>
  <c r="DY501" i="1"/>
  <c r="EN501" i="1"/>
  <c r="EO501" i="1"/>
  <c r="DY500" i="1"/>
  <c r="DZ500" i="1"/>
  <c r="EI502" i="1"/>
  <c r="EH502" i="1"/>
  <c r="EC500" i="1"/>
  <c r="EB500" i="1"/>
  <c r="EO498" i="1"/>
  <c r="EN498" i="1"/>
  <c r="EN496" i="1"/>
  <c r="EO496" i="1"/>
  <c r="EK494" i="1"/>
  <c r="EL494" i="1"/>
  <c r="EI490" i="1"/>
  <c r="EH490" i="1"/>
  <c r="EK484" i="1"/>
  <c r="EL484" i="1"/>
  <c r="EO482" i="1"/>
  <c r="EN482" i="1"/>
  <c r="DZ478" i="1"/>
  <c r="DY478" i="1"/>
  <c r="EB474" i="1"/>
  <c r="EC474" i="1"/>
  <c r="EB472" i="1"/>
  <c r="EC472" i="1"/>
  <c r="EB468" i="1"/>
  <c r="EC468" i="1"/>
  <c r="EF474" i="1"/>
  <c r="EE474" i="1"/>
  <c r="EI476" i="1"/>
  <c r="EH476" i="1"/>
  <c r="EI470" i="1"/>
  <c r="EH470" i="1"/>
  <c r="EE462" i="1"/>
  <c r="EF462" i="1"/>
  <c r="EB460" i="1"/>
  <c r="EC460" i="1"/>
  <c r="EI458" i="1"/>
  <c r="EH458" i="1"/>
  <c r="EC456" i="1"/>
  <c r="EB456" i="1"/>
  <c r="DZ458" i="1"/>
  <c r="DY458" i="1"/>
  <c r="EC448" i="1"/>
  <c r="EB448" i="1"/>
  <c r="EC446" i="1"/>
  <c r="EB446" i="1"/>
  <c r="EC438" i="1"/>
  <c r="EB438" i="1"/>
  <c r="EC418" i="1"/>
  <c r="EB418" i="1"/>
  <c r="EH436" i="1"/>
  <c r="EI436" i="1"/>
  <c r="EI438" i="1"/>
  <c r="EH438" i="1"/>
  <c r="EC431" i="1"/>
  <c r="EB431" i="1"/>
  <c r="EC436" i="1"/>
  <c r="EB436" i="1"/>
  <c r="EO427" i="1"/>
  <c r="EN427" i="1"/>
  <c r="EC411" i="1"/>
  <c r="EB411" i="1"/>
  <c r="EH421" i="1"/>
  <c r="EI421" i="1"/>
  <c r="EC413" i="1"/>
  <c r="EB413" i="1"/>
  <c r="EI411" i="1"/>
  <c r="EH411" i="1"/>
  <c r="EI415" i="1"/>
  <c r="EH415" i="1"/>
  <c r="DZ400" i="1"/>
  <c r="DY400" i="1"/>
  <c r="DZ395" i="1"/>
  <c r="DY395" i="1"/>
  <c r="EN408" i="1"/>
  <c r="EO408" i="1"/>
  <c r="EK406" i="1"/>
  <c r="EL406" i="1"/>
  <c r="EN400" i="1"/>
  <c r="EO400" i="1"/>
  <c r="EK393" i="1"/>
  <c r="EL393" i="1"/>
  <c r="EO401" i="1"/>
  <c r="EN401" i="1"/>
  <c r="EK385" i="1"/>
  <c r="EL385" i="1"/>
  <c r="EO385" i="1"/>
  <c r="EN385" i="1"/>
  <c r="EO384" i="1"/>
  <c r="EN384" i="1"/>
  <c r="EF385" i="1"/>
  <c r="EE385" i="1"/>
  <c r="EF384" i="1"/>
  <c r="EE384" i="1"/>
  <c r="EC372" i="1"/>
  <c r="EB372" i="1"/>
  <c r="EE367" i="1"/>
  <c r="EF367" i="1"/>
  <c r="EO366" i="1"/>
  <c r="EN366" i="1"/>
  <c r="EO369" i="1"/>
  <c r="EN369" i="1"/>
  <c r="EL367" i="1"/>
  <c r="EK367" i="1"/>
  <c r="EF366" i="1"/>
  <c r="EE366" i="1"/>
  <c r="EC355" i="1"/>
  <c r="EB355" i="1"/>
  <c r="EC321" i="1"/>
  <c r="EB321" i="1"/>
  <c r="DZ320" i="1"/>
  <c r="DY320" i="1"/>
  <c r="EC289" i="1"/>
  <c r="EB289" i="1"/>
  <c r="DZ267" i="1"/>
  <c r="DY267" i="1"/>
  <c r="EO273" i="1"/>
  <c r="EN273" i="1"/>
  <c r="EO267" i="1"/>
  <c r="EN267" i="1"/>
  <c r="EO250" i="1"/>
  <c r="EN250" i="1"/>
  <c r="EC243" i="1"/>
  <c r="EB243" i="1"/>
  <c r="EC235" i="1"/>
  <c r="EB235" i="1"/>
  <c r="DZ207" i="1"/>
  <c r="DY207" i="1"/>
  <c r="DZ180" i="1"/>
  <c r="DY180" i="1"/>
  <c r="DY246" i="1"/>
  <c r="DZ246" i="1"/>
  <c r="DY233" i="1"/>
  <c r="DZ233" i="1"/>
  <c r="EB211" i="1"/>
  <c r="EC211" i="1"/>
  <c r="EB204" i="1"/>
  <c r="EC204" i="1"/>
  <c r="EN197" i="1"/>
  <c r="EO197" i="1"/>
  <c r="EB192" i="1"/>
  <c r="EC192" i="1"/>
  <c r="EB187" i="1"/>
  <c r="EC187" i="1"/>
  <c r="EB185" i="1"/>
  <c r="EC185" i="1"/>
  <c r="EB180" i="1"/>
  <c r="EC180" i="1"/>
  <c r="EN173" i="1"/>
  <c r="EO173" i="1"/>
  <c r="EC246" i="1"/>
  <c r="EB246" i="1"/>
  <c r="EL229" i="1"/>
  <c r="EK229" i="1"/>
  <c r="EF228" i="1"/>
  <c r="EE228" i="1"/>
  <c r="EL216" i="1"/>
  <c r="EK216" i="1"/>
  <c r="EI214" i="1"/>
  <c r="EH214" i="1"/>
  <c r="EC200" i="1"/>
  <c r="EB200" i="1"/>
  <c r="EF192" i="1"/>
  <c r="EE192" i="1"/>
  <c r="EC191" i="1"/>
  <c r="EB191" i="1"/>
  <c r="EF185" i="1"/>
  <c r="EE185" i="1"/>
  <c r="EC178" i="1"/>
  <c r="EB178" i="1"/>
  <c r="EF173" i="1"/>
  <c r="EE173" i="1"/>
  <c r="EO165" i="1"/>
  <c r="EN165" i="1"/>
  <c r="DZ151" i="1"/>
  <c r="DY151" i="1"/>
  <c r="EC219" i="1"/>
  <c r="EB219" i="1"/>
  <c r="EL215" i="1"/>
  <c r="EK215" i="1"/>
  <c r="EI204" i="1"/>
  <c r="EH204" i="1"/>
  <c r="EF202" i="1"/>
  <c r="EE202" i="1"/>
  <c r="EL198" i="1"/>
  <c r="EK198" i="1"/>
  <c r="EI192" i="1"/>
  <c r="EH192" i="1"/>
  <c r="EI187" i="1"/>
  <c r="EH187" i="1"/>
  <c r="EI185" i="1"/>
  <c r="EH185" i="1"/>
  <c r="EF182" i="1"/>
  <c r="EE182" i="1"/>
  <c r="EC151" i="1"/>
  <c r="EB151" i="1"/>
  <c r="DZ146" i="1"/>
  <c r="DY146" i="1"/>
  <c r="EC144" i="1"/>
  <c r="EB144" i="1"/>
  <c r="DZ150" i="1"/>
  <c r="DY150" i="1"/>
  <c r="EC141" i="1"/>
  <c r="EB141" i="1"/>
  <c r="DZ136" i="1"/>
  <c r="DY136" i="1"/>
  <c r="EL144" i="1"/>
  <c r="EK144" i="1"/>
  <c r="EO136" i="1"/>
  <c r="EN136" i="1"/>
  <c r="EC135" i="1"/>
  <c r="EB135" i="1"/>
  <c r="EE134" i="1"/>
  <c r="EF134" i="1"/>
  <c r="EI134" i="1"/>
  <c r="EH134" i="1"/>
  <c r="EI133" i="1"/>
  <c r="EH133" i="1"/>
  <c r="EO130" i="1"/>
  <c r="EN130" i="1"/>
  <c r="DZ123" i="1"/>
  <c r="DY123" i="1"/>
  <c r="EC114" i="1"/>
  <c r="EB114" i="1"/>
  <c r="EB123" i="1"/>
  <c r="EC123" i="1"/>
  <c r="EC126" i="1"/>
  <c r="EB126" i="1"/>
  <c r="EL122" i="1"/>
  <c r="EK122" i="1"/>
  <c r="EO115" i="1"/>
  <c r="EN115" i="1"/>
  <c r="EF126" i="1"/>
  <c r="EE126" i="1"/>
  <c r="EI123" i="1"/>
  <c r="EH123" i="1"/>
  <c r="EC107" i="1"/>
  <c r="EB107" i="1"/>
  <c r="EC89" i="1"/>
  <c r="EB89" i="1"/>
  <c r="EB82" i="1"/>
  <c r="EC82" i="1"/>
  <c r="EE107" i="1"/>
  <c r="EF107" i="1"/>
  <c r="EE101" i="1"/>
  <c r="EF101" i="1"/>
  <c r="EB93" i="1"/>
  <c r="EC93" i="1"/>
  <c r="EI112" i="1"/>
  <c r="EH112" i="1"/>
  <c r="EC110" i="1"/>
  <c r="EB110" i="1"/>
  <c r="EC97" i="1"/>
  <c r="EB97" i="1"/>
  <c r="DZ94" i="1"/>
  <c r="DY94" i="1"/>
  <c r="EO86" i="1"/>
  <c r="EN86" i="1"/>
  <c r="EL107" i="1"/>
  <c r="EK107" i="1"/>
  <c r="EL101" i="1"/>
  <c r="EK101" i="1"/>
  <c r="EC73" i="1"/>
  <c r="EB73" i="1"/>
  <c r="EC69" i="1"/>
  <c r="EB69" i="1"/>
  <c r="EH77" i="1"/>
  <c r="EI77" i="1"/>
  <c r="EO83" i="1"/>
  <c r="EN83" i="1"/>
  <c r="EH83" i="1"/>
  <c r="EI83" i="1"/>
  <c r="DY81" i="1"/>
  <c r="DZ81" i="1"/>
  <c r="EC74" i="1"/>
  <c r="EB74" i="1"/>
  <c r="EC71" i="1"/>
  <c r="EB71" i="1"/>
  <c r="EC79" i="1"/>
  <c r="EB79" i="1"/>
  <c r="EL73" i="1"/>
  <c r="EK73" i="1"/>
  <c r="EC46" i="1"/>
  <c r="EB46" i="1"/>
  <c r="EC42" i="1"/>
  <c r="EB42" i="1"/>
  <c r="EK66" i="1"/>
  <c r="EL66" i="1"/>
  <c r="EB65" i="1"/>
  <c r="EC65" i="1"/>
  <c r="DY61" i="1"/>
  <c r="DZ61" i="1"/>
  <c r="DY57" i="1"/>
  <c r="DZ57" i="1"/>
  <c r="EH50" i="1"/>
  <c r="EI50" i="1"/>
  <c r="BR44" i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W44" i="1"/>
  <c r="AV44" i="1"/>
  <c r="AH44" i="1"/>
  <c r="AI44" i="1" s="1"/>
  <c r="X44" i="1"/>
  <c r="EE42" i="1"/>
  <c r="EF42" i="1"/>
  <c r="EH26" i="1"/>
  <c r="EI26" i="1"/>
  <c r="EH22" i="1"/>
  <c r="EI22" i="1"/>
  <c r="EO66" i="1"/>
  <c r="EN66" i="1"/>
  <c r="EC57" i="1"/>
  <c r="EB57" i="1"/>
  <c r="DZ52" i="1"/>
  <c r="DY52" i="1"/>
  <c r="EI46" i="1"/>
  <c r="EH46" i="1"/>
  <c r="DZ44" i="1"/>
  <c r="DY44" i="1"/>
  <c r="EI42" i="1"/>
  <c r="EH42" i="1"/>
  <c r="EC34" i="1"/>
  <c r="EB34" i="1"/>
  <c r="EC62" i="1"/>
  <c r="EB62" i="1"/>
  <c r="EC52" i="1"/>
  <c r="EB52" i="1"/>
  <c r="EO50" i="1"/>
  <c r="EN50" i="1"/>
  <c r="EC29" i="1"/>
  <c r="EB29" i="1"/>
  <c r="EO22" i="1"/>
  <c r="EN22" i="1"/>
  <c r="AE20" i="1"/>
  <c r="AE13" i="1"/>
  <c r="AE24" i="1"/>
  <c r="AE30" i="1"/>
  <c r="AE35" i="1"/>
  <c r="AE65" i="1"/>
  <c r="AE22" i="1"/>
  <c r="AE23" i="1"/>
  <c r="AE39" i="1"/>
  <c r="AE33" i="1"/>
  <c r="AE71" i="1"/>
  <c r="AE70" i="1"/>
  <c r="AE74" i="1"/>
  <c r="AE80" i="1"/>
  <c r="AE94" i="1"/>
  <c r="AE97" i="1"/>
  <c r="AE83" i="1"/>
  <c r="AE105" i="1"/>
  <c r="AE122" i="1"/>
  <c r="AE140" i="1"/>
  <c r="AE144" i="1"/>
  <c r="AE142" i="1"/>
  <c r="AE169" i="1"/>
  <c r="AE188" i="1"/>
  <c r="AE191" i="1"/>
  <c r="AE245" i="1"/>
  <c r="AE152" i="1"/>
  <c r="AE166" i="1"/>
  <c r="AE173" i="1"/>
  <c r="AE179" i="1"/>
  <c r="AE199" i="1"/>
  <c r="AE210" i="1"/>
  <c r="AE157" i="1"/>
  <c r="AE168" i="1"/>
  <c r="AE184" i="1"/>
  <c r="AE203" i="1"/>
  <c r="AE219" i="1"/>
  <c r="AE229" i="1"/>
  <c r="AE230" i="1"/>
  <c r="AE247" i="1"/>
  <c r="AE249" i="1"/>
  <c r="AE274" i="1"/>
  <c r="AE277" i="1"/>
  <c r="AE270" i="1"/>
  <c r="AE273" i="1"/>
  <c r="AE278" i="1"/>
  <c r="AE306" i="1"/>
  <c r="AE313" i="1"/>
  <c r="AE288" i="1"/>
  <c r="AE290" i="1"/>
  <c r="AE296" i="1"/>
  <c r="AE322" i="1"/>
  <c r="AE328" i="1"/>
  <c r="AE341" i="1"/>
  <c r="AE350" i="1"/>
  <c r="AE364" i="1"/>
  <c r="AE354" i="1"/>
  <c r="AE360" i="1"/>
  <c r="AE403" i="1"/>
  <c r="AE408" i="1"/>
  <c r="AE401" i="1"/>
  <c r="AE416" i="1"/>
  <c r="AE421" i="1"/>
  <c r="AE433" i="1"/>
  <c r="AE440" i="1"/>
  <c r="EE19" i="1"/>
  <c r="EF19" i="1"/>
  <c r="EE10" i="1"/>
  <c r="EF10" i="1"/>
  <c r="EG245" i="1"/>
  <c r="EJ245" i="1"/>
  <c r="DX245" i="1"/>
  <c r="EM245" i="1"/>
  <c r="EA245" i="1"/>
  <c r="ED245" i="1"/>
  <c r="EC14" i="1"/>
  <c r="EB14" i="1"/>
  <c r="AE11" i="1"/>
  <c r="EI10" i="1"/>
  <c r="EH10" i="1"/>
  <c r="DZ19" i="1"/>
  <c r="DY19" i="1"/>
  <c r="EC16" i="1"/>
  <c r="EB16" i="1"/>
  <c r="EE502" i="1"/>
  <c r="EF502" i="1"/>
  <c r="EC498" i="1"/>
  <c r="EB498" i="1"/>
  <c r="EK490" i="1"/>
  <c r="EL490" i="1"/>
  <c r="EC488" i="1"/>
  <c r="EB488" i="1"/>
  <c r="EC486" i="1"/>
  <c r="EB486" i="1"/>
  <c r="DY480" i="1"/>
  <c r="DZ480" i="1"/>
  <c r="EB478" i="1"/>
  <c r="EC478" i="1"/>
  <c r="AH464" i="1"/>
  <c r="AI464" i="1" s="1"/>
  <c r="X464" i="1"/>
  <c r="BR464" i="1"/>
  <c r="BS464" i="1" s="1"/>
  <c r="BT464" i="1" s="1"/>
  <c r="BU464" i="1" s="1"/>
  <c r="BV464" i="1" s="1"/>
  <c r="BW464" i="1" s="1"/>
  <c r="BX464" i="1" s="1"/>
  <c r="BY464" i="1" s="1"/>
  <c r="BZ464" i="1" s="1"/>
  <c r="CA464" i="1" s="1"/>
  <c r="CB464" i="1" s="1"/>
  <c r="CC464" i="1" s="1"/>
  <c r="CD464" i="1" s="1"/>
  <c r="CE464" i="1" s="1"/>
  <c r="CF464" i="1" s="1"/>
  <c r="CG464" i="1" s="1"/>
  <c r="CH464" i="1" s="1"/>
  <c r="CI464" i="1" s="1"/>
  <c r="CJ464" i="1" s="1"/>
  <c r="CK464" i="1" s="1"/>
  <c r="CL464" i="1" s="1"/>
  <c r="CM464" i="1" s="1"/>
  <c r="CN464" i="1" s="1"/>
  <c r="CO464" i="1" s="1"/>
  <c r="W464" i="1"/>
  <c r="AV464" i="1"/>
  <c r="DZ464" i="1"/>
  <c r="DY464" i="1"/>
  <c r="EC462" i="1"/>
  <c r="EB462" i="1"/>
  <c r="EN499" i="1"/>
  <c r="EO499" i="1"/>
  <c r="EC497" i="1"/>
  <c r="EB497" i="1"/>
  <c r="EI496" i="1"/>
  <c r="EH496" i="1"/>
  <c r="EB492" i="1"/>
  <c r="EC492" i="1"/>
  <c r="EO494" i="1"/>
  <c r="EN494" i="1"/>
  <c r="EH494" i="1"/>
  <c r="EI494" i="1"/>
  <c r="EO490" i="1"/>
  <c r="EN490" i="1"/>
  <c r="DY484" i="1"/>
  <c r="DZ484" i="1"/>
  <c r="EO488" i="1"/>
  <c r="EN488" i="1"/>
  <c r="EO484" i="1"/>
  <c r="EN484" i="1"/>
  <c r="EC482" i="1"/>
  <c r="EB482" i="1"/>
  <c r="EF486" i="1"/>
  <c r="EE486" i="1"/>
  <c r="EF484" i="1"/>
  <c r="EE484" i="1"/>
  <c r="EF482" i="1"/>
  <c r="EE482" i="1"/>
  <c r="EO480" i="1"/>
  <c r="EN480" i="1"/>
  <c r="EF478" i="1"/>
  <c r="EE478" i="1"/>
  <c r="EB470" i="1"/>
  <c r="EC470" i="1"/>
  <c r="BR466" i="1"/>
  <c r="BS466" i="1" s="1"/>
  <c r="BT466" i="1" s="1"/>
  <c r="BU466" i="1" s="1"/>
  <c r="BV466" i="1" s="1"/>
  <c r="BW466" i="1" s="1"/>
  <c r="BX466" i="1" s="1"/>
  <c r="BY466" i="1" s="1"/>
  <c r="BZ466" i="1" s="1"/>
  <c r="CA466" i="1" s="1"/>
  <c r="CB466" i="1" s="1"/>
  <c r="CC466" i="1" s="1"/>
  <c r="CD466" i="1" s="1"/>
  <c r="CE466" i="1" s="1"/>
  <c r="CF466" i="1" s="1"/>
  <c r="CG466" i="1" s="1"/>
  <c r="CH466" i="1" s="1"/>
  <c r="CI466" i="1" s="1"/>
  <c r="CJ466" i="1" s="1"/>
  <c r="CK466" i="1" s="1"/>
  <c r="CL466" i="1" s="1"/>
  <c r="CM466" i="1" s="1"/>
  <c r="CN466" i="1" s="1"/>
  <c r="CO466" i="1" s="1"/>
  <c r="W466" i="1"/>
  <c r="AV466" i="1"/>
  <c r="AH466" i="1"/>
  <c r="AI466" i="1" s="1"/>
  <c r="X466" i="1"/>
  <c r="EF472" i="1"/>
  <c r="EE472" i="1"/>
  <c r="EF468" i="1"/>
  <c r="EE468" i="1"/>
  <c r="EI474" i="1"/>
  <c r="EH474" i="1"/>
  <c r="EI472" i="1"/>
  <c r="EH472" i="1"/>
  <c r="EE458" i="1"/>
  <c r="EF458" i="1"/>
  <c r="EK452" i="1"/>
  <c r="EL452" i="1"/>
  <c r="EI444" i="1"/>
  <c r="EH444" i="1"/>
  <c r="EL444" i="1"/>
  <c r="EK444" i="1"/>
  <c r="EF442" i="1"/>
  <c r="EE442" i="1"/>
  <c r="EK440" i="1"/>
  <c r="EL440" i="1"/>
  <c r="BR436" i="1"/>
  <c r="BS436" i="1" s="1"/>
  <c r="BT436" i="1" s="1"/>
  <c r="BU436" i="1" s="1"/>
  <c r="BV436" i="1" s="1"/>
  <c r="BW436" i="1" s="1"/>
  <c r="BX436" i="1" s="1"/>
  <c r="BY436" i="1" s="1"/>
  <c r="BZ436" i="1" s="1"/>
  <c r="CA436" i="1" s="1"/>
  <c r="CB436" i="1" s="1"/>
  <c r="CC436" i="1" s="1"/>
  <c r="CD436" i="1" s="1"/>
  <c r="CE436" i="1" s="1"/>
  <c r="CF436" i="1" s="1"/>
  <c r="CG436" i="1" s="1"/>
  <c r="CH436" i="1" s="1"/>
  <c r="CI436" i="1" s="1"/>
  <c r="CJ436" i="1" s="1"/>
  <c r="CK436" i="1" s="1"/>
  <c r="CL436" i="1" s="1"/>
  <c r="CM436" i="1" s="1"/>
  <c r="CN436" i="1" s="1"/>
  <c r="CO436" i="1" s="1"/>
  <c r="W436" i="1"/>
  <c r="AV436" i="1"/>
  <c r="AH436" i="1"/>
  <c r="AI436" i="1" s="1"/>
  <c r="X436" i="1"/>
  <c r="EE418" i="1"/>
  <c r="EF418" i="1"/>
  <c r="EL436" i="1"/>
  <c r="EK436" i="1"/>
  <c r="EF435" i="1"/>
  <c r="EE435" i="1"/>
  <c r="EL433" i="1"/>
  <c r="EK433" i="1"/>
  <c r="EL427" i="1"/>
  <c r="EK427" i="1"/>
  <c r="EF426" i="1"/>
  <c r="EE426" i="1"/>
  <c r="EC423" i="1"/>
  <c r="EB423" i="1"/>
  <c r="EO433" i="1"/>
  <c r="EN433" i="1"/>
  <c r="EC427" i="1"/>
  <c r="EB427" i="1"/>
  <c r="EO421" i="1"/>
  <c r="EN421" i="1"/>
  <c r="EF421" i="1"/>
  <c r="EE421" i="1"/>
  <c r="EF415" i="1"/>
  <c r="EE415" i="1"/>
  <c r="EC416" i="1"/>
  <c r="EB416" i="1"/>
  <c r="DZ403" i="1"/>
  <c r="DY403" i="1"/>
  <c r="DY406" i="1"/>
  <c r="DZ406" i="1"/>
  <c r="EH404" i="1"/>
  <c r="EI404" i="1"/>
  <c r="EB400" i="1"/>
  <c r="EC400" i="1"/>
  <c r="EB395" i="1"/>
  <c r="EC395" i="1"/>
  <c r="EC406" i="1"/>
  <c r="EB406" i="1"/>
  <c r="EF403" i="1"/>
  <c r="EE403" i="1"/>
  <c r="EF400" i="1"/>
  <c r="EE400" i="1"/>
  <c r="EC393" i="1"/>
  <c r="EB393" i="1"/>
  <c r="EC401" i="1"/>
  <c r="EB401" i="1"/>
  <c r="DY385" i="1"/>
  <c r="DZ385" i="1"/>
  <c r="EC385" i="1"/>
  <c r="EB385" i="1"/>
  <c r="EC384" i="1"/>
  <c r="EB384" i="1"/>
  <c r="EB348" i="1"/>
  <c r="EC348" i="1"/>
  <c r="EC366" i="1"/>
  <c r="EB366" i="1"/>
  <c r="DZ367" i="1"/>
  <c r="DY367" i="1"/>
  <c r="EO365" i="1"/>
  <c r="EN365" i="1"/>
  <c r="EO336" i="1"/>
  <c r="EN336" i="1"/>
  <c r="EN320" i="1"/>
  <c r="EO320" i="1"/>
  <c r="EL320" i="1"/>
  <c r="EK320" i="1"/>
  <c r="EB256" i="1"/>
  <c r="EC256" i="1"/>
  <c r="EO276" i="1"/>
  <c r="EN276" i="1"/>
  <c r="EC250" i="1"/>
  <c r="EB250" i="1"/>
  <c r="EC215" i="1"/>
  <c r="EB215" i="1"/>
  <c r="EC198" i="1"/>
  <c r="EB198" i="1"/>
  <c r="DZ197" i="1"/>
  <c r="DY197" i="1"/>
  <c r="DZ185" i="1"/>
  <c r="DY185" i="1"/>
  <c r="EB228" i="1"/>
  <c r="EC228" i="1"/>
  <c r="EE215" i="1"/>
  <c r="EF215" i="1"/>
  <c r="EN207" i="1"/>
  <c r="EO207" i="1"/>
  <c r="EB197" i="1"/>
  <c r="EC197" i="1"/>
  <c r="EN183" i="1"/>
  <c r="EO183" i="1"/>
  <c r="EB173" i="1"/>
  <c r="EC173" i="1"/>
  <c r="EN166" i="1"/>
  <c r="EO166" i="1"/>
  <c r="EN152" i="1"/>
  <c r="EO152" i="1"/>
  <c r="EI243" i="1"/>
  <c r="EH243" i="1"/>
  <c r="EC242" i="1"/>
  <c r="EB242" i="1"/>
  <c r="EC233" i="1"/>
  <c r="EB233" i="1"/>
  <c r="DZ229" i="1"/>
  <c r="DY229" i="1"/>
  <c r="EL226" i="1"/>
  <c r="EK226" i="1"/>
  <c r="EL224" i="1"/>
  <c r="EK224" i="1"/>
  <c r="EL219" i="1"/>
  <c r="EK219" i="1"/>
  <c r="DZ216" i="1"/>
  <c r="DY216" i="1"/>
  <c r="EF207" i="1"/>
  <c r="EE207" i="1"/>
  <c r="EC202" i="1"/>
  <c r="EB202" i="1"/>
  <c r="EF197" i="1"/>
  <c r="EE197" i="1"/>
  <c r="EF187" i="1"/>
  <c r="EE187" i="1"/>
  <c r="EO182" i="1"/>
  <c r="EN182" i="1"/>
  <c r="EF180" i="1"/>
  <c r="EE180" i="1"/>
  <c r="EC165" i="1"/>
  <c r="EB165" i="1"/>
  <c r="EL237" i="1"/>
  <c r="EK237" i="1"/>
  <c r="EC229" i="1"/>
  <c r="EB229" i="1"/>
  <c r="EO226" i="1"/>
  <c r="EN226" i="1"/>
  <c r="EO224" i="1"/>
  <c r="EN224" i="1"/>
  <c r="EO216" i="1"/>
  <c r="EN216" i="1"/>
  <c r="DZ215" i="1"/>
  <c r="DY215" i="1"/>
  <c r="EL214" i="1"/>
  <c r="EK214" i="1"/>
  <c r="EL203" i="1"/>
  <c r="EK203" i="1"/>
  <c r="EI197" i="1"/>
  <c r="EH197" i="1"/>
  <c r="EI183" i="1"/>
  <c r="EH183" i="1"/>
  <c r="EF178" i="1"/>
  <c r="EE178" i="1"/>
  <c r="EF165" i="1"/>
  <c r="EE165" i="1"/>
  <c r="EF164" i="1"/>
  <c r="EE164" i="1"/>
  <c r="EC158" i="1"/>
  <c r="EB158" i="1"/>
  <c r="EO151" i="1"/>
  <c r="EN151" i="1"/>
  <c r="EB150" i="1"/>
  <c r="EC150" i="1"/>
  <c r="EN150" i="1"/>
  <c r="EO150" i="1"/>
  <c r="EL150" i="1"/>
  <c r="EK150" i="1"/>
  <c r="DY140" i="1"/>
  <c r="DZ140" i="1"/>
  <c r="EC140" i="1"/>
  <c r="EB140" i="1"/>
  <c r="EC137" i="1"/>
  <c r="EB137" i="1"/>
  <c r="DZ144" i="1"/>
  <c r="DY144" i="1"/>
  <c r="EC136" i="1"/>
  <c r="EB136" i="1"/>
  <c r="EC134" i="1"/>
  <c r="EB134" i="1"/>
  <c r="EI135" i="1"/>
  <c r="EH135" i="1"/>
  <c r="EC118" i="1"/>
  <c r="EB118" i="1"/>
  <c r="EL124" i="1"/>
  <c r="EK124" i="1"/>
  <c r="DZ122" i="1"/>
  <c r="DY122" i="1"/>
  <c r="EC115" i="1"/>
  <c r="EB115" i="1"/>
  <c r="EC127" i="1"/>
  <c r="EB127" i="1"/>
  <c r="EO124" i="1"/>
  <c r="EN124" i="1"/>
  <c r="EO122" i="1"/>
  <c r="EN122" i="1"/>
  <c r="EC120" i="1"/>
  <c r="EB120" i="1"/>
  <c r="EC112" i="1"/>
  <c r="EB112" i="1"/>
  <c r="EC104" i="1"/>
  <c r="EB104" i="1"/>
  <c r="EC87" i="1"/>
  <c r="EB87" i="1"/>
  <c r="EB105" i="1"/>
  <c r="EC105" i="1"/>
  <c r="EB100" i="1"/>
  <c r="EC100" i="1"/>
  <c r="BR92" i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W92" i="1"/>
  <c r="AV92" i="1"/>
  <c r="AH92" i="1"/>
  <c r="AI92" i="1" s="1"/>
  <c r="X92" i="1"/>
  <c r="EB90" i="1"/>
  <c r="EC90" i="1"/>
  <c r="EE87" i="1"/>
  <c r="EF87" i="1"/>
  <c r="EB85" i="1"/>
  <c r="EC85" i="1"/>
  <c r="EE82" i="1"/>
  <c r="EF82" i="1"/>
  <c r="EI107" i="1"/>
  <c r="EH107" i="1"/>
  <c r="EI104" i="1"/>
  <c r="EH104" i="1"/>
  <c r="EI101" i="1"/>
  <c r="EH101" i="1"/>
  <c r="EC86" i="1"/>
  <c r="EB86" i="1"/>
  <c r="DZ107" i="1"/>
  <c r="DY107" i="1"/>
  <c r="DZ101" i="1"/>
  <c r="DY101" i="1"/>
  <c r="EF86" i="1"/>
  <c r="EE86" i="1"/>
  <c r="EE75" i="1"/>
  <c r="EF75" i="1"/>
  <c r="EB70" i="1"/>
  <c r="EC70" i="1"/>
  <c r="EF83" i="1"/>
  <c r="EE83" i="1"/>
  <c r="EK81" i="1"/>
  <c r="EL81" i="1"/>
  <c r="EI73" i="1"/>
  <c r="EH73" i="1"/>
  <c r="EO77" i="1"/>
  <c r="EN77" i="1"/>
  <c r="EL75" i="1"/>
  <c r="EK75" i="1"/>
  <c r="DZ73" i="1"/>
  <c r="DY73" i="1"/>
  <c r="EC58" i="1"/>
  <c r="EB58" i="1"/>
  <c r="EC40" i="1"/>
  <c r="EB40" i="1"/>
  <c r="EC32" i="1"/>
  <c r="EB32" i="1"/>
  <c r="EC30" i="1"/>
  <c r="EB30" i="1"/>
  <c r="DY66" i="1"/>
  <c r="DZ66" i="1"/>
  <c r="EH62" i="1"/>
  <c r="EI62" i="1"/>
  <c r="EE40" i="1"/>
  <c r="EF40" i="1"/>
  <c r="EB33" i="1"/>
  <c r="EC33" i="1"/>
  <c r="EK28" i="1"/>
  <c r="EL28" i="1"/>
  <c r="EE24" i="1"/>
  <c r="EF24" i="1"/>
  <c r="EC66" i="1"/>
  <c r="EB66" i="1"/>
  <c r="EO61" i="1"/>
  <c r="EN61" i="1"/>
  <c r="EI40" i="1"/>
  <c r="EH40" i="1"/>
  <c r="EO36" i="1"/>
  <c r="EN36" i="1"/>
  <c r="EO28" i="1"/>
  <c r="EN28" i="1"/>
  <c r="EF66" i="1"/>
  <c r="EE66" i="1"/>
  <c r="EF61" i="1"/>
  <c r="EE61" i="1"/>
  <c r="EL58" i="1"/>
  <c r="EK58" i="1"/>
  <c r="EO54" i="1"/>
  <c r="EN54" i="1"/>
  <c r="EC50" i="1"/>
  <c r="EB50" i="1"/>
  <c r="EF34" i="1"/>
  <c r="EE34" i="1"/>
  <c r="EF28" i="1"/>
  <c r="EE28" i="1"/>
  <c r="EO26" i="1"/>
  <c r="EN26" i="1"/>
  <c r="EC22" i="1"/>
  <c r="EB22" i="1"/>
  <c r="EC19" i="1"/>
  <c r="EB19" i="1"/>
  <c r="AE40" i="1"/>
  <c r="AE56" i="1"/>
  <c r="AE62" i="1"/>
  <c r="AE21" i="1"/>
  <c r="AE57" i="1"/>
  <c r="AE93" i="1"/>
  <c r="AE87" i="1"/>
  <c r="AE108" i="1"/>
  <c r="AE116" i="1"/>
  <c r="AE124" i="1"/>
  <c r="AE130" i="1"/>
  <c r="AE137" i="1"/>
  <c r="AE170" i="1"/>
  <c r="AE242" i="1"/>
  <c r="AE251" i="1"/>
  <c r="AE180" i="1"/>
  <c r="AE195" i="1"/>
  <c r="AE198" i="1"/>
  <c r="AE205" i="1"/>
  <c r="AE216" i="1"/>
  <c r="AE212" i="1"/>
  <c r="AE218" i="1"/>
  <c r="AE221" i="1"/>
  <c r="AE248" i="1"/>
  <c r="AE280" i="1"/>
  <c r="AE253" i="1"/>
  <c r="AE262" i="1"/>
  <c r="AE311" i="1"/>
  <c r="AE307" i="1"/>
  <c r="AE297" i="1"/>
  <c r="AE310" i="1"/>
  <c r="AE312" i="1"/>
  <c r="AE329" i="1"/>
  <c r="AE331" i="1"/>
  <c r="AE343" i="1"/>
  <c r="AE351" i="1"/>
  <c r="AE368" i="1"/>
  <c r="AE352" i="1"/>
  <c r="AE357" i="1"/>
  <c r="AE374" i="1"/>
  <c r="AE387" i="1"/>
  <c r="AE389" i="1"/>
  <c r="AE404" i="1"/>
  <c r="AE413" i="1"/>
  <c r="AE426" i="1"/>
  <c r="AE435" i="1"/>
  <c r="AE427" i="1"/>
  <c r="DY14" i="1"/>
  <c r="DZ14" i="1"/>
  <c r="EB12" i="1"/>
  <c r="EC12" i="1"/>
  <c r="DY8" i="1"/>
  <c r="DZ8" i="1"/>
  <c r="AE16" i="1"/>
  <c r="EF14" i="1"/>
  <c r="EE14" i="1"/>
  <c r="BD2" i="1"/>
  <c r="FO2" i="1"/>
  <c r="BO1" i="1"/>
  <c r="AE5" i="1" l="1"/>
  <c r="EO245" i="1"/>
  <c r="EO4" i="1" s="1"/>
  <c r="EN245" i="1"/>
  <c r="AF69" i="1"/>
  <c r="AF79" i="1"/>
  <c r="AF112" i="1"/>
  <c r="AF113" i="1"/>
  <c r="AF125" i="1"/>
  <c r="AF134" i="1"/>
  <c r="AF147" i="1"/>
  <c r="AF139" i="1"/>
  <c r="AF150" i="1"/>
  <c r="AF176" i="1"/>
  <c r="AF182" i="1"/>
  <c r="AF183" i="1"/>
  <c r="AF200" i="1"/>
  <c r="AF202" i="1"/>
  <c r="AF204" i="1"/>
  <c r="AF233" i="1"/>
  <c r="AF186" i="1"/>
  <c r="AF238" i="1"/>
  <c r="AF227" i="1"/>
  <c r="AF237" i="1"/>
  <c r="AF243" i="1"/>
  <c r="AF258" i="1"/>
  <c r="AF259" i="1"/>
  <c r="AF266" i="1"/>
  <c r="AF264" i="1"/>
  <c r="AF271" i="1"/>
  <c r="AF285" i="1"/>
  <c r="AF286" i="1"/>
  <c r="AF289" i="1"/>
  <c r="AF303" i="1"/>
  <c r="AF301" i="1"/>
  <c r="AF304" i="1"/>
  <c r="AF318" i="1"/>
  <c r="AF369" i="1"/>
  <c r="AF370" i="1"/>
  <c r="AF353" i="1"/>
  <c r="AF375" i="1"/>
  <c r="AF382" i="1"/>
  <c r="AF397" i="1"/>
  <c r="AF418" i="1"/>
  <c r="AF438" i="1"/>
  <c r="AF448" i="1"/>
  <c r="AF458" i="1"/>
  <c r="AF452" i="1"/>
  <c r="AF470" i="1"/>
  <c r="AF495" i="1"/>
  <c r="DY245" i="1"/>
  <c r="DZ245" i="1"/>
  <c r="AF64" i="1"/>
  <c r="AF73" i="1"/>
  <c r="AF101" i="1"/>
  <c r="AF98" i="1"/>
  <c r="AF115" i="1"/>
  <c r="AF119" i="1"/>
  <c r="AF114" i="1"/>
  <c r="AF135" i="1"/>
  <c r="AF143" i="1"/>
  <c r="AF148" i="1"/>
  <c r="AF160" i="1"/>
  <c r="AF163" i="1"/>
  <c r="AF201" i="1"/>
  <c r="AF207" i="1"/>
  <c r="AF162" i="1"/>
  <c r="AF241" i="1"/>
  <c r="AF254" i="1"/>
  <c r="AF257" i="1"/>
  <c r="AF263" i="1"/>
  <c r="AF276" i="1"/>
  <c r="AF256" i="1"/>
  <c r="AF272" i="1"/>
  <c r="AF302" i="1"/>
  <c r="AF294" i="1"/>
  <c r="AF319" i="1"/>
  <c r="AF332" i="1"/>
  <c r="AF336" i="1"/>
  <c r="AF342" i="1"/>
  <c r="AF327" i="1"/>
  <c r="AF346" i="1"/>
  <c r="AF356" i="1"/>
  <c r="AF376" i="1"/>
  <c r="AF442" i="1"/>
  <c r="AF450" i="1"/>
  <c r="AF472" i="1"/>
  <c r="AF497" i="1"/>
  <c r="BP1" i="1"/>
  <c r="EF245" i="1"/>
  <c r="EE245" i="1"/>
  <c r="EK245" i="1"/>
  <c r="EL245" i="1"/>
  <c r="AF37" i="1"/>
  <c r="AF66" i="1"/>
  <c r="AF67" i="1"/>
  <c r="AF75" i="1"/>
  <c r="AF104" i="1"/>
  <c r="AF88" i="1"/>
  <c r="AF121" i="1"/>
  <c r="AF127" i="1"/>
  <c r="AF131" i="1"/>
  <c r="AF158" i="1"/>
  <c r="AF172" i="1"/>
  <c r="AF181" i="1"/>
  <c r="AF194" i="1"/>
  <c r="AF149" i="1"/>
  <c r="AF153" i="1"/>
  <c r="AF154" i="1"/>
  <c r="AF164" i="1"/>
  <c r="AF222" i="1"/>
  <c r="AF159" i="1"/>
  <c r="AF187" i="1"/>
  <c r="AF190" i="1"/>
  <c r="AF240" i="1"/>
  <c r="AF214" i="1"/>
  <c r="AF220" i="1"/>
  <c r="AF282" i="1"/>
  <c r="AF269" i="1"/>
  <c r="AF260" i="1"/>
  <c r="AF309" i="1"/>
  <c r="AF326" i="1"/>
  <c r="AF330" i="1"/>
  <c r="AF308" i="1"/>
  <c r="AF334" i="1"/>
  <c r="AF338" i="1"/>
  <c r="AF339" i="1"/>
  <c r="AF344" i="1"/>
  <c r="AF347" i="1"/>
  <c r="AF362" i="1"/>
  <c r="AF377" i="1"/>
  <c r="AF393" i="1"/>
  <c r="V393" i="1"/>
  <c r="AF406" i="1"/>
  <c r="V406" i="1"/>
  <c r="AF411" i="1"/>
  <c r="V411" i="1"/>
  <c r="BE2" i="1"/>
  <c r="FR2" i="1"/>
  <c r="FS2" i="1" s="1"/>
  <c r="FT2" i="1" s="1"/>
  <c r="FU2" i="1" s="1"/>
  <c r="FV2" i="1" s="1"/>
  <c r="EC245" i="1"/>
  <c r="EB245" i="1"/>
  <c r="EI245" i="1"/>
  <c r="EH245" i="1"/>
  <c r="V497" i="1"/>
  <c r="V495" i="1"/>
  <c r="V472" i="1"/>
  <c r="V470" i="1"/>
  <c r="V458" i="1"/>
  <c r="V456" i="1"/>
  <c r="V444" i="1"/>
  <c r="V440" i="1"/>
  <c r="V452" i="1"/>
  <c r="V450" i="1"/>
  <c r="V448" i="1"/>
  <c r="V442" i="1"/>
  <c r="V446" i="1"/>
  <c r="V438" i="1"/>
  <c r="V418" i="1"/>
  <c r="V435" i="1"/>
  <c r="V426" i="1"/>
  <c r="V431" i="1"/>
  <c r="V424" i="1"/>
  <c r="V423" i="1"/>
  <c r="V433" i="1"/>
  <c r="V427" i="1"/>
  <c r="V413" i="1"/>
  <c r="V410" i="1"/>
  <c r="V421" i="1"/>
  <c r="V416" i="1"/>
  <c r="V397" i="1"/>
  <c r="V408" i="1"/>
  <c r="V403" i="1"/>
  <c r="V400" i="1"/>
  <c r="V395" i="1"/>
  <c r="V404" i="1"/>
  <c r="V401" i="1"/>
  <c r="V399" i="1"/>
  <c r="V391" i="1"/>
  <c r="V387" i="1"/>
  <c r="V382" i="1"/>
  <c r="V389" i="1"/>
  <c r="V384" i="1"/>
  <c r="V377" i="1"/>
  <c r="V376" i="1"/>
  <c r="V375" i="1"/>
  <c r="V371" i="1"/>
  <c r="V374" i="1"/>
  <c r="V368" i="1"/>
  <c r="V364" i="1"/>
  <c r="V358" i="1"/>
  <c r="V351" i="1"/>
  <c r="V350" i="1"/>
  <c r="V349" i="1"/>
  <c r="V348" i="1"/>
  <c r="V362" i="1"/>
  <c r="V353" i="1"/>
  <c r="V347" i="1"/>
  <c r="V346" i="1"/>
  <c r="V370" i="1"/>
  <c r="V369" i="1"/>
  <c r="V365" i="1"/>
  <c r="V360" i="1"/>
  <c r="V359" i="1"/>
  <c r="V357" i="1"/>
  <c r="V354" i="1"/>
  <c r="V352" i="1"/>
  <c r="V356" i="1"/>
  <c r="V343" i="1"/>
  <c r="V331" i="1"/>
  <c r="V329" i="1"/>
  <c r="V320" i="1"/>
  <c r="V311" i="1"/>
  <c r="V341" i="1"/>
  <c r="V328" i="1"/>
  <c r="V327" i="1"/>
  <c r="V324" i="1"/>
  <c r="V322" i="1"/>
  <c r="V342" i="1"/>
  <c r="V336" i="1"/>
  <c r="V332" i="1"/>
  <c r="V330" i="1"/>
  <c r="V326" i="1"/>
  <c r="V319" i="1"/>
  <c r="V318" i="1"/>
  <c r="V344" i="1"/>
  <c r="V339" i="1"/>
  <c r="V338" i="1"/>
  <c r="V334" i="1"/>
  <c r="V321" i="1"/>
  <c r="V313" i="1"/>
  <c r="V310" i="1"/>
  <c r="V308" i="1"/>
  <c r="V304" i="1"/>
  <c r="V294" i="1"/>
  <c r="V312" i="1"/>
  <c r="V306" i="1"/>
  <c r="V302" i="1"/>
  <c r="V301" i="1"/>
  <c r="V303" i="1"/>
  <c r="V298" i="1"/>
  <c r="V297" i="1"/>
  <c r="V296" i="1"/>
  <c r="V295" i="1"/>
  <c r="V289" i="1"/>
  <c r="V309" i="1"/>
  <c r="V307" i="1"/>
  <c r="V293" i="1"/>
  <c r="V291" i="1"/>
  <c r="V290" i="1"/>
  <c r="V288" i="1"/>
  <c r="V281" i="1"/>
  <c r="V280" i="1"/>
  <c r="V279" i="1"/>
  <c r="V272" i="1"/>
  <c r="V271" i="1"/>
  <c r="V269" i="1"/>
  <c r="V264" i="1"/>
  <c r="V256" i="1"/>
  <c r="V282" i="1"/>
  <c r="V276" i="1"/>
  <c r="V266" i="1"/>
  <c r="V263" i="1"/>
  <c r="V259" i="1"/>
  <c r="V258" i="1"/>
  <c r="V257" i="1"/>
  <c r="V254" i="1"/>
  <c r="V283" i="1"/>
  <c r="V278" i="1"/>
  <c r="V273" i="1"/>
  <c r="V270" i="1"/>
  <c r="V268" i="1"/>
  <c r="V265" i="1"/>
  <c r="V262" i="1"/>
  <c r="V252" i="1"/>
  <c r="V251" i="1"/>
  <c r="V250" i="1"/>
  <c r="V249" i="1"/>
  <c r="V286" i="1"/>
  <c r="V285" i="1"/>
  <c r="V277" i="1"/>
  <c r="V275" i="1"/>
  <c r="V274" i="1"/>
  <c r="V260" i="1"/>
  <c r="V253" i="1"/>
  <c r="V240" i="1"/>
  <c r="V238" i="1"/>
  <c r="V211" i="1"/>
  <c r="V210" i="1"/>
  <c r="V209" i="1"/>
  <c r="V208" i="1"/>
  <c r="V199" i="1"/>
  <c r="V197" i="1"/>
  <c r="V192" i="1"/>
  <c r="V190" i="1"/>
  <c r="V187" i="1"/>
  <c r="V186" i="1"/>
  <c r="V180" i="1"/>
  <c r="V179" i="1"/>
  <c r="V175" i="1"/>
  <c r="V173" i="1"/>
  <c r="V166" i="1"/>
  <c r="V162" i="1"/>
  <c r="V159" i="1"/>
  <c r="V152" i="1"/>
  <c r="V150" i="1"/>
  <c r="V245" i="1"/>
  <c r="V242" i="1"/>
  <c r="V233" i="1"/>
  <c r="V222" i="1"/>
  <c r="V207" i="1"/>
  <c r="V204" i="1"/>
  <c r="V202" i="1"/>
  <c r="V201" i="1"/>
  <c r="V200" i="1"/>
  <c r="V191" i="1"/>
  <c r="V189" i="1"/>
  <c r="V188" i="1"/>
  <c r="V183" i="1"/>
  <c r="V182" i="1"/>
  <c r="V177" i="1"/>
  <c r="V176" i="1"/>
  <c r="V171" i="1"/>
  <c r="V170" i="1"/>
  <c r="V169" i="1"/>
  <c r="V167" i="1"/>
  <c r="V164" i="1"/>
  <c r="V163" i="1"/>
  <c r="V161" i="1"/>
  <c r="V160" i="1"/>
  <c r="V154" i="1"/>
  <c r="V153" i="1"/>
  <c r="V248" i="1"/>
  <c r="V247" i="1"/>
  <c r="V246" i="1"/>
  <c r="V239" i="1"/>
  <c r="V236" i="1"/>
  <c r="V230" i="1"/>
  <c r="V229" i="1"/>
  <c r="V226" i="1"/>
  <c r="V224" i="1"/>
  <c r="V221" i="1"/>
  <c r="V219" i="1"/>
  <c r="V218" i="1"/>
  <c r="V213" i="1"/>
  <c r="V212" i="1"/>
  <c r="V194" i="1"/>
  <c r="V181" i="1"/>
  <c r="V172" i="1"/>
  <c r="V158" i="1"/>
  <c r="V243" i="1"/>
  <c r="V241" i="1"/>
  <c r="V237" i="1"/>
  <c r="V227" i="1"/>
  <c r="V225" i="1"/>
  <c r="V220" i="1"/>
  <c r="V217" i="1"/>
  <c r="V216" i="1"/>
  <c r="V215" i="1"/>
  <c r="V214" i="1"/>
  <c r="V206" i="1"/>
  <c r="V205" i="1"/>
  <c r="V203" i="1"/>
  <c r="V198" i="1"/>
  <c r="V195" i="1"/>
  <c r="V193" i="1"/>
  <c r="V184" i="1"/>
  <c r="V174" i="1"/>
  <c r="V168" i="1"/>
  <c r="V157" i="1"/>
  <c r="V156" i="1"/>
  <c r="V151" i="1"/>
  <c r="V149" i="1"/>
  <c r="V148" i="1"/>
  <c r="V144" i="1"/>
  <c r="V146" i="1"/>
  <c r="V143" i="1"/>
  <c r="V140" i="1"/>
  <c r="V139" i="1"/>
  <c r="V137" i="1"/>
  <c r="V147" i="1"/>
  <c r="V142" i="1"/>
  <c r="V141" i="1"/>
  <c r="V136" i="1"/>
  <c r="V135" i="1"/>
  <c r="V134" i="1"/>
  <c r="V131" i="1"/>
  <c r="V130" i="1"/>
  <c r="V127" i="1"/>
  <c r="V116" i="1"/>
  <c r="V114" i="1"/>
  <c r="V128" i="1"/>
  <c r="V125" i="1"/>
  <c r="V121" i="1"/>
  <c r="V118" i="1"/>
  <c r="V119" i="1"/>
  <c r="V115" i="1"/>
  <c r="V113" i="1"/>
  <c r="V126" i="1"/>
  <c r="V124" i="1"/>
  <c r="V122" i="1"/>
  <c r="V120" i="1"/>
  <c r="V112" i="1"/>
  <c r="V87" i="1"/>
  <c r="V104" i="1"/>
  <c r="V101" i="1"/>
  <c r="V96" i="1"/>
  <c r="V95" i="1"/>
  <c r="V93" i="1"/>
  <c r="V89" i="1"/>
  <c r="V80" i="1"/>
  <c r="V108" i="1"/>
  <c r="V105" i="1"/>
  <c r="V102" i="1"/>
  <c r="V100" i="1"/>
  <c r="V90" i="1"/>
  <c r="V85" i="1"/>
  <c r="V110" i="1"/>
  <c r="V98" i="1"/>
  <c r="V97" i="1"/>
  <c r="V94" i="1"/>
  <c r="V88" i="1"/>
  <c r="V75" i="1"/>
  <c r="V73" i="1"/>
  <c r="V67" i="1"/>
  <c r="V83" i="1"/>
  <c r="V78" i="1"/>
  <c r="V76" i="1"/>
  <c r="V69" i="1"/>
  <c r="V74" i="1"/>
  <c r="V72" i="1"/>
  <c r="V70" i="1"/>
  <c r="V79" i="1"/>
  <c r="V71" i="1"/>
  <c r="V62" i="1"/>
  <c r="V58" i="1"/>
  <c r="V56" i="1"/>
  <c r="V50" i="1"/>
  <c r="V38" i="1"/>
  <c r="V31" i="1"/>
  <c r="V29" i="1"/>
  <c r="V23" i="1"/>
  <c r="V22" i="1"/>
  <c r="V65" i="1"/>
  <c r="V63" i="1"/>
  <c r="V40" i="1"/>
  <c r="V35" i="1"/>
  <c r="V32" i="1"/>
  <c r="V30" i="1"/>
  <c r="V24" i="1"/>
  <c r="V60" i="1"/>
  <c r="V57" i="1"/>
  <c r="V51" i="1"/>
  <c r="V43" i="1"/>
  <c r="V36" i="1"/>
  <c r="V33" i="1"/>
  <c r="V27" i="1"/>
  <c r="V25" i="1"/>
  <c r="V21" i="1"/>
  <c r="V66" i="1"/>
  <c r="V64" i="1"/>
  <c r="V61" i="1"/>
  <c r="V55" i="1"/>
  <c r="V45" i="1"/>
  <c r="V39" i="1"/>
  <c r="V37" i="1"/>
  <c r="V34" i="1"/>
  <c r="V18" i="1"/>
  <c r="V16" i="1"/>
  <c r="V11" i="1"/>
  <c r="V19" i="1"/>
  <c r="V20" i="1"/>
  <c r="V13" i="1"/>
  <c r="V7" i="1"/>
  <c r="V17" i="1"/>
  <c r="V15" i="1"/>
  <c r="V14" i="1"/>
  <c r="V9" i="1"/>
  <c r="V8" i="1"/>
  <c r="AF59" i="1"/>
  <c r="V59" i="1"/>
  <c r="AF26" i="1"/>
  <c r="V26" i="1"/>
  <c r="AF68" i="1"/>
  <c r="V68" i="1"/>
  <c r="AF77" i="1"/>
  <c r="V77" i="1"/>
  <c r="AF107" i="1"/>
  <c r="V107" i="1"/>
  <c r="AF86" i="1"/>
  <c r="V86" i="1"/>
  <c r="AF91" i="1"/>
  <c r="V91" i="1"/>
  <c r="AF123" i="1"/>
  <c r="V123" i="1"/>
  <c r="AF133" i="1"/>
  <c r="V133" i="1"/>
  <c r="AF138" i="1"/>
  <c r="V138" i="1"/>
  <c r="AF145" i="1"/>
  <c r="V145" i="1"/>
  <c r="AF165" i="1"/>
  <c r="V165" i="1"/>
  <c r="AF196" i="1"/>
  <c r="V196" i="1"/>
  <c r="AF155" i="1"/>
  <c r="V155" i="1"/>
  <c r="AF185" i="1"/>
  <c r="V185" i="1"/>
  <c r="AF223" i="1"/>
  <c r="V223" i="1"/>
  <c r="AF231" i="1"/>
  <c r="V231" i="1"/>
  <c r="AF232" i="1"/>
  <c r="V232" i="1"/>
  <c r="AF244" i="1"/>
  <c r="V244" i="1"/>
  <c r="AF234" i="1"/>
  <c r="V234" i="1"/>
  <c r="AF261" i="1"/>
  <c r="V261" i="1"/>
  <c r="AF284" i="1"/>
  <c r="V284" i="1"/>
  <c r="AF287" i="1"/>
  <c r="V287" i="1"/>
  <c r="AF292" i="1"/>
  <c r="V292" i="1"/>
  <c r="AF305" i="1"/>
  <c r="V305" i="1"/>
  <c r="AF300" i="1"/>
  <c r="V300" i="1"/>
  <c r="AF323" i="1"/>
  <c r="V323" i="1"/>
  <c r="AF325" i="1"/>
  <c r="V325" i="1"/>
  <c r="AF340" i="1"/>
  <c r="V340" i="1"/>
  <c r="AF335" i="1"/>
  <c r="V335" i="1"/>
  <c r="AF366" i="1"/>
  <c r="V366" i="1"/>
  <c r="AF355" i="1"/>
  <c r="V355" i="1"/>
  <c r="AF361" i="1"/>
  <c r="V361" i="1"/>
  <c r="AF367" i="1"/>
  <c r="V367" i="1"/>
  <c r="AF379" i="1"/>
  <c r="V379" i="1"/>
  <c r="AF415" i="1"/>
  <c r="V415" i="1"/>
  <c r="AF454" i="1"/>
  <c r="V454" i="1"/>
  <c r="AF468" i="1"/>
  <c r="V468" i="1"/>
  <c r="V49" i="1"/>
  <c r="EL4" i="1"/>
  <c r="DZ4" i="1"/>
  <c r="DY4" i="1"/>
  <c r="EC4" i="1"/>
  <c r="EB4" i="1"/>
  <c r="EE4" i="1"/>
  <c r="V28" i="1"/>
  <c r="EI4" i="1" l="1"/>
  <c r="AF5" i="1"/>
  <c r="EF4" i="1"/>
  <c r="EH4" i="1"/>
  <c r="BR31" i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AH31" i="1"/>
  <c r="AI31" i="1" s="1"/>
  <c r="X31" i="1"/>
  <c r="W31" i="1"/>
  <c r="AW31" i="1" s="1"/>
  <c r="BR38" i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AH38" i="1"/>
  <c r="AI38" i="1" s="1"/>
  <c r="X38" i="1"/>
  <c r="W38" i="1"/>
  <c r="AW38" i="1" s="1"/>
  <c r="AH58" i="1"/>
  <c r="AI58" i="1" s="1"/>
  <c r="X58" i="1"/>
  <c r="BR58" i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W58" i="1"/>
  <c r="W98" i="1"/>
  <c r="AW98" i="1" s="1"/>
  <c r="BR98" i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AV98" i="1"/>
  <c r="AH98" i="1"/>
  <c r="AI98" i="1" s="1"/>
  <c r="X98" i="1"/>
  <c r="W126" i="1"/>
  <c r="AW126" i="1" s="1"/>
  <c r="BR126" i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AH126" i="1"/>
  <c r="AI126" i="1" s="1"/>
  <c r="X126" i="1"/>
  <c r="AH114" i="1"/>
  <c r="AI114" i="1" s="1"/>
  <c r="X114" i="1"/>
  <c r="BR114" i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W114" i="1"/>
  <c r="W156" i="1"/>
  <c r="BR156" i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AH156" i="1"/>
  <c r="AI156" i="1" s="1"/>
  <c r="X156" i="1"/>
  <c r="W206" i="1"/>
  <c r="BR206" i="1"/>
  <c r="BS206" i="1" s="1"/>
  <c r="BT206" i="1" s="1"/>
  <c r="BU206" i="1" s="1"/>
  <c r="BV206" i="1" s="1"/>
  <c r="BW206" i="1" s="1"/>
  <c r="BX206" i="1" s="1"/>
  <c r="BY206" i="1" s="1"/>
  <c r="BZ206" i="1" s="1"/>
  <c r="CA206" i="1" s="1"/>
  <c r="CB206" i="1" s="1"/>
  <c r="CC206" i="1" s="1"/>
  <c r="CD206" i="1" s="1"/>
  <c r="CE206" i="1" s="1"/>
  <c r="CF206" i="1" s="1"/>
  <c r="CG206" i="1" s="1"/>
  <c r="CH206" i="1" s="1"/>
  <c r="CI206" i="1" s="1"/>
  <c r="CJ206" i="1" s="1"/>
  <c r="CK206" i="1" s="1"/>
  <c r="CL206" i="1" s="1"/>
  <c r="CM206" i="1" s="1"/>
  <c r="CN206" i="1" s="1"/>
  <c r="CO206" i="1" s="1"/>
  <c r="AH206" i="1"/>
  <c r="AI206" i="1" s="1"/>
  <c r="X206" i="1"/>
  <c r="W215" i="1"/>
  <c r="BR215" i="1"/>
  <c r="BS215" i="1" s="1"/>
  <c r="BT215" i="1" s="1"/>
  <c r="BU215" i="1" s="1"/>
  <c r="BV215" i="1" s="1"/>
  <c r="BW215" i="1" s="1"/>
  <c r="BX215" i="1" s="1"/>
  <c r="BY215" i="1" s="1"/>
  <c r="BZ215" i="1" s="1"/>
  <c r="CA215" i="1" s="1"/>
  <c r="CB215" i="1" s="1"/>
  <c r="CC215" i="1" s="1"/>
  <c r="CD215" i="1" s="1"/>
  <c r="CE215" i="1" s="1"/>
  <c r="CF215" i="1" s="1"/>
  <c r="CG215" i="1" s="1"/>
  <c r="CH215" i="1" s="1"/>
  <c r="CI215" i="1" s="1"/>
  <c r="CJ215" i="1" s="1"/>
  <c r="CK215" i="1" s="1"/>
  <c r="CL215" i="1" s="1"/>
  <c r="CM215" i="1" s="1"/>
  <c r="CN215" i="1" s="1"/>
  <c r="CO215" i="1" s="1"/>
  <c r="AH215" i="1"/>
  <c r="AI215" i="1" s="1"/>
  <c r="X215" i="1"/>
  <c r="W225" i="1"/>
  <c r="BR225" i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K225" i="1" s="1"/>
  <c r="CL225" i="1" s="1"/>
  <c r="CM225" i="1" s="1"/>
  <c r="CN225" i="1" s="1"/>
  <c r="CO225" i="1" s="1"/>
  <c r="AH225" i="1"/>
  <c r="AI225" i="1" s="1"/>
  <c r="X225" i="1"/>
  <c r="AH150" i="1"/>
  <c r="AI150" i="1" s="1"/>
  <c r="X150" i="1"/>
  <c r="BR150" i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W150" i="1"/>
  <c r="AH159" i="1"/>
  <c r="AI159" i="1" s="1"/>
  <c r="X159" i="1"/>
  <c r="W159" i="1"/>
  <c r="BR159" i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AH187" i="1"/>
  <c r="AI187" i="1" s="1"/>
  <c r="X187" i="1"/>
  <c r="W187" i="1"/>
  <c r="BR187" i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AH190" i="1"/>
  <c r="AI190" i="1" s="1"/>
  <c r="X190" i="1"/>
  <c r="W190" i="1"/>
  <c r="BR190" i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AV197" i="1"/>
  <c r="AH197" i="1"/>
  <c r="AI197" i="1" s="1"/>
  <c r="X197" i="1"/>
  <c r="W197" i="1"/>
  <c r="AW197" i="1" s="1"/>
  <c r="BR197" i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AV209" i="1"/>
  <c r="AH209" i="1"/>
  <c r="AI209" i="1" s="1"/>
  <c r="X209" i="1"/>
  <c r="W209" i="1"/>
  <c r="AW209" i="1" s="1"/>
  <c r="BR209" i="1"/>
  <c r="BS209" i="1" s="1"/>
  <c r="BT209" i="1" s="1"/>
  <c r="BU209" i="1" s="1"/>
  <c r="BV209" i="1" s="1"/>
  <c r="BW209" i="1" s="1"/>
  <c r="BX209" i="1" s="1"/>
  <c r="BY209" i="1" s="1"/>
  <c r="BZ209" i="1" s="1"/>
  <c r="CA209" i="1" s="1"/>
  <c r="CB209" i="1" s="1"/>
  <c r="CC209" i="1" s="1"/>
  <c r="CD209" i="1" s="1"/>
  <c r="CE209" i="1" s="1"/>
  <c r="CF209" i="1" s="1"/>
  <c r="CG209" i="1" s="1"/>
  <c r="CH209" i="1" s="1"/>
  <c r="CI209" i="1" s="1"/>
  <c r="CJ209" i="1" s="1"/>
  <c r="CK209" i="1" s="1"/>
  <c r="CL209" i="1" s="1"/>
  <c r="CM209" i="1" s="1"/>
  <c r="CN209" i="1" s="1"/>
  <c r="CO209" i="1" s="1"/>
  <c r="AH211" i="1"/>
  <c r="AI211" i="1" s="1"/>
  <c r="X211" i="1"/>
  <c r="W211" i="1"/>
  <c r="BR211" i="1"/>
  <c r="BS211" i="1" s="1"/>
  <c r="BT211" i="1" s="1"/>
  <c r="BU211" i="1" s="1"/>
  <c r="BV211" i="1" s="1"/>
  <c r="BW211" i="1" s="1"/>
  <c r="BX211" i="1" s="1"/>
  <c r="BY211" i="1" s="1"/>
  <c r="BZ211" i="1" s="1"/>
  <c r="CA211" i="1" s="1"/>
  <c r="CB211" i="1" s="1"/>
  <c r="CC211" i="1" s="1"/>
  <c r="CD211" i="1" s="1"/>
  <c r="CE211" i="1" s="1"/>
  <c r="CF211" i="1" s="1"/>
  <c r="CG211" i="1" s="1"/>
  <c r="CH211" i="1" s="1"/>
  <c r="CI211" i="1" s="1"/>
  <c r="CJ211" i="1" s="1"/>
  <c r="CK211" i="1" s="1"/>
  <c r="CL211" i="1" s="1"/>
  <c r="CM211" i="1" s="1"/>
  <c r="CN211" i="1" s="1"/>
  <c r="CO211" i="1" s="1"/>
  <c r="AH240" i="1"/>
  <c r="AI240" i="1" s="1"/>
  <c r="X240" i="1"/>
  <c r="W240" i="1"/>
  <c r="BR240" i="1"/>
  <c r="BS240" i="1" s="1"/>
  <c r="BT240" i="1" s="1"/>
  <c r="BU240" i="1" s="1"/>
  <c r="BV240" i="1" s="1"/>
  <c r="BW240" i="1" s="1"/>
  <c r="BX240" i="1" s="1"/>
  <c r="BY240" i="1" s="1"/>
  <c r="BZ240" i="1" s="1"/>
  <c r="CA240" i="1" s="1"/>
  <c r="CB240" i="1" s="1"/>
  <c r="CC240" i="1" s="1"/>
  <c r="CD240" i="1" s="1"/>
  <c r="CE240" i="1" s="1"/>
  <c r="CF240" i="1" s="1"/>
  <c r="CG240" i="1" s="1"/>
  <c r="CH240" i="1" s="1"/>
  <c r="CI240" i="1" s="1"/>
  <c r="CJ240" i="1" s="1"/>
  <c r="CK240" i="1" s="1"/>
  <c r="CL240" i="1" s="1"/>
  <c r="CM240" i="1" s="1"/>
  <c r="CN240" i="1" s="1"/>
  <c r="CO240" i="1" s="1"/>
  <c r="W285" i="1"/>
  <c r="BR285" i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K285" i="1" s="1"/>
  <c r="CL285" i="1" s="1"/>
  <c r="CM285" i="1" s="1"/>
  <c r="CN285" i="1" s="1"/>
  <c r="CO285" i="1" s="1"/>
  <c r="AH285" i="1"/>
  <c r="AI285" i="1" s="1"/>
  <c r="X285" i="1"/>
  <c r="W286" i="1"/>
  <c r="AW286" i="1" s="1"/>
  <c r="BR286" i="1"/>
  <c r="BS286" i="1" s="1"/>
  <c r="BT286" i="1" s="1"/>
  <c r="BU286" i="1" s="1"/>
  <c r="BV286" i="1" s="1"/>
  <c r="BW286" i="1" s="1"/>
  <c r="BX286" i="1" s="1"/>
  <c r="BY286" i="1" s="1"/>
  <c r="BZ286" i="1" s="1"/>
  <c r="CA286" i="1" s="1"/>
  <c r="CB286" i="1" s="1"/>
  <c r="CC286" i="1" s="1"/>
  <c r="CD286" i="1" s="1"/>
  <c r="CE286" i="1" s="1"/>
  <c r="CF286" i="1" s="1"/>
  <c r="CG286" i="1" s="1"/>
  <c r="CH286" i="1" s="1"/>
  <c r="CI286" i="1" s="1"/>
  <c r="CJ286" i="1" s="1"/>
  <c r="CK286" i="1" s="1"/>
  <c r="CL286" i="1" s="1"/>
  <c r="CM286" i="1" s="1"/>
  <c r="CN286" i="1" s="1"/>
  <c r="CO286" i="1" s="1"/>
  <c r="AV286" i="1"/>
  <c r="AH286" i="1"/>
  <c r="AI286" i="1" s="1"/>
  <c r="X286" i="1"/>
  <c r="AH254" i="1"/>
  <c r="AI254" i="1" s="1"/>
  <c r="X254" i="1"/>
  <c r="W254" i="1"/>
  <c r="BR254" i="1"/>
  <c r="BS254" i="1" s="1"/>
  <c r="BT254" i="1" s="1"/>
  <c r="BU254" i="1" s="1"/>
  <c r="BV254" i="1" s="1"/>
  <c r="BW254" i="1" s="1"/>
  <c r="BX254" i="1" s="1"/>
  <c r="BY254" i="1" s="1"/>
  <c r="BZ254" i="1" s="1"/>
  <c r="CA254" i="1" s="1"/>
  <c r="CB254" i="1" s="1"/>
  <c r="CC254" i="1" s="1"/>
  <c r="CD254" i="1" s="1"/>
  <c r="CE254" i="1" s="1"/>
  <c r="CF254" i="1" s="1"/>
  <c r="CG254" i="1" s="1"/>
  <c r="CH254" i="1" s="1"/>
  <c r="CI254" i="1" s="1"/>
  <c r="CJ254" i="1" s="1"/>
  <c r="CK254" i="1" s="1"/>
  <c r="CL254" i="1" s="1"/>
  <c r="CM254" i="1" s="1"/>
  <c r="CN254" i="1" s="1"/>
  <c r="CO254" i="1" s="1"/>
  <c r="AH257" i="1"/>
  <c r="AI257" i="1" s="1"/>
  <c r="X257" i="1"/>
  <c r="W257" i="1"/>
  <c r="BR257" i="1"/>
  <c r="BS257" i="1" s="1"/>
  <c r="BT257" i="1" s="1"/>
  <c r="BU257" i="1" s="1"/>
  <c r="BV257" i="1" s="1"/>
  <c r="BW257" i="1" s="1"/>
  <c r="BX257" i="1" s="1"/>
  <c r="BY257" i="1" s="1"/>
  <c r="BZ257" i="1" s="1"/>
  <c r="CA257" i="1" s="1"/>
  <c r="CB257" i="1" s="1"/>
  <c r="CC257" i="1" s="1"/>
  <c r="CD257" i="1" s="1"/>
  <c r="CE257" i="1" s="1"/>
  <c r="CF257" i="1" s="1"/>
  <c r="CG257" i="1" s="1"/>
  <c r="CH257" i="1" s="1"/>
  <c r="CI257" i="1" s="1"/>
  <c r="CJ257" i="1" s="1"/>
  <c r="CK257" i="1" s="1"/>
  <c r="CL257" i="1" s="1"/>
  <c r="CM257" i="1" s="1"/>
  <c r="CN257" i="1" s="1"/>
  <c r="CO257" i="1" s="1"/>
  <c r="AV263" i="1"/>
  <c r="AH263" i="1"/>
  <c r="AI263" i="1" s="1"/>
  <c r="X263" i="1"/>
  <c r="W263" i="1"/>
  <c r="BR263" i="1"/>
  <c r="BS263" i="1" s="1"/>
  <c r="BT263" i="1" s="1"/>
  <c r="BU263" i="1" s="1"/>
  <c r="BV263" i="1" s="1"/>
  <c r="BW263" i="1" s="1"/>
  <c r="BX263" i="1" s="1"/>
  <c r="BY263" i="1" s="1"/>
  <c r="BZ263" i="1" s="1"/>
  <c r="CA263" i="1" s="1"/>
  <c r="CB263" i="1" s="1"/>
  <c r="CC263" i="1" s="1"/>
  <c r="CD263" i="1" s="1"/>
  <c r="CE263" i="1" s="1"/>
  <c r="CF263" i="1" s="1"/>
  <c r="CG263" i="1" s="1"/>
  <c r="CH263" i="1" s="1"/>
  <c r="CI263" i="1" s="1"/>
  <c r="CJ263" i="1" s="1"/>
  <c r="CK263" i="1" s="1"/>
  <c r="CL263" i="1" s="1"/>
  <c r="CM263" i="1" s="1"/>
  <c r="CN263" i="1" s="1"/>
  <c r="CO263" i="1" s="1"/>
  <c r="AV276" i="1"/>
  <c r="AH276" i="1"/>
  <c r="AI276" i="1" s="1"/>
  <c r="X276" i="1"/>
  <c r="W276" i="1"/>
  <c r="AW276" i="1" s="1"/>
  <c r="BR276" i="1"/>
  <c r="BS276" i="1" s="1"/>
  <c r="BT276" i="1" s="1"/>
  <c r="BU276" i="1" s="1"/>
  <c r="BV276" i="1" s="1"/>
  <c r="BW276" i="1" s="1"/>
  <c r="BX276" i="1" s="1"/>
  <c r="BY276" i="1" s="1"/>
  <c r="BZ276" i="1" s="1"/>
  <c r="CA276" i="1" s="1"/>
  <c r="CB276" i="1" s="1"/>
  <c r="CC276" i="1" s="1"/>
  <c r="CD276" i="1" s="1"/>
  <c r="CE276" i="1" s="1"/>
  <c r="CF276" i="1" s="1"/>
  <c r="CG276" i="1" s="1"/>
  <c r="CH276" i="1" s="1"/>
  <c r="CI276" i="1" s="1"/>
  <c r="CJ276" i="1" s="1"/>
  <c r="CK276" i="1" s="1"/>
  <c r="CL276" i="1" s="1"/>
  <c r="CM276" i="1" s="1"/>
  <c r="CN276" i="1" s="1"/>
  <c r="CO276" i="1" s="1"/>
  <c r="AV269" i="1"/>
  <c r="AH269" i="1"/>
  <c r="AI269" i="1" s="1"/>
  <c r="X269" i="1"/>
  <c r="W269" i="1"/>
  <c r="AW269" i="1" s="1"/>
  <c r="BR269" i="1"/>
  <c r="BS269" i="1" s="1"/>
  <c r="BT269" i="1" s="1"/>
  <c r="BU269" i="1" s="1"/>
  <c r="BV269" i="1" s="1"/>
  <c r="BW269" i="1" s="1"/>
  <c r="BX269" i="1" s="1"/>
  <c r="BY269" i="1" s="1"/>
  <c r="BZ269" i="1" s="1"/>
  <c r="CA269" i="1" s="1"/>
  <c r="CB269" i="1" s="1"/>
  <c r="CC269" i="1" s="1"/>
  <c r="CD269" i="1" s="1"/>
  <c r="CE269" i="1" s="1"/>
  <c r="CF269" i="1" s="1"/>
  <c r="CG269" i="1" s="1"/>
  <c r="CH269" i="1" s="1"/>
  <c r="CI269" i="1" s="1"/>
  <c r="CJ269" i="1" s="1"/>
  <c r="CK269" i="1" s="1"/>
  <c r="CL269" i="1" s="1"/>
  <c r="CM269" i="1" s="1"/>
  <c r="CN269" i="1" s="1"/>
  <c r="CO269" i="1" s="1"/>
  <c r="AV301" i="1"/>
  <c r="AH301" i="1"/>
  <c r="AI301" i="1" s="1"/>
  <c r="X301" i="1"/>
  <c r="BR301" i="1"/>
  <c r="BS301" i="1" s="1"/>
  <c r="BT301" i="1" s="1"/>
  <c r="BU301" i="1" s="1"/>
  <c r="BV301" i="1" s="1"/>
  <c r="BW301" i="1" s="1"/>
  <c r="BX301" i="1" s="1"/>
  <c r="BY301" i="1" s="1"/>
  <c r="BZ301" i="1" s="1"/>
  <c r="CA301" i="1" s="1"/>
  <c r="CB301" i="1" s="1"/>
  <c r="CC301" i="1" s="1"/>
  <c r="CD301" i="1" s="1"/>
  <c r="CE301" i="1" s="1"/>
  <c r="CF301" i="1" s="1"/>
  <c r="CG301" i="1" s="1"/>
  <c r="CH301" i="1" s="1"/>
  <c r="CI301" i="1" s="1"/>
  <c r="CJ301" i="1" s="1"/>
  <c r="CK301" i="1" s="1"/>
  <c r="CL301" i="1" s="1"/>
  <c r="CM301" i="1" s="1"/>
  <c r="CN301" i="1" s="1"/>
  <c r="CO301" i="1" s="1"/>
  <c r="W301" i="1"/>
  <c r="AW301" i="1" s="1"/>
  <c r="AV294" i="1"/>
  <c r="AH294" i="1"/>
  <c r="AI294" i="1" s="1"/>
  <c r="X294" i="1"/>
  <c r="BR294" i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K294" i="1" s="1"/>
  <c r="CL294" i="1" s="1"/>
  <c r="CM294" i="1" s="1"/>
  <c r="CN294" i="1" s="1"/>
  <c r="CO294" i="1" s="1"/>
  <c r="W294" i="1"/>
  <c r="AW294" i="1" s="1"/>
  <c r="W308" i="1"/>
  <c r="AW308" i="1" s="1"/>
  <c r="AV308" i="1"/>
  <c r="AH308" i="1"/>
  <c r="AI308" i="1" s="1"/>
  <c r="BR308" i="1"/>
  <c r="BS308" i="1" s="1"/>
  <c r="BT308" i="1" s="1"/>
  <c r="BU308" i="1" s="1"/>
  <c r="BV308" i="1" s="1"/>
  <c r="BW308" i="1" s="1"/>
  <c r="BX308" i="1" s="1"/>
  <c r="BY308" i="1" s="1"/>
  <c r="BZ308" i="1" s="1"/>
  <c r="CA308" i="1" s="1"/>
  <c r="CB308" i="1" s="1"/>
  <c r="CC308" i="1" s="1"/>
  <c r="CD308" i="1" s="1"/>
  <c r="CE308" i="1" s="1"/>
  <c r="CF308" i="1" s="1"/>
  <c r="CG308" i="1" s="1"/>
  <c r="CH308" i="1" s="1"/>
  <c r="CI308" i="1" s="1"/>
  <c r="CJ308" i="1" s="1"/>
  <c r="CK308" i="1" s="1"/>
  <c r="CL308" i="1" s="1"/>
  <c r="CM308" i="1" s="1"/>
  <c r="CN308" i="1" s="1"/>
  <c r="CO308" i="1" s="1"/>
  <c r="X308" i="1"/>
  <c r="AV320" i="1"/>
  <c r="AH320" i="1"/>
  <c r="AI320" i="1" s="1"/>
  <c r="X320" i="1"/>
  <c r="BR320" i="1"/>
  <c r="BS320" i="1" s="1"/>
  <c r="BT320" i="1" s="1"/>
  <c r="BU320" i="1" s="1"/>
  <c r="BV320" i="1" s="1"/>
  <c r="BW320" i="1" s="1"/>
  <c r="BX320" i="1" s="1"/>
  <c r="BY320" i="1" s="1"/>
  <c r="BZ320" i="1" s="1"/>
  <c r="CA320" i="1" s="1"/>
  <c r="CB320" i="1" s="1"/>
  <c r="CC320" i="1" s="1"/>
  <c r="CD320" i="1" s="1"/>
  <c r="CE320" i="1" s="1"/>
  <c r="CF320" i="1" s="1"/>
  <c r="CG320" i="1" s="1"/>
  <c r="CH320" i="1" s="1"/>
  <c r="CI320" i="1" s="1"/>
  <c r="CJ320" i="1" s="1"/>
  <c r="CK320" i="1" s="1"/>
  <c r="CL320" i="1" s="1"/>
  <c r="CM320" i="1" s="1"/>
  <c r="CN320" i="1" s="1"/>
  <c r="CO320" i="1" s="1"/>
  <c r="W320" i="1"/>
  <c r="AW320" i="1" s="1"/>
  <c r="W356" i="1"/>
  <c r="BR356" i="1"/>
  <c r="BS356" i="1" s="1"/>
  <c r="BT356" i="1" s="1"/>
  <c r="BU356" i="1" s="1"/>
  <c r="BV356" i="1" s="1"/>
  <c r="BW356" i="1" s="1"/>
  <c r="BX356" i="1" s="1"/>
  <c r="BY356" i="1" s="1"/>
  <c r="BZ356" i="1" s="1"/>
  <c r="CA356" i="1" s="1"/>
  <c r="CB356" i="1" s="1"/>
  <c r="CC356" i="1" s="1"/>
  <c r="CD356" i="1" s="1"/>
  <c r="CE356" i="1" s="1"/>
  <c r="CF356" i="1" s="1"/>
  <c r="CG356" i="1" s="1"/>
  <c r="CH356" i="1" s="1"/>
  <c r="CI356" i="1" s="1"/>
  <c r="CJ356" i="1" s="1"/>
  <c r="CK356" i="1" s="1"/>
  <c r="CL356" i="1" s="1"/>
  <c r="CM356" i="1" s="1"/>
  <c r="CN356" i="1" s="1"/>
  <c r="CO356" i="1" s="1"/>
  <c r="AH356" i="1"/>
  <c r="AI356" i="1" s="1"/>
  <c r="X356" i="1"/>
  <c r="W375" i="1"/>
  <c r="BR375" i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K375" i="1" s="1"/>
  <c r="CL375" i="1" s="1"/>
  <c r="CM375" i="1" s="1"/>
  <c r="CN375" i="1" s="1"/>
  <c r="CO375" i="1" s="1"/>
  <c r="AH375" i="1"/>
  <c r="AI375" i="1" s="1"/>
  <c r="X375" i="1"/>
  <c r="AH395" i="1"/>
  <c r="AI395" i="1" s="1"/>
  <c r="X395" i="1"/>
  <c r="BR395" i="1"/>
  <c r="BS395" i="1" s="1"/>
  <c r="BT395" i="1" s="1"/>
  <c r="BU395" i="1" s="1"/>
  <c r="BV395" i="1" s="1"/>
  <c r="BW395" i="1" s="1"/>
  <c r="BX395" i="1" s="1"/>
  <c r="BY395" i="1" s="1"/>
  <c r="BZ395" i="1" s="1"/>
  <c r="CA395" i="1" s="1"/>
  <c r="CB395" i="1" s="1"/>
  <c r="CC395" i="1" s="1"/>
  <c r="CD395" i="1" s="1"/>
  <c r="CE395" i="1" s="1"/>
  <c r="CF395" i="1" s="1"/>
  <c r="CG395" i="1" s="1"/>
  <c r="CH395" i="1" s="1"/>
  <c r="CI395" i="1" s="1"/>
  <c r="CJ395" i="1" s="1"/>
  <c r="CK395" i="1" s="1"/>
  <c r="CL395" i="1" s="1"/>
  <c r="CM395" i="1" s="1"/>
  <c r="CN395" i="1" s="1"/>
  <c r="CO395" i="1" s="1"/>
  <c r="W395" i="1"/>
  <c r="AH418" i="1"/>
  <c r="AI418" i="1" s="1"/>
  <c r="X418" i="1"/>
  <c r="BR418" i="1"/>
  <c r="BS418" i="1" s="1"/>
  <c r="BT418" i="1" s="1"/>
  <c r="BU418" i="1" s="1"/>
  <c r="BV418" i="1" s="1"/>
  <c r="BW418" i="1" s="1"/>
  <c r="BX418" i="1" s="1"/>
  <c r="BY418" i="1" s="1"/>
  <c r="BZ418" i="1" s="1"/>
  <c r="CA418" i="1" s="1"/>
  <c r="CB418" i="1" s="1"/>
  <c r="CC418" i="1" s="1"/>
  <c r="CD418" i="1" s="1"/>
  <c r="CE418" i="1" s="1"/>
  <c r="CF418" i="1" s="1"/>
  <c r="CG418" i="1" s="1"/>
  <c r="CH418" i="1" s="1"/>
  <c r="CI418" i="1" s="1"/>
  <c r="CJ418" i="1" s="1"/>
  <c r="CK418" i="1" s="1"/>
  <c r="CL418" i="1" s="1"/>
  <c r="CM418" i="1" s="1"/>
  <c r="CN418" i="1" s="1"/>
  <c r="CO418" i="1" s="1"/>
  <c r="W418" i="1"/>
  <c r="AH438" i="1"/>
  <c r="AI438" i="1" s="1"/>
  <c r="X438" i="1"/>
  <c r="BR438" i="1"/>
  <c r="BS438" i="1" s="1"/>
  <c r="BT438" i="1" s="1"/>
  <c r="BU438" i="1" s="1"/>
  <c r="BV438" i="1" s="1"/>
  <c r="BW438" i="1" s="1"/>
  <c r="BX438" i="1" s="1"/>
  <c r="BY438" i="1" s="1"/>
  <c r="BZ438" i="1" s="1"/>
  <c r="CA438" i="1" s="1"/>
  <c r="CB438" i="1" s="1"/>
  <c r="CC438" i="1" s="1"/>
  <c r="CD438" i="1" s="1"/>
  <c r="CE438" i="1" s="1"/>
  <c r="CF438" i="1" s="1"/>
  <c r="CG438" i="1" s="1"/>
  <c r="CH438" i="1" s="1"/>
  <c r="CI438" i="1" s="1"/>
  <c r="CJ438" i="1" s="1"/>
  <c r="CK438" i="1" s="1"/>
  <c r="CL438" i="1" s="1"/>
  <c r="CM438" i="1" s="1"/>
  <c r="CN438" i="1" s="1"/>
  <c r="CO438" i="1" s="1"/>
  <c r="W438" i="1"/>
  <c r="AW438" i="1" s="1"/>
  <c r="W452" i="1"/>
  <c r="AW452" i="1" s="1"/>
  <c r="AV452" i="1"/>
  <c r="AH452" i="1"/>
  <c r="AI452" i="1" s="1"/>
  <c r="X452" i="1"/>
  <c r="BR452" i="1"/>
  <c r="BS452" i="1" s="1"/>
  <c r="BT452" i="1" s="1"/>
  <c r="BU452" i="1" s="1"/>
  <c r="BV452" i="1" s="1"/>
  <c r="BW452" i="1" s="1"/>
  <c r="BX452" i="1" s="1"/>
  <c r="BY452" i="1" s="1"/>
  <c r="BZ452" i="1" s="1"/>
  <c r="CA452" i="1" s="1"/>
  <c r="CB452" i="1" s="1"/>
  <c r="CC452" i="1" s="1"/>
  <c r="CD452" i="1" s="1"/>
  <c r="CE452" i="1" s="1"/>
  <c r="CF452" i="1" s="1"/>
  <c r="CG452" i="1" s="1"/>
  <c r="CH452" i="1" s="1"/>
  <c r="CI452" i="1" s="1"/>
  <c r="CJ452" i="1" s="1"/>
  <c r="CK452" i="1" s="1"/>
  <c r="CL452" i="1" s="1"/>
  <c r="CM452" i="1" s="1"/>
  <c r="CN452" i="1" s="1"/>
  <c r="CO452" i="1" s="1"/>
  <c r="AH456" i="1"/>
  <c r="AI456" i="1" s="1"/>
  <c r="X456" i="1"/>
  <c r="BR456" i="1"/>
  <c r="BS456" i="1" s="1"/>
  <c r="BT456" i="1" s="1"/>
  <c r="BU456" i="1" s="1"/>
  <c r="BV456" i="1" s="1"/>
  <c r="BW456" i="1" s="1"/>
  <c r="BX456" i="1" s="1"/>
  <c r="BY456" i="1" s="1"/>
  <c r="BZ456" i="1" s="1"/>
  <c r="CA456" i="1" s="1"/>
  <c r="CB456" i="1" s="1"/>
  <c r="CC456" i="1" s="1"/>
  <c r="CD456" i="1" s="1"/>
  <c r="CE456" i="1" s="1"/>
  <c r="CF456" i="1" s="1"/>
  <c r="CG456" i="1" s="1"/>
  <c r="CH456" i="1" s="1"/>
  <c r="CI456" i="1" s="1"/>
  <c r="CJ456" i="1" s="1"/>
  <c r="CK456" i="1" s="1"/>
  <c r="CL456" i="1" s="1"/>
  <c r="CM456" i="1" s="1"/>
  <c r="CN456" i="1" s="1"/>
  <c r="CO456" i="1" s="1"/>
  <c r="W456" i="1"/>
  <c r="BR458" i="1"/>
  <c r="BS458" i="1" s="1"/>
  <c r="BT458" i="1" s="1"/>
  <c r="BU458" i="1" s="1"/>
  <c r="BV458" i="1" s="1"/>
  <c r="BW458" i="1" s="1"/>
  <c r="BX458" i="1" s="1"/>
  <c r="BY458" i="1" s="1"/>
  <c r="BZ458" i="1" s="1"/>
  <c r="CA458" i="1" s="1"/>
  <c r="CB458" i="1" s="1"/>
  <c r="CC458" i="1" s="1"/>
  <c r="CD458" i="1" s="1"/>
  <c r="CE458" i="1" s="1"/>
  <c r="CF458" i="1" s="1"/>
  <c r="CG458" i="1" s="1"/>
  <c r="CH458" i="1" s="1"/>
  <c r="CI458" i="1" s="1"/>
  <c r="CJ458" i="1" s="1"/>
  <c r="CK458" i="1" s="1"/>
  <c r="CL458" i="1" s="1"/>
  <c r="CM458" i="1" s="1"/>
  <c r="CN458" i="1" s="1"/>
  <c r="CO458" i="1" s="1"/>
  <c r="AH458" i="1"/>
  <c r="AI458" i="1" s="1"/>
  <c r="X458" i="1"/>
  <c r="W458" i="1"/>
  <c r="AV470" i="1"/>
  <c r="AH470" i="1"/>
  <c r="AI470" i="1" s="1"/>
  <c r="X470" i="1"/>
  <c r="BR470" i="1"/>
  <c r="BS470" i="1" s="1"/>
  <c r="BT470" i="1" s="1"/>
  <c r="BU470" i="1" s="1"/>
  <c r="BV470" i="1" s="1"/>
  <c r="BW470" i="1" s="1"/>
  <c r="BX470" i="1" s="1"/>
  <c r="BY470" i="1" s="1"/>
  <c r="BZ470" i="1" s="1"/>
  <c r="CA470" i="1" s="1"/>
  <c r="CB470" i="1" s="1"/>
  <c r="CC470" i="1" s="1"/>
  <c r="CD470" i="1" s="1"/>
  <c r="CE470" i="1" s="1"/>
  <c r="CF470" i="1" s="1"/>
  <c r="CG470" i="1" s="1"/>
  <c r="CH470" i="1" s="1"/>
  <c r="CI470" i="1" s="1"/>
  <c r="CJ470" i="1" s="1"/>
  <c r="CK470" i="1" s="1"/>
  <c r="CL470" i="1" s="1"/>
  <c r="CM470" i="1" s="1"/>
  <c r="CN470" i="1" s="1"/>
  <c r="CO470" i="1" s="1"/>
  <c r="W470" i="1"/>
  <c r="W61" i="1"/>
  <c r="AW61" i="1" s="1"/>
  <c r="BR61" i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AV61" i="1"/>
  <c r="AH61" i="1"/>
  <c r="AI61" i="1" s="1"/>
  <c r="X61" i="1"/>
  <c r="BR64" i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W64" i="1"/>
  <c r="AH64" i="1"/>
  <c r="AI64" i="1" s="1"/>
  <c r="X64" i="1"/>
  <c r="BR69" i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AH69" i="1"/>
  <c r="AI69" i="1" s="1"/>
  <c r="X69" i="1"/>
  <c r="W69" i="1"/>
  <c r="AW69" i="1" s="1"/>
  <c r="BR88" i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W88" i="1"/>
  <c r="AH88" i="1"/>
  <c r="AI88" i="1" s="1"/>
  <c r="X88" i="1"/>
  <c r="BR85" i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AH85" i="1"/>
  <c r="AI85" i="1" s="1"/>
  <c r="X85" i="1"/>
  <c r="W85" i="1"/>
  <c r="AW85" i="1" s="1"/>
  <c r="BR90" i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AH90" i="1"/>
  <c r="AI90" i="1" s="1"/>
  <c r="X90" i="1"/>
  <c r="W90" i="1"/>
  <c r="AW90" i="1" s="1"/>
  <c r="BR100" i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AV100" i="1"/>
  <c r="AH100" i="1"/>
  <c r="AI100" i="1" s="1"/>
  <c r="X100" i="1"/>
  <c r="W100" i="1"/>
  <c r="AW100" i="1" s="1"/>
  <c r="BR101" i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AV101" i="1"/>
  <c r="AH101" i="1"/>
  <c r="AI101" i="1" s="1"/>
  <c r="X101" i="1"/>
  <c r="W101" i="1"/>
  <c r="AW101" i="1" s="1"/>
  <c r="AV113" i="1"/>
  <c r="AH113" i="1"/>
  <c r="AI113" i="1" s="1"/>
  <c r="X113" i="1"/>
  <c r="BR113" i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W113" i="1"/>
  <c r="AH125" i="1"/>
  <c r="AI125" i="1" s="1"/>
  <c r="X125" i="1"/>
  <c r="BR125" i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W125" i="1"/>
  <c r="BR127" i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AH127" i="1"/>
  <c r="AI127" i="1" s="1"/>
  <c r="X127" i="1"/>
  <c r="W127" i="1"/>
  <c r="AW127" i="1" s="1"/>
  <c r="AH134" i="1"/>
  <c r="AI134" i="1" s="1"/>
  <c r="X134" i="1"/>
  <c r="BR134" i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W134" i="1"/>
  <c r="BR136" i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AH136" i="1"/>
  <c r="AI136" i="1" s="1"/>
  <c r="X136" i="1"/>
  <c r="W136" i="1"/>
  <c r="BR147" i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AH147" i="1"/>
  <c r="AI147" i="1" s="1"/>
  <c r="X147" i="1"/>
  <c r="W147" i="1"/>
  <c r="AH139" i="1"/>
  <c r="AI139" i="1" s="1"/>
  <c r="X139" i="1"/>
  <c r="W139" i="1"/>
  <c r="BR139" i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W227" i="1"/>
  <c r="BR227" i="1"/>
  <c r="BS227" i="1" s="1"/>
  <c r="BT227" i="1" s="1"/>
  <c r="BU227" i="1" s="1"/>
  <c r="BV227" i="1" s="1"/>
  <c r="BW227" i="1" s="1"/>
  <c r="BX227" i="1" s="1"/>
  <c r="BY227" i="1" s="1"/>
  <c r="BZ227" i="1" s="1"/>
  <c r="CA227" i="1" s="1"/>
  <c r="CB227" i="1" s="1"/>
  <c r="CC227" i="1" s="1"/>
  <c r="CD227" i="1" s="1"/>
  <c r="CE227" i="1" s="1"/>
  <c r="CF227" i="1" s="1"/>
  <c r="CG227" i="1" s="1"/>
  <c r="CH227" i="1" s="1"/>
  <c r="CI227" i="1" s="1"/>
  <c r="CJ227" i="1" s="1"/>
  <c r="CK227" i="1" s="1"/>
  <c r="CL227" i="1" s="1"/>
  <c r="CM227" i="1" s="1"/>
  <c r="CN227" i="1" s="1"/>
  <c r="CO227" i="1" s="1"/>
  <c r="AH227" i="1"/>
  <c r="AI227" i="1" s="1"/>
  <c r="X227" i="1"/>
  <c r="W237" i="1"/>
  <c r="AW237" i="1" s="1"/>
  <c r="BR237" i="1"/>
  <c r="BS237" i="1" s="1"/>
  <c r="BT237" i="1" s="1"/>
  <c r="BU237" i="1" s="1"/>
  <c r="BV237" i="1" s="1"/>
  <c r="BW237" i="1" s="1"/>
  <c r="BX237" i="1" s="1"/>
  <c r="BY237" i="1" s="1"/>
  <c r="BZ237" i="1" s="1"/>
  <c r="CA237" i="1" s="1"/>
  <c r="CB237" i="1" s="1"/>
  <c r="CC237" i="1" s="1"/>
  <c r="CD237" i="1" s="1"/>
  <c r="CE237" i="1" s="1"/>
  <c r="CF237" i="1" s="1"/>
  <c r="CG237" i="1" s="1"/>
  <c r="CH237" i="1" s="1"/>
  <c r="CI237" i="1" s="1"/>
  <c r="CJ237" i="1" s="1"/>
  <c r="CK237" i="1" s="1"/>
  <c r="CL237" i="1" s="1"/>
  <c r="CM237" i="1" s="1"/>
  <c r="CN237" i="1" s="1"/>
  <c r="CO237" i="1" s="1"/>
  <c r="AV237" i="1"/>
  <c r="AH237" i="1"/>
  <c r="AI237" i="1" s="1"/>
  <c r="X237" i="1"/>
  <c r="W243" i="1"/>
  <c r="AW243" i="1" s="1"/>
  <c r="BR243" i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K243" i="1" s="1"/>
  <c r="CL243" i="1" s="1"/>
  <c r="CM243" i="1" s="1"/>
  <c r="CN243" i="1" s="1"/>
  <c r="CO243" i="1" s="1"/>
  <c r="AV243" i="1"/>
  <c r="AH243" i="1"/>
  <c r="AI243" i="1" s="1"/>
  <c r="X243" i="1"/>
  <c r="AV176" i="1"/>
  <c r="AH176" i="1"/>
  <c r="AI176" i="1" s="1"/>
  <c r="X176" i="1"/>
  <c r="W176" i="1"/>
  <c r="AW176" i="1" s="1"/>
  <c r="BR176" i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AH182" i="1"/>
  <c r="AI182" i="1" s="1"/>
  <c r="X182" i="1"/>
  <c r="W182" i="1"/>
  <c r="BR182" i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AV183" i="1"/>
  <c r="AH183" i="1"/>
  <c r="AI183" i="1" s="1"/>
  <c r="X183" i="1"/>
  <c r="BR183" i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W183" i="1"/>
  <c r="AW183" i="1" s="1"/>
  <c r="AH200" i="1"/>
  <c r="AI200" i="1" s="1"/>
  <c r="X200" i="1"/>
  <c r="W200" i="1"/>
  <c r="BR200" i="1"/>
  <c r="BS200" i="1" s="1"/>
  <c r="BT200" i="1" s="1"/>
  <c r="BU200" i="1" s="1"/>
  <c r="BV200" i="1" s="1"/>
  <c r="BW200" i="1" s="1"/>
  <c r="BX200" i="1" s="1"/>
  <c r="BY200" i="1" s="1"/>
  <c r="BZ200" i="1" s="1"/>
  <c r="CA200" i="1" s="1"/>
  <c r="CB200" i="1" s="1"/>
  <c r="CC200" i="1" s="1"/>
  <c r="CD200" i="1" s="1"/>
  <c r="CE200" i="1" s="1"/>
  <c r="CF200" i="1" s="1"/>
  <c r="CG200" i="1" s="1"/>
  <c r="CH200" i="1" s="1"/>
  <c r="CI200" i="1" s="1"/>
  <c r="CJ200" i="1" s="1"/>
  <c r="CK200" i="1" s="1"/>
  <c r="CL200" i="1" s="1"/>
  <c r="CM200" i="1" s="1"/>
  <c r="CN200" i="1" s="1"/>
  <c r="CO200" i="1" s="1"/>
  <c r="AH202" i="1"/>
  <c r="AI202" i="1" s="1"/>
  <c r="X202" i="1"/>
  <c r="W202" i="1"/>
  <c r="AW202" i="1" s="1"/>
  <c r="BR202" i="1"/>
  <c r="BS202" i="1" s="1"/>
  <c r="BT202" i="1" s="1"/>
  <c r="BU202" i="1" s="1"/>
  <c r="BV202" i="1" s="1"/>
  <c r="BW202" i="1" s="1"/>
  <c r="BX202" i="1" s="1"/>
  <c r="BY202" i="1" s="1"/>
  <c r="BZ202" i="1" s="1"/>
  <c r="CA202" i="1" s="1"/>
  <c r="CB202" i="1" s="1"/>
  <c r="CC202" i="1" s="1"/>
  <c r="CD202" i="1" s="1"/>
  <c r="CE202" i="1" s="1"/>
  <c r="CF202" i="1" s="1"/>
  <c r="CG202" i="1" s="1"/>
  <c r="CH202" i="1" s="1"/>
  <c r="CI202" i="1" s="1"/>
  <c r="CJ202" i="1" s="1"/>
  <c r="CK202" i="1" s="1"/>
  <c r="CL202" i="1" s="1"/>
  <c r="CM202" i="1" s="1"/>
  <c r="CN202" i="1" s="1"/>
  <c r="CO202" i="1" s="1"/>
  <c r="AV204" i="1"/>
  <c r="AH204" i="1"/>
  <c r="AI204" i="1" s="1"/>
  <c r="X204" i="1"/>
  <c r="BR204" i="1"/>
  <c r="BS204" i="1" s="1"/>
  <c r="BT204" i="1" s="1"/>
  <c r="BU204" i="1" s="1"/>
  <c r="BV204" i="1" s="1"/>
  <c r="BW204" i="1" s="1"/>
  <c r="BX204" i="1" s="1"/>
  <c r="BY204" i="1" s="1"/>
  <c r="BZ204" i="1" s="1"/>
  <c r="CA204" i="1" s="1"/>
  <c r="CB204" i="1" s="1"/>
  <c r="CC204" i="1" s="1"/>
  <c r="CD204" i="1" s="1"/>
  <c r="CE204" i="1" s="1"/>
  <c r="CF204" i="1" s="1"/>
  <c r="CG204" i="1" s="1"/>
  <c r="CH204" i="1" s="1"/>
  <c r="CI204" i="1" s="1"/>
  <c r="CJ204" i="1" s="1"/>
  <c r="CK204" i="1" s="1"/>
  <c r="CL204" i="1" s="1"/>
  <c r="CM204" i="1" s="1"/>
  <c r="CN204" i="1" s="1"/>
  <c r="CO204" i="1" s="1"/>
  <c r="W204" i="1"/>
  <c r="AW204" i="1" s="1"/>
  <c r="AV233" i="1"/>
  <c r="AH233" i="1"/>
  <c r="AI233" i="1" s="1"/>
  <c r="X233" i="1"/>
  <c r="W233" i="1"/>
  <c r="AW233" i="1" s="1"/>
  <c r="BR233" i="1"/>
  <c r="BS233" i="1" s="1"/>
  <c r="BT233" i="1" s="1"/>
  <c r="BU233" i="1" s="1"/>
  <c r="BV233" i="1" s="1"/>
  <c r="BW233" i="1" s="1"/>
  <c r="BX233" i="1" s="1"/>
  <c r="BY233" i="1" s="1"/>
  <c r="BZ233" i="1" s="1"/>
  <c r="CA233" i="1" s="1"/>
  <c r="CB233" i="1" s="1"/>
  <c r="CC233" i="1" s="1"/>
  <c r="CD233" i="1" s="1"/>
  <c r="CE233" i="1" s="1"/>
  <c r="CF233" i="1" s="1"/>
  <c r="CG233" i="1" s="1"/>
  <c r="CH233" i="1" s="1"/>
  <c r="CI233" i="1" s="1"/>
  <c r="CJ233" i="1" s="1"/>
  <c r="CK233" i="1" s="1"/>
  <c r="CL233" i="1" s="1"/>
  <c r="CM233" i="1" s="1"/>
  <c r="CN233" i="1" s="1"/>
  <c r="CO233" i="1" s="1"/>
  <c r="AH282" i="1"/>
  <c r="AI282" i="1" s="1"/>
  <c r="X282" i="1"/>
  <c r="W282" i="1"/>
  <c r="BR282" i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K282" i="1" s="1"/>
  <c r="CL282" i="1" s="1"/>
  <c r="CM282" i="1" s="1"/>
  <c r="CN282" i="1" s="1"/>
  <c r="CO282" i="1" s="1"/>
  <c r="AV302" i="1"/>
  <c r="AH302" i="1"/>
  <c r="AI302" i="1" s="1"/>
  <c r="X302" i="1"/>
  <c r="BR302" i="1"/>
  <c r="BS302" i="1" s="1"/>
  <c r="BT302" i="1" s="1"/>
  <c r="BU302" i="1" s="1"/>
  <c r="BV302" i="1" s="1"/>
  <c r="BW302" i="1" s="1"/>
  <c r="BX302" i="1" s="1"/>
  <c r="BY302" i="1" s="1"/>
  <c r="BZ302" i="1" s="1"/>
  <c r="CA302" i="1" s="1"/>
  <c r="CB302" i="1" s="1"/>
  <c r="CC302" i="1" s="1"/>
  <c r="CD302" i="1" s="1"/>
  <c r="CE302" i="1" s="1"/>
  <c r="CF302" i="1" s="1"/>
  <c r="CG302" i="1" s="1"/>
  <c r="CH302" i="1" s="1"/>
  <c r="CI302" i="1" s="1"/>
  <c r="CJ302" i="1" s="1"/>
  <c r="CK302" i="1" s="1"/>
  <c r="CL302" i="1" s="1"/>
  <c r="CM302" i="1" s="1"/>
  <c r="CN302" i="1" s="1"/>
  <c r="CO302" i="1" s="1"/>
  <c r="W302" i="1"/>
  <c r="AW302" i="1" s="1"/>
  <c r="AV318" i="1"/>
  <c r="AH318" i="1"/>
  <c r="AI318" i="1" s="1"/>
  <c r="X318" i="1"/>
  <c r="BR318" i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CK318" i="1" s="1"/>
  <c r="CL318" i="1" s="1"/>
  <c r="CM318" i="1" s="1"/>
  <c r="CN318" i="1" s="1"/>
  <c r="CO318" i="1" s="1"/>
  <c r="W318" i="1"/>
  <c r="AW318" i="1" s="1"/>
  <c r="AV327" i="1"/>
  <c r="AH327" i="1"/>
  <c r="AI327" i="1" s="1"/>
  <c r="X327" i="1"/>
  <c r="W327" i="1"/>
  <c r="AW327" i="1" s="1"/>
  <c r="BR327" i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CK327" i="1" s="1"/>
  <c r="CL327" i="1" s="1"/>
  <c r="CM327" i="1" s="1"/>
  <c r="CN327" i="1" s="1"/>
  <c r="CO327" i="1" s="1"/>
  <c r="AV353" i="1"/>
  <c r="AH353" i="1"/>
  <c r="AI353" i="1" s="1"/>
  <c r="X353" i="1"/>
  <c r="W353" i="1"/>
  <c r="AW353" i="1" s="1"/>
  <c r="BR353" i="1"/>
  <c r="BS353" i="1" s="1"/>
  <c r="BT353" i="1" s="1"/>
  <c r="BU353" i="1" s="1"/>
  <c r="BV353" i="1" s="1"/>
  <c r="BW353" i="1" s="1"/>
  <c r="BX353" i="1" s="1"/>
  <c r="BY353" i="1" s="1"/>
  <c r="BZ353" i="1" s="1"/>
  <c r="CA353" i="1" s="1"/>
  <c r="CB353" i="1" s="1"/>
  <c r="CC353" i="1" s="1"/>
  <c r="CD353" i="1" s="1"/>
  <c r="CE353" i="1" s="1"/>
  <c r="CF353" i="1" s="1"/>
  <c r="CG353" i="1" s="1"/>
  <c r="CH353" i="1" s="1"/>
  <c r="CI353" i="1" s="1"/>
  <c r="CJ353" i="1" s="1"/>
  <c r="CK353" i="1" s="1"/>
  <c r="CL353" i="1" s="1"/>
  <c r="CM353" i="1" s="1"/>
  <c r="CN353" i="1" s="1"/>
  <c r="CO353" i="1" s="1"/>
  <c r="W376" i="1"/>
  <c r="BR376" i="1"/>
  <c r="BS376" i="1" s="1"/>
  <c r="BT376" i="1" s="1"/>
  <c r="BU376" i="1" s="1"/>
  <c r="BV376" i="1" s="1"/>
  <c r="BW376" i="1" s="1"/>
  <c r="BX376" i="1" s="1"/>
  <c r="BY376" i="1" s="1"/>
  <c r="BZ376" i="1" s="1"/>
  <c r="CA376" i="1" s="1"/>
  <c r="CB376" i="1" s="1"/>
  <c r="CC376" i="1" s="1"/>
  <c r="CD376" i="1" s="1"/>
  <c r="CE376" i="1" s="1"/>
  <c r="CF376" i="1" s="1"/>
  <c r="CG376" i="1" s="1"/>
  <c r="CH376" i="1" s="1"/>
  <c r="CI376" i="1" s="1"/>
  <c r="CJ376" i="1" s="1"/>
  <c r="CK376" i="1" s="1"/>
  <c r="CL376" i="1" s="1"/>
  <c r="CM376" i="1" s="1"/>
  <c r="CN376" i="1" s="1"/>
  <c r="CO376" i="1" s="1"/>
  <c r="AH376" i="1"/>
  <c r="AI376" i="1" s="1"/>
  <c r="X376" i="1"/>
  <c r="AV391" i="1"/>
  <c r="BR391" i="1"/>
  <c r="BS391" i="1" s="1"/>
  <c r="BT391" i="1" s="1"/>
  <c r="BU391" i="1" s="1"/>
  <c r="BV391" i="1" s="1"/>
  <c r="BW391" i="1" s="1"/>
  <c r="BX391" i="1" s="1"/>
  <c r="BY391" i="1" s="1"/>
  <c r="BZ391" i="1" s="1"/>
  <c r="CA391" i="1" s="1"/>
  <c r="CB391" i="1" s="1"/>
  <c r="CC391" i="1" s="1"/>
  <c r="CD391" i="1" s="1"/>
  <c r="CE391" i="1" s="1"/>
  <c r="CF391" i="1" s="1"/>
  <c r="CG391" i="1" s="1"/>
  <c r="CH391" i="1" s="1"/>
  <c r="CI391" i="1" s="1"/>
  <c r="CJ391" i="1" s="1"/>
  <c r="CK391" i="1" s="1"/>
  <c r="CL391" i="1" s="1"/>
  <c r="CM391" i="1" s="1"/>
  <c r="CN391" i="1" s="1"/>
  <c r="CO391" i="1" s="1"/>
  <c r="AH391" i="1"/>
  <c r="AI391" i="1" s="1"/>
  <c r="X391" i="1"/>
  <c r="W391" i="1"/>
  <c r="AW391" i="1" s="1"/>
  <c r="AH410" i="1"/>
  <c r="AI410" i="1" s="1"/>
  <c r="X410" i="1"/>
  <c r="BR410" i="1"/>
  <c r="BS410" i="1" s="1"/>
  <c r="BT410" i="1" s="1"/>
  <c r="BU410" i="1" s="1"/>
  <c r="BV410" i="1" s="1"/>
  <c r="BW410" i="1" s="1"/>
  <c r="BX410" i="1" s="1"/>
  <c r="BY410" i="1" s="1"/>
  <c r="BZ410" i="1" s="1"/>
  <c r="CA410" i="1" s="1"/>
  <c r="CB410" i="1" s="1"/>
  <c r="CC410" i="1" s="1"/>
  <c r="CD410" i="1" s="1"/>
  <c r="CE410" i="1" s="1"/>
  <c r="CF410" i="1" s="1"/>
  <c r="CG410" i="1" s="1"/>
  <c r="CH410" i="1" s="1"/>
  <c r="CI410" i="1" s="1"/>
  <c r="CJ410" i="1" s="1"/>
  <c r="CK410" i="1" s="1"/>
  <c r="CL410" i="1" s="1"/>
  <c r="CM410" i="1" s="1"/>
  <c r="CN410" i="1" s="1"/>
  <c r="CO410" i="1" s="1"/>
  <c r="W410" i="1"/>
  <c r="AH448" i="1"/>
  <c r="AI448" i="1" s="1"/>
  <c r="X448" i="1"/>
  <c r="BR448" i="1"/>
  <c r="BS448" i="1" s="1"/>
  <c r="BT448" i="1" s="1"/>
  <c r="BU448" i="1" s="1"/>
  <c r="BV448" i="1" s="1"/>
  <c r="BW448" i="1" s="1"/>
  <c r="BX448" i="1" s="1"/>
  <c r="BY448" i="1" s="1"/>
  <c r="BZ448" i="1" s="1"/>
  <c r="CA448" i="1" s="1"/>
  <c r="CB448" i="1" s="1"/>
  <c r="CC448" i="1" s="1"/>
  <c r="CD448" i="1" s="1"/>
  <c r="CE448" i="1" s="1"/>
  <c r="CF448" i="1" s="1"/>
  <c r="CG448" i="1" s="1"/>
  <c r="CH448" i="1" s="1"/>
  <c r="CI448" i="1" s="1"/>
  <c r="CJ448" i="1" s="1"/>
  <c r="CK448" i="1" s="1"/>
  <c r="CL448" i="1" s="1"/>
  <c r="CM448" i="1" s="1"/>
  <c r="CN448" i="1" s="1"/>
  <c r="CO448" i="1" s="1"/>
  <c r="W448" i="1"/>
  <c r="AH472" i="1"/>
  <c r="AI472" i="1" s="1"/>
  <c r="X472" i="1"/>
  <c r="BR472" i="1"/>
  <c r="BS472" i="1" s="1"/>
  <c r="BT472" i="1" s="1"/>
  <c r="BU472" i="1" s="1"/>
  <c r="BV472" i="1" s="1"/>
  <c r="BW472" i="1" s="1"/>
  <c r="BX472" i="1" s="1"/>
  <c r="BY472" i="1" s="1"/>
  <c r="BZ472" i="1" s="1"/>
  <c r="CA472" i="1" s="1"/>
  <c r="CB472" i="1" s="1"/>
  <c r="CC472" i="1" s="1"/>
  <c r="CD472" i="1" s="1"/>
  <c r="CE472" i="1" s="1"/>
  <c r="CF472" i="1" s="1"/>
  <c r="CG472" i="1" s="1"/>
  <c r="CH472" i="1" s="1"/>
  <c r="CI472" i="1" s="1"/>
  <c r="CJ472" i="1" s="1"/>
  <c r="CK472" i="1" s="1"/>
  <c r="CL472" i="1" s="1"/>
  <c r="CM472" i="1" s="1"/>
  <c r="CN472" i="1" s="1"/>
  <c r="CO472" i="1" s="1"/>
  <c r="W472" i="1"/>
  <c r="AW472" i="1" s="1"/>
  <c r="W495" i="1"/>
  <c r="BR495" i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K495" i="1" s="1"/>
  <c r="CL495" i="1" s="1"/>
  <c r="CM495" i="1" s="1"/>
  <c r="CN495" i="1" s="1"/>
  <c r="CO495" i="1" s="1"/>
  <c r="AH495" i="1"/>
  <c r="AI495" i="1" s="1"/>
  <c r="X495" i="1"/>
  <c r="W37" i="1"/>
  <c r="AW37" i="1" s="1"/>
  <c r="BR37" i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AH37" i="1"/>
  <c r="AI37" i="1" s="1"/>
  <c r="X37" i="1"/>
  <c r="W55" i="1"/>
  <c r="AW55" i="1" s="1"/>
  <c r="BR55" i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AH55" i="1"/>
  <c r="AI55" i="1" s="1"/>
  <c r="X55" i="1"/>
  <c r="W66" i="1"/>
  <c r="AW66" i="1" s="1"/>
  <c r="BR66" i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AH66" i="1"/>
  <c r="AI66" i="1" s="1"/>
  <c r="X66" i="1"/>
  <c r="BR43" i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AH43" i="1"/>
  <c r="AI43" i="1" s="1"/>
  <c r="X43" i="1"/>
  <c r="W43" i="1"/>
  <c r="AW43" i="1" s="1"/>
  <c r="AH76" i="1"/>
  <c r="AI76" i="1" s="1"/>
  <c r="X76" i="1"/>
  <c r="BR76" i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W76" i="1"/>
  <c r="AH73" i="1"/>
  <c r="AI73" i="1" s="1"/>
  <c r="X73" i="1"/>
  <c r="BR73" i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W73" i="1"/>
  <c r="W110" i="1"/>
  <c r="AW110" i="1" s="1"/>
  <c r="BR110" i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AV110" i="1"/>
  <c r="AH110" i="1"/>
  <c r="AI110" i="1" s="1"/>
  <c r="X110" i="1"/>
  <c r="BR104" i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AV104" i="1"/>
  <c r="AH104" i="1"/>
  <c r="AI104" i="1" s="1"/>
  <c r="X104" i="1"/>
  <c r="W104" i="1"/>
  <c r="AW104" i="1" s="1"/>
  <c r="AH115" i="1"/>
  <c r="AI115" i="1" s="1"/>
  <c r="X115" i="1"/>
  <c r="BR115" i="1"/>
  <c r="BS115" i="1" s="1"/>
  <c r="BT115" i="1" s="1"/>
  <c r="BU115" i="1" s="1"/>
  <c r="BV115" i="1" s="1"/>
  <c r="BW115" i="1" s="1"/>
  <c r="BX115" i="1" s="1"/>
  <c r="BY115" i="1" s="1"/>
  <c r="BZ115" i="1" s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W115" i="1"/>
  <c r="BR119" i="1"/>
  <c r="BS119" i="1" s="1"/>
  <c r="BT119" i="1" s="1"/>
  <c r="BU119" i="1" s="1"/>
  <c r="BV119" i="1" s="1"/>
  <c r="BW119" i="1" s="1"/>
  <c r="BX119" i="1" s="1"/>
  <c r="BY119" i="1" s="1"/>
  <c r="BZ119" i="1" s="1"/>
  <c r="CA119" i="1" s="1"/>
  <c r="CB119" i="1" s="1"/>
  <c r="CC119" i="1" s="1"/>
  <c r="CD119" i="1" s="1"/>
  <c r="CE119" i="1" s="1"/>
  <c r="CF119" i="1" s="1"/>
  <c r="CG119" i="1" s="1"/>
  <c r="CH119" i="1" s="1"/>
  <c r="CI119" i="1" s="1"/>
  <c r="CJ119" i="1" s="1"/>
  <c r="CK119" i="1" s="1"/>
  <c r="CL119" i="1" s="1"/>
  <c r="CM119" i="1" s="1"/>
  <c r="CN119" i="1" s="1"/>
  <c r="CO119" i="1" s="1"/>
  <c r="AH119" i="1"/>
  <c r="AI119" i="1" s="1"/>
  <c r="X119" i="1"/>
  <c r="W119" i="1"/>
  <c r="AW119" i="1" s="1"/>
  <c r="BR118" i="1"/>
  <c r="BS118" i="1" s="1"/>
  <c r="BT118" i="1" s="1"/>
  <c r="BU118" i="1" s="1"/>
  <c r="BV118" i="1" s="1"/>
  <c r="BW118" i="1" s="1"/>
  <c r="BX118" i="1" s="1"/>
  <c r="BY118" i="1" s="1"/>
  <c r="BZ118" i="1" s="1"/>
  <c r="CA118" i="1" s="1"/>
  <c r="CB118" i="1" s="1"/>
  <c r="CC118" i="1" s="1"/>
  <c r="CD118" i="1" s="1"/>
  <c r="CE118" i="1" s="1"/>
  <c r="CF118" i="1" s="1"/>
  <c r="CG118" i="1" s="1"/>
  <c r="CH118" i="1" s="1"/>
  <c r="CI118" i="1" s="1"/>
  <c r="CJ118" i="1" s="1"/>
  <c r="CK118" i="1" s="1"/>
  <c r="CL118" i="1" s="1"/>
  <c r="CM118" i="1" s="1"/>
  <c r="CN118" i="1" s="1"/>
  <c r="CO118" i="1" s="1"/>
  <c r="AH118" i="1"/>
  <c r="AI118" i="1" s="1"/>
  <c r="X118" i="1"/>
  <c r="W118" i="1"/>
  <c r="AW118" i="1" s="1"/>
  <c r="BR128" i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AH128" i="1"/>
  <c r="AI128" i="1" s="1"/>
  <c r="X128" i="1"/>
  <c r="W128" i="1"/>
  <c r="AW128" i="1" s="1"/>
  <c r="AH135" i="1"/>
  <c r="AI135" i="1" s="1"/>
  <c r="X135" i="1"/>
  <c r="BR135" i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W135" i="1"/>
  <c r="AH143" i="1"/>
  <c r="AI143" i="1" s="1"/>
  <c r="X143" i="1"/>
  <c r="W143" i="1"/>
  <c r="BR143" i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W148" i="1"/>
  <c r="BR148" i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AH148" i="1"/>
  <c r="AI148" i="1" s="1"/>
  <c r="X148" i="1"/>
  <c r="W241" i="1"/>
  <c r="BR241" i="1"/>
  <c r="BS241" i="1" s="1"/>
  <c r="BT241" i="1" s="1"/>
  <c r="BU241" i="1" s="1"/>
  <c r="BV241" i="1" s="1"/>
  <c r="BW241" i="1" s="1"/>
  <c r="BX241" i="1" s="1"/>
  <c r="BY241" i="1" s="1"/>
  <c r="BZ241" i="1" s="1"/>
  <c r="CA241" i="1" s="1"/>
  <c r="CB241" i="1" s="1"/>
  <c r="CC241" i="1" s="1"/>
  <c r="CD241" i="1" s="1"/>
  <c r="CE241" i="1" s="1"/>
  <c r="CF241" i="1" s="1"/>
  <c r="CG241" i="1" s="1"/>
  <c r="CH241" i="1" s="1"/>
  <c r="CI241" i="1" s="1"/>
  <c r="CJ241" i="1" s="1"/>
  <c r="CK241" i="1" s="1"/>
  <c r="CL241" i="1" s="1"/>
  <c r="CM241" i="1" s="1"/>
  <c r="CN241" i="1" s="1"/>
  <c r="CO241" i="1" s="1"/>
  <c r="AH241" i="1"/>
  <c r="AI241" i="1" s="1"/>
  <c r="X241" i="1"/>
  <c r="BR158" i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AH158" i="1"/>
  <c r="AI158" i="1" s="1"/>
  <c r="X158" i="1"/>
  <c r="W158" i="1"/>
  <c r="BR172" i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AH172" i="1"/>
  <c r="AI172" i="1" s="1"/>
  <c r="X172" i="1"/>
  <c r="W172" i="1"/>
  <c r="BR181" i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AH181" i="1"/>
  <c r="AI181" i="1" s="1"/>
  <c r="X181" i="1"/>
  <c r="W181" i="1"/>
  <c r="BR194" i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AH194" i="1"/>
  <c r="AI194" i="1" s="1"/>
  <c r="X194" i="1"/>
  <c r="W194" i="1"/>
  <c r="AV213" i="1"/>
  <c r="AH213" i="1"/>
  <c r="AI213" i="1" s="1"/>
  <c r="X213" i="1"/>
  <c r="BR213" i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K213" i="1" s="1"/>
  <c r="CL213" i="1" s="1"/>
  <c r="CM213" i="1" s="1"/>
  <c r="CN213" i="1" s="1"/>
  <c r="CO213" i="1" s="1"/>
  <c r="W213" i="1"/>
  <c r="AW213" i="1" s="1"/>
  <c r="AH160" i="1"/>
  <c r="AI160" i="1" s="1"/>
  <c r="X160" i="1"/>
  <c r="W160" i="1"/>
  <c r="BR160" i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AV163" i="1"/>
  <c r="AH163" i="1"/>
  <c r="AI163" i="1" s="1"/>
  <c r="X163" i="1"/>
  <c r="W163" i="1"/>
  <c r="AW163" i="1" s="1"/>
  <c r="BR163" i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AH201" i="1"/>
  <c r="AI201" i="1" s="1"/>
  <c r="X201" i="1"/>
  <c r="W201" i="1"/>
  <c r="BR201" i="1"/>
  <c r="BS201" i="1" s="1"/>
  <c r="BT201" i="1" s="1"/>
  <c r="BU201" i="1" s="1"/>
  <c r="BV201" i="1" s="1"/>
  <c r="BW201" i="1" s="1"/>
  <c r="BX201" i="1" s="1"/>
  <c r="BY201" i="1" s="1"/>
  <c r="BZ201" i="1" s="1"/>
  <c r="CA201" i="1" s="1"/>
  <c r="CB201" i="1" s="1"/>
  <c r="CC201" i="1" s="1"/>
  <c r="CD201" i="1" s="1"/>
  <c r="CE201" i="1" s="1"/>
  <c r="CF201" i="1" s="1"/>
  <c r="CG201" i="1" s="1"/>
  <c r="CH201" i="1" s="1"/>
  <c r="CI201" i="1" s="1"/>
  <c r="CJ201" i="1" s="1"/>
  <c r="CK201" i="1" s="1"/>
  <c r="CL201" i="1" s="1"/>
  <c r="CM201" i="1" s="1"/>
  <c r="CN201" i="1" s="1"/>
  <c r="CO201" i="1" s="1"/>
  <c r="AV207" i="1"/>
  <c r="AH207" i="1"/>
  <c r="AI207" i="1" s="1"/>
  <c r="X207" i="1"/>
  <c r="BR207" i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K207" i="1" s="1"/>
  <c r="CL207" i="1" s="1"/>
  <c r="CM207" i="1" s="1"/>
  <c r="CN207" i="1" s="1"/>
  <c r="CO207" i="1" s="1"/>
  <c r="W207" i="1"/>
  <c r="AW207" i="1" s="1"/>
  <c r="AV186" i="1"/>
  <c r="AH186" i="1"/>
  <c r="AI186" i="1" s="1"/>
  <c r="X186" i="1"/>
  <c r="W186" i="1"/>
  <c r="AW186" i="1" s="1"/>
  <c r="BR186" i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AH238" i="1"/>
  <c r="AI238" i="1" s="1"/>
  <c r="X238" i="1"/>
  <c r="W238" i="1"/>
  <c r="BR238" i="1"/>
  <c r="BS238" i="1" s="1"/>
  <c r="BT238" i="1" s="1"/>
  <c r="BU238" i="1" s="1"/>
  <c r="BV238" i="1" s="1"/>
  <c r="BW238" i="1" s="1"/>
  <c r="BX238" i="1" s="1"/>
  <c r="BY238" i="1" s="1"/>
  <c r="BZ238" i="1" s="1"/>
  <c r="CA238" i="1" s="1"/>
  <c r="CB238" i="1" s="1"/>
  <c r="CC238" i="1" s="1"/>
  <c r="CD238" i="1" s="1"/>
  <c r="CE238" i="1" s="1"/>
  <c r="CF238" i="1" s="1"/>
  <c r="CG238" i="1" s="1"/>
  <c r="CH238" i="1" s="1"/>
  <c r="CI238" i="1" s="1"/>
  <c r="CJ238" i="1" s="1"/>
  <c r="CK238" i="1" s="1"/>
  <c r="CL238" i="1" s="1"/>
  <c r="CM238" i="1" s="1"/>
  <c r="CN238" i="1" s="1"/>
  <c r="CO238" i="1" s="1"/>
  <c r="W260" i="1"/>
  <c r="BR260" i="1"/>
  <c r="BS260" i="1" s="1"/>
  <c r="BT260" i="1" s="1"/>
  <c r="BU260" i="1" s="1"/>
  <c r="BV260" i="1" s="1"/>
  <c r="BW260" i="1" s="1"/>
  <c r="BX260" i="1" s="1"/>
  <c r="BY260" i="1" s="1"/>
  <c r="BZ260" i="1" s="1"/>
  <c r="CA260" i="1" s="1"/>
  <c r="CB260" i="1" s="1"/>
  <c r="CC260" i="1" s="1"/>
  <c r="CD260" i="1" s="1"/>
  <c r="CE260" i="1" s="1"/>
  <c r="CF260" i="1" s="1"/>
  <c r="CG260" i="1" s="1"/>
  <c r="CH260" i="1" s="1"/>
  <c r="CI260" i="1" s="1"/>
  <c r="CJ260" i="1" s="1"/>
  <c r="CK260" i="1" s="1"/>
  <c r="CL260" i="1" s="1"/>
  <c r="CM260" i="1" s="1"/>
  <c r="CN260" i="1" s="1"/>
  <c r="CO260" i="1" s="1"/>
  <c r="AV260" i="1"/>
  <c r="AH260" i="1"/>
  <c r="AI260" i="1" s="1"/>
  <c r="X260" i="1"/>
  <c r="AH264" i="1"/>
  <c r="AI264" i="1" s="1"/>
  <c r="X264" i="1"/>
  <c r="W264" i="1"/>
  <c r="BR264" i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CK264" i="1" s="1"/>
  <c r="CL264" i="1" s="1"/>
  <c r="CM264" i="1" s="1"/>
  <c r="CN264" i="1" s="1"/>
  <c r="CO264" i="1" s="1"/>
  <c r="AH271" i="1"/>
  <c r="AI271" i="1" s="1"/>
  <c r="X271" i="1"/>
  <c r="W271" i="1"/>
  <c r="BR271" i="1"/>
  <c r="BS271" i="1" s="1"/>
  <c r="BT271" i="1" s="1"/>
  <c r="BU271" i="1" s="1"/>
  <c r="BV271" i="1" s="1"/>
  <c r="BW271" i="1" s="1"/>
  <c r="BX271" i="1" s="1"/>
  <c r="BY271" i="1" s="1"/>
  <c r="BZ271" i="1" s="1"/>
  <c r="CA271" i="1" s="1"/>
  <c r="CB271" i="1" s="1"/>
  <c r="CC271" i="1" s="1"/>
  <c r="CD271" i="1" s="1"/>
  <c r="CE271" i="1" s="1"/>
  <c r="CF271" i="1" s="1"/>
  <c r="CG271" i="1" s="1"/>
  <c r="CH271" i="1" s="1"/>
  <c r="CI271" i="1" s="1"/>
  <c r="CJ271" i="1" s="1"/>
  <c r="CK271" i="1" s="1"/>
  <c r="CL271" i="1" s="1"/>
  <c r="CM271" i="1" s="1"/>
  <c r="CN271" i="1" s="1"/>
  <c r="CO271" i="1" s="1"/>
  <c r="BR309" i="1"/>
  <c r="BS309" i="1" s="1"/>
  <c r="BT309" i="1" s="1"/>
  <c r="BU309" i="1" s="1"/>
  <c r="BV309" i="1" s="1"/>
  <c r="BW309" i="1" s="1"/>
  <c r="BX309" i="1" s="1"/>
  <c r="BY309" i="1" s="1"/>
  <c r="BZ309" i="1" s="1"/>
  <c r="CA309" i="1" s="1"/>
  <c r="CB309" i="1" s="1"/>
  <c r="CC309" i="1" s="1"/>
  <c r="CD309" i="1" s="1"/>
  <c r="CE309" i="1" s="1"/>
  <c r="CF309" i="1" s="1"/>
  <c r="CG309" i="1" s="1"/>
  <c r="CH309" i="1" s="1"/>
  <c r="CI309" i="1" s="1"/>
  <c r="CJ309" i="1" s="1"/>
  <c r="CK309" i="1" s="1"/>
  <c r="CL309" i="1" s="1"/>
  <c r="CM309" i="1" s="1"/>
  <c r="CN309" i="1" s="1"/>
  <c r="CO309" i="1" s="1"/>
  <c r="W309" i="1"/>
  <c r="AW309" i="1" s="1"/>
  <c r="AH309" i="1"/>
  <c r="AI309" i="1" s="1"/>
  <c r="X309" i="1"/>
  <c r="AV309" i="1"/>
  <c r="BR289" i="1"/>
  <c r="BS289" i="1" s="1"/>
  <c r="BT289" i="1" s="1"/>
  <c r="BU289" i="1" s="1"/>
  <c r="BV289" i="1" s="1"/>
  <c r="BW289" i="1" s="1"/>
  <c r="BX289" i="1" s="1"/>
  <c r="BY289" i="1" s="1"/>
  <c r="BZ289" i="1" s="1"/>
  <c r="CA289" i="1" s="1"/>
  <c r="CB289" i="1" s="1"/>
  <c r="CC289" i="1" s="1"/>
  <c r="CD289" i="1" s="1"/>
  <c r="CE289" i="1" s="1"/>
  <c r="CF289" i="1" s="1"/>
  <c r="CG289" i="1" s="1"/>
  <c r="CH289" i="1" s="1"/>
  <c r="CI289" i="1" s="1"/>
  <c r="CJ289" i="1" s="1"/>
  <c r="CK289" i="1" s="1"/>
  <c r="CL289" i="1" s="1"/>
  <c r="CM289" i="1" s="1"/>
  <c r="CN289" i="1" s="1"/>
  <c r="CO289" i="1" s="1"/>
  <c r="AV289" i="1"/>
  <c r="AH289" i="1"/>
  <c r="AI289" i="1" s="1"/>
  <c r="X289" i="1"/>
  <c r="W289" i="1"/>
  <c r="AW289" i="1" s="1"/>
  <c r="AH303" i="1"/>
  <c r="AI303" i="1" s="1"/>
  <c r="X303" i="1"/>
  <c r="BR303" i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K303" i="1" s="1"/>
  <c r="CL303" i="1" s="1"/>
  <c r="CM303" i="1" s="1"/>
  <c r="CN303" i="1" s="1"/>
  <c r="CO303" i="1" s="1"/>
  <c r="W303" i="1"/>
  <c r="AW303" i="1" s="1"/>
  <c r="AV319" i="1"/>
  <c r="AH319" i="1"/>
  <c r="AI319" i="1" s="1"/>
  <c r="X319" i="1"/>
  <c r="BR319" i="1"/>
  <c r="BS319" i="1" s="1"/>
  <c r="BT319" i="1" s="1"/>
  <c r="BU319" i="1" s="1"/>
  <c r="BV319" i="1" s="1"/>
  <c r="BW319" i="1" s="1"/>
  <c r="BX319" i="1" s="1"/>
  <c r="BY319" i="1" s="1"/>
  <c r="BZ319" i="1" s="1"/>
  <c r="CA319" i="1" s="1"/>
  <c r="CB319" i="1" s="1"/>
  <c r="CC319" i="1" s="1"/>
  <c r="CD319" i="1" s="1"/>
  <c r="CE319" i="1" s="1"/>
  <c r="CF319" i="1" s="1"/>
  <c r="CG319" i="1" s="1"/>
  <c r="CH319" i="1" s="1"/>
  <c r="CI319" i="1" s="1"/>
  <c r="CJ319" i="1" s="1"/>
  <c r="CK319" i="1" s="1"/>
  <c r="CL319" i="1" s="1"/>
  <c r="CM319" i="1" s="1"/>
  <c r="CN319" i="1" s="1"/>
  <c r="CO319" i="1" s="1"/>
  <c r="W319" i="1"/>
  <c r="AW319" i="1" s="1"/>
  <c r="BR332" i="1"/>
  <c r="BS332" i="1" s="1"/>
  <c r="BT332" i="1" s="1"/>
  <c r="BU332" i="1" s="1"/>
  <c r="BV332" i="1" s="1"/>
  <c r="BW332" i="1" s="1"/>
  <c r="BX332" i="1" s="1"/>
  <c r="BY332" i="1" s="1"/>
  <c r="BZ332" i="1" s="1"/>
  <c r="CA332" i="1" s="1"/>
  <c r="CB332" i="1" s="1"/>
  <c r="CC332" i="1" s="1"/>
  <c r="CD332" i="1" s="1"/>
  <c r="CE332" i="1" s="1"/>
  <c r="CF332" i="1" s="1"/>
  <c r="CG332" i="1" s="1"/>
  <c r="CH332" i="1" s="1"/>
  <c r="CI332" i="1" s="1"/>
  <c r="CJ332" i="1" s="1"/>
  <c r="CK332" i="1" s="1"/>
  <c r="CL332" i="1" s="1"/>
  <c r="CM332" i="1" s="1"/>
  <c r="CN332" i="1" s="1"/>
  <c r="CO332" i="1" s="1"/>
  <c r="AH332" i="1"/>
  <c r="AI332" i="1" s="1"/>
  <c r="X332" i="1"/>
  <c r="W332" i="1"/>
  <c r="BR336" i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CK336" i="1" s="1"/>
  <c r="CL336" i="1" s="1"/>
  <c r="CM336" i="1" s="1"/>
  <c r="CN336" i="1" s="1"/>
  <c r="CO336" i="1" s="1"/>
  <c r="AH336" i="1"/>
  <c r="AI336" i="1" s="1"/>
  <c r="X336" i="1"/>
  <c r="W336" i="1"/>
  <c r="BR342" i="1"/>
  <c r="BS342" i="1" s="1"/>
  <c r="BT342" i="1" s="1"/>
  <c r="BU342" i="1" s="1"/>
  <c r="BV342" i="1" s="1"/>
  <c r="BW342" i="1" s="1"/>
  <c r="BX342" i="1" s="1"/>
  <c r="BY342" i="1" s="1"/>
  <c r="BZ342" i="1" s="1"/>
  <c r="CA342" i="1" s="1"/>
  <c r="CB342" i="1" s="1"/>
  <c r="CC342" i="1" s="1"/>
  <c r="CD342" i="1" s="1"/>
  <c r="CE342" i="1" s="1"/>
  <c r="CF342" i="1" s="1"/>
  <c r="CG342" i="1" s="1"/>
  <c r="CH342" i="1" s="1"/>
  <c r="CI342" i="1" s="1"/>
  <c r="CJ342" i="1" s="1"/>
  <c r="CK342" i="1" s="1"/>
  <c r="CL342" i="1" s="1"/>
  <c r="CM342" i="1" s="1"/>
  <c r="CN342" i="1" s="1"/>
  <c r="CO342" i="1" s="1"/>
  <c r="AH342" i="1"/>
  <c r="AI342" i="1" s="1"/>
  <c r="X342" i="1"/>
  <c r="W342" i="1"/>
  <c r="BR359" i="1"/>
  <c r="BS359" i="1" s="1"/>
  <c r="BT359" i="1" s="1"/>
  <c r="BU359" i="1" s="1"/>
  <c r="BV359" i="1" s="1"/>
  <c r="BW359" i="1" s="1"/>
  <c r="BX359" i="1" s="1"/>
  <c r="BY359" i="1" s="1"/>
  <c r="BZ359" i="1" s="1"/>
  <c r="CA359" i="1" s="1"/>
  <c r="CB359" i="1" s="1"/>
  <c r="CC359" i="1" s="1"/>
  <c r="CD359" i="1" s="1"/>
  <c r="CE359" i="1" s="1"/>
  <c r="CF359" i="1" s="1"/>
  <c r="CG359" i="1" s="1"/>
  <c r="CH359" i="1" s="1"/>
  <c r="CI359" i="1" s="1"/>
  <c r="CJ359" i="1" s="1"/>
  <c r="CK359" i="1" s="1"/>
  <c r="CL359" i="1" s="1"/>
  <c r="CM359" i="1" s="1"/>
  <c r="CN359" i="1" s="1"/>
  <c r="CO359" i="1" s="1"/>
  <c r="AH359" i="1"/>
  <c r="AI359" i="1" s="1"/>
  <c r="X359" i="1"/>
  <c r="W359" i="1"/>
  <c r="BR365" i="1"/>
  <c r="BS365" i="1" s="1"/>
  <c r="BT365" i="1" s="1"/>
  <c r="BU365" i="1" s="1"/>
  <c r="BV365" i="1" s="1"/>
  <c r="BW365" i="1" s="1"/>
  <c r="BX365" i="1" s="1"/>
  <c r="BY365" i="1" s="1"/>
  <c r="BZ365" i="1" s="1"/>
  <c r="CA365" i="1" s="1"/>
  <c r="CB365" i="1" s="1"/>
  <c r="CC365" i="1" s="1"/>
  <c r="CD365" i="1" s="1"/>
  <c r="CE365" i="1" s="1"/>
  <c r="CF365" i="1" s="1"/>
  <c r="CG365" i="1" s="1"/>
  <c r="CH365" i="1" s="1"/>
  <c r="CI365" i="1" s="1"/>
  <c r="CJ365" i="1" s="1"/>
  <c r="CK365" i="1" s="1"/>
  <c r="CL365" i="1" s="1"/>
  <c r="CM365" i="1" s="1"/>
  <c r="CN365" i="1" s="1"/>
  <c r="CO365" i="1" s="1"/>
  <c r="AV365" i="1"/>
  <c r="AH365" i="1"/>
  <c r="AI365" i="1" s="1"/>
  <c r="X365" i="1"/>
  <c r="W365" i="1"/>
  <c r="AW365" i="1" s="1"/>
  <c r="BR369" i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K369" i="1" s="1"/>
  <c r="CL369" i="1" s="1"/>
  <c r="CM369" i="1" s="1"/>
  <c r="CN369" i="1" s="1"/>
  <c r="CO369" i="1" s="1"/>
  <c r="AV369" i="1"/>
  <c r="AH369" i="1"/>
  <c r="AI369" i="1" s="1"/>
  <c r="X369" i="1"/>
  <c r="W369" i="1"/>
  <c r="AW369" i="1" s="1"/>
  <c r="BR370" i="1"/>
  <c r="BS370" i="1" s="1"/>
  <c r="BT370" i="1" s="1"/>
  <c r="BU370" i="1" s="1"/>
  <c r="BV370" i="1" s="1"/>
  <c r="BW370" i="1" s="1"/>
  <c r="BX370" i="1" s="1"/>
  <c r="BY370" i="1" s="1"/>
  <c r="BZ370" i="1" s="1"/>
  <c r="CA370" i="1" s="1"/>
  <c r="CB370" i="1" s="1"/>
  <c r="CC370" i="1" s="1"/>
  <c r="CD370" i="1" s="1"/>
  <c r="CE370" i="1" s="1"/>
  <c r="CF370" i="1" s="1"/>
  <c r="CG370" i="1" s="1"/>
  <c r="CH370" i="1" s="1"/>
  <c r="CI370" i="1" s="1"/>
  <c r="CJ370" i="1" s="1"/>
  <c r="CK370" i="1" s="1"/>
  <c r="CL370" i="1" s="1"/>
  <c r="CM370" i="1" s="1"/>
  <c r="CN370" i="1" s="1"/>
  <c r="CO370" i="1" s="1"/>
  <c r="AH370" i="1"/>
  <c r="AI370" i="1" s="1"/>
  <c r="X370" i="1"/>
  <c r="W370" i="1"/>
  <c r="AV346" i="1"/>
  <c r="AH346" i="1"/>
  <c r="AI346" i="1" s="1"/>
  <c r="X346" i="1"/>
  <c r="BR346" i="1"/>
  <c r="BS346" i="1" s="1"/>
  <c r="BT346" i="1" s="1"/>
  <c r="BU346" i="1" s="1"/>
  <c r="BV346" i="1" s="1"/>
  <c r="BW346" i="1" s="1"/>
  <c r="BX346" i="1" s="1"/>
  <c r="BY346" i="1" s="1"/>
  <c r="BZ346" i="1" s="1"/>
  <c r="CA346" i="1" s="1"/>
  <c r="CB346" i="1" s="1"/>
  <c r="CC346" i="1" s="1"/>
  <c r="CD346" i="1" s="1"/>
  <c r="CE346" i="1" s="1"/>
  <c r="CF346" i="1" s="1"/>
  <c r="CG346" i="1" s="1"/>
  <c r="CH346" i="1" s="1"/>
  <c r="CI346" i="1" s="1"/>
  <c r="CJ346" i="1" s="1"/>
  <c r="CK346" i="1" s="1"/>
  <c r="CL346" i="1" s="1"/>
  <c r="CM346" i="1" s="1"/>
  <c r="CN346" i="1" s="1"/>
  <c r="CO346" i="1" s="1"/>
  <c r="W346" i="1"/>
  <c r="AW346" i="1" s="1"/>
  <c r="AV348" i="1"/>
  <c r="AH348" i="1"/>
  <c r="AI348" i="1" s="1"/>
  <c r="X348" i="1"/>
  <c r="W348" i="1"/>
  <c r="AW348" i="1" s="1"/>
  <c r="BR348" i="1"/>
  <c r="BS348" i="1" s="1"/>
  <c r="BT348" i="1" s="1"/>
  <c r="BU348" i="1" s="1"/>
  <c r="BV348" i="1" s="1"/>
  <c r="BW348" i="1" s="1"/>
  <c r="BX348" i="1" s="1"/>
  <c r="BY348" i="1" s="1"/>
  <c r="BZ348" i="1" s="1"/>
  <c r="CA348" i="1" s="1"/>
  <c r="CB348" i="1" s="1"/>
  <c r="CC348" i="1" s="1"/>
  <c r="CD348" i="1" s="1"/>
  <c r="CE348" i="1" s="1"/>
  <c r="CF348" i="1" s="1"/>
  <c r="CG348" i="1" s="1"/>
  <c r="CH348" i="1" s="1"/>
  <c r="CI348" i="1" s="1"/>
  <c r="CJ348" i="1" s="1"/>
  <c r="CK348" i="1" s="1"/>
  <c r="CL348" i="1" s="1"/>
  <c r="CM348" i="1" s="1"/>
  <c r="CN348" i="1" s="1"/>
  <c r="CO348" i="1" s="1"/>
  <c r="W377" i="1"/>
  <c r="BR377" i="1"/>
  <c r="BS377" i="1" s="1"/>
  <c r="BT377" i="1" s="1"/>
  <c r="BU377" i="1" s="1"/>
  <c r="BV377" i="1" s="1"/>
  <c r="BW377" i="1" s="1"/>
  <c r="BX377" i="1" s="1"/>
  <c r="BY377" i="1" s="1"/>
  <c r="BZ377" i="1" s="1"/>
  <c r="CA377" i="1" s="1"/>
  <c r="CB377" i="1" s="1"/>
  <c r="CC377" i="1" s="1"/>
  <c r="CD377" i="1" s="1"/>
  <c r="CE377" i="1" s="1"/>
  <c r="CF377" i="1" s="1"/>
  <c r="CG377" i="1" s="1"/>
  <c r="CH377" i="1" s="1"/>
  <c r="CI377" i="1" s="1"/>
  <c r="CJ377" i="1" s="1"/>
  <c r="CK377" i="1" s="1"/>
  <c r="CL377" i="1" s="1"/>
  <c r="CM377" i="1" s="1"/>
  <c r="CN377" i="1" s="1"/>
  <c r="CO377" i="1" s="1"/>
  <c r="AV377" i="1"/>
  <c r="AH377" i="1"/>
  <c r="AI377" i="1" s="1"/>
  <c r="X377" i="1"/>
  <c r="AH382" i="1"/>
  <c r="AI382" i="1" s="1"/>
  <c r="X382" i="1"/>
  <c r="BR382" i="1"/>
  <c r="BS382" i="1" s="1"/>
  <c r="BT382" i="1" s="1"/>
  <c r="BU382" i="1" s="1"/>
  <c r="BV382" i="1" s="1"/>
  <c r="BW382" i="1" s="1"/>
  <c r="BX382" i="1" s="1"/>
  <c r="BY382" i="1" s="1"/>
  <c r="BZ382" i="1" s="1"/>
  <c r="CA382" i="1" s="1"/>
  <c r="CB382" i="1" s="1"/>
  <c r="CC382" i="1" s="1"/>
  <c r="CD382" i="1" s="1"/>
  <c r="CE382" i="1" s="1"/>
  <c r="CF382" i="1" s="1"/>
  <c r="CG382" i="1" s="1"/>
  <c r="CH382" i="1" s="1"/>
  <c r="CI382" i="1" s="1"/>
  <c r="CJ382" i="1" s="1"/>
  <c r="CK382" i="1" s="1"/>
  <c r="CL382" i="1" s="1"/>
  <c r="CM382" i="1" s="1"/>
  <c r="CN382" i="1" s="1"/>
  <c r="CO382" i="1" s="1"/>
  <c r="W382" i="1"/>
  <c r="AH423" i="1"/>
  <c r="AI423" i="1" s="1"/>
  <c r="X423" i="1"/>
  <c r="BR423" i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CK423" i="1" s="1"/>
  <c r="CL423" i="1" s="1"/>
  <c r="CM423" i="1" s="1"/>
  <c r="CN423" i="1" s="1"/>
  <c r="CO423" i="1" s="1"/>
  <c r="W423" i="1"/>
  <c r="AH431" i="1"/>
  <c r="AI431" i="1" s="1"/>
  <c r="X431" i="1"/>
  <c r="BR431" i="1"/>
  <c r="BS431" i="1" s="1"/>
  <c r="BT431" i="1" s="1"/>
  <c r="BU431" i="1" s="1"/>
  <c r="BV431" i="1" s="1"/>
  <c r="BW431" i="1" s="1"/>
  <c r="BX431" i="1" s="1"/>
  <c r="BY431" i="1" s="1"/>
  <c r="BZ431" i="1" s="1"/>
  <c r="CA431" i="1" s="1"/>
  <c r="CB431" i="1" s="1"/>
  <c r="CC431" i="1" s="1"/>
  <c r="CD431" i="1" s="1"/>
  <c r="CE431" i="1" s="1"/>
  <c r="CF431" i="1" s="1"/>
  <c r="CG431" i="1" s="1"/>
  <c r="CH431" i="1" s="1"/>
  <c r="CI431" i="1" s="1"/>
  <c r="CJ431" i="1" s="1"/>
  <c r="CK431" i="1" s="1"/>
  <c r="CL431" i="1" s="1"/>
  <c r="CM431" i="1" s="1"/>
  <c r="CN431" i="1" s="1"/>
  <c r="CO431" i="1" s="1"/>
  <c r="W431" i="1"/>
  <c r="AH442" i="1"/>
  <c r="AI442" i="1" s="1"/>
  <c r="X442" i="1"/>
  <c r="BR442" i="1"/>
  <c r="BS442" i="1" s="1"/>
  <c r="BT442" i="1" s="1"/>
  <c r="BU442" i="1" s="1"/>
  <c r="BV442" i="1" s="1"/>
  <c r="BW442" i="1" s="1"/>
  <c r="BX442" i="1" s="1"/>
  <c r="BY442" i="1" s="1"/>
  <c r="BZ442" i="1" s="1"/>
  <c r="CA442" i="1" s="1"/>
  <c r="CB442" i="1" s="1"/>
  <c r="CC442" i="1" s="1"/>
  <c r="CD442" i="1" s="1"/>
  <c r="CE442" i="1" s="1"/>
  <c r="CF442" i="1" s="1"/>
  <c r="CG442" i="1" s="1"/>
  <c r="CH442" i="1" s="1"/>
  <c r="CI442" i="1" s="1"/>
  <c r="CJ442" i="1" s="1"/>
  <c r="CK442" i="1" s="1"/>
  <c r="CL442" i="1" s="1"/>
  <c r="CM442" i="1" s="1"/>
  <c r="CN442" i="1" s="1"/>
  <c r="CO442" i="1" s="1"/>
  <c r="W442" i="1"/>
  <c r="AW442" i="1" s="1"/>
  <c r="BR450" i="1"/>
  <c r="BS450" i="1" s="1"/>
  <c r="BT450" i="1" s="1"/>
  <c r="BU450" i="1" s="1"/>
  <c r="BV450" i="1" s="1"/>
  <c r="BW450" i="1" s="1"/>
  <c r="BX450" i="1" s="1"/>
  <c r="BY450" i="1" s="1"/>
  <c r="BZ450" i="1" s="1"/>
  <c r="CA450" i="1" s="1"/>
  <c r="CB450" i="1" s="1"/>
  <c r="CC450" i="1" s="1"/>
  <c r="CD450" i="1" s="1"/>
  <c r="CE450" i="1" s="1"/>
  <c r="CF450" i="1" s="1"/>
  <c r="CG450" i="1" s="1"/>
  <c r="CH450" i="1" s="1"/>
  <c r="CI450" i="1" s="1"/>
  <c r="CJ450" i="1" s="1"/>
  <c r="CK450" i="1" s="1"/>
  <c r="CL450" i="1" s="1"/>
  <c r="CM450" i="1" s="1"/>
  <c r="CN450" i="1" s="1"/>
  <c r="CO450" i="1" s="1"/>
  <c r="AH450" i="1"/>
  <c r="AI450" i="1" s="1"/>
  <c r="X450" i="1"/>
  <c r="W450" i="1"/>
  <c r="W497" i="1"/>
  <c r="BR497" i="1"/>
  <c r="BS497" i="1" s="1"/>
  <c r="BT497" i="1" s="1"/>
  <c r="BU497" i="1" s="1"/>
  <c r="BV497" i="1" s="1"/>
  <c r="BW497" i="1" s="1"/>
  <c r="BX497" i="1" s="1"/>
  <c r="BY497" i="1" s="1"/>
  <c r="BZ497" i="1" s="1"/>
  <c r="CA497" i="1" s="1"/>
  <c r="CB497" i="1" s="1"/>
  <c r="CC497" i="1" s="1"/>
  <c r="CD497" i="1" s="1"/>
  <c r="CE497" i="1" s="1"/>
  <c r="CF497" i="1" s="1"/>
  <c r="CG497" i="1" s="1"/>
  <c r="CH497" i="1" s="1"/>
  <c r="CI497" i="1" s="1"/>
  <c r="CJ497" i="1" s="1"/>
  <c r="CK497" i="1" s="1"/>
  <c r="CL497" i="1" s="1"/>
  <c r="CM497" i="1" s="1"/>
  <c r="CN497" i="1" s="1"/>
  <c r="CO497" i="1" s="1"/>
  <c r="AH497" i="1"/>
  <c r="AI497" i="1" s="1"/>
  <c r="X497" i="1"/>
  <c r="BR79" i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W79" i="1"/>
  <c r="AH79" i="1"/>
  <c r="AI79" i="1" s="1"/>
  <c r="X79" i="1"/>
  <c r="AV67" i="1"/>
  <c r="AH67" i="1"/>
  <c r="AI67" i="1" s="1"/>
  <c r="X67" i="1"/>
  <c r="BR67" i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W67" i="1"/>
  <c r="AW67" i="1" s="1"/>
  <c r="AH75" i="1"/>
  <c r="AI75" i="1" s="1"/>
  <c r="X75" i="1"/>
  <c r="BR75" i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W75" i="1"/>
  <c r="AH95" i="1"/>
  <c r="AI95" i="1" s="1"/>
  <c r="X95" i="1"/>
  <c r="BR95" i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W95" i="1"/>
  <c r="AH112" i="1"/>
  <c r="AI112" i="1" s="1"/>
  <c r="X112" i="1"/>
  <c r="BR112" i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W112" i="1"/>
  <c r="AH121" i="1"/>
  <c r="AI121" i="1" s="1"/>
  <c r="X121" i="1"/>
  <c r="BR121" i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W121" i="1"/>
  <c r="AH131" i="1"/>
  <c r="AI131" i="1" s="1"/>
  <c r="X131" i="1"/>
  <c r="BR131" i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W131" i="1"/>
  <c r="W149" i="1"/>
  <c r="BR149" i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AH149" i="1"/>
  <c r="AI149" i="1" s="1"/>
  <c r="X149" i="1"/>
  <c r="W214" i="1"/>
  <c r="AW214" i="1" s="1"/>
  <c r="BR214" i="1"/>
  <c r="BS214" i="1" s="1"/>
  <c r="BT214" i="1" s="1"/>
  <c r="BU214" i="1" s="1"/>
  <c r="BV214" i="1" s="1"/>
  <c r="BW214" i="1" s="1"/>
  <c r="BX214" i="1" s="1"/>
  <c r="BY214" i="1" s="1"/>
  <c r="BZ214" i="1" s="1"/>
  <c r="CA214" i="1" s="1"/>
  <c r="CB214" i="1" s="1"/>
  <c r="CC214" i="1" s="1"/>
  <c r="CD214" i="1" s="1"/>
  <c r="CE214" i="1" s="1"/>
  <c r="CF214" i="1" s="1"/>
  <c r="CG214" i="1" s="1"/>
  <c r="CH214" i="1" s="1"/>
  <c r="CI214" i="1" s="1"/>
  <c r="CJ214" i="1" s="1"/>
  <c r="CK214" i="1" s="1"/>
  <c r="CL214" i="1" s="1"/>
  <c r="CM214" i="1" s="1"/>
  <c r="CN214" i="1" s="1"/>
  <c r="CO214" i="1" s="1"/>
  <c r="AV214" i="1"/>
  <c r="AH214" i="1"/>
  <c r="AI214" i="1" s="1"/>
  <c r="X214" i="1"/>
  <c r="W220" i="1"/>
  <c r="AW220" i="1" s="1"/>
  <c r="BR220" i="1"/>
  <c r="BS220" i="1" s="1"/>
  <c r="BT220" i="1" s="1"/>
  <c r="BU220" i="1" s="1"/>
  <c r="BV220" i="1" s="1"/>
  <c r="BW220" i="1" s="1"/>
  <c r="BX220" i="1" s="1"/>
  <c r="BY220" i="1" s="1"/>
  <c r="BZ220" i="1" s="1"/>
  <c r="CA220" i="1" s="1"/>
  <c r="CB220" i="1" s="1"/>
  <c r="CC220" i="1" s="1"/>
  <c r="CD220" i="1" s="1"/>
  <c r="CE220" i="1" s="1"/>
  <c r="CF220" i="1" s="1"/>
  <c r="CG220" i="1" s="1"/>
  <c r="CH220" i="1" s="1"/>
  <c r="CI220" i="1" s="1"/>
  <c r="CJ220" i="1" s="1"/>
  <c r="CK220" i="1" s="1"/>
  <c r="CL220" i="1" s="1"/>
  <c r="CM220" i="1" s="1"/>
  <c r="CN220" i="1" s="1"/>
  <c r="CO220" i="1" s="1"/>
  <c r="AV220" i="1"/>
  <c r="AH220" i="1"/>
  <c r="AI220" i="1" s="1"/>
  <c r="X220" i="1"/>
  <c r="AH153" i="1"/>
  <c r="AI153" i="1" s="1"/>
  <c r="X153" i="1"/>
  <c r="W153" i="1"/>
  <c r="BR153" i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AH154" i="1"/>
  <c r="AI154" i="1" s="1"/>
  <c r="X154" i="1"/>
  <c r="W154" i="1"/>
  <c r="BR154" i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AH164" i="1"/>
  <c r="AI164" i="1" s="1"/>
  <c r="X164" i="1"/>
  <c r="W164" i="1"/>
  <c r="BR164" i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AH177" i="1"/>
  <c r="AI177" i="1" s="1"/>
  <c r="X177" i="1"/>
  <c r="W177" i="1"/>
  <c r="BR177" i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AH189" i="1"/>
  <c r="AI189" i="1" s="1"/>
  <c r="X189" i="1"/>
  <c r="W189" i="1"/>
  <c r="BR189" i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AH222" i="1"/>
  <c r="AI222" i="1" s="1"/>
  <c r="X222" i="1"/>
  <c r="W222" i="1"/>
  <c r="BR222" i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K222" i="1" s="1"/>
  <c r="CL222" i="1" s="1"/>
  <c r="CM222" i="1" s="1"/>
  <c r="CN222" i="1" s="1"/>
  <c r="CO222" i="1" s="1"/>
  <c r="AH162" i="1"/>
  <c r="AI162" i="1" s="1"/>
  <c r="X162" i="1"/>
  <c r="W162" i="1"/>
  <c r="BR162" i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AH252" i="1"/>
  <c r="AI252" i="1" s="1"/>
  <c r="X252" i="1"/>
  <c r="W252" i="1"/>
  <c r="BR252" i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CK252" i="1" s="1"/>
  <c r="CL252" i="1" s="1"/>
  <c r="CM252" i="1" s="1"/>
  <c r="CN252" i="1" s="1"/>
  <c r="CO252" i="1" s="1"/>
  <c r="BR265" i="1"/>
  <c r="BS265" i="1" s="1"/>
  <c r="BT265" i="1" s="1"/>
  <c r="BU265" i="1" s="1"/>
  <c r="BV265" i="1" s="1"/>
  <c r="BW265" i="1" s="1"/>
  <c r="BX265" i="1" s="1"/>
  <c r="BY265" i="1" s="1"/>
  <c r="BZ265" i="1" s="1"/>
  <c r="CA265" i="1" s="1"/>
  <c r="CB265" i="1" s="1"/>
  <c r="CC265" i="1" s="1"/>
  <c r="CD265" i="1" s="1"/>
  <c r="CE265" i="1" s="1"/>
  <c r="CF265" i="1" s="1"/>
  <c r="CG265" i="1" s="1"/>
  <c r="CH265" i="1" s="1"/>
  <c r="CI265" i="1" s="1"/>
  <c r="CJ265" i="1" s="1"/>
  <c r="CK265" i="1" s="1"/>
  <c r="CL265" i="1" s="1"/>
  <c r="CM265" i="1" s="1"/>
  <c r="CN265" i="1" s="1"/>
  <c r="CO265" i="1" s="1"/>
  <c r="AH265" i="1"/>
  <c r="AI265" i="1" s="1"/>
  <c r="X265" i="1"/>
  <c r="W265" i="1"/>
  <c r="BR268" i="1"/>
  <c r="BS268" i="1" s="1"/>
  <c r="BT268" i="1" s="1"/>
  <c r="BU268" i="1" s="1"/>
  <c r="BV268" i="1" s="1"/>
  <c r="BW268" i="1" s="1"/>
  <c r="BX268" i="1" s="1"/>
  <c r="BY268" i="1" s="1"/>
  <c r="BZ268" i="1" s="1"/>
  <c r="CA268" i="1" s="1"/>
  <c r="CB268" i="1" s="1"/>
  <c r="CC268" i="1" s="1"/>
  <c r="CD268" i="1" s="1"/>
  <c r="CE268" i="1" s="1"/>
  <c r="CF268" i="1" s="1"/>
  <c r="CG268" i="1" s="1"/>
  <c r="CH268" i="1" s="1"/>
  <c r="CI268" i="1" s="1"/>
  <c r="CJ268" i="1" s="1"/>
  <c r="CK268" i="1" s="1"/>
  <c r="CL268" i="1" s="1"/>
  <c r="CM268" i="1" s="1"/>
  <c r="CN268" i="1" s="1"/>
  <c r="CO268" i="1" s="1"/>
  <c r="AV268" i="1"/>
  <c r="AH268" i="1"/>
  <c r="AI268" i="1" s="1"/>
  <c r="X268" i="1"/>
  <c r="W268" i="1"/>
  <c r="BR283" i="1"/>
  <c r="BS283" i="1" s="1"/>
  <c r="BT283" i="1" s="1"/>
  <c r="BU283" i="1" s="1"/>
  <c r="BV283" i="1" s="1"/>
  <c r="BW283" i="1" s="1"/>
  <c r="BX283" i="1" s="1"/>
  <c r="BY283" i="1" s="1"/>
  <c r="BZ283" i="1" s="1"/>
  <c r="CA283" i="1" s="1"/>
  <c r="CB283" i="1" s="1"/>
  <c r="CC283" i="1" s="1"/>
  <c r="CD283" i="1" s="1"/>
  <c r="CE283" i="1" s="1"/>
  <c r="CF283" i="1" s="1"/>
  <c r="CG283" i="1" s="1"/>
  <c r="CH283" i="1" s="1"/>
  <c r="CI283" i="1" s="1"/>
  <c r="CJ283" i="1" s="1"/>
  <c r="CK283" i="1" s="1"/>
  <c r="CL283" i="1" s="1"/>
  <c r="CM283" i="1" s="1"/>
  <c r="CN283" i="1" s="1"/>
  <c r="CO283" i="1" s="1"/>
  <c r="AH283" i="1"/>
  <c r="AI283" i="1" s="1"/>
  <c r="X283" i="1"/>
  <c r="W283" i="1"/>
  <c r="AV258" i="1"/>
  <c r="AH258" i="1"/>
  <c r="AI258" i="1" s="1"/>
  <c r="X258" i="1"/>
  <c r="W258" i="1"/>
  <c r="BR258" i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CK258" i="1" s="1"/>
  <c r="CL258" i="1" s="1"/>
  <c r="CM258" i="1" s="1"/>
  <c r="CN258" i="1" s="1"/>
  <c r="CO258" i="1" s="1"/>
  <c r="AH259" i="1"/>
  <c r="AI259" i="1" s="1"/>
  <c r="X259" i="1"/>
  <c r="W259" i="1"/>
  <c r="BR259" i="1"/>
  <c r="BS259" i="1" s="1"/>
  <c r="BT259" i="1" s="1"/>
  <c r="BU259" i="1" s="1"/>
  <c r="BV259" i="1" s="1"/>
  <c r="BW259" i="1" s="1"/>
  <c r="BX259" i="1" s="1"/>
  <c r="BY259" i="1" s="1"/>
  <c r="BZ259" i="1" s="1"/>
  <c r="CA259" i="1" s="1"/>
  <c r="CB259" i="1" s="1"/>
  <c r="CC259" i="1" s="1"/>
  <c r="CD259" i="1" s="1"/>
  <c r="CE259" i="1" s="1"/>
  <c r="CF259" i="1" s="1"/>
  <c r="CG259" i="1" s="1"/>
  <c r="CH259" i="1" s="1"/>
  <c r="CI259" i="1" s="1"/>
  <c r="CJ259" i="1" s="1"/>
  <c r="CK259" i="1" s="1"/>
  <c r="CL259" i="1" s="1"/>
  <c r="CM259" i="1" s="1"/>
  <c r="CN259" i="1" s="1"/>
  <c r="CO259" i="1" s="1"/>
  <c r="AH266" i="1"/>
  <c r="AI266" i="1" s="1"/>
  <c r="X266" i="1"/>
  <c r="W266" i="1"/>
  <c r="BR266" i="1"/>
  <c r="BS266" i="1" s="1"/>
  <c r="BT266" i="1" s="1"/>
  <c r="BU266" i="1" s="1"/>
  <c r="BV266" i="1" s="1"/>
  <c r="BW266" i="1" s="1"/>
  <c r="BX266" i="1" s="1"/>
  <c r="BY266" i="1" s="1"/>
  <c r="BZ266" i="1" s="1"/>
  <c r="CA266" i="1" s="1"/>
  <c r="CB266" i="1" s="1"/>
  <c r="CC266" i="1" s="1"/>
  <c r="CD266" i="1" s="1"/>
  <c r="CE266" i="1" s="1"/>
  <c r="CF266" i="1" s="1"/>
  <c r="CG266" i="1" s="1"/>
  <c r="CH266" i="1" s="1"/>
  <c r="CI266" i="1" s="1"/>
  <c r="CJ266" i="1" s="1"/>
  <c r="CK266" i="1" s="1"/>
  <c r="CL266" i="1" s="1"/>
  <c r="CM266" i="1" s="1"/>
  <c r="CN266" i="1" s="1"/>
  <c r="CO266" i="1" s="1"/>
  <c r="AH256" i="1"/>
  <c r="AI256" i="1" s="1"/>
  <c r="X256" i="1"/>
  <c r="W256" i="1"/>
  <c r="BR256" i="1"/>
  <c r="BS256" i="1" s="1"/>
  <c r="BT256" i="1" s="1"/>
  <c r="BU256" i="1" s="1"/>
  <c r="BV256" i="1" s="1"/>
  <c r="BW256" i="1" s="1"/>
  <c r="BX256" i="1" s="1"/>
  <c r="BY256" i="1" s="1"/>
  <c r="BZ256" i="1" s="1"/>
  <c r="CA256" i="1" s="1"/>
  <c r="CB256" i="1" s="1"/>
  <c r="CC256" i="1" s="1"/>
  <c r="CD256" i="1" s="1"/>
  <c r="CE256" i="1" s="1"/>
  <c r="CF256" i="1" s="1"/>
  <c r="CG256" i="1" s="1"/>
  <c r="CH256" i="1" s="1"/>
  <c r="CI256" i="1" s="1"/>
  <c r="CJ256" i="1" s="1"/>
  <c r="CK256" i="1" s="1"/>
  <c r="CL256" i="1" s="1"/>
  <c r="CM256" i="1" s="1"/>
  <c r="CN256" i="1" s="1"/>
  <c r="CO256" i="1" s="1"/>
  <c r="AH272" i="1"/>
  <c r="AI272" i="1" s="1"/>
  <c r="X272" i="1"/>
  <c r="W272" i="1"/>
  <c r="BR272" i="1"/>
  <c r="BS272" i="1" s="1"/>
  <c r="BT272" i="1" s="1"/>
  <c r="BU272" i="1" s="1"/>
  <c r="BV272" i="1" s="1"/>
  <c r="BW272" i="1" s="1"/>
  <c r="BX272" i="1" s="1"/>
  <c r="BY272" i="1" s="1"/>
  <c r="BZ272" i="1" s="1"/>
  <c r="CA272" i="1" s="1"/>
  <c r="CB272" i="1" s="1"/>
  <c r="CC272" i="1" s="1"/>
  <c r="CD272" i="1" s="1"/>
  <c r="CE272" i="1" s="1"/>
  <c r="CF272" i="1" s="1"/>
  <c r="CG272" i="1" s="1"/>
  <c r="CH272" i="1" s="1"/>
  <c r="CI272" i="1" s="1"/>
  <c r="CJ272" i="1" s="1"/>
  <c r="CK272" i="1" s="1"/>
  <c r="CL272" i="1" s="1"/>
  <c r="CM272" i="1" s="1"/>
  <c r="CN272" i="1" s="1"/>
  <c r="CO272" i="1" s="1"/>
  <c r="AV298" i="1"/>
  <c r="AH298" i="1"/>
  <c r="AI298" i="1" s="1"/>
  <c r="X298" i="1"/>
  <c r="BR298" i="1"/>
  <c r="BS298" i="1" s="1"/>
  <c r="BT298" i="1" s="1"/>
  <c r="BU298" i="1" s="1"/>
  <c r="BV298" i="1" s="1"/>
  <c r="BW298" i="1" s="1"/>
  <c r="BX298" i="1" s="1"/>
  <c r="BY298" i="1" s="1"/>
  <c r="BZ298" i="1" s="1"/>
  <c r="CA298" i="1" s="1"/>
  <c r="CB298" i="1" s="1"/>
  <c r="CC298" i="1" s="1"/>
  <c r="CD298" i="1" s="1"/>
  <c r="CE298" i="1" s="1"/>
  <c r="CF298" i="1" s="1"/>
  <c r="CG298" i="1" s="1"/>
  <c r="CH298" i="1" s="1"/>
  <c r="CI298" i="1" s="1"/>
  <c r="CJ298" i="1" s="1"/>
  <c r="CK298" i="1" s="1"/>
  <c r="CL298" i="1" s="1"/>
  <c r="CM298" i="1" s="1"/>
  <c r="CN298" i="1" s="1"/>
  <c r="CO298" i="1" s="1"/>
  <c r="W298" i="1"/>
  <c r="AW298" i="1" s="1"/>
  <c r="AH304" i="1"/>
  <c r="AI304" i="1" s="1"/>
  <c r="X304" i="1"/>
  <c r="BR304" i="1"/>
  <c r="BS304" i="1" s="1"/>
  <c r="BT304" i="1" s="1"/>
  <c r="BU304" i="1" s="1"/>
  <c r="BV304" i="1" s="1"/>
  <c r="BW304" i="1" s="1"/>
  <c r="BX304" i="1" s="1"/>
  <c r="BY304" i="1" s="1"/>
  <c r="BZ304" i="1" s="1"/>
  <c r="CA304" i="1" s="1"/>
  <c r="CB304" i="1" s="1"/>
  <c r="CC304" i="1" s="1"/>
  <c r="CD304" i="1" s="1"/>
  <c r="CE304" i="1" s="1"/>
  <c r="CF304" i="1" s="1"/>
  <c r="CG304" i="1" s="1"/>
  <c r="CH304" i="1" s="1"/>
  <c r="CI304" i="1" s="1"/>
  <c r="CJ304" i="1" s="1"/>
  <c r="CK304" i="1" s="1"/>
  <c r="CL304" i="1" s="1"/>
  <c r="CM304" i="1" s="1"/>
  <c r="CN304" i="1" s="1"/>
  <c r="CO304" i="1" s="1"/>
  <c r="W304" i="1"/>
  <c r="W334" i="1"/>
  <c r="AW334" i="1" s="1"/>
  <c r="BR334" i="1"/>
  <c r="BS334" i="1" s="1"/>
  <c r="BT334" i="1" s="1"/>
  <c r="BU334" i="1" s="1"/>
  <c r="BV334" i="1" s="1"/>
  <c r="BW334" i="1" s="1"/>
  <c r="BX334" i="1" s="1"/>
  <c r="BY334" i="1" s="1"/>
  <c r="BZ334" i="1" s="1"/>
  <c r="CA334" i="1" s="1"/>
  <c r="CB334" i="1" s="1"/>
  <c r="CC334" i="1" s="1"/>
  <c r="CD334" i="1" s="1"/>
  <c r="CE334" i="1" s="1"/>
  <c r="CF334" i="1" s="1"/>
  <c r="CG334" i="1" s="1"/>
  <c r="CH334" i="1" s="1"/>
  <c r="CI334" i="1" s="1"/>
  <c r="CJ334" i="1" s="1"/>
  <c r="CK334" i="1" s="1"/>
  <c r="CL334" i="1" s="1"/>
  <c r="CM334" i="1" s="1"/>
  <c r="CN334" i="1" s="1"/>
  <c r="CO334" i="1" s="1"/>
  <c r="AV334" i="1"/>
  <c r="AH334" i="1"/>
  <c r="AI334" i="1" s="1"/>
  <c r="X334" i="1"/>
  <c r="W338" i="1"/>
  <c r="BR338" i="1"/>
  <c r="BS338" i="1" s="1"/>
  <c r="BT338" i="1" s="1"/>
  <c r="BU338" i="1" s="1"/>
  <c r="BV338" i="1" s="1"/>
  <c r="BW338" i="1" s="1"/>
  <c r="BX338" i="1" s="1"/>
  <c r="BY338" i="1" s="1"/>
  <c r="BZ338" i="1" s="1"/>
  <c r="CA338" i="1" s="1"/>
  <c r="CB338" i="1" s="1"/>
  <c r="CC338" i="1" s="1"/>
  <c r="CD338" i="1" s="1"/>
  <c r="CE338" i="1" s="1"/>
  <c r="CF338" i="1" s="1"/>
  <c r="CG338" i="1" s="1"/>
  <c r="CH338" i="1" s="1"/>
  <c r="CI338" i="1" s="1"/>
  <c r="CJ338" i="1" s="1"/>
  <c r="CK338" i="1" s="1"/>
  <c r="CL338" i="1" s="1"/>
  <c r="CM338" i="1" s="1"/>
  <c r="CN338" i="1" s="1"/>
  <c r="CO338" i="1" s="1"/>
  <c r="AH338" i="1"/>
  <c r="AI338" i="1" s="1"/>
  <c r="X338" i="1"/>
  <c r="W339" i="1"/>
  <c r="BR339" i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CK339" i="1" s="1"/>
  <c r="CL339" i="1" s="1"/>
  <c r="CM339" i="1" s="1"/>
  <c r="CN339" i="1" s="1"/>
  <c r="CO339" i="1" s="1"/>
  <c r="AH339" i="1"/>
  <c r="AI339" i="1" s="1"/>
  <c r="X339" i="1"/>
  <c r="BR344" i="1"/>
  <c r="BS344" i="1" s="1"/>
  <c r="BT344" i="1" s="1"/>
  <c r="BU344" i="1" s="1"/>
  <c r="BV344" i="1" s="1"/>
  <c r="BW344" i="1" s="1"/>
  <c r="BX344" i="1" s="1"/>
  <c r="BY344" i="1" s="1"/>
  <c r="BZ344" i="1" s="1"/>
  <c r="CA344" i="1" s="1"/>
  <c r="CB344" i="1" s="1"/>
  <c r="CC344" i="1" s="1"/>
  <c r="CD344" i="1" s="1"/>
  <c r="CE344" i="1" s="1"/>
  <c r="CF344" i="1" s="1"/>
  <c r="CG344" i="1" s="1"/>
  <c r="CH344" i="1" s="1"/>
  <c r="CI344" i="1" s="1"/>
  <c r="CJ344" i="1" s="1"/>
  <c r="CK344" i="1" s="1"/>
  <c r="CL344" i="1" s="1"/>
  <c r="CM344" i="1" s="1"/>
  <c r="CN344" i="1" s="1"/>
  <c r="CO344" i="1" s="1"/>
  <c r="AH344" i="1"/>
  <c r="AI344" i="1" s="1"/>
  <c r="X344" i="1"/>
  <c r="W344" i="1"/>
  <c r="BR326" i="1"/>
  <c r="BS326" i="1" s="1"/>
  <c r="BT326" i="1" s="1"/>
  <c r="BU326" i="1" s="1"/>
  <c r="BV326" i="1" s="1"/>
  <c r="BW326" i="1" s="1"/>
  <c r="BX326" i="1" s="1"/>
  <c r="BY326" i="1" s="1"/>
  <c r="BZ326" i="1" s="1"/>
  <c r="CA326" i="1" s="1"/>
  <c r="CB326" i="1" s="1"/>
  <c r="CC326" i="1" s="1"/>
  <c r="CD326" i="1" s="1"/>
  <c r="CE326" i="1" s="1"/>
  <c r="CF326" i="1" s="1"/>
  <c r="CG326" i="1" s="1"/>
  <c r="CH326" i="1" s="1"/>
  <c r="CI326" i="1" s="1"/>
  <c r="CJ326" i="1" s="1"/>
  <c r="CK326" i="1" s="1"/>
  <c r="CL326" i="1" s="1"/>
  <c r="CM326" i="1" s="1"/>
  <c r="CN326" i="1" s="1"/>
  <c r="CO326" i="1" s="1"/>
  <c r="AH326" i="1"/>
  <c r="AI326" i="1" s="1"/>
  <c r="X326" i="1"/>
  <c r="W326" i="1"/>
  <c r="BR330" i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CK330" i="1" s="1"/>
  <c r="CL330" i="1" s="1"/>
  <c r="CM330" i="1" s="1"/>
  <c r="CN330" i="1" s="1"/>
  <c r="CO330" i="1" s="1"/>
  <c r="AH330" i="1"/>
  <c r="AI330" i="1" s="1"/>
  <c r="X330" i="1"/>
  <c r="W330" i="1"/>
  <c r="AV347" i="1"/>
  <c r="AH347" i="1"/>
  <c r="AI347" i="1" s="1"/>
  <c r="X347" i="1"/>
  <c r="W347" i="1"/>
  <c r="BR347" i="1"/>
  <c r="BS347" i="1" s="1"/>
  <c r="BT347" i="1" s="1"/>
  <c r="BU347" i="1" s="1"/>
  <c r="BV347" i="1" s="1"/>
  <c r="BW347" i="1" s="1"/>
  <c r="BX347" i="1" s="1"/>
  <c r="BY347" i="1" s="1"/>
  <c r="BZ347" i="1" s="1"/>
  <c r="CA347" i="1" s="1"/>
  <c r="CB347" i="1" s="1"/>
  <c r="CC347" i="1" s="1"/>
  <c r="CD347" i="1" s="1"/>
  <c r="CE347" i="1" s="1"/>
  <c r="CF347" i="1" s="1"/>
  <c r="CG347" i="1" s="1"/>
  <c r="CH347" i="1" s="1"/>
  <c r="CI347" i="1" s="1"/>
  <c r="CJ347" i="1" s="1"/>
  <c r="CK347" i="1" s="1"/>
  <c r="CL347" i="1" s="1"/>
  <c r="CM347" i="1" s="1"/>
  <c r="CN347" i="1" s="1"/>
  <c r="CO347" i="1" s="1"/>
  <c r="AV362" i="1"/>
  <c r="AH362" i="1"/>
  <c r="AI362" i="1" s="1"/>
  <c r="X362" i="1"/>
  <c r="W362" i="1"/>
  <c r="AW362" i="1" s="1"/>
  <c r="BR362" i="1"/>
  <c r="BS362" i="1" s="1"/>
  <c r="BT362" i="1" s="1"/>
  <c r="BU362" i="1" s="1"/>
  <c r="BV362" i="1" s="1"/>
  <c r="BW362" i="1" s="1"/>
  <c r="BX362" i="1" s="1"/>
  <c r="BY362" i="1" s="1"/>
  <c r="BZ362" i="1" s="1"/>
  <c r="CA362" i="1" s="1"/>
  <c r="CB362" i="1" s="1"/>
  <c r="CC362" i="1" s="1"/>
  <c r="CD362" i="1" s="1"/>
  <c r="CE362" i="1" s="1"/>
  <c r="CF362" i="1" s="1"/>
  <c r="CG362" i="1" s="1"/>
  <c r="CH362" i="1" s="1"/>
  <c r="CI362" i="1" s="1"/>
  <c r="CJ362" i="1" s="1"/>
  <c r="CK362" i="1" s="1"/>
  <c r="CL362" i="1" s="1"/>
  <c r="CM362" i="1" s="1"/>
  <c r="CN362" i="1" s="1"/>
  <c r="CO362" i="1" s="1"/>
  <c r="AH397" i="1"/>
  <c r="AI397" i="1" s="1"/>
  <c r="X397" i="1"/>
  <c r="BR397" i="1"/>
  <c r="BS397" i="1" s="1"/>
  <c r="BT397" i="1" s="1"/>
  <c r="BU397" i="1" s="1"/>
  <c r="BV397" i="1" s="1"/>
  <c r="BW397" i="1" s="1"/>
  <c r="BX397" i="1" s="1"/>
  <c r="BY397" i="1" s="1"/>
  <c r="BZ397" i="1" s="1"/>
  <c r="CA397" i="1" s="1"/>
  <c r="CB397" i="1" s="1"/>
  <c r="CC397" i="1" s="1"/>
  <c r="CD397" i="1" s="1"/>
  <c r="CE397" i="1" s="1"/>
  <c r="CF397" i="1" s="1"/>
  <c r="CG397" i="1" s="1"/>
  <c r="CH397" i="1" s="1"/>
  <c r="CI397" i="1" s="1"/>
  <c r="CJ397" i="1" s="1"/>
  <c r="CK397" i="1" s="1"/>
  <c r="CL397" i="1" s="1"/>
  <c r="CM397" i="1" s="1"/>
  <c r="CN397" i="1" s="1"/>
  <c r="CO397" i="1" s="1"/>
  <c r="W397" i="1"/>
  <c r="AV397" i="1"/>
  <c r="AH454" i="1"/>
  <c r="AI454" i="1" s="1"/>
  <c r="X454" i="1"/>
  <c r="BR454" i="1"/>
  <c r="BS454" i="1" s="1"/>
  <c r="BT454" i="1" s="1"/>
  <c r="BU454" i="1" s="1"/>
  <c r="BV454" i="1" s="1"/>
  <c r="BW454" i="1" s="1"/>
  <c r="BX454" i="1" s="1"/>
  <c r="BY454" i="1" s="1"/>
  <c r="BZ454" i="1" s="1"/>
  <c r="CA454" i="1" s="1"/>
  <c r="CB454" i="1" s="1"/>
  <c r="CC454" i="1" s="1"/>
  <c r="CD454" i="1" s="1"/>
  <c r="CE454" i="1" s="1"/>
  <c r="CF454" i="1" s="1"/>
  <c r="CG454" i="1" s="1"/>
  <c r="CH454" i="1" s="1"/>
  <c r="CI454" i="1" s="1"/>
  <c r="CJ454" i="1" s="1"/>
  <c r="CK454" i="1" s="1"/>
  <c r="CL454" i="1" s="1"/>
  <c r="CM454" i="1" s="1"/>
  <c r="CN454" i="1" s="1"/>
  <c r="CO454" i="1" s="1"/>
  <c r="W454" i="1"/>
  <c r="AV366" i="1"/>
  <c r="AH366" i="1"/>
  <c r="AI366" i="1" s="1"/>
  <c r="X366" i="1"/>
  <c r="W366" i="1"/>
  <c r="AW366" i="1" s="1"/>
  <c r="BR366" i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K366" i="1" s="1"/>
  <c r="CL366" i="1" s="1"/>
  <c r="CM366" i="1" s="1"/>
  <c r="CN366" i="1" s="1"/>
  <c r="CO366" i="1" s="1"/>
  <c r="W335" i="1"/>
  <c r="BR335" i="1"/>
  <c r="BS335" i="1" s="1"/>
  <c r="BT335" i="1" s="1"/>
  <c r="BU335" i="1" s="1"/>
  <c r="BV335" i="1" s="1"/>
  <c r="BW335" i="1" s="1"/>
  <c r="BX335" i="1" s="1"/>
  <c r="BY335" i="1" s="1"/>
  <c r="BZ335" i="1" s="1"/>
  <c r="CA335" i="1" s="1"/>
  <c r="CB335" i="1" s="1"/>
  <c r="CC335" i="1" s="1"/>
  <c r="CD335" i="1" s="1"/>
  <c r="CE335" i="1" s="1"/>
  <c r="CF335" i="1" s="1"/>
  <c r="CG335" i="1" s="1"/>
  <c r="CH335" i="1" s="1"/>
  <c r="CI335" i="1" s="1"/>
  <c r="CJ335" i="1" s="1"/>
  <c r="CK335" i="1" s="1"/>
  <c r="CL335" i="1" s="1"/>
  <c r="CM335" i="1" s="1"/>
  <c r="CN335" i="1" s="1"/>
  <c r="CO335" i="1" s="1"/>
  <c r="AH335" i="1"/>
  <c r="AI335" i="1" s="1"/>
  <c r="X335" i="1"/>
  <c r="AV223" i="1"/>
  <c r="AH223" i="1"/>
  <c r="AI223" i="1" s="1"/>
  <c r="X223" i="1"/>
  <c r="W223" i="1"/>
  <c r="AW223" i="1" s="1"/>
  <c r="BR223" i="1"/>
  <c r="BS223" i="1" s="1"/>
  <c r="BT223" i="1" s="1"/>
  <c r="BU223" i="1" s="1"/>
  <c r="BV223" i="1" s="1"/>
  <c r="BW223" i="1" s="1"/>
  <c r="BX223" i="1" s="1"/>
  <c r="BY223" i="1" s="1"/>
  <c r="BZ223" i="1" s="1"/>
  <c r="CA223" i="1" s="1"/>
  <c r="CB223" i="1" s="1"/>
  <c r="CC223" i="1" s="1"/>
  <c r="CD223" i="1" s="1"/>
  <c r="CE223" i="1" s="1"/>
  <c r="CF223" i="1" s="1"/>
  <c r="CG223" i="1" s="1"/>
  <c r="CH223" i="1" s="1"/>
  <c r="CI223" i="1" s="1"/>
  <c r="CJ223" i="1" s="1"/>
  <c r="CK223" i="1" s="1"/>
  <c r="CL223" i="1" s="1"/>
  <c r="CM223" i="1" s="1"/>
  <c r="CN223" i="1" s="1"/>
  <c r="CO223" i="1" s="1"/>
  <c r="W28" i="1"/>
  <c r="AW28" i="1" s="1"/>
  <c r="BR28" i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AH28" i="1"/>
  <c r="AI28" i="1" s="1"/>
  <c r="X28" i="1"/>
  <c r="W14" i="1"/>
  <c r="AW14" i="1" s="1"/>
  <c r="BR14" i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AH14" i="1"/>
  <c r="AI14" i="1" s="1"/>
  <c r="X14" i="1"/>
  <c r="W45" i="1"/>
  <c r="AW45" i="1" s="1"/>
  <c r="BR45" i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AH45" i="1"/>
  <c r="AI45" i="1" s="1"/>
  <c r="X45" i="1"/>
  <c r="BR25" i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AH25" i="1"/>
  <c r="AI25" i="1" s="1"/>
  <c r="X25" i="1"/>
  <c r="W25" i="1"/>
  <c r="AH36" i="1"/>
  <c r="AI36" i="1" s="1"/>
  <c r="X36" i="1"/>
  <c r="BR36" i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W36" i="1"/>
  <c r="BR51" i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AH51" i="1"/>
  <c r="AI51" i="1" s="1"/>
  <c r="X51" i="1"/>
  <c r="W51" i="1"/>
  <c r="AW51" i="1" s="1"/>
  <c r="BR60" i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AV60" i="1"/>
  <c r="AH60" i="1"/>
  <c r="AI60" i="1" s="1"/>
  <c r="X60" i="1"/>
  <c r="W60" i="1"/>
  <c r="AW60" i="1" s="1"/>
  <c r="BR40" i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AH40" i="1"/>
  <c r="AI40" i="1" s="1"/>
  <c r="X40" i="1"/>
  <c r="W40" i="1"/>
  <c r="AW40" i="1" s="1"/>
  <c r="AH56" i="1"/>
  <c r="AI56" i="1" s="1"/>
  <c r="X56" i="1"/>
  <c r="BR56" i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W56" i="1"/>
  <c r="BR62" i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AV62" i="1"/>
  <c r="AH62" i="1"/>
  <c r="AI62" i="1" s="1"/>
  <c r="X62" i="1"/>
  <c r="W62" i="1"/>
  <c r="AW62" i="1" s="1"/>
  <c r="AH72" i="1"/>
  <c r="AI72" i="1" s="1"/>
  <c r="X72" i="1"/>
  <c r="BR72" i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W72" i="1"/>
  <c r="AH78" i="1"/>
  <c r="AI78" i="1" s="1"/>
  <c r="X78" i="1"/>
  <c r="BR78" i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W78" i="1"/>
  <c r="BR105" i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AV105" i="1"/>
  <c r="AH105" i="1"/>
  <c r="AI105" i="1" s="1"/>
  <c r="X105" i="1"/>
  <c r="W105" i="1"/>
  <c r="AW105" i="1" s="1"/>
  <c r="BR124" i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W124" i="1"/>
  <c r="AH124" i="1"/>
  <c r="AI124" i="1" s="1"/>
  <c r="X124" i="1"/>
  <c r="BR142" i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AH142" i="1"/>
  <c r="AI142" i="1" s="1"/>
  <c r="X142" i="1"/>
  <c r="W142" i="1"/>
  <c r="AH140" i="1"/>
  <c r="AI140" i="1" s="1"/>
  <c r="X140" i="1"/>
  <c r="W140" i="1"/>
  <c r="BR140" i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AV144" i="1"/>
  <c r="AH144" i="1"/>
  <c r="AI144" i="1" s="1"/>
  <c r="X144" i="1"/>
  <c r="BR144" i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W144" i="1"/>
  <c r="AW144" i="1" s="1"/>
  <c r="W195" i="1"/>
  <c r="BR195" i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AH195" i="1"/>
  <c r="AI195" i="1" s="1"/>
  <c r="X195" i="1"/>
  <c r="W198" i="1"/>
  <c r="BR198" i="1"/>
  <c r="BS198" i="1" s="1"/>
  <c r="BT198" i="1" s="1"/>
  <c r="BU198" i="1" s="1"/>
  <c r="BV198" i="1" s="1"/>
  <c r="BW198" i="1" s="1"/>
  <c r="BX198" i="1" s="1"/>
  <c r="BY198" i="1" s="1"/>
  <c r="BZ198" i="1" s="1"/>
  <c r="CA198" i="1" s="1"/>
  <c r="CB198" i="1" s="1"/>
  <c r="CC198" i="1" s="1"/>
  <c r="CD198" i="1" s="1"/>
  <c r="CE198" i="1" s="1"/>
  <c r="CF198" i="1" s="1"/>
  <c r="CG198" i="1" s="1"/>
  <c r="CH198" i="1" s="1"/>
  <c r="CI198" i="1" s="1"/>
  <c r="CJ198" i="1" s="1"/>
  <c r="CK198" i="1" s="1"/>
  <c r="CL198" i="1" s="1"/>
  <c r="CM198" i="1" s="1"/>
  <c r="CN198" i="1" s="1"/>
  <c r="CO198" i="1" s="1"/>
  <c r="AH198" i="1"/>
  <c r="AI198" i="1" s="1"/>
  <c r="X198" i="1"/>
  <c r="W205" i="1"/>
  <c r="BR205" i="1"/>
  <c r="BS205" i="1" s="1"/>
  <c r="BT205" i="1" s="1"/>
  <c r="BU205" i="1" s="1"/>
  <c r="BV205" i="1" s="1"/>
  <c r="BW205" i="1" s="1"/>
  <c r="BX205" i="1" s="1"/>
  <c r="BY205" i="1" s="1"/>
  <c r="BZ205" i="1" s="1"/>
  <c r="CA205" i="1" s="1"/>
  <c r="CB205" i="1" s="1"/>
  <c r="CC205" i="1" s="1"/>
  <c r="CD205" i="1" s="1"/>
  <c r="CE205" i="1" s="1"/>
  <c r="CF205" i="1" s="1"/>
  <c r="CG205" i="1" s="1"/>
  <c r="CH205" i="1" s="1"/>
  <c r="CI205" i="1" s="1"/>
  <c r="CJ205" i="1" s="1"/>
  <c r="CK205" i="1" s="1"/>
  <c r="CL205" i="1" s="1"/>
  <c r="CM205" i="1" s="1"/>
  <c r="CN205" i="1" s="1"/>
  <c r="CO205" i="1" s="1"/>
  <c r="AH205" i="1"/>
  <c r="AI205" i="1" s="1"/>
  <c r="X205" i="1"/>
  <c r="BR216" i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K216" i="1" s="1"/>
  <c r="CL216" i="1" s="1"/>
  <c r="CM216" i="1" s="1"/>
  <c r="CN216" i="1" s="1"/>
  <c r="CO216" i="1" s="1"/>
  <c r="W216" i="1"/>
  <c r="AW216" i="1" s="1"/>
  <c r="AV216" i="1"/>
  <c r="AH216" i="1"/>
  <c r="AI216" i="1" s="1"/>
  <c r="X216" i="1"/>
  <c r="BR224" i="1"/>
  <c r="BS224" i="1" s="1"/>
  <c r="BT224" i="1" s="1"/>
  <c r="BU224" i="1" s="1"/>
  <c r="BV224" i="1" s="1"/>
  <c r="BW224" i="1" s="1"/>
  <c r="BX224" i="1" s="1"/>
  <c r="BY224" i="1" s="1"/>
  <c r="BZ224" i="1" s="1"/>
  <c r="CA224" i="1" s="1"/>
  <c r="CB224" i="1" s="1"/>
  <c r="CC224" i="1" s="1"/>
  <c r="CD224" i="1" s="1"/>
  <c r="CE224" i="1" s="1"/>
  <c r="CF224" i="1" s="1"/>
  <c r="CG224" i="1" s="1"/>
  <c r="CH224" i="1" s="1"/>
  <c r="CI224" i="1" s="1"/>
  <c r="CJ224" i="1" s="1"/>
  <c r="CK224" i="1" s="1"/>
  <c r="CL224" i="1" s="1"/>
  <c r="CM224" i="1" s="1"/>
  <c r="CN224" i="1" s="1"/>
  <c r="CO224" i="1" s="1"/>
  <c r="AV224" i="1"/>
  <c r="AH224" i="1"/>
  <c r="AI224" i="1" s="1"/>
  <c r="X224" i="1"/>
  <c r="W224" i="1"/>
  <c r="AW224" i="1" s="1"/>
  <c r="BR226" i="1"/>
  <c r="BS226" i="1" s="1"/>
  <c r="BT226" i="1" s="1"/>
  <c r="BU226" i="1" s="1"/>
  <c r="BV226" i="1" s="1"/>
  <c r="BW226" i="1" s="1"/>
  <c r="BX226" i="1" s="1"/>
  <c r="BY226" i="1" s="1"/>
  <c r="BZ226" i="1" s="1"/>
  <c r="CA226" i="1" s="1"/>
  <c r="CB226" i="1" s="1"/>
  <c r="CC226" i="1" s="1"/>
  <c r="CD226" i="1" s="1"/>
  <c r="CE226" i="1" s="1"/>
  <c r="CF226" i="1" s="1"/>
  <c r="CG226" i="1" s="1"/>
  <c r="CH226" i="1" s="1"/>
  <c r="CI226" i="1" s="1"/>
  <c r="CJ226" i="1" s="1"/>
  <c r="CK226" i="1" s="1"/>
  <c r="CL226" i="1" s="1"/>
  <c r="CM226" i="1" s="1"/>
  <c r="CN226" i="1" s="1"/>
  <c r="CO226" i="1" s="1"/>
  <c r="AV226" i="1"/>
  <c r="AH226" i="1"/>
  <c r="AI226" i="1" s="1"/>
  <c r="X226" i="1"/>
  <c r="W226" i="1"/>
  <c r="AW226" i="1" s="1"/>
  <c r="BR236" i="1"/>
  <c r="BS236" i="1" s="1"/>
  <c r="BT236" i="1" s="1"/>
  <c r="BU236" i="1" s="1"/>
  <c r="BV236" i="1" s="1"/>
  <c r="BW236" i="1" s="1"/>
  <c r="BX236" i="1" s="1"/>
  <c r="BY236" i="1" s="1"/>
  <c r="BZ236" i="1" s="1"/>
  <c r="CA236" i="1" s="1"/>
  <c r="CB236" i="1" s="1"/>
  <c r="CC236" i="1" s="1"/>
  <c r="CD236" i="1" s="1"/>
  <c r="CE236" i="1" s="1"/>
  <c r="CF236" i="1" s="1"/>
  <c r="CG236" i="1" s="1"/>
  <c r="CH236" i="1" s="1"/>
  <c r="CI236" i="1" s="1"/>
  <c r="CJ236" i="1" s="1"/>
  <c r="CK236" i="1" s="1"/>
  <c r="CL236" i="1" s="1"/>
  <c r="CM236" i="1" s="1"/>
  <c r="CN236" i="1" s="1"/>
  <c r="CO236" i="1" s="1"/>
  <c r="AH236" i="1"/>
  <c r="AI236" i="1" s="1"/>
  <c r="X236" i="1"/>
  <c r="W236" i="1"/>
  <c r="BR239" i="1"/>
  <c r="BS239" i="1" s="1"/>
  <c r="BT239" i="1" s="1"/>
  <c r="BU239" i="1" s="1"/>
  <c r="BV239" i="1" s="1"/>
  <c r="BW239" i="1" s="1"/>
  <c r="BX239" i="1" s="1"/>
  <c r="BY239" i="1" s="1"/>
  <c r="BZ239" i="1" s="1"/>
  <c r="CA239" i="1" s="1"/>
  <c r="CB239" i="1" s="1"/>
  <c r="CC239" i="1" s="1"/>
  <c r="CD239" i="1" s="1"/>
  <c r="CE239" i="1" s="1"/>
  <c r="CF239" i="1" s="1"/>
  <c r="CG239" i="1" s="1"/>
  <c r="CH239" i="1" s="1"/>
  <c r="CI239" i="1" s="1"/>
  <c r="CJ239" i="1" s="1"/>
  <c r="CK239" i="1" s="1"/>
  <c r="CL239" i="1" s="1"/>
  <c r="CM239" i="1" s="1"/>
  <c r="CN239" i="1" s="1"/>
  <c r="CO239" i="1" s="1"/>
  <c r="AH239" i="1"/>
  <c r="AI239" i="1" s="1"/>
  <c r="X239" i="1"/>
  <c r="W239" i="1"/>
  <c r="AV246" i="1"/>
  <c r="AH246" i="1"/>
  <c r="AI246" i="1" s="1"/>
  <c r="X246" i="1"/>
  <c r="BR246" i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CK246" i="1" s="1"/>
  <c r="CL246" i="1" s="1"/>
  <c r="CM246" i="1" s="1"/>
  <c r="CN246" i="1" s="1"/>
  <c r="CO246" i="1" s="1"/>
  <c r="W246" i="1"/>
  <c r="AW246" i="1" s="1"/>
  <c r="AH180" i="1"/>
  <c r="AI180" i="1" s="1"/>
  <c r="X180" i="1"/>
  <c r="W180" i="1"/>
  <c r="BR180" i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AV249" i="1"/>
  <c r="AH249" i="1"/>
  <c r="AI249" i="1" s="1"/>
  <c r="X249" i="1"/>
  <c r="BR249" i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CK249" i="1" s="1"/>
  <c r="CL249" i="1" s="1"/>
  <c r="CM249" i="1" s="1"/>
  <c r="CN249" i="1" s="1"/>
  <c r="CO249" i="1" s="1"/>
  <c r="W249" i="1"/>
  <c r="AW249" i="1" s="1"/>
  <c r="AH250" i="1"/>
  <c r="AI250" i="1" s="1"/>
  <c r="X250" i="1"/>
  <c r="W250" i="1"/>
  <c r="BR250" i="1"/>
  <c r="BS250" i="1" s="1"/>
  <c r="BT250" i="1" s="1"/>
  <c r="BU250" i="1" s="1"/>
  <c r="BV250" i="1" s="1"/>
  <c r="BW250" i="1" s="1"/>
  <c r="BX250" i="1" s="1"/>
  <c r="BY250" i="1" s="1"/>
  <c r="BZ250" i="1" s="1"/>
  <c r="CA250" i="1" s="1"/>
  <c r="CB250" i="1" s="1"/>
  <c r="CC250" i="1" s="1"/>
  <c r="CD250" i="1" s="1"/>
  <c r="CE250" i="1" s="1"/>
  <c r="CF250" i="1" s="1"/>
  <c r="CG250" i="1" s="1"/>
  <c r="CH250" i="1" s="1"/>
  <c r="CI250" i="1" s="1"/>
  <c r="CJ250" i="1" s="1"/>
  <c r="CK250" i="1" s="1"/>
  <c r="CL250" i="1" s="1"/>
  <c r="CM250" i="1" s="1"/>
  <c r="CN250" i="1" s="1"/>
  <c r="CO250" i="1" s="1"/>
  <c r="AH280" i="1"/>
  <c r="AI280" i="1" s="1"/>
  <c r="X280" i="1"/>
  <c r="W280" i="1"/>
  <c r="BR280" i="1"/>
  <c r="BS280" i="1" s="1"/>
  <c r="BT280" i="1" s="1"/>
  <c r="BU280" i="1" s="1"/>
  <c r="BV280" i="1" s="1"/>
  <c r="BW280" i="1" s="1"/>
  <c r="BX280" i="1" s="1"/>
  <c r="BY280" i="1" s="1"/>
  <c r="BZ280" i="1" s="1"/>
  <c r="CA280" i="1" s="1"/>
  <c r="CB280" i="1" s="1"/>
  <c r="CC280" i="1" s="1"/>
  <c r="CD280" i="1" s="1"/>
  <c r="CE280" i="1" s="1"/>
  <c r="CF280" i="1" s="1"/>
  <c r="CG280" i="1" s="1"/>
  <c r="CH280" i="1" s="1"/>
  <c r="CI280" i="1" s="1"/>
  <c r="CJ280" i="1" s="1"/>
  <c r="CK280" i="1" s="1"/>
  <c r="CL280" i="1" s="1"/>
  <c r="CM280" i="1" s="1"/>
  <c r="CN280" i="1" s="1"/>
  <c r="CO280" i="1" s="1"/>
  <c r="W288" i="1"/>
  <c r="BR288" i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K288" i="1" s="1"/>
  <c r="CL288" i="1" s="1"/>
  <c r="CM288" i="1" s="1"/>
  <c r="CN288" i="1" s="1"/>
  <c r="CO288" i="1" s="1"/>
  <c r="AH288" i="1"/>
  <c r="AI288" i="1" s="1"/>
  <c r="X288" i="1"/>
  <c r="W290" i="1"/>
  <c r="BR290" i="1"/>
  <c r="BS290" i="1" s="1"/>
  <c r="BT290" i="1" s="1"/>
  <c r="BU290" i="1" s="1"/>
  <c r="BV290" i="1" s="1"/>
  <c r="BW290" i="1" s="1"/>
  <c r="BX290" i="1" s="1"/>
  <c r="BY290" i="1" s="1"/>
  <c r="BZ290" i="1" s="1"/>
  <c r="CA290" i="1" s="1"/>
  <c r="CB290" i="1" s="1"/>
  <c r="CC290" i="1" s="1"/>
  <c r="CD290" i="1" s="1"/>
  <c r="CE290" i="1" s="1"/>
  <c r="CF290" i="1" s="1"/>
  <c r="CG290" i="1" s="1"/>
  <c r="CH290" i="1" s="1"/>
  <c r="CI290" i="1" s="1"/>
  <c r="CJ290" i="1" s="1"/>
  <c r="CK290" i="1" s="1"/>
  <c r="CL290" i="1" s="1"/>
  <c r="CM290" i="1" s="1"/>
  <c r="CN290" i="1" s="1"/>
  <c r="CO290" i="1" s="1"/>
  <c r="AH290" i="1"/>
  <c r="AI290" i="1" s="1"/>
  <c r="X290" i="1"/>
  <c r="W313" i="1"/>
  <c r="AV313" i="1"/>
  <c r="AH313" i="1"/>
  <c r="AI313" i="1" s="1"/>
  <c r="X313" i="1"/>
  <c r="BR313" i="1"/>
  <c r="BS313" i="1" s="1"/>
  <c r="BT313" i="1" s="1"/>
  <c r="BU313" i="1" s="1"/>
  <c r="BV313" i="1" s="1"/>
  <c r="BW313" i="1" s="1"/>
  <c r="BX313" i="1" s="1"/>
  <c r="BY313" i="1" s="1"/>
  <c r="BZ313" i="1" s="1"/>
  <c r="CA313" i="1" s="1"/>
  <c r="CB313" i="1" s="1"/>
  <c r="CC313" i="1" s="1"/>
  <c r="CD313" i="1" s="1"/>
  <c r="CE313" i="1" s="1"/>
  <c r="CF313" i="1" s="1"/>
  <c r="CG313" i="1" s="1"/>
  <c r="CH313" i="1" s="1"/>
  <c r="CI313" i="1" s="1"/>
  <c r="CJ313" i="1" s="1"/>
  <c r="CK313" i="1" s="1"/>
  <c r="CL313" i="1" s="1"/>
  <c r="CM313" i="1" s="1"/>
  <c r="CN313" i="1" s="1"/>
  <c r="CO313" i="1" s="1"/>
  <c r="AH324" i="1"/>
  <c r="AI324" i="1" s="1"/>
  <c r="X324" i="1"/>
  <c r="W324" i="1"/>
  <c r="BR324" i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CK324" i="1" s="1"/>
  <c r="CL324" i="1" s="1"/>
  <c r="CM324" i="1" s="1"/>
  <c r="CN324" i="1" s="1"/>
  <c r="CO324" i="1" s="1"/>
  <c r="AH329" i="1"/>
  <c r="AI329" i="1" s="1"/>
  <c r="X329" i="1"/>
  <c r="W329" i="1"/>
  <c r="BR329" i="1"/>
  <c r="BS329" i="1" s="1"/>
  <c r="BT329" i="1" s="1"/>
  <c r="BU329" i="1" s="1"/>
  <c r="BV329" i="1" s="1"/>
  <c r="BW329" i="1" s="1"/>
  <c r="BX329" i="1" s="1"/>
  <c r="BY329" i="1" s="1"/>
  <c r="BZ329" i="1" s="1"/>
  <c r="CA329" i="1" s="1"/>
  <c r="CB329" i="1" s="1"/>
  <c r="CC329" i="1" s="1"/>
  <c r="CD329" i="1" s="1"/>
  <c r="CE329" i="1" s="1"/>
  <c r="CF329" i="1" s="1"/>
  <c r="CG329" i="1" s="1"/>
  <c r="CH329" i="1" s="1"/>
  <c r="CI329" i="1" s="1"/>
  <c r="CJ329" i="1" s="1"/>
  <c r="CK329" i="1" s="1"/>
  <c r="CL329" i="1" s="1"/>
  <c r="CM329" i="1" s="1"/>
  <c r="CN329" i="1" s="1"/>
  <c r="CO329" i="1" s="1"/>
  <c r="AH331" i="1"/>
  <c r="AI331" i="1" s="1"/>
  <c r="X331" i="1"/>
  <c r="W331" i="1"/>
  <c r="BR331" i="1"/>
  <c r="BS331" i="1" s="1"/>
  <c r="BT331" i="1" s="1"/>
  <c r="BU331" i="1" s="1"/>
  <c r="BV331" i="1" s="1"/>
  <c r="BW331" i="1" s="1"/>
  <c r="BX331" i="1" s="1"/>
  <c r="BY331" i="1" s="1"/>
  <c r="BZ331" i="1" s="1"/>
  <c r="CA331" i="1" s="1"/>
  <c r="CB331" i="1" s="1"/>
  <c r="CC331" i="1" s="1"/>
  <c r="CD331" i="1" s="1"/>
  <c r="CE331" i="1" s="1"/>
  <c r="CF331" i="1" s="1"/>
  <c r="CG331" i="1" s="1"/>
  <c r="CH331" i="1" s="1"/>
  <c r="CI331" i="1" s="1"/>
  <c r="CJ331" i="1" s="1"/>
  <c r="CK331" i="1" s="1"/>
  <c r="CL331" i="1" s="1"/>
  <c r="CM331" i="1" s="1"/>
  <c r="CN331" i="1" s="1"/>
  <c r="CO331" i="1" s="1"/>
  <c r="AV343" i="1"/>
  <c r="AH343" i="1"/>
  <c r="AI343" i="1" s="1"/>
  <c r="X343" i="1"/>
  <c r="W343" i="1"/>
  <c r="BR343" i="1"/>
  <c r="BS343" i="1" s="1"/>
  <c r="BT343" i="1" s="1"/>
  <c r="BU343" i="1" s="1"/>
  <c r="BV343" i="1" s="1"/>
  <c r="BW343" i="1" s="1"/>
  <c r="BX343" i="1" s="1"/>
  <c r="BY343" i="1" s="1"/>
  <c r="BZ343" i="1" s="1"/>
  <c r="CA343" i="1" s="1"/>
  <c r="CB343" i="1" s="1"/>
  <c r="CC343" i="1" s="1"/>
  <c r="CD343" i="1" s="1"/>
  <c r="CE343" i="1" s="1"/>
  <c r="CF343" i="1" s="1"/>
  <c r="CG343" i="1" s="1"/>
  <c r="CH343" i="1" s="1"/>
  <c r="CI343" i="1" s="1"/>
  <c r="CJ343" i="1" s="1"/>
  <c r="CK343" i="1" s="1"/>
  <c r="CL343" i="1" s="1"/>
  <c r="CM343" i="1" s="1"/>
  <c r="CN343" i="1" s="1"/>
  <c r="CO343" i="1" s="1"/>
  <c r="AH349" i="1"/>
  <c r="AI349" i="1" s="1"/>
  <c r="X349" i="1"/>
  <c r="W349" i="1"/>
  <c r="BR349" i="1"/>
  <c r="BS349" i="1" s="1"/>
  <c r="BT349" i="1" s="1"/>
  <c r="BU349" i="1" s="1"/>
  <c r="BV349" i="1" s="1"/>
  <c r="BW349" i="1" s="1"/>
  <c r="BX349" i="1" s="1"/>
  <c r="BY349" i="1" s="1"/>
  <c r="BZ349" i="1" s="1"/>
  <c r="CA349" i="1" s="1"/>
  <c r="CB349" i="1" s="1"/>
  <c r="CC349" i="1" s="1"/>
  <c r="CD349" i="1" s="1"/>
  <c r="CE349" i="1" s="1"/>
  <c r="CF349" i="1" s="1"/>
  <c r="CG349" i="1" s="1"/>
  <c r="CH349" i="1" s="1"/>
  <c r="CI349" i="1" s="1"/>
  <c r="CJ349" i="1" s="1"/>
  <c r="CK349" i="1" s="1"/>
  <c r="CL349" i="1" s="1"/>
  <c r="CM349" i="1" s="1"/>
  <c r="CN349" i="1" s="1"/>
  <c r="CO349" i="1" s="1"/>
  <c r="AH358" i="1"/>
  <c r="AI358" i="1" s="1"/>
  <c r="X358" i="1"/>
  <c r="W358" i="1"/>
  <c r="BR358" i="1"/>
  <c r="BS358" i="1" s="1"/>
  <c r="BT358" i="1" s="1"/>
  <c r="BU358" i="1" s="1"/>
  <c r="BV358" i="1" s="1"/>
  <c r="BW358" i="1" s="1"/>
  <c r="BX358" i="1" s="1"/>
  <c r="BY358" i="1" s="1"/>
  <c r="BZ358" i="1" s="1"/>
  <c r="CA358" i="1" s="1"/>
  <c r="CB358" i="1" s="1"/>
  <c r="CC358" i="1" s="1"/>
  <c r="CD358" i="1" s="1"/>
  <c r="CE358" i="1" s="1"/>
  <c r="CF358" i="1" s="1"/>
  <c r="CG358" i="1" s="1"/>
  <c r="CH358" i="1" s="1"/>
  <c r="CI358" i="1" s="1"/>
  <c r="CJ358" i="1" s="1"/>
  <c r="CK358" i="1" s="1"/>
  <c r="CL358" i="1" s="1"/>
  <c r="CM358" i="1" s="1"/>
  <c r="CN358" i="1" s="1"/>
  <c r="CO358" i="1" s="1"/>
  <c r="BR389" i="1"/>
  <c r="BS389" i="1" s="1"/>
  <c r="BT389" i="1" s="1"/>
  <c r="BU389" i="1" s="1"/>
  <c r="BV389" i="1" s="1"/>
  <c r="BW389" i="1" s="1"/>
  <c r="BX389" i="1" s="1"/>
  <c r="BY389" i="1" s="1"/>
  <c r="BZ389" i="1" s="1"/>
  <c r="CA389" i="1" s="1"/>
  <c r="CB389" i="1" s="1"/>
  <c r="CC389" i="1" s="1"/>
  <c r="CD389" i="1" s="1"/>
  <c r="CE389" i="1" s="1"/>
  <c r="CF389" i="1" s="1"/>
  <c r="CG389" i="1" s="1"/>
  <c r="CH389" i="1" s="1"/>
  <c r="CI389" i="1" s="1"/>
  <c r="CJ389" i="1" s="1"/>
  <c r="CK389" i="1" s="1"/>
  <c r="CL389" i="1" s="1"/>
  <c r="CM389" i="1" s="1"/>
  <c r="CN389" i="1" s="1"/>
  <c r="CO389" i="1" s="1"/>
  <c r="AH389" i="1"/>
  <c r="AI389" i="1" s="1"/>
  <c r="X389" i="1"/>
  <c r="W389" i="1"/>
  <c r="AW389" i="1" s="1"/>
  <c r="AH387" i="1"/>
  <c r="AI387" i="1" s="1"/>
  <c r="X387" i="1"/>
  <c r="BR387" i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K387" i="1" s="1"/>
  <c r="CL387" i="1" s="1"/>
  <c r="CM387" i="1" s="1"/>
  <c r="CN387" i="1" s="1"/>
  <c r="CO387" i="1" s="1"/>
  <c r="W387" i="1"/>
  <c r="BR404" i="1"/>
  <c r="BS404" i="1" s="1"/>
  <c r="BT404" i="1" s="1"/>
  <c r="BU404" i="1" s="1"/>
  <c r="BV404" i="1" s="1"/>
  <c r="BW404" i="1" s="1"/>
  <c r="BX404" i="1" s="1"/>
  <c r="BY404" i="1" s="1"/>
  <c r="BZ404" i="1" s="1"/>
  <c r="CA404" i="1" s="1"/>
  <c r="CB404" i="1" s="1"/>
  <c r="CC404" i="1" s="1"/>
  <c r="CD404" i="1" s="1"/>
  <c r="CE404" i="1" s="1"/>
  <c r="CF404" i="1" s="1"/>
  <c r="CG404" i="1" s="1"/>
  <c r="CH404" i="1" s="1"/>
  <c r="CI404" i="1" s="1"/>
  <c r="CJ404" i="1" s="1"/>
  <c r="CK404" i="1" s="1"/>
  <c r="CL404" i="1" s="1"/>
  <c r="CM404" i="1" s="1"/>
  <c r="CN404" i="1" s="1"/>
  <c r="CO404" i="1" s="1"/>
  <c r="W404" i="1"/>
  <c r="AW404" i="1" s="1"/>
  <c r="AH404" i="1"/>
  <c r="AI404" i="1" s="1"/>
  <c r="X404" i="1"/>
  <c r="BR421" i="1"/>
  <c r="BS421" i="1" s="1"/>
  <c r="BT421" i="1" s="1"/>
  <c r="BU421" i="1" s="1"/>
  <c r="BV421" i="1" s="1"/>
  <c r="BW421" i="1" s="1"/>
  <c r="BX421" i="1" s="1"/>
  <c r="BY421" i="1" s="1"/>
  <c r="BZ421" i="1" s="1"/>
  <c r="CA421" i="1" s="1"/>
  <c r="CB421" i="1" s="1"/>
  <c r="CC421" i="1" s="1"/>
  <c r="CD421" i="1" s="1"/>
  <c r="CE421" i="1" s="1"/>
  <c r="CF421" i="1" s="1"/>
  <c r="CG421" i="1" s="1"/>
  <c r="CH421" i="1" s="1"/>
  <c r="CI421" i="1" s="1"/>
  <c r="CJ421" i="1" s="1"/>
  <c r="CK421" i="1" s="1"/>
  <c r="CL421" i="1" s="1"/>
  <c r="CM421" i="1" s="1"/>
  <c r="CN421" i="1" s="1"/>
  <c r="CO421" i="1" s="1"/>
  <c r="W421" i="1"/>
  <c r="AH421" i="1"/>
  <c r="AI421" i="1" s="1"/>
  <c r="X421" i="1"/>
  <c r="BR427" i="1"/>
  <c r="BS427" i="1" s="1"/>
  <c r="BT427" i="1" s="1"/>
  <c r="BU427" i="1" s="1"/>
  <c r="BV427" i="1" s="1"/>
  <c r="BW427" i="1" s="1"/>
  <c r="BX427" i="1" s="1"/>
  <c r="BY427" i="1" s="1"/>
  <c r="BZ427" i="1" s="1"/>
  <c r="CA427" i="1" s="1"/>
  <c r="CB427" i="1" s="1"/>
  <c r="CC427" i="1" s="1"/>
  <c r="CD427" i="1" s="1"/>
  <c r="CE427" i="1" s="1"/>
  <c r="CF427" i="1" s="1"/>
  <c r="CG427" i="1" s="1"/>
  <c r="CH427" i="1" s="1"/>
  <c r="CI427" i="1" s="1"/>
  <c r="CJ427" i="1" s="1"/>
  <c r="CK427" i="1" s="1"/>
  <c r="CL427" i="1" s="1"/>
  <c r="CM427" i="1" s="1"/>
  <c r="CN427" i="1" s="1"/>
  <c r="CO427" i="1" s="1"/>
  <c r="W427" i="1"/>
  <c r="AH427" i="1"/>
  <c r="AI427" i="1" s="1"/>
  <c r="X427" i="1"/>
  <c r="AV424" i="1"/>
  <c r="AH424" i="1"/>
  <c r="AI424" i="1" s="1"/>
  <c r="X424" i="1"/>
  <c r="BR424" i="1"/>
  <c r="BS424" i="1" s="1"/>
  <c r="BT424" i="1" s="1"/>
  <c r="BU424" i="1" s="1"/>
  <c r="BV424" i="1" s="1"/>
  <c r="BW424" i="1" s="1"/>
  <c r="BX424" i="1" s="1"/>
  <c r="BY424" i="1" s="1"/>
  <c r="BZ424" i="1" s="1"/>
  <c r="CA424" i="1" s="1"/>
  <c r="CB424" i="1" s="1"/>
  <c r="CC424" i="1" s="1"/>
  <c r="CD424" i="1" s="1"/>
  <c r="CE424" i="1" s="1"/>
  <c r="CF424" i="1" s="1"/>
  <c r="CG424" i="1" s="1"/>
  <c r="CH424" i="1" s="1"/>
  <c r="CI424" i="1" s="1"/>
  <c r="CJ424" i="1" s="1"/>
  <c r="CK424" i="1" s="1"/>
  <c r="CL424" i="1" s="1"/>
  <c r="CM424" i="1" s="1"/>
  <c r="CN424" i="1" s="1"/>
  <c r="CO424" i="1" s="1"/>
  <c r="W424" i="1"/>
  <c r="AW424" i="1" s="1"/>
  <c r="BR446" i="1"/>
  <c r="BS446" i="1" s="1"/>
  <c r="BT446" i="1" s="1"/>
  <c r="BU446" i="1" s="1"/>
  <c r="BV446" i="1" s="1"/>
  <c r="BW446" i="1" s="1"/>
  <c r="BX446" i="1" s="1"/>
  <c r="BY446" i="1" s="1"/>
  <c r="BZ446" i="1" s="1"/>
  <c r="CA446" i="1" s="1"/>
  <c r="CB446" i="1" s="1"/>
  <c r="CC446" i="1" s="1"/>
  <c r="CD446" i="1" s="1"/>
  <c r="CE446" i="1" s="1"/>
  <c r="CF446" i="1" s="1"/>
  <c r="CG446" i="1" s="1"/>
  <c r="CH446" i="1" s="1"/>
  <c r="CI446" i="1" s="1"/>
  <c r="CJ446" i="1" s="1"/>
  <c r="CK446" i="1" s="1"/>
  <c r="CL446" i="1" s="1"/>
  <c r="CM446" i="1" s="1"/>
  <c r="CN446" i="1" s="1"/>
  <c r="CO446" i="1" s="1"/>
  <c r="W446" i="1"/>
  <c r="AH446" i="1"/>
  <c r="AI446" i="1" s="1"/>
  <c r="X446" i="1"/>
  <c r="AH444" i="1"/>
  <c r="AI444" i="1" s="1"/>
  <c r="X444" i="1"/>
  <c r="BR444" i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K444" i="1" s="1"/>
  <c r="CL444" i="1" s="1"/>
  <c r="CM444" i="1" s="1"/>
  <c r="CN444" i="1" s="1"/>
  <c r="CO444" i="1" s="1"/>
  <c r="W444" i="1"/>
  <c r="BQ493" i="1"/>
  <c r="AN493" i="1" s="1"/>
  <c r="BQ491" i="1"/>
  <c r="AN491" i="1" s="1"/>
  <c r="BQ487" i="1"/>
  <c r="AN487" i="1" s="1"/>
  <c r="BQ485" i="1"/>
  <c r="AN485" i="1" s="1"/>
  <c r="BR489" i="1"/>
  <c r="BS489" i="1" s="1"/>
  <c r="BT489" i="1" s="1"/>
  <c r="BU489" i="1" s="1"/>
  <c r="BV489" i="1" s="1"/>
  <c r="BW489" i="1" s="1"/>
  <c r="BQ477" i="1"/>
  <c r="AN477" i="1" s="1"/>
  <c r="BQ479" i="1"/>
  <c r="AN479" i="1" s="1"/>
  <c r="BR475" i="1"/>
  <c r="BS475" i="1" s="1"/>
  <c r="BT475" i="1" s="1"/>
  <c r="BU475" i="1" s="1"/>
  <c r="BV475" i="1" s="1"/>
  <c r="BW475" i="1" s="1"/>
  <c r="BR473" i="1"/>
  <c r="BS473" i="1" s="1"/>
  <c r="BT473" i="1" s="1"/>
  <c r="BU473" i="1" s="1"/>
  <c r="BV473" i="1" s="1"/>
  <c r="BW473" i="1" s="1"/>
  <c r="BQ471" i="1"/>
  <c r="AN471" i="1" s="1"/>
  <c r="BQ469" i="1"/>
  <c r="AN469" i="1" s="1"/>
  <c r="BQ465" i="1"/>
  <c r="AN465" i="1" s="1"/>
  <c r="BR463" i="1"/>
  <c r="BS463" i="1" s="1"/>
  <c r="BT463" i="1" s="1"/>
  <c r="BU463" i="1" s="1"/>
  <c r="BV463" i="1" s="1"/>
  <c r="BW463" i="1" s="1"/>
  <c r="BQ453" i="1"/>
  <c r="AN453" i="1" s="1"/>
  <c r="AO453" i="1" s="1"/>
  <c r="BR455" i="1"/>
  <c r="BR461" i="1"/>
  <c r="BS461" i="1" s="1"/>
  <c r="BT461" i="1" s="1"/>
  <c r="BU461" i="1" s="1"/>
  <c r="BV461" i="1" s="1"/>
  <c r="BW461" i="1" s="1"/>
  <c r="BQ447" i="1"/>
  <c r="AN447" i="1" s="1"/>
  <c r="AO447" i="1" s="1"/>
  <c r="BQ445" i="1"/>
  <c r="AN445" i="1" s="1"/>
  <c r="AO445" i="1" s="1"/>
  <c r="BR434" i="1"/>
  <c r="BS434" i="1" s="1"/>
  <c r="BT434" i="1" s="1"/>
  <c r="BU434" i="1" s="1"/>
  <c r="BV434" i="1" s="1"/>
  <c r="BW434" i="1" s="1"/>
  <c r="BQ428" i="1"/>
  <c r="AN428" i="1" s="1"/>
  <c r="AO428" i="1" s="1"/>
  <c r="BR422" i="1"/>
  <c r="BQ420" i="1"/>
  <c r="AN420" i="1" s="1"/>
  <c r="AO420" i="1" s="1"/>
  <c r="BQ437" i="1"/>
  <c r="AN437" i="1" s="1"/>
  <c r="AO437" i="1" s="1"/>
  <c r="BR417" i="1"/>
  <c r="BS417" i="1" s="1"/>
  <c r="BT417" i="1" s="1"/>
  <c r="BU417" i="1" s="1"/>
  <c r="BV417" i="1" s="1"/>
  <c r="BW417" i="1" s="1"/>
  <c r="BQ412" i="1"/>
  <c r="AN412" i="1" s="1"/>
  <c r="AO412" i="1" s="1"/>
  <c r="BQ409" i="1"/>
  <c r="AN409" i="1" s="1"/>
  <c r="AO409" i="1" s="1"/>
  <c r="BQ402" i="1"/>
  <c r="AN402" i="1" s="1"/>
  <c r="AO402" i="1" s="1"/>
  <c r="BQ405" i="1"/>
  <c r="AN405" i="1" s="1"/>
  <c r="AO405" i="1" s="1"/>
  <c r="BR392" i="1"/>
  <c r="BQ398" i="1"/>
  <c r="AN398" i="1" s="1"/>
  <c r="AO398" i="1" s="1"/>
  <c r="BR396" i="1"/>
  <c r="BS396" i="1" s="1"/>
  <c r="BT396" i="1" s="1"/>
  <c r="BU396" i="1" s="1"/>
  <c r="BV396" i="1" s="1"/>
  <c r="BW396" i="1" s="1"/>
  <c r="AV390" i="1"/>
  <c r="BQ386" i="1"/>
  <c r="AN386" i="1" s="1"/>
  <c r="AO386" i="1" s="1"/>
  <c r="BQ407" i="1"/>
  <c r="AN407" i="1" s="1"/>
  <c r="AO407" i="1" s="1"/>
  <c r="BR485" i="1"/>
  <c r="BS485" i="1" s="1"/>
  <c r="BT485" i="1" s="1"/>
  <c r="BU485" i="1" s="1"/>
  <c r="BV485" i="1" s="1"/>
  <c r="BW485" i="1" s="1"/>
  <c r="BQ475" i="1"/>
  <c r="AN475" i="1" s="1"/>
  <c r="BR437" i="1"/>
  <c r="BS437" i="1" s="1"/>
  <c r="BT437" i="1" s="1"/>
  <c r="BU437" i="1" s="1"/>
  <c r="BV437" i="1" s="1"/>
  <c r="BW437" i="1" s="1"/>
  <c r="BR407" i="1"/>
  <c r="BS407" i="1" s="1"/>
  <c r="BT407" i="1" s="1"/>
  <c r="BU407" i="1" s="1"/>
  <c r="BV407" i="1" s="1"/>
  <c r="BW407" i="1" s="1"/>
  <c r="BR398" i="1"/>
  <c r="BS398" i="1" s="1"/>
  <c r="BT398" i="1" s="1"/>
  <c r="BU398" i="1" s="1"/>
  <c r="BV398" i="1" s="1"/>
  <c r="BW398" i="1" s="1"/>
  <c r="BQ390" i="1"/>
  <c r="AN390" i="1" s="1"/>
  <c r="AO390" i="1" s="1"/>
  <c r="BR388" i="1"/>
  <c r="BS388" i="1" s="1"/>
  <c r="BT388" i="1" s="1"/>
  <c r="BU388" i="1" s="1"/>
  <c r="BV388" i="1" s="1"/>
  <c r="BW388" i="1" s="1"/>
  <c r="BR443" i="1"/>
  <c r="BS443" i="1" s="1"/>
  <c r="BT443" i="1" s="1"/>
  <c r="BU443" i="1" s="1"/>
  <c r="BV443" i="1" s="1"/>
  <c r="BW443" i="1" s="1"/>
  <c r="AH468" i="1"/>
  <c r="AI468" i="1" s="1"/>
  <c r="X468" i="1"/>
  <c r="BR468" i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K468" i="1" s="1"/>
  <c r="CL468" i="1" s="1"/>
  <c r="CM468" i="1" s="1"/>
  <c r="CN468" i="1" s="1"/>
  <c r="CO468" i="1" s="1"/>
  <c r="W468" i="1"/>
  <c r="AW468" i="1" s="1"/>
  <c r="BR355" i="1"/>
  <c r="BS355" i="1" s="1"/>
  <c r="BT355" i="1" s="1"/>
  <c r="BU355" i="1" s="1"/>
  <c r="BV355" i="1" s="1"/>
  <c r="BW355" i="1" s="1"/>
  <c r="BX355" i="1" s="1"/>
  <c r="BY355" i="1" s="1"/>
  <c r="BZ355" i="1" s="1"/>
  <c r="CA355" i="1" s="1"/>
  <c r="CB355" i="1" s="1"/>
  <c r="CC355" i="1" s="1"/>
  <c r="CD355" i="1" s="1"/>
  <c r="CE355" i="1" s="1"/>
  <c r="CF355" i="1" s="1"/>
  <c r="CG355" i="1" s="1"/>
  <c r="CH355" i="1" s="1"/>
  <c r="CI355" i="1" s="1"/>
  <c r="CJ355" i="1" s="1"/>
  <c r="CK355" i="1" s="1"/>
  <c r="CL355" i="1" s="1"/>
  <c r="CM355" i="1" s="1"/>
  <c r="CN355" i="1" s="1"/>
  <c r="CO355" i="1" s="1"/>
  <c r="W355" i="1"/>
  <c r="AW355" i="1" s="1"/>
  <c r="AV355" i="1"/>
  <c r="AH355" i="1"/>
  <c r="AI355" i="1" s="1"/>
  <c r="X355" i="1"/>
  <c r="W284" i="1"/>
  <c r="BR284" i="1"/>
  <c r="BS284" i="1" s="1"/>
  <c r="BT284" i="1" s="1"/>
  <c r="BU284" i="1" s="1"/>
  <c r="BV284" i="1" s="1"/>
  <c r="BW284" i="1" s="1"/>
  <c r="BX284" i="1" s="1"/>
  <c r="BY284" i="1" s="1"/>
  <c r="BZ284" i="1" s="1"/>
  <c r="CA284" i="1" s="1"/>
  <c r="CB284" i="1" s="1"/>
  <c r="CC284" i="1" s="1"/>
  <c r="CD284" i="1" s="1"/>
  <c r="CE284" i="1" s="1"/>
  <c r="CF284" i="1" s="1"/>
  <c r="CG284" i="1" s="1"/>
  <c r="CH284" i="1" s="1"/>
  <c r="CI284" i="1" s="1"/>
  <c r="CJ284" i="1" s="1"/>
  <c r="CK284" i="1" s="1"/>
  <c r="CL284" i="1" s="1"/>
  <c r="CM284" i="1" s="1"/>
  <c r="CN284" i="1" s="1"/>
  <c r="CO284" i="1" s="1"/>
  <c r="AH284" i="1"/>
  <c r="AI284" i="1" s="1"/>
  <c r="X284" i="1"/>
  <c r="BR107" i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AH107" i="1"/>
  <c r="AI107" i="1" s="1"/>
  <c r="X107" i="1"/>
  <c r="W107" i="1"/>
  <c r="AW107" i="1" s="1"/>
  <c r="BR59" i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AV59" i="1"/>
  <c r="AH59" i="1"/>
  <c r="AI59" i="1" s="1"/>
  <c r="X59" i="1"/>
  <c r="W59" i="1"/>
  <c r="AW59" i="1" s="1"/>
  <c r="BR16" i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AH16" i="1"/>
  <c r="AI16" i="1" s="1"/>
  <c r="X16" i="1"/>
  <c r="W16" i="1"/>
  <c r="AW16" i="1" s="1"/>
  <c r="BR39" i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W39" i="1"/>
  <c r="AH39" i="1"/>
  <c r="AI39" i="1" s="1"/>
  <c r="X39" i="1"/>
  <c r="BR33" i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AH33" i="1"/>
  <c r="AI33" i="1" s="1"/>
  <c r="X33" i="1"/>
  <c r="W33" i="1"/>
  <c r="AW33" i="1" s="1"/>
  <c r="BR50" i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AH50" i="1"/>
  <c r="AI50" i="1" s="1"/>
  <c r="X50" i="1"/>
  <c r="W50" i="1"/>
  <c r="AW50" i="1" s="1"/>
  <c r="BR70" i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AH70" i="1"/>
  <c r="AI70" i="1" s="1"/>
  <c r="X70" i="1"/>
  <c r="W70" i="1"/>
  <c r="AW70" i="1" s="1"/>
  <c r="AH74" i="1"/>
  <c r="AI74" i="1" s="1"/>
  <c r="X74" i="1"/>
  <c r="BR74" i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W74" i="1"/>
  <c r="BR83" i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W83" i="1"/>
  <c r="AH83" i="1"/>
  <c r="AI83" i="1" s="1"/>
  <c r="X83" i="1"/>
  <c r="BR94" i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W94" i="1"/>
  <c r="AH94" i="1"/>
  <c r="AI94" i="1" s="1"/>
  <c r="X94" i="1"/>
  <c r="W97" i="1"/>
  <c r="AW97" i="1" s="1"/>
  <c r="BR97" i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AH97" i="1"/>
  <c r="AI97" i="1" s="1"/>
  <c r="X97" i="1"/>
  <c r="BR108" i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AH108" i="1"/>
  <c r="AI108" i="1" s="1"/>
  <c r="X108" i="1"/>
  <c r="W108" i="1"/>
  <c r="AW108" i="1" s="1"/>
  <c r="BR89" i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AH89" i="1"/>
  <c r="AI89" i="1" s="1"/>
  <c r="X89" i="1"/>
  <c r="W89" i="1"/>
  <c r="AW89" i="1" s="1"/>
  <c r="AH96" i="1"/>
  <c r="AI96" i="1" s="1"/>
  <c r="X96" i="1"/>
  <c r="BR96" i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W96" i="1"/>
  <c r="AH87" i="1"/>
  <c r="AI87" i="1" s="1"/>
  <c r="X87" i="1"/>
  <c r="BR87" i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W87" i="1"/>
  <c r="AH137" i="1"/>
  <c r="AI137" i="1" s="1"/>
  <c r="X137" i="1"/>
  <c r="W137" i="1"/>
  <c r="BR137" i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BR219" i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K219" i="1" s="1"/>
  <c r="CL219" i="1" s="1"/>
  <c r="CM219" i="1" s="1"/>
  <c r="CN219" i="1" s="1"/>
  <c r="CO219" i="1" s="1"/>
  <c r="AV219" i="1"/>
  <c r="AH219" i="1"/>
  <c r="AI219" i="1" s="1"/>
  <c r="X219" i="1"/>
  <c r="W219" i="1"/>
  <c r="AW219" i="1" s="1"/>
  <c r="BR229" i="1"/>
  <c r="BS229" i="1" s="1"/>
  <c r="BT229" i="1" s="1"/>
  <c r="BU229" i="1" s="1"/>
  <c r="BV229" i="1" s="1"/>
  <c r="BW229" i="1" s="1"/>
  <c r="BX229" i="1" s="1"/>
  <c r="BY229" i="1" s="1"/>
  <c r="BZ229" i="1" s="1"/>
  <c r="CA229" i="1" s="1"/>
  <c r="CB229" i="1" s="1"/>
  <c r="CC229" i="1" s="1"/>
  <c r="CD229" i="1" s="1"/>
  <c r="CE229" i="1" s="1"/>
  <c r="CF229" i="1" s="1"/>
  <c r="CG229" i="1" s="1"/>
  <c r="CH229" i="1" s="1"/>
  <c r="CI229" i="1" s="1"/>
  <c r="CJ229" i="1" s="1"/>
  <c r="CK229" i="1" s="1"/>
  <c r="CL229" i="1" s="1"/>
  <c r="CM229" i="1" s="1"/>
  <c r="CN229" i="1" s="1"/>
  <c r="CO229" i="1" s="1"/>
  <c r="AV229" i="1"/>
  <c r="AH229" i="1"/>
  <c r="AI229" i="1" s="1"/>
  <c r="X229" i="1"/>
  <c r="W229" i="1"/>
  <c r="BR230" i="1"/>
  <c r="BS230" i="1" s="1"/>
  <c r="BT230" i="1" s="1"/>
  <c r="BU230" i="1" s="1"/>
  <c r="BV230" i="1" s="1"/>
  <c r="BW230" i="1" s="1"/>
  <c r="BX230" i="1" s="1"/>
  <c r="BY230" i="1" s="1"/>
  <c r="BZ230" i="1" s="1"/>
  <c r="CA230" i="1" s="1"/>
  <c r="CB230" i="1" s="1"/>
  <c r="CC230" i="1" s="1"/>
  <c r="CD230" i="1" s="1"/>
  <c r="CE230" i="1" s="1"/>
  <c r="CF230" i="1" s="1"/>
  <c r="CG230" i="1" s="1"/>
  <c r="CH230" i="1" s="1"/>
  <c r="CI230" i="1" s="1"/>
  <c r="CJ230" i="1" s="1"/>
  <c r="CK230" i="1" s="1"/>
  <c r="CL230" i="1" s="1"/>
  <c r="CM230" i="1" s="1"/>
  <c r="CN230" i="1" s="1"/>
  <c r="CO230" i="1" s="1"/>
  <c r="AV230" i="1"/>
  <c r="AH230" i="1"/>
  <c r="AI230" i="1" s="1"/>
  <c r="X230" i="1"/>
  <c r="W230" i="1"/>
  <c r="AW230" i="1" s="1"/>
  <c r="BR247" i="1"/>
  <c r="BS247" i="1" s="1"/>
  <c r="BT247" i="1" s="1"/>
  <c r="BU247" i="1" s="1"/>
  <c r="BV247" i="1" s="1"/>
  <c r="BW247" i="1" s="1"/>
  <c r="BX247" i="1" s="1"/>
  <c r="BY247" i="1" s="1"/>
  <c r="BZ247" i="1" s="1"/>
  <c r="CA247" i="1" s="1"/>
  <c r="CB247" i="1" s="1"/>
  <c r="CC247" i="1" s="1"/>
  <c r="CD247" i="1" s="1"/>
  <c r="CE247" i="1" s="1"/>
  <c r="CF247" i="1" s="1"/>
  <c r="CG247" i="1" s="1"/>
  <c r="CH247" i="1" s="1"/>
  <c r="CI247" i="1" s="1"/>
  <c r="CJ247" i="1" s="1"/>
  <c r="CK247" i="1" s="1"/>
  <c r="CL247" i="1" s="1"/>
  <c r="CM247" i="1" s="1"/>
  <c r="CN247" i="1" s="1"/>
  <c r="CO247" i="1" s="1"/>
  <c r="AV247" i="1"/>
  <c r="AH247" i="1"/>
  <c r="AI247" i="1" s="1"/>
  <c r="X247" i="1"/>
  <c r="W247" i="1"/>
  <c r="AW247" i="1" s="1"/>
  <c r="AH161" i="1"/>
  <c r="AI161" i="1" s="1"/>
  <c r="X161" i="1"/>
  <c r="W161" i="1"/>
  <c r="BR161" i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AH167" i="1"/>
  <c r="AI167" i="1" s="1"/>
  <c r="X167" i="1"/>
  <c r="W167" i="1"/>
  <c r="BR167" i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AH171" i="1"/>
  <c r="AI171" i="1" s="1"/>
  <c r="X171" i="1"/>
  <c r="W171" i="1"/>
  <c r="BR171" i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BR275" i="1"/>
  <c r="BS275" i="1" s="1"/>
  <c r="BT275" i="1" s="1"/>
  <c r="BU275" i="1" s="1"/>
  <c r="BV275" i="1" s="1"/>
  <c r="BW275" i="1" s="1"/>
  <c r="BX275" i="1" s="1"/>
  <c r="BY275" i="1" s="1"/>
  <c r="BZ275" i="1" s="1"/>
  <c r="CA275" i="1" s="1"/>
  <c r="CB275" i="1" s="1"/>
  <c r="CC275" i="1" s="1"/>
  <c r="CD275" i="1" s="1"/>
  <c r="CE275" i="1" s="1"/>
  <c r="CF275" i="1" s="1"/>
  <c r="CG275" i="1" s="1"/>
  <c r="CH275" i="1" s="1"/>
  <c r="CI275" i="1" s="1"/>
  <c r="CJ275" i="1" s="1"/>
  <c r="CK275" i="1" s="1"/>
  <c r="CL275" i="1" s="1"/>
  <c r="CM275" i="1" s="1"/>
  <c r="CN275" i="1" s="1"/>
  <c r="CO275" i="1" s="1"/>
  <c r="W275" i="1"/>
  <c r="AW275" i="1" s="1"/>
  <c r="AV275" i="1"/>
  <c r="AH275" i="1"/>
  <c r="AI275" i="1" s="1"/>
  <c r="X275" i="1"/>
  <c r="W307" i="1"/>
  <c r="BR307" i="1"/>
  <c r="BS307" i="1" s="1"/>
  <c r="BT307" i="1" s="1"/>
  <c r="BU307" i="1" s="1"/>
  <c r="BV307" i="1" s="1"/>
  <c r="BW307" i="1" s="1"/>
  <c r="BX307" i="1" s="1"/>
  <c r="BY307" i="1" s="1"/>
  <c r="BZ307" i="1" s="1"/>
  <c r="CA307" i="1" s="1"/>
  <c r="CB307" i="1" s="1"/>
  <c r="CC307" i="1" s="1"/>
  <c r="CD307" i="1" s="1"/>
  <c r="CE307" i="1" s="1"/>
  <c r="CF307" i="1" s="1"/>
  <c r="CG307" i="1" s="1"/>
  <c r="CH307" i="1" s="1"/>
  <c r="CI307" i="1" s="1"/>
  <c r="CJ307" i="1" s="1"/>
  <c r="CK307" i="1" s="1"/>
  <c r="CL307" i="1" s="1"/>
  <c r="CM307" i="1" s="1"/>
  <c r="CN307" i="1" s="1"/>
  <c r="CO307" i="1" s="1"/>
  <c r="AH307" i="1"/>
  <c r="AI307" i="1" s="1"/>
  <c r="X307" i="1"/>
  <c r="AV295" i="1"/>
  <c r="AH295" i="1"/>
  <c r="AI295" i="1" s="1"/>
  <c r="X295" i="1"/>
  <c r="BR295" i="1"/>
  <c r="BS295" i="1" s="1"/>
  <c r="BT295" i="1" s="1"/>
  <c r="BU295" i="1" s="1"/>
  <c r="BV295" i="1" s="1"/>
  <c r="BW295" i="1" s="1"/>
  <c r="BX295" i="1" s="1"/>
  <c r="BY295" i="1" s="1"/>
  <c r="BZ295" i="1" s="1"/>
  <c r="CA295" i="1" s="1"/>
  <c r="CB295" i="1" s="1"/>
  <c r="CC295" i="1" s="1"/>
  <c r="CD295" i="1" s="1"/>
  <c r="CE295" i="1" s="1"/>
  <c r="CF295" i="1" s="1"/>
  <c r="CG295" i="1" s="1"/>
  <c r="CH295" i="1" s="1"/>
  <c r="CI295" i="1" s="1"/>
  <c r="CJ295" i="1" s="1"/>
  <c r="CK295" i="1" s="1"/>
  <c r="CL295" i="1" s="1"/>
  <c r="CM295" i="1" s="1"/>
  <c r="CN295" i="1" s="1"/>
  <c r="CO295" i="1" s="1"/>
  <c r="W295" i="1"/>
  <c r="AW295" i="1" s="1"/>
  <c r="AV306" i="1"/>
  <c r="AH306" i="1"/>
  <c r="AI306" i="1" s="1"/>
  <c r="X306" i="1"/>
  <c r="W306" i="1"/>
  <c r="AW306" i="1" s="1"/>
  <c r="BR306" i="1"/>
  <c r="BS306" i="1" s="1"/>
  <c r="BT306" i="1" s="1"/>
  <c r="BU306" i="1" s="1"/>
  <c r="BV306" i="1" s="1"/>
  <c r="BW306" i="1" s="1"/>
  <c r="BX306" i="1" s="1"/>
  <c r="BY306" i="1" s="1"/>
  <c r="BZ306" i="1" s="1"/>
  <c r="CA306" i="1" s="1"/>
  <c r="CB306" i="1" s="1"/>
  <c r="CC306" i="1" s="1"/>
  <c r="CD306" i="1" s="1"/>
  <c r="CE306" i="1" s="1"/>
  <c r="CF306" i="1" s="1"/>
  <c r="CG306" i="1" s="1"/>
  <c r="CH306" i="1" s="1"/>
  <c r="CI306" i="1" s="1"/>
  <c r="CJ306" i="1" s="1"/>
  <c r="CK306" i="1" s="1"/>
  <c r="CL306" i="1" s="1"/>
  <c r="CM306" i="1" s="1"/>
  <c r="CN306" i="1" s="1"/>
  <c r="CO306" i="1" s="1"/>
  <c r="BR312" i="1"/>
  <c r="BS312" i="1" s="1"/>
  <c r="BT312" i="1" s="1"/>
  <c r="BU312" i="1" s="1"/>
  <c r="BV312" i="1" s="1"/>
  <c r="BW312" i="1" s="1"/>
  <c r="BX312" i="1" s="1"/>
  <c r="BY312" i="1" s="1"/>
  <c r="BZ312" i="1" s="1"/>
  <c r="CA312" i="1" s="1"/>
  <c r="CB312" i="1" s="1"/>
  <c r="CC312" i="1" s="1"/>
  <c r="CD312" i="1" s="1"/>
  <c r="CE312" i="1" s="1"/>
  <c r="CF312" i="1" s="1"/>
  <c r="CG312" i="1" s="1"/>
  <c r="CH312" i="1" s="1"/>
  <c r="CI312" i="1" s="1"/>
  <c r="CJ312" i="1" s="1"/>
  <c r="CK312" i="1" s="1"/>
  <c r="CL312" i="1" s="1"/>
  <c r="CM312" i="1" s="1"/>
  <c r="CN312" i="1" s="1"/>
  <c r="CO312" i="1" s="1"/>
  <c r="X312" i="1"/>
  <c r="W312" i="1"/>
  <c r="AW312" i="1" s="1"/>
  <c r="AH312" i="1"/>
  <c r="AI312" i="1" s="1"/>
  <c r="AV312" i="1"/>
  <c r="AH322" i="1"/>
  <c r="AI322" i="1" s="1"/>
  <c r="X322" i="1"/>
  <c r="W322" i="1"/>
  <c r="BR322" i="1"/>
  <c r="BS322" i="1" s="1"/>
  <c r="BT322" i="1" s="1"/>
  <c r="BU322" i="1" s="1"/>
  <c r="BV322" i="1" s="1"/>
  <c r="BW322" i="1" s="1"/>
  <c r="BX322" i="1" s="1"/>
  <c r="BY322" i="1" s="1"/>
  <c r="BZ322" i="1" s="1"/>
  <c r="CA322" i="1" s="1"/>
  <c r="CB322" i="1" s="1"/>
  <c r="CC322" i="1" s="1"/>
  <c r="CD322" i="1" s="1"/>
  <c r="CE322" i="1" s="1"/>
  <c r="CF322" i="1" s="1"/>
  <c r="CG322" i="1" s="1"/>
  <c r="CH322" i="1" s="1"/>
  <c r="CI322" i="1" s="1"/>
  <c r="CJ322" i="1" s="1"/>
  <c r="CK322" i="1" s="1"/>
  <c r="CL322" i="1" s="1"/>
  <c r="CM322" i="1" s="1"/>
  <c r="CN322" i="1" s="1"/>
  <c r="CO322" i="1" s="1"/>
  <c r="AV328" i="1"/>
  <c r="AH328" i="1"/>
  <c r="AI328" i="1" s="1"/>
  <c r="X328" i="1"/>
  <c r="W328" i="1"/>
  <c r="AW328" i="1" s="1"/>
  <c r="BR328" i="1"/>
  <c r="BS328" i="1" s="1"/>
  <c r="BT328" i="1" s="1"/>
  <c r="BU328" i="1" s="1"/>
  <c r="BV328" i="1" s="1"/>
  <c r="BW328" i="1" s="1"/>
  <c r="BX328" i="1" s="1"/>
  <c r="BY328" i="1" s="1"/>
  <c r="BZ328" i="1" s="1"/>
  <c r="CA328" i="1" s="1"/>
  <c r="CB328" i="1" s="1"/>
  <c r="CC328" i="1" s="1"/>
  <c r="CD328" i="1" s="1"/>
  <c r="CE328" i="1" s="1"/>
  <c r="CF328" i="1" s="1"/>
  <c r="CG328" i="1" s="1"/>
  <c r="CH328" i="1" s="1"/>
  <c r="CI328" i="1" s="1"/>
  <c r="CJ328" i="1" s="1"/>
  <c r="CK328" i="1" s="1"/>
  <c r="CL328" i="1" s="1"/>
  <c r="CM328" i="1" s="1"/>
  <c r="CN328" i="1" s="1"/>
  <c r="CO328" i="1" s="1"/>
  <c r="AH341" i="1"/>
  <c r="AI341" i="1" s="1"/>
  <c r="X341" i="1"/>
  <c r="W341" i="1"/>
  <c r="BR341" i="1"/>
  <c r="BS341" i="1" s="1"/>
  <c r="BT341" i="1" s="1"/>
  <c r="BU341" i="1" s="1"/>
  <c r="BV341" i="1" s="1"/>
  <c r="BW341" i="1" s="1"/>
  <c r="BX341" i="1" s="1"/>
  <c r="BY341" i="1" s="1"/>
  <c r="BZ341" i="1" s="1"/>
  <c r="CA341" i="1" s="1"/>
  <c r="CB341" i="1" s="1"/>
  <c r="CC341" i="1" s="1"/>
  <c r="CD341" i="1" s="1"/>
  <c r="CE341" i="1" s="1"/>
  <c r="CF341" i="1" s="1"/>
  <c r="CG341" i="1" s="1"/>
  <c r="CH341" i="1" s="1"/>
  <c r="CI341" i="1" s="1"/>
  <c r="CJ341" i="1" s="1"/>
  <c r="CK341" i="1" s="1"/>
  <c r="CL341" i="1" s="1"/>
  <c r="CM341" i="1" s="1"/>
  <c r="CN341" i="1" s="1"/>
  <c r="CO341" i="1" s="1"/>
  <c r="AV311" i="1"/>
  <c r="AH311" i="1"/>
  <c r="AI311" i="1" s="1"/>
  <c r="X311" i="1"/>
  <c r="BR311" i="1"/>
  <c r="BS311" i="1" s="1"/>
  <c r="BT311" i="1" s="1"/>
  <c r="BU311" i="1" s="1"/>
  <c r="BV311" i="1" s="1"/>
  <c r="BW311" i="1" s="1"/>
  <c r="BX311" i="1" s="1"/>
  <c r="BY311" i="1" s="1"/>
  <c r="BZ311" i="1" s="1"/>
  <c r="CA311" i="1" s="1"/>
  <c r="CB311" i="1" s="1"/>
  <c r="CC311" i="1" s="1"/>
  <c r="CD311" i="1" s="1"/>
  <c r="CE311" i="1" s="1"/>
  <c r="CF311" i="1" s="1"/>
  <c r="CG311" i="1" s="1"/>
  <c r="CH311" i="1" s="1"/>
  <c r="CI311" i="1" s="1"/>
  <c r="CJ311" i="1" s="1"/>
  <c r="CK311" i="1" s="1"/>
  <c r="CL311" i="1" s="1"/>
  <c r="CM311" i="1" s="1"/>
  <c r="CN311" i="1" s="1"/>
  <c r="CO311" i="1" s="1"/>
  <c r="W311" i="1"/>
  <c r="AW311" i="1" s="1"/>
  <c r="BR354" i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K354" i="1" s="1"/>
  <c r="CL354" i="1" s="1"/>
  <c r="CM354" i="1" s="1"/>
  <c r="CN354" i="1" s="1"/>
  <c r="CO354" i="1" s="1"/>
  <c r="AH354" i="1"/>
  <c r="AI354" i="1" s="1"/>
  <c r="X354" i="1"/>
  <c r="W354" i="1"/>
  <c r="BR360" i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K360" i="1" s="1"/>
  <c r="CL360" i="1" s="1"/>
  <c r="CM360" i="1" s="1"/>
  <c r="CN360" i="1" s="1"/>
  <c r="CO360" i="1" s="1"/>
  <c r="AH360" i="1"/>
  <c r="AI360" i="1" s="1"/>
  <c r="X360" i="1"/>
  <c r="W360" i="1"/>
  <c r="AH350" i="1"/>
  <c r="AI350" i="1" s="1"/>
  <c r="X350" i="1"/>
  <c r="W350" i="1"/>
  <c r="BR350" i="1"/>
  <c r="BS350" i="1" s="1"/>
  <c r="BT350" i="1" s="1"/>
  <c r="BU350" i="1" s="1"/>
  <c r="BV350" i="1" s="1"/>
  <c r="BW350" i="1" s="1"/>
  <c r="BX350" i="1" s="1"/>
  <c r="BY350" i="1" s="1"/>
  <c r="BZ350" i="1" s="1"/>
  <c r="CA350" i="1" s="1"/>
  <c r="CB350" i="1" s="1"/>
  <c r="CC350" i="1" s="1"/>
  <c r="CD350" i="1" s="1"/>
  <c r="CE350" i="1" s="1"/>
  <c r="CF350" i="1" s="1"/>
  <c r="CG350" i="1" s="1"/>
  <c r="CH350" i="1" s="1"/>
  <c r="CI350" i="1" s="1"/>
  <c r="CJ350" i="1" s="1"/>
  <c r="CK350" i="1" s="1"/>
  <c r="CL350" i="1" s="1"/>
  <c r="CM350" i="1" s="1"/>
  <c r="CN350" i="1" s="1"/>
  <c r="CO350" i="1" s="1"/>
  <c r="AV364" i="1"/>
  <c r="AH364" i="1"/>
  <c r="AI364" i="1" s="1"/>
  <c r="X364" i="1"/>
  <c r="W364" i="1"/>
  <c r="AW364" i="1" s="1"/>
  <c r="BR364" i="1"/>
  <c r="BS364" i="1" s="1"/>
  <c r="BT364" i="1" s="1"/>
  <c r="BU364" i="1" s="1"/>
  <c r="BV364" i="1" s="1"/>
  <c r="BW364" i="1" s="1"/>
  <c r="BX364" i="1" s="1"/>
  <c r="BY364" i="1" s="1"/>
  <c r="BZ364" i="1" s="1"/>
  <c r="CA364" i="1" s="1"/>
  <c r="CB364" i="1" s="1"/>
  <c r="CC364" i="1" s="1"/>
  <c r="CD364" i="1" s="1"/>
  <c r="CE364" i="1" s="1"/>
  <c r="CF364" i="1" s="1"/>
  <c r="CG364" i="1" s="1"/>
  <c r="CH364" i="1" s="1"/>
  <c r="CI364" i="1" s="1"/>
  <c r="CJ364" i="1" s="1"/>
  <c r="CK364" i="1" s="1"/>
  <c r="CL364" i="1" s="1"/>
  <c r="CM364" i="1" s="1"/>
  <c r="CN364" i="1" s="1"/>
  <c r="CO364" i="1" s="1"/>
  <c r="AH413" i="1"/>
  <c r="AI413" i="1" s="1"/>
  <c r="X413" i="1"/>
  <c r="BR413" i="1"/>
  <c r="BS413" i="1" s="1"/>
  <c r="BT413" i="1" s="1"/>
  <c r="BU413" i="1" s="1"/>
  <c r="BV413" i="1" s="1"/>
  <c r="BW413" i="1" s="1"/>
  <c r="BX413" i="1" s="1"/>
  <c r="BY413" i="1" s="1"/>
  <c r="BZ413" i="1" s="1"/>
  <c r="CA413" i="1" s="1"/>
  <c r="CB413" i="1" s="1"/>
  <c r="CC413" i="1" s="1"/>
  <c r="CD413" i="1" s="1"/>
  <c r="CE413" i="1" s="1"/>
  <c r="CF413" i="1" s="1"/>
  <c r="CG413" i="1" s="1"/>
  <c r="CH413" i="1" s="1"/>
  <c r="CI413" i="1" s="1"/>
  <c r="CJ413" i="1" s="1"/>
  <c r="CK413" i="1" s="1"/>
  <c r="CL413" i="1" s="1"/>
  <c r="CM413" i="1" s="1"/>
  <c r="CN413" i="1" s="1"/>
  <c r="CO413" i="1" s="1"/>
  <c r="W413" i="1"/>
  <c r="AH440" i="1"/>
  <c r="AI440" i="1" s="1"/>
  <c r="BR440" i="1"/>
  <c r="BS440" i="1" s="1"/>
  <c r="BT440" i="1" s="1"/>
  <c r="BU440" i="1" s="1"/>
  <c r="BV440" i="1" s="1"/>
  <c r="BW440" i="1" s="1"/>
  <c r="BX440" i="1" s="1"/>
  <c r="BY440" i="1" s="1"/>
  <c r="BZ440" i="1" s="1"/>
  <c r="CA440" i="1" s="1"/>
  <c r="CB440" i="1" s="1"/>
  <c r="CC440" i="1" s="1"/>
  <c r="CD440" i="1" s="1"/>
  <c r="CE440" i="1" s="1"/>
  <c r="CF440" i="1" s="1"/>
  <c r="CG440" i="1" s="1"/>
  <c r="CH440" i="1" s="1"/>
  <c r="CI440" i="1" s="1"/>
  <c r="CJ440" i="1" s="1"/>
  <c r="CK440" i="1" s="1"/>
  <c r="CL440" i="1" s="1"/>
  <c r="CM440" i="1" s="1"/>
  <c r="CN440" i="1" s="1"/>
  <c r="CO440" i="1" s="1"/>
  <c r="X440" i="1"/>
  <c r="W440" i="1"/>
  <c r="AH411" i="1"/>
  <c r="AI411" i="1" s="1"/>
  <c r="X411" i="1"/>
  <c r="BR411" i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CK411" i="1" s="1"/>
  <c r="CL411" i="1" s="1"/>
  <c r="CM411" i="1" s="1"/>
  <c r="CN411" i="1" s="1"/>
  <c r="CO411" i="1" s="1"/>
  <c r="W411" i="1"/>
  <c r="AW411" i="1" s="1"/>
  <c r="AV411" i="1"/>
  <c r="AH406" i="1"/>
  <c r="AI406" i="1" s="1"/>
  <c r="X406" i="1"/>
  <c r="BR406" i="1"/>
  <c r="BS406" i="1" s="1"/>
  <c r="BT406" i="1" s="1"/>
  <c r="BU406" i="1" s="1"/>
  <c r="BV406" i="1" s="1"/>
  <c r="BW406" i="1" s="1"/>
  <c r="BX406" i="1" s="1"/>
  <c r="BY406" i="1" s="1"/>
  <c r="BZ406" i="1" s="1"/>
  <c r="CA406" i="1" s="1"/>
  <c r="CB406" i="1" s="1"/>
  <c r="CC406" i="1" s="1"/>
  <c r="CD406" i="1" s="1"/>
  <c r="CE406" i="1" s="1"/>
  <c r="CF406" i="1" s="1"/>
  <c r="CG406" i="1" s="1"/>
  <c r="CH406" i="1" s="1"/>
  <c r="CI406" i="1" s="1"/>
  <c r="CJ406" i="1" s="1"/>
  <c r="CK406" i="1" s="1"/>
  <c r="CL406" i="1" s="1"/>
  <c r="CM406" i="1" s="1"/>
  <c r="CN406" i="1" s="1"/>
  <c r="CO406" i="1" s="1"/>
  <c r="W406" i="1"/>
  <c r="BQ381" i="1"/>
  <c r="AN381" i="1" s="1"/>
  <c r="AO381" i="1" s="1"/>
  <c r="BR453" i="1"/>
  <c r="BS453" i="1" s="1"/>
  <c r="BT453" i="1" s="1"/>
  <c r="BU453" i="1" s="1"/>
  <c r="BV453" i="1" s="1"/>
  <c r="BW453" i="1" s="1"/>
  <c r="BQ441" i="1"/>
  <c r="AN441" i="1" s="1"/>
  <c r="AO441" i="1" s="1"/>
  <c r="BR471" i="1"/>
  <c r="BS471" i="1" s="1"/>
  <c r="BT471" i="1" s="1"/>
  <c r="BU471" i="1" s="1"/>
  <c r="BV471" i="1" s="1"/>
  <c r="BW471" i="1" s="1"/>
  <c r="BR412" i="1"/>
  <c r="BS412" i="1" s="1"/>
  <c r="BT412" i="1" s="1"/>
  <c r="BU412" i="1" s="1"/>
  <c r="BV412" i="1" s="1"/>
  <c r="BW412" i="1" s="1"/>
  <c r="BQ443" i="1"/>
  <c r="AN443" i="1" s="1"/>
  <c r="AO443" i="1" s="1"/>
  <c r="BQ430" i="1"/>
  <c r="AN430" i="1" s="1"/>
  <c r="AO430" i="1" s="1"/>
  <c r="BQ422" i="1"/>
  <c r="AN422" i="1" s="1"/>
  <c r="AO422" i="1" s="1"/>
  <c r="EN4" i="1"/>
  <c r="BQ489" i="1"/>
  <c r="AN489" i="1" s="1"/>
  <c r="BR445" i="1"/>
  <c r="BS445" i="1" s="1"/>
  <c r="BT445" i="1" s="1"/>
  <c r="BU445" i="1" s="1"/>
  <c r="BV445" i="1" s="1"/>
  <c r="BW445" i="1" s="1"/>
  <c r="BR420" i="1"/>
  <c r="BS420" i="1" s="1"/>
  <c r="BT420" i="1" s="1"/>
  <c r="BU420" i="1" s="1"/>
  <c r="BV420" i="1" s="1"/>
  <c r="BW420" i="1" s="1"/>
  <c r="BR428" i="1"/>
  <c r="BS428" i="1" s="1"/>
  <c r="BT428" i="1" s="1"/>
  <c r="BU428" i="1" s="1"/>
  <c r="BV428" i="1" s="1"/>
  <c r="BW428" i="1" s="1"/>
  <c r="BR402" i="1"/>
  <c r="BS402" i="1" s="1"/>
  <c r="BT402" i="1" s="1"/>
  <c r="BU402" i="1" s="1"/>
  <c r="BV402" i="1" s="1"/>
  <c r="BW402" i="1" s="1"/>
  <c r="AV398" i="1"/>
  <c r="BR390" i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K390" i="1" s="1"/>
  <c r="CL390" i="1" s="1"/>
  <c r="CM390" i="1" s="1"/>
  <c r="CN390" i="1" s="1"/>
  <c r="CO390" i="1" s="1"/>
  <c r="BQ388" i="1"/>
  <c r="AN388" i="1" s="1"/>
  <c r="AO388" i="1" s="1"/>
  <c r="BR465" i="1"/>
  <c r="BS465" i="1" s="1"/>
  <c r="BT465" i="1" s="1"/>
  <c r="BU465" i="1" s="1"/>
  <c r="BV465" i="1" s="1"/>
  <c r="BW465" i="1" s="1"/>
  <c r="BR405" i="1"/>
  <c r="BS405" i="1" s="1"/>
  <c r="BT405" i="1" s="1"/>
  <c r="BU405" i="1" s="1"/>
  <c r="BV405" i="1" s="1"/>
  <c r="BW405" i="1" s="1"/>
  <c r="AH415" i="1"/>
  <c r="AI415" i="1" s="1"/>
  <c r="X415" i="1"/>
  <c r="BR415" i="1"/>
  <c r="BS415" i="1" s="1"/>
  <c r="BT415" i="1" s="1"/>
  <c r="BU415" i="1" s="1"/>
  <c r="BV415" i="1" s="1"/>
  <c r="BW415" i="1" s="1"/>
  <c r="BX415" i="1" s="1"/>
  <c r="BY415" i="1" s="1"/>
  <c r="BZ415" i="1" s="1"/>
  <c r="CA415" i="1" s="1"/>
  <c r="CB415" i="1" s="1"/>
  <c r="CC415" i="1" s="1"/>
  <c r="CD415" i="1" s="1"/>
  <c r="CE415" i="1" s="1"/>
  <c r="CF415" i="1" s="1"/>
  <c r="CG415" i="1" s="1"/>
  <c r="CH415" i="1" s="1"/>
  <c r="CI415" i="1" s="1"/>
  <c r="CJ415" i="1" s="1"/>
  <c r="CK415" i="1" s="1"/>
  <c r="CL415" i="1" s="1"/>
  <c r="CM415" i="1" s="1"/>
  <c r="CN415" i="1" s="1"/>
  <c r="CO415" i="1" s="1"/>
  <c r="W415" i="1"/>
  <c r="BR361" i="1"/>
  <c r="BS361" i="1" s="1"/>
  <c r="BT361" i="1" s="1"/>
  <c r="BU361" i="1" s="1"/>
  <c r="BV361" i="1" s="1"/>
  <c r="BW361" i="1" s="1"/>
  <c r="BX361" i="1" s="1"/>
  <c r="BY361" i="1" s="1"/>
  <c r="BZ361" i="1" s="1"/>
  <c r="CA361" i="1" s="1"/>
  <c r="CB361" i="1" s="1"/>
  <c r="CC361" i="1" s="1"/>
  <c r="CD361" i="1" s="1"/>
  <c r="CE361" i="1" s="1"/>
  <c r="CF361" i="1" s="1"/>
  <c r="CG361" i="1" s="1"/>
  <c r="CH361" i="1" s="1"/>
  <c r="CI361" i="1" s="1"/>
  <c r="CJ361" i="1" s="1"/>
  <c r="CK361" i="1" s="1"/>
  <c r="CL361" i="1" s="1"/>
  <c r="CM361" i="1" s="1"/>
  <c r="CN361" i="1" s="1"/>
  <c r="CO361" i="1" s="1"/>
  <c r="W361" i="1"/>
  <c r="AW361" i="1" s="1"/>
  <c r="AV361" i="1"/>
  <c r="AH361" i="1"/>
  <c r="AI361" i="1" s="1"/>
  <c r="X361" i="1"/>
  <c r="AH138" i="1"/>
  <c r="AI138" i="1" s="1"/>
  <c r="X138" i="1"/>
  <c r="W138" i="1"/>
  <c r="BR138" i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AH133" i="1"/>
  <c r="AI133" i="1" s="1"/>
  <c r="X133" i="1"/>
  <c r="BR133" i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W133" i="1"/>
  <c r="W15" i="1"/>
  <c r="AW15" i="1" s="1"/>
  <c r="BR15" i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AH15" i="1"/>
  <c r="AI15" i="1" s="1"/>
  <c r="X15" i="1"/>
  <c r="BR20" i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AH20" i="1"/>
  <c r="AI20" i="1" s="1"/>
  <c r="X20" i="1"/>
  <c r="W20" i="1"/>
  <c r="AW20" i="1" s="1"/>
  <c r="BR11" i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AH11" i="1"/>
  <c r="AI11" i="1" s="1"/>
  <c r="X11" i="1"/>
  <c r="W11" i="1"/>
  <c r="AW11" i="1" s="1"/>
  <c r="W8" i="1"/>
  <c r="AW8" i="1" s="1"/>
  <c r="BR8" i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AH8" i="1"/>
  <c r="AI8" i="1" s="1"/>
  <c r="X8" i="1"/>
  <c r="W9" i="1"/>
  <c r="AW9" i="1" s="1"/>
  <c r="BR9" i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AH9" i="1"/>
  <c r="AI9" i="1" s="1"/>
  <c r="X9" i="1"/>
  <c r="BR13" i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AH13" i="1"/>
  <c r="AI13" i="1" s="1"/>
  <c r="X13" i="1"/>
  <c r="W13" i="1"/>
  <c r="AW13" i="1" s="1"/>
  <c r="BR19" i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AH19" i="1"/>
  <c r="AI19" i="1" s="1"/>
  <c r="X19" i="1"/>
  <c r="W19" i="1"/>
  <c r="AW19" i="1" s="1"/>
  <c r="W34" i="1"/>
  <c r="AW34" i="1" s="1"/>
  <c r="BR34" i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AH34" i="1"/>
  <c r="AI34" i="1" s="1"/>
  <c r="X34" i="1"/>
  <c r="AV21" i="1"/>
  <c r="AH21" i="1"/>
  <c r="AI21" i="1" s="1"/>
  <c r="X21" i="1"/>
  <c r="BR21" i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W21" i="1"/>
  <c r="AH57" i="1"/>
  <c r="AI57" i="1" s="1"/>
  <c r="X57" i="1"/>
  <c r="BR57" i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W57" i="1"/>
  <c r="BR32" i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AH32" i="1"/>
  <c r="AI32" i="1" s="1"/>
  <c r="X32" i="1"/>
  <c r="W32" i="1"/>
  <c r="AW32" i="1" s="1"/>
  <c r="AH63" i="1"/>
  <c r="AI63" i="1" s="1"/>
  <c r="X63" i="1"/>
  <c r="BR63" i="1"/>
  <c r="W63" i="1"/>
  <c r="BR29" i="1"/>
  <c r="AH29" i="1"/>
  <c r="AI29" i="1" s="1"/>
  <c r="X29" i="1"/>
  <c r="W29" i="1"/>
  <c r="AW29" i="1" s="1"/>
  <c r="BR80" i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AH80" i="1"/>
  <c r="AI80" i="1" s="1"/>
  <c r="X80" i="1"/>
  <c r="W80" i="1"/>
  <c r="AW80" i="1" s="1"/>
  <c r="BR120" i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W120" i="1"/>
  <c r="AH120" i="1"/>
  <c r="AI120" i="1" s="1"/>
  <c r="X120" i="1"/>
  <c r="AH116" i="1"/>
  <c r="AI116" i="1" s="1"/>
  <c r="X116" i="1"/>
  <c r="BR116" i="1"/>
  <c r="BS116" i="1" s="1"/>
  <c r="BT116" i="1" s="1"/>
  <c r="BU116" i="1" s="1"/>
  <c r="BV116" i="1" s="1"/>
  <c r="BW116" i="1" s="1"/>
  <c r="BX116" i="1" s="1"/>
  <c r="BY116" i="1" s="1"/>
  <c r="BZ116" i="1" s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W116" i="1"/>
  <c r="BR151" i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W151" i="1"/>
  <c r="AW151" i="1" s="1"/>
  <c r="AV151" i="1"/>
  <c r="AH151" i="1"/>
  <c r="AI151" i="1" s="1"/>
  <c r="X151" i="1"/>
  <c r="W174" i="1"/>
  <c r="AW174" i="1" s="1"/>
  <c r="BR174" i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AV174" i="1"/>
  <c r="AH174" i="1"/>
  <c r="AI174" i="1" s="1"/>
  <c r="X174" i="1"/>
  <c r="W193" i="1"/>
  <c r="BR193" i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AH193" i="1"/>
  <c r="AI193" i="1" s="1"/>
  <c r="X193" i="1"/>
  <c r="W217" i="1"/>
  <c r="BR217" i="1"/>
  <c r="BS217" i="1" s="1"/>
  <c r="BT217" i="1" s="1"/>
  <c r="BU217" i="1" s="1"/>
  <c r="BV217" i="1" s="1"/>
  <c r="BW217" i="1" s="1"/>
  <c r="BX217" i="1" s="1"/>
  <c r="BY217" i="1" s="1"/>
  <c r="BZ217" i="1" s="1"/>
  <c r="CA217" i="1" s="1"/>
  <c r="CB217" i="1" s="1"/>
  <c r="CC217" i="1" s="1"/>
  <c r="CD217" i="1" s="1"/>
  <c r="CE217" i="1" s="1"/>
  <c r="CF217" i="1" s="1"/>
  <c r="CG217" i="1" s="1"/>
  <c r="CH217" i="1" s="1"/>
  <c r="CI217" i="1" s="1"/>
  <c r="CJ217" i="1" s="1"/>
  <c r="CK217" i="1" s="1"/>
  <c r="CL217" i="1" s="1"/>
  <c r="CM217" i="1" s="1"/>
  <c r="CN217" i="1" s="1"/>
  <c r="CO217" i="1" s="1"/>
  <c r="AH217" i="1"/>
  <c r="AI217" i="1" s="1"/>
  <c r="X217" i="1"/>
  <c r="BR212" i="1"/>
  <c r="BS212" i="1" s="1"/>
  <c r="BT212" i="1" s="1"/>
  <c r="BU212" i="1" s="1"/>
  <c r="BV212" i="1" s="1"/>
  <c r="BW212" i="1" s="1"/>
  <c r="BX212" i="1" s="1"/>
  <c r="BY212" i="1" s="1"/>
  <c r="BZ212" i="1" s="1"/>
  <c r="CA212" i="1" s="1"/>
  <c r="CB212" i="1" s="1"/>
  <c r="CC212" i="1" s="1"/>
  <c r="CD212" i="1" s="1"/>
  <c r="CE212" i="1" s="1"/>
  <c r="CF212" i="1" s="1"/>
  <c r="CG212" i="1" s="1"/>
  <c r="CH212" i="1" s="1"/>
  <c r="CI212" i="1" s="1"/>
  <c r="CJ212" i="1" s="1"/>
  <c r="CK212" i="1" s="1"/>
  <c r="CL212" i="1" s="1"/>
  <c r="CM212" i="1" s="1"/>
  <c r="CN212" i="1" s="1"/>
  <c r="CO212" i="1" s="1"/>
  <c r="AH212" i="1"/>
  <c r="AI212" i="1" s="1"/>
  <c r="X212" i="1"/>
  <c r="W212" i="1"/>
  <c r="BR218" i="1"/>
  <c r="BS218" i="1" s="1"/>
  <c r="BT218" i="1" s="1"/>
  <c r="BU218" i="1" s="1"/>
  <c r="BV218" i="1" s="1"/>
  <c r="BW218" i="1" s="1"/>
  <c r="BX218" i="1" s="1"/>
  <c r="BY218" i="1" s="1"/>
  <c r="BZ218" i="1" s="1"/>
  <c r="CA218" i="1" s="1"/>
  <c r="CB218" i="1" s="1"/>
  <c r="CC218" i="1" s="1"/>
  <c r="CD218" i="1" s="1"/>
  <c r="CE218" i="1" s="1"/>
  <c r="CF218" i="1" s="1"/>
  <c r="CG218" i="1" s="1"/>
  <c r="CH218" i="1" s="1"/>
  <c r="CI218" i="1" s="1"/>
  <c r="CJ218" i="1" s="1"/>
  <c r="CK218" i="1" s="1"/>
  <c r="CL218" i="1" s="1"/>
  <c r="CM218" i="1" s="1"/>
  <c r="CN218" i="1" s="1"/>
  <c r="CO218" i="1" s="1"/>
  <c r="AV218" i="1"/>
  <c r="AH218" i="1"/>
  <c r="AI218" i="1" s="1"/>
  <c r="X218" i="1"/>
  <c r="W218" i="1"/>
  <c r="AW218" i="1" s="1"/>
  <c r="BR221" i="1"/>
  <c r="BS221" i="1" s="1"/>
  <c r="BT221" i="1" s="1"/>
  <c r="BU221" i="1" s="1"/>
  <c r="BV221" i="1" s="1"/>
  <c r="BW221" i="1" s="1"/>
  <c r="BX221" i="1" s="1"/>
  <c r="BY221" i="1" s="1"/>
  <c r="BZ221" i="1" s="1"/>
  <c r="CA221" i="1" s="1"/>
  <c r="CB221" i="1" s="1"/>
  <c r="CC221" i="1" s="1"/>
  <c r="CD221" i="1" s="1"/>
  <c r="CE221" i="1" s="1"/>
  <c r="CF221" i="1" s="1"/>
  <c r="CG221" i="1" s="1"/>
  <c r="CH221" i="1" s="1"/>
  <c r="CI221" i="1" s="1"/>
  <c r="CJ221" i="1" s="1"/>
  <c r="CK221" i="1" s="1"/>
  <c r="CL221" i="1" s="1"/>
  <c r="CM221" i="1" s="1"/>
  <c r="CN221" i="1" s="1"/>
  <c r="CO221" i="1" s="1"/>
  <c r="AV221" i="1"/>
  <c r="AH221" i="1"/>
  <c r="AI221" i="1" s="1"/>
  <c r="X221" i="1"/>
  <c r="W221" i="1"/>
  <c r="AW221" i="1" s="1"/>
  <c r="BR248" i="1"/>
  <c r="BS248" i="1" s="1"/>
  <c r="BT248" i="1" s="1"/>
  <c r="BU248" i="1" s="1"/>
  <c r="BV248" i="1" s="1"/>
  <c r="BW248" i="1" s="1"/>
  <c r="BX248" i="1" s="1"/>
  <c r="BY248" i="1" s="1"/>
  <c r="BZ248" i="1" s="1"/>
  <c r="CA248" i="1" s="1"/>
  <c r="CB248" i="1" s="1"/>
  <c r="CC248" i="1" s="1"/>
  <c r="CD248" i="1" s="1"/>
  <c r="CE248" i="1" s="1"/>
  <c r="CF248" i="1" s="1"/>
  <c r="CG248" i="1" s="1"/>
  <c r="CH248" i="1" s="1"/>
  <c r="CI248" i="1" s="1"/>
  <c r="CJ248" i="1" s="1"/>
  <c r="CK248" i="1" s="1"/>
  <c r="CL248" i="1" s="1"/>
  <c r="CM248" i="1" s="1"/>
  <c r="CN248" i="1" s="1"/>
  <c r="CO248" i="1" s="1"/>
  <c r="AV248" i="1"/>
  <c r="AH248" i="1"/>
  <c r="AI248" i="1" s="1"/>
  <c r="X248" i="1"/>
  <c r="W248" i="1"/>
  <c r="AW248" i="1" s="1"/>
  <c r="AV169" i="1"/>
  <c r="AH169" i="1"/>
  <c r="AI169" i="1" s="1"/>
  <c r="X169" i="1"/>
  <c r="W169" i="1"/>
  <c r="AW169" i="1" s="1"/>
  <c r="BR169" i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AH188" i="1"/>
  <c r="AI188" i="1" s="1"/>
  <c r="X188" i="1"/>
  <c r="W188" i="1"/>
  <c r="BR188" i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AH191" i="1"/>
  <c r="AI191" i="1" s="1"/>
  <c r="X191" i="1"/>
  <c r="W191" i="1"/>
  <c r="BR191" i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AH245" i="1"/>
  <c r="AI245" i="1" s="1"/>
  <c r="X245" i="1"/>
  <c r="W245" i="1"/>
  <c r="BR245" i="1"/>
  <c r="BS245" i="1" s="1"/>
  <c r="BT245" i="1" s="1"/>
  <c r="BU245" i="1" s="1"/>
  <c r="BV245" i="1" s="1"/>
  <c r="BW245" i="1" s="1"/>
  <c r="BX245" i="1" s="1"/>
  <c r="BY245" i="1" s="1"/>
  <c r="BZ245" i="1" s="1"/>
  <c r="CA245" i="1" s="1"/>
  <c r="CB245" i="1" s="1"/>
  <c r="CC245" i="1" s="1"/>
  <c r="CD245" i="1" s="1"/>
  <c r="CE245" i="1" s="1"/>
  <c r="CF245" i="1" s="1"/>
  <c r="CG245" i="1" s="1"/>
  <c r="CH245" i="1" s="1"/>
  <c r="CI245" i="1" s="1"/>
  <c r="CJ245" i="1" s="1"/>
  <c r="CK245" i="1" s="1"/>
  <c r="CL245" i="1" s="1"/>
  <c r="CM245" i="1" s="1"/>
  <c r="CN245" i="1" s="1"/>
  <c r="CO245" i="1" s="1"/>
  <c r="AH175" i="1"/>
  <c r="AI175" i="1" s="1"/>
  <c r="X175" i="1"/>
  <c r="W175" i="1"/>
  <c r="BR175" i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AH192" i="1"/>
  <c r="AI192" i="1" s="1"/>
  <c r="X192" i="1"/>
  <c r="W192" i="1"/>
  <c r="BR192" i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AH208" i="1"/>
  <c r="AI208" i="1" s="1"/>
  <c r="X208" i="1"/>
  <c r="W208" i="1"/>
  <c r="BR208" i="1"/>
  <c r="BS208" i="1" s="1"/>
  <c r="BT208" i="1" s="1"/>
  <c r="BU208" i="1" s="1"/>
  <c r="BV208" i="1" s="1"/>
  <c r="BW208" i="1" s="1"/>
  <c r="BX208" i="1" s="1"/>
  <c r="BY208" i="1" s="1"/>
  <c r="BZ208" i="1" s="1"/>
  <c r="CA208" i="1" s="1"/>
  <c r="CB208" i="1" s="1"/>
  <c r="CC208" i="1" s="1"/>
  <c r="CD208" i="1" s="1"/>
  <c r="CE208" i="1" s="1"/>
  <c r="CF208" i="1" s="1"/>
  <c r="CG208" i="1" s="1"/>
  <c r="CH208" i="1" s="1"/>
  <c r="CI208" i="1" s="1"/>
  <c r="CJ208" i="1" s="1"/>
  <c r="CK208" i="1" s="1"/>
  <c r="CL208" i="1" s="1"/>
  <c r="CM208" i="1" s="1"/>
  <c r="CN208" i="1" s="1"/>
  <c r="CO208" i="1" s="1"/>
  <c r="W274" i="1"/>
  <c r="AW274" i="1" s="1"/>
  <c r="BR274" i="1"/>
  <c r="BS274" i="1" s="1"/>
  <c r="BT274" i="1" s="1"/>
  <c r="BU274" i="1" s="1"/>
  <c r="BV274" i="1" s="1"/>
  <c r="BW274" i="1" s="1"/>
  <c r="BX274" i="1" s="1"/>
  <c r="BY274" i="1" s="1"/>
  <c r="BZ274" i="1" s="1"/>
  <c r="CA274" i="1" s="1"/>
  <c r="CB274" i="1" s="1"/>
  <c r="CC274" i="1" s="1"/>
  <c r="CD274" i="1" s="1"/>
  <c r="CE274" i="1" s="1"/>
  <c r="CF274" i="1" s="1"/>
  <c r="CG274" i="1" s="1"/>
  <c r="CH274" i="1" s="1"/>
  <c r="CI274" i="1" s="1"/>
  <c r="CJ274" i="1" s="1"/>
  <c r="CK274" i="1" s="1"/>
  <c r="CL274" i="1" s="1"/>
  <c r="CM274" i="1" s="1"/>
  <c r="CN274" i="1" s="1"/>
  <c r="CO274" i="1" s="1"/>
  <c r="AV274" i="1"/>
  <c r="AH274" i="1"/>
  <c r="AI274" i="1" s="1"/>
  <c r="X274" i="1"/>
  <c r="W277" i="1"/>
  <c r="BR277" i="1"/>
  <c r="BS277" i="1" s="1"/>
  <c r="BT277" i="1" s="1"/>
  <c r="BU277" i="1" s="1"/>
  <c r="BV277" i="1" s="1"/>
  <c r="BW277" i="1" s="1"/>
  <c r="BX277" i="1" s="1"/>
  <c r="BY277" i="1" s="1"/>
  <c r="BZ277" i="1" s="1"/>
  <c r="CA277" i="1" s="1"/>
  <c r="CB277" i="1" s="1"/>
  <c r="CC277" i="1" s="1"/>
  <c r="CD277" i="1" s="1"/>
  <c r="CE277" i="1" s="1"/>
  <c r="CF277" i="1" s="1"/>
  <c r="CG277" i="1" s="1"/>
  <c r="CH277" i="1" s="1"/>
  <c r="CI277" i="1" s="1"/>
  <c r="CJ277" i="1" s="1"/>
  <c r="CK277" i="1" s="1"/>
  <c r="CL277" i="1" s="1"/>
  <c r="CM277" i="1" s="1"/>
  <c r="CN277" i="1" s="1"/>
  <c r="CO277" i="1" s="1"/>
  <c r="AH277" i="1"/>
  <c r="AI277" i="1" s="1"/>
  <c r="X277" i="1"/>
  <c r="AH251" i="1"/>
  <c r="AI251" i="1" s="1"/>
  <c r="X251" i="1"/>
  <c r="W251" i="1"/>
  <c r="BR251" i="1"/>
  <c r="BS251" i="1" s="1"/>
  <c r="BT251" i="1" s="1"/>
  <c r="BU251" i="1" s="1"/>
  <c r="BV251" i="1" s="1"/>
  <c r="BW251" i="1" s="1"/>
  <c r="BX251" i="1" s="1"/>
  <c r="BY251" i="1" s="1"/>
  <c r="BZ251" i="1" s="1"/>
  <c r="CA251" i="1" s="1"/>
  <c r="CB251" i="1" s="1"/>
  <c r="CC251" i="1" s="1"/>
  <c r="CD251" i="1" s="1"/>
  <c r="CE251" i="1" s="1"/>
  <c r="CF251" i="1" s="1"/>
  <c r="CG251" i="1" s="1"/>
  <c r="CH251" i="1" s="1"/>
  <c r="CI251" i="1" s="1"/>
  <c r="CJ251" i="1" s="1"/>
  <c r="CK251" i="1" s="1"/>
  <c r="CL251" i="1" s="1"/>
  <c r="CM251" i="1" s="1"/>
  <c r="CN251" i="1" s="1"/>
  <c r="CO251" i="1" s="1"/>
  <c r="BR270" i="1"/>
  <c r="BS270" i="1" s="1"/>
  <c r="BT270" i="1" s="1"/>
  <c r="BU270" i="1" s="1"/>
  <c r="BV270" i="1" s="1"/>
  <c r="BW270" i="1" s="1"/>
  <c r="BX270" i="1" s="1"/>
  <c r="BY270" i="1" s="1"/>
  <c r="BZ270" i="1" s="1"/>
  <c r="CA270" i="1" s="1"/>
  <c r="CB270" i="1" s="1"/>
  <c r="CC270" i="1" s="1"/>
  <c r="CD270" i="1" s="1"/>
  <c r="CE270" i="1" s="1"/>
  <c r="CF270" i="1" s="1"/>
  <c r="CG270" i="1" s="1"/>
  <c r="CH270" i="1" s="1"/>
  <c r="CI270" i="1" s="1"/>
  <c r="CJ270" i="1" s="1"/>
  <c r="CK270" i="1" s="1"/>
  <c r="CL270" i="1" s="1"/>
  <c r="CM270" i="1" s="1"/>
  <c r="CN270" i="1" s="1"/>
  <c r="CO270" i="1" s="1"/>
  <c r="AH270" i="1"/>
  <c r="AI270" i="1" s="1"/>
  <c r="X270" i="1"/>
  <c r="W270" i="1"/>
  <c r="BR273" i="1"/>
  <c r="BS273" i="1" s="1"/>
  <c r="BT273" i="1" s="1"/>
  <c r="BU273" i="1" s="1"/>
  <c r="BV273" i="1" s="1"/>
  <c r="BW273" i="1" s="1"/>
  <c r="BX273" i="1" s="1"/>
  <c r="BY273" i="1" s="1"/>
  <c r="BZ273" i="1" s="1"/>
  <c r="CA273" i="1" s="1"/>
  <c r="CB273" i="1" s="1"/>
  <c r="CC273" i="1" s="1"/>
  <c r="CD273" i="1" s="1"/>
  <c r="CE273" i="1" s="1"/>
  <c r="CF273" i="1" s="1"/>
  <c r="CG273" i="1" s="1"/>
  <c r="CH273" i="1" s="1"/>
  <c r="CI273" i="1" s="1"/>
  <c r="CJ273" i="1" s="1"/>
  <c r="CK273" i="1" s="1"/>
  <c r="CL273" i="1" s="1"/>
  <c r="CM273" i="1" s="1"/>
  <c r="CN273" i="1" s="1"/>
  <c r="CO273" i="1" s="1"/>
  <c r="AV273" i="1"/>
  <c r="AH273" i="1"/>
  <c r="AI273" i="1" s="1"/>
  <c r="X273" i="1"/>
  <c r="W273" i="1"/>
  <c r="AW273" i="1" s="1"/>
  <c r="BR278" i="1"/>
  <c r="BS278" i="1" s="1"/>
  <c r="BT278" i="1" s="1"/>
  <c r="BU278" i="1" s="1"/>
  <c r="BV278" i="1" s="1"/>
  <c r="BW278" i="1" s="1"/>
  <c r="BX278" i="1" s="1"/>
  <c r="BY278" i="1" s="1"/>
  <c r="BZ278" i="1" s="1"/>
  <c r="CA278" i="1" s="1"/>
  <c r="CB278" i="1" s="1"/>
  <c r="CC278" i="1" s="1"/>
  <c r="CD278" i="1" s="1"/>
  <c r="CE278" i="1" s="1"/>
  <c r="CF278" i="1" s="1"/>
  <c r="CG278" i="1" s="1"/>
  <c r="CH278" i="1" s="1"/>
  <c r="CI278" i="1" s="1"/>
  <c r="CJ278" i="1" s="1"/>
  <c r="CK278" i="1" s="1"/>
  <c r="CL278" i="1" s="1"/>
  <c r="CM278" i="1" s="1"/>
  <c r="CN278" i="1" s="1"/>
  <c r="CO278" i="1" s="1"/>
  <c r="AH278" i="1"/>
  <c r="AI278" i="1" s="1"/>
  <c r="X278" i="1"/>
  <c r="W278" i="1"/>
  <c r="AV279" i="1"/>
  <c r="AH279" i="1"/>
  <c r="AI279" i="1" s="1"/>
  <c r="X279" i="1"/>
  <c r="W279" i="1"/>
  <c r="AW279" i="1" s="1"/>
  <c r="BR279" i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K279" i="1" s="1"/>
  <c r="CL279" i="1" s="1"/>
  <c r="CM279" i="1" s="1"/>
  <c r="CN279" i="1" s="1"/>
  <c r="CO279" i="1" s="1"/>
  <c r="AV281" i="1"/>
  <c r="AH281" i="1"/>
  <c r="AI281" i="1" s="1"/>
  <c r="X281" i="1"/>
  <c r="W281" i="1"/>
  <c r="AW281" i="1" s="1"/>
  <c r="BR281" i="1"/>
  <c r="BS281" i="1" s="1"/>
  <c r="BT281" i="1" s="1"/>
  <c r="BU281" i="1" s="1"/>
  <c r="BV281" i="1" s="1"/>
  <c r="BW281" i="1" s="1"/>
  <c r="BX281" i="1" s="1"/>
  <c r="BY281" i="1" s="1"/>
  <c r="BZ281" i="1" s="1"/>
  <c r="CA281" i="1" s="1"/>
  <c r="CB281" i="1" s="1"/>
  <c r="CC281" i="1" s="1"/>
  <c r="CD281" i="1" s="1"/>
  <c r="CE281" i="1" s="1"/>
  <c r="CF281" i="1" s="1"/>
  <c r="CG281" i="1" s="1"/>
  <c r="CH281" i="1" s="1"/>
  <c r="CI281" i="1" s="1"/>
  <c r="CJ281" i="1" s="1"/>
  <c r="CK281" i="1" s="1"/>
  <c r="CL281" i="1" s="1"/>
  <c r="CM281" i="1" s="1"/>
  <c r="CN281" i="1" s="1"/>
  <c r="CO281" i="1" s="1"/>
  <c r="AV296" i="1"/>
  <c r="AH296" i="1"/>
  <c r="AI296" i="1" s="1"/>
  <c r="X296" i="1"/>
  <c r="BR296" i="1"/>
  <c r="BS296" i="1" s="1"/>
  <c r="BT296" i="1" s="1"/>
  <c r="BU296" i="1" s="1"/>
  <c r="BV296" i="1" s="1"/>
  <c r="BW296" i="1" s="1"/>
  <c r="BX296" i="1" s="1"/>
  <c r="BY296" i="1" s="1"/>
  <c r="BZ296" i="1" s="1"/>
  <c r="CA296" i="1" s="1"/>
  <c r="CB296" i="1" s="1"/>
  <c r="CC296" i="1" s="1"/>
  <c r="CD296" i="1" s="1"/>
  <c r="CE296" i="1" s="1"/>
  <c r="CF296" i="1" s="1"/>
  <c r="CG296" i="1" s="1"/>
  <c r="CH296" i="1" s="1"/>
  <c r="CI296" i="1" s="1"/>
  <c r="CJ296" i="1" s="1"/>
  <c r="CK296" i="1" s="1"/>
  <c r="CL296" i="1" s="1"/>
  <c r="CM296" i="1" s="1"/>
  <c r="CN296" i="1" s="1"/>
  <c r="CO296" i="1" s="1"/>
  <c r="W296" i="1"/>
  <c r="AW296" i="1" s="1"/>
  <c r="W321" i="1"/>
  <c r="AH321" i="1"/>
  <c r="AI321" i="1" s="1"/>
  <c r="X321" i="1"/>
  <c r="BR321" i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CK321" i="1" s="1"/>
  <c r="CL321" i="1" s="1"/>
  <c r="CM321" i="1" s="1"/>
  <c r="CN321" i="1" s="1"/>
  <c r="CO321" i="1" s="1"/>
  <c r="BR352" i="1"/>
  <c r="BS352" i="1" s="1"/>
  <c r="BT352" i="1" s="1"/>
  <c r="BU352" i="1" s="1"/>
  <c r="BV352" i="1" s="1"/>
  <c r="BW352" i="1" s="1"/>
  <c r="BX352" i="1" s="1"/>
  <c r="BY352" i="1" s="1"/>
  <c r="BZ352" i="1" s="1"/>
  <c r="CA352" i="1" s="1"/>
  <c r="CB352" i="1" s="1"/>
  <c r="CC352" i="1" s="1"/>
  <c r="CD352" i="1" s="1"/>
  <c r="CE352" i="1" s="1"/>
  <c r="CF352" i="1" s="1"/>
  <c r="CG352" i="1" s="1"/>
  <c r="CH352" i="1" s="1"/>
  <c r="CI352" i="1" s="1"/>
  <c r="CJ352" i="1" s="1"/>
  <c r="CK352" i="1" s="1"/>
  <c r="CL352" i="1" s="1"/>
  <c r="CM352" i="1" s="1"/>
  <c r="CN352" i="1" s="1"/>
  <c r="CO352" i="1" s="1"/>
  <c r="AV352" i="1"/>
  <c r="AH352" i="1"/>
  <c r="AI352" i="1" s="1"/>
  <c r="X352" i="1"/>
  <c r="W352" i="1"/>
  <c r="BR357" i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K357" i="1" s="1"/>
  <c r="CL357" i="1" s="1"/>
  <c r="CM357" i="1" s="1"/>
  <c r="CN357" i="1" s="1"/>
  <c r="CO357" i="1" s="1"/>
  <c r="AV357" i="1"/>
  <c r="AH357" i="1"/>
  <c r="AI357" i="1" s="1"/>
  <c r="X357" i="1"/>
  <c r="W357" i="1"/>
  <c r="AW357" i="1" s="1"/>
  <c r="AH351" i="1"/>
  <c r="AI351" i="1" s="1"/>
  <c r="X351" i="1"/>
  <c r="W351" i="1"/>
  <c r="BR351" i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K351" i="1" s="1"/>
  <c r="CL351" i="1" s="1"/>
  <c r="CM351" i="1" s="1"/>
  <c r="CN351" i="1" s="1"/>
  <c r="CO351" i="1" s="1"/>
  <c r="AV368" i="1"/>
  <c r="AH368" i="1"/>
  <c r="AI368" i="1" s="1"/>
  <c r="X368" i="1"/>
  <c r="W368" i="1"/>
  <c r="AW368" i="1" s="1"/>
  <c r="BR368" i="1"/>
  <c r="BS368" i="1" s="1"/>
  <c r="BT368" i="1" s="1"/>
  <c r="BU368" i="1" s="1"/>
  <c r="BV368" i="1" s="1"/>
  <c r="BW368" i="1" s="1"/>
  <c r="BX368" i="1" s="1"/>
  <c r="BY368" i="1" s="1"/>
  <c r="BZ368" i="1" s="1"/>
  <c r="CA368" i="1" s="1"/>
  <c r="CB368" i="1" s="1"/>
  <c r="CC368" i="1" s="1"/>
  <c r="CD368" i="1" s="1"/>
  <c r="CE368" i="1" s="1"/>
  <c r="CF368" i="1" s="1"/>
  <c r="CG368" i="1" s="1"/>
  <c r="CH368" i="1" s="1"/>
  <c r="CI368" i="1" s="1"/>
  <c r="CJ368" i="1" s="1"/>
  <c r="CK368" i="1" s="1"/>
  <c r="CL368" i="1" s="1"/>
  <c r="CM368" i="1" s="1"/>
  <c r="CN368" i="1" s="1"/>
  <c r="CO368" i="1" s="1"/>
  <c r="W374" i="1"/>
  <c r="BR374" i="1"/>
  <c r="BS374" i="1" s="1"/>
  <c r="BT374" i="1" s="1"/>
  <c r="BU374" i="1" s="1"/>
  <c r="BV374" i="1" s="1"/>
  <c r="BW374" i="1" s="1"/>
  <c r="BX374" i="1" s="1"/>
  <c r="BY374" i="1" s="1"/>
  <c r="BZ374" i="1" s="1"/>
  <c r="CA374" i="1" s="1"/>
  <c r="CB374" i="1" s="1"/>
  <c r="CC374" i="1" s="1"/>
  <c r="CD374" i="1" s="1"/>
  <c r="CE374" i="1" s="1"/>
  <c r="CF374" i="1" s="1"/>
  <c r="CG374" i="1" s="1"/>
  <c r="CH374" i="1" s="1"/>
  <c r="CI374" i="1" s="1"/>
  <c r="CJ374" i="1" s="1"/>
  <c r="CK374" i="1" s="1"/>
  <c r="CL374" i="1" s="1"/>
  <c r="CM374" i="1" s="1"/>
  <c r="CN374" i="1" s="1"/>
  <c r="CO374" i="1" s="1"/>
  <c r="AH374" i="1"/>
  <c r="AI374" i="1" s="1"/>
  <c r="X374" i="1"/>
  <c r="AH371" i="1"/>
  <c r="AI371" i="1" s="1"/>
  <c r="X371" i="1"/>
  <c r="W371" i="1"/>
  <c r="BR371" i="1"/>
  <c r="BS371" i="1" s="1"/>
  <c r="BT371" i="1" s="1"/>
  <c r="BU371" i="1" s="1"/>
  <c r="BV371" i="1" s="1"/>
  <c r="BW371" i="1" s="1"/>
  <c r="BX371" i="1" s="1"/>
  <c r="BY371" i="1" s="1"/>
  <c r="BZ371" i="1" s="1"/>
  <c r="CA371" i="1" s="1"/>
  <c r="CB371" i="1" s="1"/>
  <c r="CC371" i="1" s="1"/>
  <c r="CD371" i="1" s="1"/>
  <c r="CE371" i="1" s="1"/>
  <c r="CF371" i="1" s="1"/>
  <c r="CG371" i="1" s="1"/>
  <c r="CH371" i="1" s="1"/>
  <c r="CI371" i="1" s="1"/>
  <c r="CJ371" i="1" s="1"/>
  <c r="CK371" i="1" s="1"/>
  <c r="CL371" i="1" s="1"/>
  <c r="CM371" i="1" s="1"/>
  <c r="CN371" i="1" s="1"/>
  <c r="CO371" i="1" s="1"/>
  <c r="AH384" i="1"/>
  <c r="AI384" i="1" s="1"/>
  <c r="X384" i="1"/>
  <c r="BR384" i="1"/>
  <c r="BS384" i="1" s="1"/>
  <c r="BT384" i="1" s="1"/>
  <c r="BU384" i="1" s="1"/>
  <c r="BV384" i="1" s="1"/>
  <c r="BW384" i="1" s="1"/>
  <c r="BX384" i="1" s="1"/>
  <c r="BY384" i="1" s="1"/>
  <c r="BZ384" i="1" s="1"/>
  <c r="CA384" i="1" s="1"/>
  <c r="CB384" i="1" s="1"/>
  <c r="CC384" i="1" s="1"/>
  <c r="CD384" i="1" s="1"/>
  <c r="CE384" i="1" s="1"/>
  <c r="CF384" i="1" s="1"/>
  <c r="CG384" i="1" s="1"/>
  <c r="CH384" i="1" s="1"/>
  <c r="CI384" i="1" s="1"/>
  <c r="CJ384" i="1" s="1"/>
  <c r="CK384" i="1" s="1"/>
  <c r="CL384" i="1" s="1"/>
  <c r="CM384" i="1" s="1"/>
  <c r="CN384" i="1" s="1"/>
  <c r="CO384" i="1" s="1"/>
  <c r="W384" i="1"/>
  <c r="BR399" i="1"/>
  <c r="BS399" i="1" s="1"/>
  <c r="BT399" i="1" s="1"/>
  <c r="BU399" i="1" s="1"/>
  <c r="BV399" i="1" s="1"/>
  <c r="BW399" i="1" s="1"/>
  <c r="BX399" i="1" s="1"/>
  <c r="BY399" i="1" s="1"/>
  <c r="BZ399" i="1" s="1"/>
  <c r="CA399" i="1" s="1"/>
  <c r="CB399" i="1" s="1"/>
  <c r="CC399" i="1" s="1"/>
  <c r="CD399" i="1" s="1"/>
  <c r="CE399" i="1" s="1"/>
  <c r="CF399" i="1" s="1"/>
  <c r="CG399" i="1" s="1"/>
  <c r="CH399" i="1" s="1"/>
  <c r="CI399" i="1" s="1"/>
  <c r="CJ399" i="1" s="1"/>
  <c r="CK399" i="1" s="1"/>
  <c r="CL399" i="1" s="1"/>
  <c r="CM399" i="1" s="1"/>
  <c r="CN399" i="1" s="1"/>
  <c r="CO399" i="1" s="1"/>
  <c r="W399" i="1"/>
  <c r="AH399" i="1"/>
  <c r="AI399" i="1" s="1"/>
  <c r="X399" i="1"/>
  <c r="AH400" i="1"/>
  <c r="AI400" i="1" s="1"/>
  <c r="X400" i="1"/>
  <c r="BR400" i="1"/>
  <c r="BS400" i="1" s="1"/>
  <c r="BT400" i="1" s="1"/>
  <c r="BU400" i="1" s="1"/>
  <c r="BV400" i="1" s="1"/>
  <c r="BW400" i="1" s="1"/>
  <c r="BX400" i="1" s="1"/>
  <c r="BY400" i="1" s="1"/>
  <c r="BZ400" i="1" s="1"/>
  <c r="CA400" i="1" s="1"/>
  <c r="CB400" i="1" s="1"/>
  <c r="CC400" i="1" s="1"/>
  <c r="CD400" i="1" s="1"/>
  <c r="CE400" i="1" s="1"/>
  <c r="CF400" i="1" s="1"/>
  <c r="CG400" i="1" s="1"/>
  <c r="CH400" i="1" s="1"/>
  <c r="CI400" i="1" s="1"/>
  <c r="CJ400" i="1" s="1"/>
  <c r="CK400" i="1" s="1"/>
  <c r="CL400" i="1" s="1"/>
  <c r="CM400" i="1" s="1"/>
  <c r="CN400" i="1" s="1"/>
  <c r="CO400" i="1" s="1"/>
  <c r="W400" i="1"/>
  <c r="AH426" i="1"/>
  <c r="AI426" i="1" s="1"/>
  <c r="X426" i="1"/>
  <c r="BR426" i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CK426" i="1" s="1"/>
  <c r="CL426" i="1" s="1"/>
  <c r="CM426" i="1" s="1"/>
  <c r="CN426" i="1" s="1"/>
  <c r="CO426" i="1" s="1"/>
  <c r="W426" i="1"/>
  <c r="AH435" i="1"/>
  <c r="AI435" i="1" s="1"/>
  <c r="X435" i="1"/>
  <c r="BR435" i="1"/>
  <c r="BS435" i="1" s="1"/>
  <c r="BT435" i="1" s="1"/>
  <c r="BU435" i="1" s="1"/>
  <c r="BV435" i="1" s="1"/>
  <c r="BW435" i="1" s="1"/>
  <c r="BX435" i="1" s="1"/>
  <c r="BY435" i="1" s="1"/>
  <c r="BZ435" i="1" s="1"/>
  <c r="CA435" i="1" s="1"/>
  <c r="CB435" i="1" s="1"/>
  <c r="CC435" i="1" s="1"/>
  <c r="CD435" i="1" s="1"/>
  <c r="CE435" i="1" s="1"/>
  <c r="CF435" i="1" s="1"/>
  <c r="CG435" i="1" s="1"/>
  <c r="CH435" i="1" s="1"/>
  <c r="CI435" i="1" s="1"/>
  <c r="CJ435" i="1" s="1"/>
  <c r="CK435" i="1" s="1"/>
  <c r="CL435" i="1" s="1"/>
  <c r="CM435" i="1" s="1"/>
  <c r="CN435" i="1" s="1"/>
  <c r="CO435" i="1" s="1"/>
  <c r="W435" i="1"/>
  <c r="BR487" i="1"/>
  <c r="BS487" i="1" s="1"/>
  <c r="BT487" i="1" s="1"/>
  <c r="BU487" i="1" s="1"/>
  <c r="BV487" i="1" s="1"/>
  <c r="BW487" i="1" s="1"/>
  <c r="BQ434" i="1"/>
  <c r="AN434" i="1" s="1"/>
  <c r="AO434" i="1" s="1"/>
  <c r="BQ392" i="1"/>
  <c r="AN392" i="1" s="1"/>
  <c r="AO392" i="1" s="1"/>
  <c r="BR469" i="1"/>
  <c r="BS469" i="1" s="1"/>
  <c r="BT469" i="1" s="1"/>
  <c r="BU469" i="1" s="1"/>
  <c r="BV469" i="1" s="1"/>
  <c r="BW469" i="1" s="1"/>
  <c r="BR386" i="1"/>
  <c r="BR381" i="1"/>
  <c r="BR323" i="1"/>
  <c r="BS323" i="1" s="1"/>
  <c r="BT323" i="1" s="1"/>
  <c r="BU323" i="1" s="1"/>
  <c r="BV323" i="1" s="1"/>
  <c r="BW323" i="1" s="1"/>
  <c r="BX323" i="1" s="1"/>
  <c r="BY323" i="1" s="1"/>
  <c r="BZ323" i="1" s="1"/>
  <c r="CA323" i="1" s="1"/>
  <c r="CB323" i="1" s="1"/>
  <c r="CC323" i="1" s="1"/>
  <c r="CD323" i="1" s="1"/>
  <c r="CE323" i="1" s="1"/>
  <c r="CF323" i="1" s="1"/>
  <c r="CG323" i="1" s="1"/>
  <c r="CH323" i="1" s="1"/>
  <c r="CI323" i="1" s="1"/>
  <c r="CJ323" i="1" s="1"/>
  <c r="CK323" i="1" s="1"/>
  <c r="CL323" i="1" s="1"/>
  <c r="CM323" i="1" s="1"/>
  <c r="CN323" i="1" s="1"/>
  <c r="CO323" i="1" s="1"/>
  <c r="AV323" i="1"/>
  <c r="AH323" i="1"/>
  <c r="AI323" i="1" s="1"/>
  <c r="X323" i="1"/>
  <c r="W323" i="1"/>
  <c r="AW323" i="1" s="1"/>
  <c r="AV261" i="1"/>
  <c r="AH261" i="1"/>
  <c r="AI261" i="1" s="1"/>
  <c r="X261" i="1"/>
  <c r="W261" i="1"/>
  <c r="BR261" i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CK261" i="1" s="1"/>
  <c r="CL261" i="1" s="1"/>
  <c r="CM261" i="1" s="1"/>
  <c r="CN261" i="1" s="1"/>
  <c r="CO261" i="1" s="1"/>
  <c r="W234" i="1"/>
  <c r="AW234" i="1" s="1"/>
  <c r="BR234" i="1"/>
  <c r="BS234" i="1" s="1"/>
  <c r="BT234" i="1" s="1"/>
  <c r="BU234" i="1" s="1"/>
  <c r="BV234" i="1" s="1"/>
  <c r="BW234" i="1" s="1"/>
  <c r="BX234" i="1" s="1"/>
  <c r="BY234" i="1" s="1"/>
  <c r="BZ234" i="1" s="1"/>
  <c r="CA234" i="1" s="1"/>
  <c r="CB234" i="1" s="1"/>
  <c r="CC234" i="1" s="1"/>
  <c r="CD234" i="1" s="1"/>
  <c r="CE234" i="1" s="1"/>
  <c r="CF234" i="1" s="1"/>
  <c r="CG234" i="1" s="1"/>
  <c r="CH234" i="1" s="1"/>
  <c r="CI234" i="1" s="1"/>
  <c r="CJ234" i="1" s="1"/>
  <c r="CK234" i="1" s="1"/>
  <c r="CL234" i="1" s="1"/>
  <c r="CM234" i="1" s="1"/>
  <c r="CN234" i="1" s="1"/>
  <c r="CO234" i="1" s="1"/>
  <c r="AV234" i="1"/>
  <c r="AH234" i="1"/>
  <c r="AI234" i="1" s="1"/>
  <c r="X234" i="1"/>
  <c r="AV244" i="1"/>
  <c r="AH244" i="1"/>
  <c r="AI244" i="1" s="1"/>
  <c r="X244" i="1"/>
  <c r="W244" i="1"/>
  <c r="AW244" i="1" s="1"/>
  <c r="BR244" i="1"/>
  <c r="BS244" i="1" s="1"/>
  <c r="BT244" i="1" s="1"/>
  <c r="BU244" i="1" s="1"/>
  <c r="BV244" i="1" s="1"/>
  <c r="BW244" i="1" s="1"/>
  <c r="BX244" i="1" s="1"/>
  <c r="BY244" i="1" s="1"/>
  <c r="BZ244" i="1" s="1"/>
  <c r="CA244" i="1" s="1"/>
  <c r="CB244" i="1" s="1"/>
  <c r="CC244" i="1" s="1"/>
  <c r="CD244" i="1" s="1"/>
  <c r="CE244" i="1" s="1"/>
  <c r="CF244" i="1" s="1"/>
  <c r="CG244" i="1" s="1"/>
  <c r="CH244" i="1" s="1"/>
  <c r="CI244" i="1" s="1"/>
  <c r="CJ244" i="1" s="1"/>
  <c r="CK244" i="1" s="1"/>
  <c r="CL244" i="1" s="1"/>
  <c r="CM244" i="1" s="1"/>
  <c r="CN244" i="1" s="1"/>
  <c r="CO244" i="1" s="1"/>
  <c r="AH231" i="1"/>
  <c r="AI231" i="1" s="1"/>
  <c r="X231" i="1"/>
  <c r="W231" i="1"/>
  <c r="BR231" i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K231" i="1" s="1"/>
  <c r="CL231" i="1" s="1"/>
  <c r="CM231" i="1" s="1"/>
  <c r="CN231" i="1" s="1"/>
  <c r="CO231" i="1" s="1"/>
  <c r="AH123" i="1"/>
  <c r="AI123" i="1" s="1"/>
  <c r="X123" i="1"/>
  <c r="BR123" i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W123" i="1"/>
  <c r="AH49" i="1"/>
  <c r="AI49" i="1" s="1"/>
  <c r="X49" i="1"/>
  <c r="BR49" i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W49" i="1"/>
  <c r="W379" i="1"/>
  <c r="BR379" i="1"/>
  <c r="BS379" i="1" s="1"/>
  <c r="BT379" i="1" s="1"/>
  <c r="BU379" i="1" s="1"/>
  <c r="BV379" i="1" s="1"/>
  <c r="BW379" i="1" s="1"/>
  <c r="BX379" i="1" s="1"/>
  <c r="BY379" i="1" s="1"/>
  <c r="BZ379" i="1" s="1"/>
  <c r="CA379" i="1" s="1"/>
  <c r="CB379" i="1" s="1"/>
  <c r="CC379" i="1" s="1"/>
  <c r="CD379" i="1" s="1"/>
  <c r="CE379" i="1" s="1"/>
  <c r="CF379" i="1" s="1"/>
  <c r="CG379" i="1" s="1"/>
  <c r="CH379" i="1" s="1"/>
  <c r="CI379" i="1" s="1"/>
  <c r="CJ379" i="1" s="1"/>
  <c r="CK379" i="1" s="1"/>
  <c r="CL379" i="1" s="1"/>
  <c r="CM379" i="1" s="1"/>
  <c r="CN379" i="1" s="1"/>
  <c r="CO379" i="1" s="1"/>
  <c r="AV379" i="1"/>
  <c r="AH379" i="1"/>
  <c r="AI379" i="1" s="1"/>
  <c r="X379" i="1"/>
  <c r="W367" i="1"/>
  <c r="AW367" i="1" s="1"/>
  <c r="BR367" i="1"/>
  <c r="BS367" i="1" s="1"/>
  <c r="BT367" i="1" s="1"/>
  <c r="BU367" i="1" s="1"/>
  <c r="BV367" i="1" s="1"/>
  <c r="BW367" i="1" s="1"/>
  <c r="BX367" i="1" s="1"/>
  <c r="BY367" i="1" s="1"/>
  <c r="BZ367" i="1" s="1"/>
  <c r="CA367" i="1" s="1"/>
  <c r="CB367" i="1" s="1"/>
  <c r="CC367" i="1" s="1"/>
  <c r="CD367" i="1" s="1"/>
  <c r="CE367" i="1" s="1"/>
  <c r="CF367" i="1" s="1"/>
  <c r="CG367" i="1" s="1"/>
  <c r="CH367" i="1" s="1"/>
  <c r="CI367" i="1" s="1"/>
  <c r="CJ367" i="1" s="1"/>
  <c r="CK367" i="1" s="1"/>
  <c r="CL367" i="1" s="1"/>
  <c r="CM367" i="1" s="1"/>
  <c r="CN367" i="1" s="1"/>
  <c r="CO367" i="1" s="1"/>
  <c r="AV367" i="1"/>
  <c r="AH367" i="1"/>
  <c r="AI367" i="1" s="1"/>
  <c r="X367" i="1"/>
  <c r="BR340" i="1"/>
  <c r="BS340" i="1" s="1"/>
  <c r="BT340" i="1" s="1"/>
  <c r="BU340" i="1" s="1"/>
  <c r="BV340" i="1" s="1"/>
  <c r="BW340" i="1" s="1"/>
  <c r="BX340" i="1" s="1"/>
  <c r="BY340" i="1" s="1"/>
  <c r="BZ340" i="1" s="1"/>
  <c r="CA340" i="1" s="1"/>
  <c r="CB340" i="1" s="1"/>
  <c r="CC340" i="1" s="1"/>
  <c r="CD340" i="1" s="1"/>
  <c r="CE340" i="1" s="1"/>
  <c r="CF340" i="1" s="1"/>
  <c r="CG340" i="1" s="1"/>
  <c r="CH340" i="1" s="1"/>
  <c r="CI340" i="1" s="1"/>
  <c r="CJ340" i="1" s="1"/>
  <c r="CK340" i="1" s="1"/>
  <c r="CL340" i="1" s="1"/>
  <c r="CM340" i="1" s="1"/>
  <c r="CN340" i="1" s="1"/>
  <c r="CO340" i="1" s="1"/>
  <c r="AH340" i="1"/>
  <c r="AI340" i="1" s="1"/>
  <c r="X340" i="1"/>
  <c r="W340" i="1"/>
  <c r="BR325" i="1"/>
  <c r="BS325" i="1" s="1"/>
  <c r="BT325" i="1" s="1"/>
  <c r="BU325" i="1" s="1"/>
  <c r="BV325" i="1" s="1"/>
  <c r="BW325" i="1" s="1"/>
  <c r="BX325" i="1" s="1"/>
  <c r="BY325" i="1" s="1"/>
  <c r="BZ325" i="1" s="1"/>
  <c r="CA325" i="1" s="1"/>
  <c r="CB325" i="1" s="1"/>
  <c r="CC325" i="1" s="1"/>
  <c r="CD325" i="1" s="1"/>
  <c r="CE325" i="1" s="1"/>
  <c r="CF325" i="1" s="1"/>
  <c r="CG325" i="1" s="1"/>
  <c r="CH325" i="1" s="1"/>
  <c r="CI325" i="1" s="1"/>
  <c r="CJ325" i="1" s="1"/>
  <c r="CK325" i="1" s="1"/>
  <c r="CL325" i="1" s="1"/>
  <c r="CM325" i="1" s="1"/>
  <c r="CN325" i="1" s="1"/>
  <c r="CO325" i="1" s="1"/>
  <c r="AH325" i="1"/>
  <c r="AI325" i="1" s="1"/>
  <c r="X325" i="1"/>
  <c r="W325" i="1"/>
  <c r="AV300" i="1"/>
  <c r="AH300" i="1"/>
  <c r="AI300" i="1" s="1"/>
  <c r="X300" i="1"/>
  <c r="BR300" i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K300" i="1" s="1"/>
  <c r="CL300" i="1" s="1"/>
  <c r="CM300" i="1" s="1"/>
  <c r="CN300" i="1" s="1"/>
  <c r="CO300" i="1" s="1"/>
  <c r="W300" i="1"/>
  <c r="AW300" i="1" s="1"/>
  <c r="BR305" i="1"/>
  <c r="BS305" i="1" s="1"/>
  <c r="BT305" i="1" s="1"/>
  <c r="BU305" i="1" s="1"/>
  <c r="BV305" i="1" s="1"/>
  <c r="BW305" i="1" s="1"/>
  <c r="BX305" i="1" s="1"/>
  <c r="BY305" i="1" s="1"/>
  <c r="BZ305" i="1" s="1"/>
  <c r="CA305" i="1" s="1"/>
  <c r="CB305" i="1" s="1"/>
  <c r="CC305" i="1" s="1"/>
  <c r="CD305" i="1" s="1"/>
  <c r="CE305" i="1" s="1"/>
  <c r="CF305" i="1" s="1"/>
  <c r="CG305" i="1" s="1"/>
  <c r="CH305" i="1" s="1"/>
  <c r="CI305" i="1" s="1"/>
  <c r="CJ305" i="1" s="1"/>
  <c r="CK305" i="1" s="1"/>
  <c r="CL305" i="1" s="1"/>
  <c r="CM305" i="1" s="1"/>
  <c r="CN305" i="1" s="1"/>
  <c r="CO305" i="1" s="1"/>
  <c r="AV305" i="1"/>
  <c r="AH305" i="1"/>
  <c r="AI305" i="1" s="1"/>
  <c r="X305" i="1"/>
  <c r="W305" i="1"/>
  <c r="AW305" i="1" s="1"/>
  <c r="BR292" i="1"/>
  <c r="BS292" i="1" s="1"/>
  <c r="BT292" i="1" s="1"/>
  <c r="BU292" i="1" s="1"/>
  <c r="BV292" i="1" s="1"/>
  <c r="BW292" i="1" s="1"/>
  <c r="BX292" i="1" s="1"/>
  <c r="BY292" i="1" s="1"/>
  <c r="BZ292" i="1" s="1"/>
  <c r="CA292" i="1" s="1"/>
  <c r="CB292" i="1" s="1"/>
  <c r="CC292" i="1" s="1"/>
  <c r="CD292" i="1" s="1"/>
  <c r="CE292" i="1" s="1"/>
  <c r="CF292" i="1" s="1"/>
  <c r="CG292" i="1" s="1"/>
  <c r="CH292" i="1" s="1"/>
  <c r="CI292" i="1" s="1"/>
  <c r="CJ292" i="1" s="1"/>
  <c r="CK292" i="1" s="1"/>
  <c r="CL292" i="1" s="1"/>
  <c r="CM292" i="1" s="1"/>
  <c r="CN292" i="1" s="1"/>
  <c r="CO292" i="1" s="1"/>
  <c r="AV292" i="1"/>
  <c r="AH292" i="1"/>
  <c r="AI292" i="1" s="1"/>
  <c r="X292" i="1"/>
  <c r="W292" i="1"/>
  <c r="AW292" i="1" s="1"/>
  <c r="W287" i="1"/>
  <c r="BR287" i="1"/>
  <c r="BS287" i="1" s="1"/>
  <c r="BT287" i="1" s="1"/>
  <c r="BU287" i="1" s="1"/>
  <c r="BV287" i="1" s="1"/>
  <c r="BW287" i="1" s="1"/>
  <c r="BX287" i="1" s="1"/>
  <c r="BY287" i="1" s="1"/>
  <c r="BZ287" i="1" s="1"/>
  <c r="CA287" i="1" s="1"/>
  <c r="CB287" i="1" s="1"/>
  <c r="CC287" i="1" s="1"/>
  <c r="CD287" i="1" s="1"/>
  <c r="CE287" i="1" s="1"/>
  <c r="CF287" i="1" s="1"/>
  <c r="CG287" i="1" s="1"/>
  <c r="CH287" i="1" s="1"/>
  <c r="CI287" i="1" s="1"/>
  <c r="CJ287" i="1" s="1"/>
  <c r="CK287" i="1" s="1"/>
  <c r="CL287" i="1" s="1"/>
  <c r="CM287" i="1" s="1"/>
  <c r="CN287" i="1" s="1"/>
  <c r="CO287" i="1" s="1"/>
  <c r="AV287" i="1"/>
  <c r="AH287" i="1"/>
  <c r="AI287" i="1" s="1"/>
  <c r="X287" i="1"/>
  <c r="AV232" i="1"/>
  <c r="AH232" i="1"/>
  <c r="AI232" i="1" s="1"/>
  <c r="X232" i="1"/>
  <c r="W232" i="1"/>
  <c r="AW232" i="1" s="1"/>
  <c r="BR232" i="1"/>
  <c r="BS232" i="1" s="1"/>
  <c r="BT232" i="1" s="1"/>
  <c r="BU232" i="1" s="1"/>
  <c r="BV232" i="1" s="1"/>
  <c r="BW232" i="1" s="1"/>
  <c r="BX232" i="1" s="1"/>
  <c r="BY232" i="1" s="1"/>
  <c r="BZ232" i="1" s="1"/>
  <c r="CA232" i="1" s="1"/>
  <c r="CB232" i="1" s="1"/>
  <c r="CC232" i="1" s="1"/>
  <c r="CD232" i="1" s="1"/>
  <c r="CE232" i="1" s="1"/>
  <c r="CF232" i="1" s="1"/>
  <c r="CG232" i="1" s="1"/>
  <c r="CH232" i="1" s="1"/>
  <c r="CI232" i="1" s="1"/>
  <c r="CJ232" i="1" s="1"/>
  <c r="CK232" i="1" s="1"/>
  <c r="CL232" i="1" s="1"/>
  <c r="CM232" i="1" s="1"/>
  <c r="CN232" i="1" s="1"/>
  <c r="CO232" i="1" s="1"/>
  <c r="AH185" i="1"/>
  <c r="AI185" i="1" s="1"/>
  <c r="X185" i="1"/>
  <c r="W185" i="1"/>
  <c r="AW185" i="1" s="1"/>
  <c r="BR185" i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AH155" i="1"/>
  <c r="AI155" i="1" s="1"/>
  <c r="X155" i="1"/>
  <c r="W155" i="1"/>
  <c r="BR155" i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AV196" i="1"/>
  <c r="AH196" i="1"/>
  <c r="AI196" i="1" s="1"/>
  <c r="X196" i="1"/>
  <c r="BR196" i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W196" i="1"/>
  <c r="AW196" i="1" s="1"/>
  <c r="AV165" i="1"/>
  <c r="AH165" i="1"/>
  <c r="AI165" i="1" s="1"/>
  <c r="X165" i="1"/>
  <c r="BR165" i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W165" i="1"/>
  <c r="AW165" i="1" s="1"/>
  <c r="AH145" i="1"/>
  <c r="AI145" i="1" s="1"/>
  <c r="X145" i="1"/>
  <c r="W145" i="1"/>
  <c r="BR145" i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BR91" i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W91" i="1"/>
  <c r="AH91" i="1"/>
  <c r="AI91" i="1" s="1"/>
  <c r="X91" i="1"/>
  <c r="W86" i="1"/>
  <c r="AW86" i="1" s="1"/>
  <c r="BR86" i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AH86" i="1"/>
  <c r="AI86" i="1" s="1"/>
  <c r="X86" i="1"/>
  <c r="BR77" i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W77" i="1"/>
  <c r="AH77" i="1"/>
  <c r="AI77" i="1" s="1"/>
  <c r="X77" i="1"/>
  <c r="BR68" i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AH68" i="1"/>
  <c r="AI68" i="1" s="1"/>
  <c r="X68" i="1"/>
  <c r="W68" i="1"/>
  <c r="AW68" i="1" s="1"/>
  <c r="BR26" i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W26" i="1"/>
  <c r="AH26" i="1"/>
  <c r="AI26" i="1" s="1"/>
  <c r="X26" i="1"/>
  <c r="W17" i="1"/>
  <c r="AW17" i="1" s="1"/>
  <c r="BR17" i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AH17" i="1"/>
  <c r="AI17" i="1" s="1"/>
  <c r="X17" i="1"/>
  <c r="BR7" i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AH7" i="1"/>
  <c r="AI7" i="1" s="1"/>
  <c r="X7" i="1"/>
  <c r="W7" i="1"/>
  <c r="AW7" i="1" s="1"/>
  <c r="BR18" i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AH18" i="1"/>
  <c r="AI18" i="1" s="1"/>
  <c r="X18" i="1"/>
  <c r="W18" i="1"/>
  <c r="AW18" i="1" s="1"/>
  <c r="BR27" i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AH27" i="1"/>
  <c r="AI27" i="1" s="1"/>
  <c r="X27" i="1"/>
  <c r="W27" i="1"/>
  <c r="AW27" i="1" s="1"/>
  <c r="BR24" i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AH24" i="1"/>
  <c r="AI24" i="1" s="1"/>
  <c r="X24" i="1"/>
  <c r="W24" i="1"/>
  <c r="BR30" i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AH30" i="1"/>
  <c r="AI30" i="1" s="1"/>
  <c r="X30" i="1"/>
  <c r="W30" i="1"/>
  <c r="AW30" i="1" s="1"/>
  <c r="BR35" i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AH35" i="1"/>
  <c r="AI35" i="1" s="1"/>
  <c r="X35" i="1"/>
  <c r="W35" i="1"/>
  <c r="AW35" i="1" s="1"/>
  <c r="AH65" i="1"/>
  <c r="AI65" i="1" s="1"/>
  <c r="X65" i="1"/>
  <c r="BR65" i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W65" i="1"/>
  <c r="BR22" i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AH22" i="1"/>
  <c r="AI22" i="1" s="1"/>
  <c r="X22" i="1"/>
  <c r="W22" i="1"/>
  <c r="AW22" i="1" s="1"/>
  <c r="BR23" i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AH23" i="1"/>
  <c r="AI23" i="1" s="1"/>
  <c r="X23" i="1"/>
  <c r="W23" i="1"/>
  <c r="AW23" i="1" s="1"/>
  <c r="W71" i="1"/>
  <c r="AW71" i="1" s="1"/>
  <c r="BR71" i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AH71" i="1"/>
  <c r="AI71" i="1" s="1"/>
  <c r="X71" i="1"/>
  <c r="BR102" i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AV102" i="1"/>
  <c r="AH102" i="1"/>
  <c r="AI102" i="1" s="1"/>
  <c r="X102" i="1"/>
  <c r="W102" i="1"/>
  <c r="AW102" i="1" s="1"/>
  <c r="AH93" i="1"/>
  <c r="AI93" i="1" s="1"/>
  <c r="X93" i="1"/>
  <c r="BR93" i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W93" i="1"/>
  <c r="BR122" i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W122" i="1"/>
  <c r="AH122" i="1"/>
  <c r="AI122" i="1" s="1"/>
  <c r="X122" i="1"/>
  <c r="W130" i="1"/>
  <c r="AW130" i="1" s="1"/>
  <c r="BR130" i="1"/>
  <c r="BS130" i="1" s="1"/>
  <c r="BT130" i="1" s="1"/>
  <c r="BU130" i="1" s="1"/>
  <c r="BV130" i="1" s="1"/>
  <c r="BW130" i="1" s="1"/>
  <c r="BX130" i="1" s="1"/>
  <c r="BY130" i="1" s="1"/>
  <c r="BZ130" i="1" s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AH130" i="1"/>
  <c r="AI130" i="1" s="1"/>
  <c r="X130" i="1"/>
  <c r="AH141" i="1"/>
  <c r="AI141" i="1" s="1"/>
  <c r="X141" i="1"/>
  <c r="BR141" i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W141" i="1"/>
  <c r="AW141" i="1" s="1"/>
  <c r="AV146" i="1"/>
  <c r="AH146" i="1"/>
  <c r="AI146" i="1" s="1"/>
  <c r="X146" i="1"/>
  <c r="BR146" i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W146" i="1"/>
  <c r="AW146" i="1" s="1"/>
  <c r="W157" i="1"/>
  <c r="BR157" i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AH157" i="1"/>
  <c r="AI157" i="1" s="1"/>
  <c r="X157" i="1"/>
  <c r="W168" i="1"/>
  <c r="BR168" i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AH168" i="1"/>
  <c r="AI168" i="1" s="1"/>
  <c r="X168" i="1"/>
  <c r="W184" i="1"/>
  <c r="BR184" i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AH184" i="1"/>
  <c r="AI184" i="1" s="1"/>
  <c r="X184" i="1"/>
  <c r="W203" i="1"/>
  <c r="BR203" i="1"/>
  <c r="BS203" i="1" s="1"/>
  <c r="BT203" i="1" s="1"/>
  <c r="BU203" i="1" s="1"/>
  <c r="BV203" i="1" s="1"/>
  <c r="BW203" i="1" s="1"/>
  <c r="BX203" i="1" s="1"/>
  <c r="BY203" i="1" s="1"/>
  <c r="BZ203" i="1" s="1"/>
  <c r="CA203" i="1" s="1"/>
  <c r="CB203" i="1" s="1"/>
  <c r="CC203" i="1" s="1"/>
  <c r="CD203" i="1" s="1"/>
  <c r="CE203" i="1" s="1"/>
  <c r="CF203" i="1" s="1"/>
  <c r="CG203" i="1" s="1"/>
  <c r="CH203" i="1" s="1"/>
  <c r="CI203" i="1" s="1"/>
  <c r="CJ203" i="1" s="1"/>
  <c r="CK203" i="1" s="1"/>
  <c r="CL203" i="1" s="1"/>
  <c r="CM203" i="1" s="1"/>
  <c r="CN203" i="1" s="1"/>
  <c r="CO203" i="1" s="1"/>
  <c r="AH203" i="1"/>
  <c r="AI203" i="1" s="1"/>
  <c r="X203" i="1"/>
  <c r="AV170" i="1"/>
  <c r="AH170" i="1"/>
  <c r="AI170" i="1" s="1"/>
  <c r="X170" i="1"/>
  <c r="W170" i="1"/>
  <c r="AW170" i="1" s="1"/>
  <c r="BR170" i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AV242" i="1"/>
  <c r="AH242" i="1"/>
  <c r="AI242" i="1" s="1"/>
  <c r="X242" i="1"/>
  <c r="W242" i="1"/>
  <c r="AW242" i="1" s="1"/>
  <c r="BR242" i="1"/>
  <c r="BS242" i="1" s="1"/>
  <c r="BT242" i="1" s="1"/>
  <c r="BU242" i="1" s="1"/>
  <c r="BV242" i="1" s="1"/>
  <c r="BW242" i="1" s="1"/>
  <c r="BX242" i="1" s="1"/>
  <c r="BY242" i="1" s="1"/>
  <c r="BZ242" i="1" s="1"/>
  <c r="CA242" i="1" s="1"/>
  <c r="CB242" i="1" s="1"/>
  <c r="CC242" i="1" s="1"/>
  <c r="CD242" i="1" s="1"/>
  <c r="CE242" i="1" s="1"/>
  <c r="CF242" i="1" s="1"/>
  <c r="CG242" i="1" s="1"/>
  <c r="CH242" i="1" s="1"/>
  <c r="CI242" i="1" s="1"/>
  <c r="CJ242" i="1" s="1"/>
  <c r="CK242" i="1" s="1"/>
  <c r="CL242" i="1" s="1"/>
  <c r="CM242" i="1" s="1"/>
  <c r="CN242" i="1" s="1"/>
  <c r="CO242" i="1" s="1"/>
  <c r="AH152" i="1"/>
  <c r="AI152" i="1" s="1"/>
  <c r="X152" i="1"/>
  <c r="W152" i="1"/>
  <c r="BR152" i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AH166" i="1"/>
  <c r="AI166" i="1" s="1"/>
  <c r="X166" i="1"/>
  <c r="W166" i="1"/>
  <c r="BR166" i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AH173" i="1"/>
  <c r="AI173" i="1" s="1"/>
  <c r="X173" i="1"/>
  <c r="W173" i="1"/>
  <c r="BR173" i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AH179" i="1"/>
  <c r="AI179" i="1" s="1"/>
  <c r="X179" i="1"/>
  <c r="W179" i="1"/>
  <c r="BR179" i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AH199" i="1"/>
  <c r="AI199" i="1" s="1"/>
  <c r="X199" i="1"/>
  <c r="W199" i="1"/>
  <c r="BR199" i="1"/>
  <c r="BS199" i="1" s="1"/>
  <c r="BT199" i="1" s="1"/>
  <c r="BU199" i="1" s="1"/>
  <c r="BV199" i="1" s="1"/>
  <c r="BW199" i="1" s="1"/>
  <c r="BX199" i="1" s="1"/>
  <c r="BY199" i="1" s="1"/>
  <c r="BZ199" i="1" s="1"/>
  <c r="CA199" i="1" s="1"/>
  <c r="CB199" i="1" s="1"/>
  <c r="CC199" i="1" s="1"/>
  <c r="CD199" i="1" s="1"/>
  <c r="CE199" i="1" s="1"/>
  <c r="CF199" i="1" s="1"/>
  <c r="CG199" i="1" s="1"/>
  <c r="CH199" i="1" s="1"/>
  <c r="CI199" i="1" s="1"/>
  <c r="CJ199" i="1" s="1"/>
  <c r="CK199" i="1" s="1"/>
  <c r="CL199" i="1" s="1"/>
  <c r="CM199" i="1" s="1"/>
  <c r="CN199" i="1" s="1"/>
  <c r="CO199" i="1" s="1"/>
  <c r="AH210" i="1"/>
  <c r="AI210" i="1" s="1"/>
  <c r="X210" i="1"/>
  <c r="W210" i="1"/>
  <c r="BR210" i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K210" i="1" s="1"/>
  <c r="CL210" i="1" s="1"/>
  <c r="CM210" i="1" s="1"/>
  <c r="CN210" i="1" s="1"/>
  <c r="CO210" i="1" s="1"/>
  <c r="BR253" i="1"/>
  <c r="BS253" i="1" s="1"/>
  <c r="BT253" i="1" s="1"/>
  <c r="BU253" i="1" s="1"/>
  <c r="BV253" i="1" s="1"/>
  <c r="BW253" i="1" s="1"/>
  <c r="BX253" i="1" s="1"/>
  <c r="BY253" i="1" s="1"/>
  <c r="BZ253" i="1" s="1"/>
  <c r="CA253" i="1" s="1"/>
  <c r="CB253" i="1" s="1"/>
  <c r="CC253" i="1" s="1"/>
  <c r="CD253" i="1" s="1"/>
  <c r="CE253" i="1" s="1"/>
  <c r="CF253" i="1" s="1"/>
  <c r="CG253" i="1" s="1"/>
  <c r="CH253" i="1" s="1"/>
  <c r="CI253" i="1" s="1"/>
  <c r="CJ253" i="1" s="1"/>
  <c r="CK253" i="1" s="1"/>
  <c r="CL253" i="1" s="1"/>
  <c r="CM253" i="1" s="1"/>
  <c r="CN253" i="1" s="1"/>
  <c r="CO253" i="1" s="1"/>
  <c r="AH253" i="1"/>
  <c r="AI253" i="1" s="1"/>
  <c r="X253" i="1"/>
  <c r="W253" i="1"/>
  <c r="AH262" i="1"/>
  <c r="AI262" i="1" s="1"/>
  <c r="X262" i="1"/>
  <c r="BR262" i="1"/>
  <c r="BS262" i="1" s="1"/>
  <c r="BT262" i="1" s="1"/>
  <c r="BU262" i="1" s="1"/>
  <c r="BV262" i="1" s="1"/>
  <c r="BW262" i="1" s="1"/>
  <c r="BX262" i="1" s="1"/>
  <c r="BY262" i="1" s="1"/>
  <c r="BZ262" i="1" s="1"/>
  <c r="CA262" i="1" s="1"/>
  <c r="CB262" i="1" s="1"/>
  <c r="CC262" i="1" s="1"/>
  <c r="CD262" i="1" s="1"/>
  <c r="CE262" i="1" s="1"/>
  <c r="CF262" i="1" s="1"/>
  <c r="CG262" i="1" s="1"/>
  <c r="CH262" i="1" s="1"/>
  <c r="CI262" i="1" s="1"/>
  <c r="CJ262" i="1" s="1"/>
  <c r="CK262" i="1" s="1"/>
  <c r="CL262" i="1" s="1"/>
  <c r="CM262" i="1" s="1"/>
  <c r="CN262" i="1" s="1"/>
  <c r="CO262" i="1" s="1"/>
  <c r="W262" i="1"/>
  <c r="AW262" i="1" s="1"/>
  <c r="W291" i="1"/>
  <c r="AW291" i="1" s="1"/>
  <c r="BR291" i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K291" i="1" s="1"/>
  <c r="CL291" i="1" s="1"/>
  <c r="CM291" i="1" s="1"/>
  <c r="CN291" i="1" s="1"/>
  <c r="CO291" i="1" s="1"/>
  <c r="AV291" i="1"/>
  <c r="AH291" i="1"/>
  <c r="AI291" i="1" s="1"/>
  <c r="X291" i="1"/>
  <c r="W293" i="1"/>
  <c r="AW293" i="1" s="1"/>
  <c r="BR293" i="1"/>
  <c r="BS293" i="1" s="1"/>
  <c r="BT293" i="1" s="1"/>
  <c r="BU293" i="1" s="1"/>
  <c r="BV293" i="1" s="1"/>
  <c r="BW293" i="1" s="1"/>
  <c r="BX293" i="1" s="1"/>
  <c r="BY293" i="1" s="1"/>
  <c r="BZ293" i="1" s="1"/>
  <c r="CA293" i="1" s="1"/>
  <c r="CB293" i="1" s="1"/>
  <c r="CC293" i="1" s="1"/>
  <c r="CD293" i="1" s="1"/>
  <c r="CE293" i="1" s="1"/>
  <c r="CF293" i="1" s="1"/>
  <c r="CG293" i="1" s="1"/>
  <c r="CH293" i="1" s="1"/>
  <c r="CI293" i="1" s="1"/>
  <c r="CJ293" i="1" s="1"/>
  <c r="CK293" i="1" s="1"/>
  <c r="CL293" i="1" s="1"/>
  <c r="CM293" i="1" s="1"/>
  <c r="CN293" i="1" s="1"/>
  <c r="CO293" i="1" s="1"/>
  <c r="AV293" i="1"/>
  <c r="AH293" i="1"/>
  <c r="AI293" i="1" s="1"/>
  <c r="X293" i="1"/>
  <c r="AV297" i="1"/>
  <c r="AH297" i="1"/>
  <c r="AI297" i="1" s="1"/>
  <c r="X297" i="1"/>
  <c r="BR297" i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K297" i="1" s="1"/>
  <c r="CL297" i="1" s="1"/>
  <c r="CM297" i="1" s="1"/>
  <c r="CN297" i="1" s="1"/>
  <c r="CO297" i="1" s="1"/>
  <c r="W297" i="1"/>
  <c r="AW297" i="1" s="1"/>
  <c r="W310" i="1"/>
  <c r="AW310" i="1" s="1"/>
  <c r="AV310" i="1"/>
  <c r="AH310" i="1"/>
  <c r="AI310" i="1" s="1"/>
  <c r="X310" i="1"/>
  <c r="BR310" i="1"/>
  <c r="BS310" i="1" s="1"/>
  <c r="BT310" i="1" s="1"/>
  <c r="BU310" i="1" s="1"/>
  <c r="BV310" i="1" s="1"/>
  <c r="BW310" i="1" s="1"/>
  <c r="BX310" i="1" s="1"/>
  <c r="BY310" i="1" s="1"/>
  <c r="BZ310" i="1" s="1"/>
  <c r="CA310" i="1" s="1"/>
  <c r="CB310" i="1" s="1"/>
  <c r="CC310" i="1" s="1"/>
  <c r="CD310" i="1" s="1"/>
  <c r="CE310" i="1" s="1"/>
  <c r="CF310" i="1" s="1"/>
  <c r="CG310" i="1" s="1"/>
  <c r="CH310" i="1" s="1"/>
  <c r="CI310" i="1" s="1"/>
  <c r="CJ310" i="1" s="1"/>
  <c r="CK310" i="1" s="1"/>
  <c r="CL310" i="1" s="1"/>
  <c r="CM310" i="1" s="1"/>
  <c r="CN310" i="1" s="1"/>
  <c r="CO310" i="1" s="1"/>
  <c r="BR401" i="1"/>
  <c r="BS401" i="1" s="1"/>
  <c r="BT401" i="1" s="1"/>
  <c r="BU401" i="1" s="1"/>
  <c r="BV401" i="1" s="1"/>
  <c r="BW401" i="1" s="1"/>
  <c r="BX401" i="1" s="1"/>
  <c r="BY401" i="1" s="1"/>
  <c r="BZ401" i="1" s="1"/>
  <c r="CA401" i="1" s="1"/>
  <c r="CB401" i="1" s="1"/>
  <c r="CC401" i="1" s="1"/>
  <c r="CD401" i="1" s="1"/>
  <c r="CE401" i="1" s="1"/>
  <c r="CF401" i="1" s="1"/>
  <c r="CG401" i="1" s="1"/>
  <c r="CH401" i="1" s="1"/>
  <c r="CI401" i="1" s="1"/>
  <c r="CJ401" i="1" s="1"/>
  <c r="CK401" i="1" s="1"/>
  <c r="CL401" i="1" s="1"/>
  <c r="CM401" i="1" s="1"/>
  <c r="CN401" i="1" s="1"/>
  <c r="CO401" i="1" s="1"/>
  <c r="W401" i="1"/>
  <c r="AW401" i="1" s="1"/>
  <c r="AV401" i="1"/>
  <c r="AH401" i="1"/>
  <c r="AI401" i="1" s="1"/>
  <c r="X401" i="1"/>
  <c r="AH403" i="1"/>
  <c r="AI403" i="1" s="1"/>
  <c r="X403" i="1"/>
  <c r="BR403" i="1"/>
  <c r="BS403" i="1" s="1"/>
  <c r="BT403" i="1" s="1"/>
  <c r="BU403" i="1" s="1"/>
  <c r="BV403" i="1" s="1"/>
  <c r="BW403" i="1" s="1"/>
  <c r="BX403" i="1" s="1"/>
  <c r="BY403" i="1" s="1"/>
  <c r="BZ403" i="1" s="1"/>
  <c r="CA403" i="1" s="1"/>
  <c r="CB403" i="1" s="1"/>
  <c r="CC403" i="1" s="1"/>
  <c r="CD403" i="1" s="1"/>
  <c r="CE403" i="1" s="1"/>
  <c r="CF403" i="1" s="1"/>
  <c r="CG403" i="1" s="1"/>
  <c r="CH403" i="1" s="1"/>
  <c r="CI403" i="1" s="1"/>
  <c r="CJ403" i="1" s="1"/>
  <c r="CK403" i="1" s="1"/>
  <c r="CL403" i="1" s="1"/>
  <c r="CM403" i="1" s="1"/>
  <c r="CN403" i="1" s="1"/>
  <c r="CO403" i="1" s="1"/>
  <c r="W403" i="1"/>
  <c r="AH408" i="1"/>
  <c r="AI408" i="1" s="1"/>
  <c r="X408" i="1"/>
  <c r="BR408" i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CK408" i="1" s="1"/>
  <c r="CL408" i="1" s="1"/>
  <c r="CM408" i="1" s="1"/>
  <c r="CN408" i="1" s="1"/>
  <c r="CO408" i="1" s="1"/>
  <c r="W408" i="1"/>
  <c r="BR416" i="1"/>
  <c r="BS416" i="1" s="1"/>
  <c r="BT416" i="1" s="1"/>
  <c r="BU416" i="1" s="1"/>
  <c r="BV416" i="1" s="1"/>
  <c r="BW416" i="1" s="1"/>
  <c r="BX416" i="1" s="1"/>
  <c r="BY416" i="1" s="1"/>
  <c r="BZ416" i="1" s="1"/>
  <c r="CA416" i="1" s="1"/>
  <c r="CB416" i="1" s="1"/>
  <c r="CC416" i="1" s="1"/>
  <c r="CD416" i="1" s="1"/>
  <c r="CE416" i="1" s="1"/>
  <c r="CF416" i="1" s="1"/>
  <c r="CG416" i="1" s="1"/>
  <c r="CH416" i="1" s="1"/>
  <c r="CI416" i="1" s="1"/>
  <c r="CJ416" i="1" s="1"/>
  <c r="CK416" i="1" s="1"/>
  <c r="CL416" i="1" s="1"/>
  <c r="CM416" i="1" s="1"/>
  <c r="CN416" i="1" s="1"/>
  <c r="CO416" i="1" s="1"/>
  <c r="W416" i="1"/>
  <c r="AH416" i="1"/>
  <c r="AI416" i="1" s="1"/>
  <c r="X416" i="1"/>
  <c r="BR433" i="1"/>
  <c r="BS433" i="1" s="1"/>
  <c r="BT433" i="1" s="1"/>
  <c r="BU433" i="1" s="1"/>
  <c r="BV433" i="1" s="1"/>
  <c r="BW433" i="1" s="1"/>
  <c r="BX433" i="1" s="1"/>
  <c r="BY433" i="1" s="1"/>
  <c r="BZ433" i="1" s="1"/>
  <c r="CA433" i="1" s="1"/>
  <c r="CB433" i="1" s="1"/>
  <c r="CC433" i="1" s="1"/>
  <c r="CD433" i="1" s="1"/>
  <c r="CE433" i="1" s="1"/>
  <c r="CF433" i="1" s="1"/>
  <c r="CG433" i="1" s="1"/>
  <c r="CH433" i="1" s="1"/>
  <c r="CI433" i="1" s="1"/>
  <c r="CJ433" i="1" s="1"/>
  <c r="CK433" i="1" s="1"/>
  <c r="CL433" i="1" s="1"/>
  <c r="CM433" i="1" s="1"/>
  <c r="CN433" i="1" s="1"/>
  <c r="CO433" i="1" s="1"/>
  <c r="W433" i="1"/>
  <c r="AH433" i="1"/>
  <c r="AI433" i="1" s="1"/>
  <c r="X433" i="1"/>
  <c r="AH393" i="1"/>
  <c r="AI393" i="1" s="1"/>
  <c r="X393" i="1"/>
  <c r="BR393" i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K393" i="1" s="1"/>
  <c r="CL393" i="1" s="1"/>
  <c r="CM393" i="1" s="1"/>
  <c r="CN393" i="1" s="1"/>
  <c r="CO393" i="1" s="1"/>
  <c r="W393" i="1"/>
  <c r="EK4" i="1"/>
  <c r="BR430" i="1"/>
  <c r="BX407" i="1" l="1"/>
  <c r="BY407" i="1" s="1"/>
  <c r="BZ407" i="1" s="1"/>
  <c r="CA407" i="1" s="1"/>
  <c r="CB407" i="1" s="1"/>
  <c r="CC407" i="1" s="1"/>
  <c r="CD407" i="1" s="1"/>
  <c r="CE407" i="1" s="1"/>
  <c r="CF407" i="1" s="1"/>
  <c r="CG407" i="1" s="1"/>
  <c r="CH407" i="1" s="1"/>
  <c r="CI407" i="1" s="1"/>
  <c r="CJ407" i="1" s="1"/>
  <c r="CK407" i="1" s="1"/>
  <c r="CL407" i="1" s="1"/>
  <c r="CM407" i="1" s="1"/>
  <c r="CN407" i="1" s="1"/>
  <c r="CO407" i="1" s="1"/>
  <c r="AV95" i="1"/>
  <c r="AV339" i="1"/>
  <c r="AV402" i="1"/>
  <c r="AV141" i="1"/>
  <c r="AV217" i="1"/>
  <c r="AV65" i="1"/>
  <c r="AV326" i="1"/>
  <c r="BX405" i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K405" i="1" s="1"/>
  <c r="CL405" i="1" s="1"/>
  <c r="CM405" i="1" s="1"/>
  <c r="CN405" i="1" s="1"/>
  <c r="CO405" i="1" s="1"/>
  <c r="AV125" i="1"/>
  <c r="AV157" i="1"/>
  <c r="AV168" i="1"/>
  <c r="AV412" i="1"/>
  <c r="AV133" i="1"/>
  <c r="AV344" i="1"/>
  <c r="AV225" i="1"/>
  <c r="AV78" i="1"/>
  <c r="BX445" i="1"/>
  <c r="BY445" i="1" s="1"/>
  <c r="BZ445" i="1" s="1"/>
  <c r="CA445" i="1" s="1"/>
  <c r="CB445" i="1" s="1"/>
  <c r="CC445" i="1" s="1"/>
  <c r="CD445" i="1" s="1"/>
  <c r="CE445" i="1" s="1"/>
  <c r="CF445" i="1" s="1"/>
  <c r="CG445" i="1" s="1"/>
  <c r="CH445" i="1" s="1"/>
  <c r="CI445" i="1" s="1"/>
  <c r="CJ445" i="1" s="1"/>
  <c r="CK445" i="1" s="1"/>
  <c r="CL445" i="1" s="1"/>
  <c r="CM445" i="1" s="1"/>
  <c r="CN445" i="1" s="1"/>
  <c r="CO445" i="1" s="1"/>
  <c r="AV408" i="1"/>
  <c r="AV93" i="1"/>
  <c r="AV123" i="1"/>
  <c r="AV307" i="1"/>
  <c r="AV375" i="1"/>
  <c r="AV215" i="1"/>
  <c r="AV172" i="1"/>
  <c r="AV241" i="1"/>
  <c r="AV134" i="1"/>
  <c r="AV69" i="1"/>
  <c r="AV32" i="1"/>
  <c r="AV79" i="1"/>
  <c r="AV126" i="1"/>
  <c r="AV384" i="1"/>
  <c r="AV9" i="1"/>
  <c r="AV89" i="1"/>
  <c r="AV39" i="1"/>
  <c r="AV387" i="1"/>
  <c r="AV239" i="1"/>
  <c r="AV72" i="1"/>
  <c r="AV36" i="1"/>
  <c r="AV303" i="1"/>
  <c r="AV472" i="1"/>
  <c r="AV376" i="1"/>
  <c r="AV147" i="1"/>
  <c r="AV56" i="1"/>
  <c r="AV458" i="1"/>
  <c r="AV403" i="1"/>
  <c r="AV184" i="1"/>
  <c r="AV340" i="1"/>
  <c r="BS381" i="1"/>
  <c r="BT381" i="1" s="1"/>
  <c r="BU381" i="1" s="1"/>
  <c r="BV381" i="1" s="1"/>
  <c r="BW381" i="1" s="1"/>
  <c r="BX381" i="1" s="1"/>
  <c r="BY381" i="1" s="1"/>
  <c r="BZ381" i="1" s="1"/>
  <c r="CA381" i="1" s="1"/>
  <c r="CB381" i="1" s="1"/>
  <c r="CC381" i="1" s="1"/>
  <c r="CD381" i="1" s="1"/>
  <c r="CE381" i="1" s="1"/>
  <c r="CF381" i="1" s="1"/>
  <c r="CG381" i="1" s="1"/>
  <c r="CH381" i="1" s="1"/>
  <c r="CI381" i="1" s="1"/>
  <c r="CJ381" i="1" s="1"/>
  <c r="CK381" i="1" s="1"/>
  <c r="CL381" i="1" s="1"/>
  <c r="CM381" i="1" s="1"/>
  <c r="CN381" i="1" s="1"/>
  <c r="CO381" i="1" s="1"/>
  <c r="AV381" i="1"/>
  <c r="AV374" i="1"/>
  <c r="AV270" i="1"/>
  <c r="AV277" i="1"/>
  <c r="AV80" i="1"/>
  <c r="BS430" i="1"/>
  <c r="BT430" i="1" s="1"/>
  <c r="BU430" i="1" s="1"/>
  <c r="BV430" i="1" s="1"/>
  <c r="BW430" i="1" s="1"/>
  <c r="BX430" i="1" s="1"/>
  <c r="BY430" i="1" s="1"/>
  <c r="BZ430" i="1" s="1"/>
  <c r="CA430" i="1" s="1"/>
  <c r="CB430" i="1" s="1"/>
  <c r="CC430" i="1" s="1"/>
  <c r="CD430" i="1" s="1"/>
  <c r="CE430" i="1" s="1"/>
  <c r="CF430" i="1" s="1"/>
  <c r="CG430" i="1" s="1"/>
  <c r="CH430" i="1" s="1"/>
  <c r="CI430" i="1" s="1"/>
  <c r="CJ430" i="1" s="1"/>
  <c r="CK430" i="1" s="1"/>
  <c r="CL430" i="1" s="1"/>
  <c r="CM430" i="1" s="1"/>
  <c r="CN430" i="1" s="1"/>
  <c r="CO430" i="1" s="1"/>
  <c r="BS386" i="1"/>
  <c r="BT386" i="1" s="1"/>
  <c r="BU386" i="1" s="1"/>
  <c r="BV386" i="1" s="1"/>
  <c r="BW386" i="1" s="1"/>
  <c r="BX386" i="1" s="1"/>
  <c r="BY386" i="1" s="1"/>
  <c r="BZ386" i="1" s="1"/>
  <c r="CA386" i="1" s="1"/>
  <c r="CB386" i="1" s="1"/>
  <c r="CC386" i="1" s="1"/>
  <c r="CD386" i="1" s="1"/>
  <c r="CE386" i="1" s="1"/>
  <c r="CF386" i="1" s="1"/>
  <c r="CG386" i="1" s="1"/>
  <c r="CH386" i="1" s="1"/>
  <c r="CI386" i="1" s="1"/>
  <c r="CJ386" i="1" s="1"/>
  <c r="CK386" i="1" s="1"/>
  <c r="CL386" i="1" s="1"/>
  <c r="CM386" i="1" s="1"/>
  <c r="CN386" i="1" s="1"/>
  <c r="CO386" i="1" s="1"/>
  <c r="BS29" i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AV35" i="1"/>
  <c r="AV30" i="1"/>
  <c r="AV120" i="1"/>
  <c r="AV400" i="1"/>
  <c r="AV399" i="1"/>
  <c r="AV321" i="1"/>
  <c r="BS63" i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AV11" i="1"/>
  <c r="AV19" i="1"/>
  <c r="AV8" i="1"/>
  <c r="AV20" i="1"/>
  <c r="AV83" i="1"/>
  <c r="AV443" i="1"/>
  <c r="BX475" i="1"/>
  <c r="BY475" i="1" s="1"/>
  <c r="BZ475" i="1" s="1"/>
  <c r="CA475" i="1" s="1"/>
  <c r="CB475" i="1" s="1"/>
  <c r="CC475" i="1" s="1"/>
  <c r="CD475" i="1" s="1"/>
  <c r="CE475" i="1" s="1"/>
  <c r="CF475" i="1" s="1"/>
  <c r="CG475" i="1" s="1"/>
  <c r="CH475" i="1" s="1"/>
  <c r="CI475" i="1" s="1"/>
  <c r="CJ475" i="1" s="1"/>
  <c r="CK475" i="1" s="1"/>
  <c r="CL475" i="1" s="1"/>
  <c r="CM475" i="1" s="1"/>
  <c r="CN475" i="1" s="1"/>
  <c r="CO475" i="1" s="1"/>
  <c r="AV198" i="1"/>
  <c r="AV335" i="1"/>
  <c r="AV454" i="1"/>
  <c r="AV407" i="1"/>
  <c r="AV446" i="1"/>
  <c r="AV389" i="1"/>
  <c r="AV45" i="1"/>
  <c r="AV283" i="1"/>
  <c r="AV112" i="1"/>
  <c r="AV205" i="1"/>
  <c r="AV28" i="1"/>
  <c r="AV131" i="1"/>
  <c r="AV75" i="1"/>
  <c r="BX489" i="1"/>
  <c r="BY489" i="1" s="1"/>
  <c r="BZ489" i="1" s="1"/>
  <c r="CA489" i="1" s="1"/>
  <c r="CB489" i="1" s="1"/>
  <c r="CC489" i="1" s="1"/>
  <c r="CD489" i="1" s="1"/>
  <c r="CE489" i="1" s="1"/>
  <c r="CF489" i="1" s="1"/>
  <c r="CG489" i="1" s="1"/>
  <c r="CH489" i="1" s="1"/>
  <c r="CI489" i="1" s="1"/>
  <c r="CJ489" i="1" s="1"/>
  <c r="CK489" i="1" s="1"/>
  <c r="CL489" i="1" s="1"/>
  <c r="CM489" i="1" s="1"/>
  <c r="CN489" i="1" s="1"/>
  <c r="CO489" i="1" s="1"/>
  <c r="AV149" i="1"/>
  <c r="AV128" i="1"/>
  <c r="AV115" i="1"/>
  <c r="AV450" i="1"/>
  <c r="AV431" i="1"/>
  <c r="AV336" i="1"/>
  <c r="AV158" i="1"/>
  <c r="AV442" i="1"/>
  <c r="AV423" i="1"/>
  <c r="AV66" i="1"/>
  <c r="AV37" i="1"/>
  <c r="AV410" i="1"/>
  <c r="AV31" i="1"/>
  <c r="AV418" i="1"/>
  <c r="AV356" i="1"/>
  <c r="BS455" i="1"/>
  <c r="BT455" i="1" s="1"/>
  <c r="BU455" i="1" s="1"/>
  <c r="BV455" i="1" s="1"/>
  <c r="BW455" i="1" s="1"/>
  <c r="BS392" i="1"/>
  <c r="BT392" i="1" s="1"/>
  <c r="BU392" i="1" s="1"/>
  <c r="BV392" i="1" s="1"/>
  <c r="BW392" i="1" s="1"/>
  <c r="BX392" i="1" s="1"/>
  <c r="BY392" i="1" s="1"/>
  <c r="BZ392" i="1" s="1"/>
  <c r="CA392" i="1" s="1"/>
  <c r="CB392" i="1" s="1"/>
  <c r="CC392" i="1" s="1"/>
  <c r="CD392" i="1" s="1"/>
  <c r="CE392" i="1" s="1"/>
  <c r="CF392" i="1" s="1"/>
  <c r="CG392" i="1" s="1"/>
  <c r="CH392" i="1" s="1"/>
  <c r="CI392" i="1" s="1"/>
  <c r="CJ392" i="1" s="1"/>
  <c r="CK392" i="1" s="1"/>
  <c r="CL392" i="1" s="1"/>
  <c r="CM392" i="1" s="1"/>
  <c r="CN392" i="1" s="1"/>
  <c r="CO392" i="1" s="1"/>
  <c r="BS422" i="1"/>
  <c r="BT422" i="1" s="1"/>
  <c r="BU422" i="1" s="1"/>
  <c r="BV422" i="1" s="1"/>
  <c r="BW422" i="1" s="1"/>
  <c r="BX422" i="1" s="1"/>
  <c r="BY422" i="1" s="1"/>
  <c r="BZ422" i="1" s="1"/>
  <c r="CA422" i="1" s="1"/>
  <c r="CB422" i="1" s="1"/>
  <c r="CC422" i="1" s="1"/>
  <c r="CD422" i="1" s="1"/>
  <c r="CE422" i="1" s="1"/>
  <c r="CF422" i="1" s="1"/>
  <c r="CG422" i="1" s="1"/>
  <c r="CH422" i="1" s="1"/>
  <c r="CI422" i="1" s="1"/>
  <c r="CJ422" i="1" s="1"/>
  <c r="CK422" i="1" s="1"/>
  <c r="CL422" i="1" s="1"/>
  <c r="CM422" i="1" s="1"/>
  <c r="CN422" i="1" s="1"/>
  <c r="CO422" i="1" s="1"/>
  <c r="AV210" i="1"/>
  <c r="AV179" i="1"/>
  <c r="AW24" i="1"/>
  <c r="AY24" i="1"/>
  <c r="AI5" i="1"/>
  <c r="AV77" i="1"/>
  <c r="AV91" i="1"/>
  <c r="AV155" i="1"/>
  <c r="AV325" i="1"/>
  <c r="AV49" i="1"/>
  <c r="AV426" i="1"/>
  <c r="AV351" i="1"/>
  <c r="AV212" i="1"/>
  <c r="AV193" i="1"/>
  <c r="AV57" i="1"/>
  <c r="AV34" i="1"/>
  <c r="AV15" i="1"/>
  <c r="AV138" i="1"/>
  <c r="BX402" i="1"/>
  <c r="BY402" i="1" s="1"/>
  <c r="BZ402" i="1" s="1"/>
  <c r="CA402" i="1" s="1"/>
  <c r="CB402" i="1" s="1"/>
  <c r="CC402" i="1" s="1"/>
  <c r="CD402" i="1" s="1"/>
  <c r="CE402" i="1" s="1"/>
  <c r="CF402" i="1" s="1"/>
  <c r="CG402" i="1" s="1"/>
  <c r="CH402" i="1" s="1"/>
  <c r="CI402" i="1" s="1"/>
  <c r="CJ402" i="1" s="1"/>
  <c r="CK402" i="1" s="1"/>
  <c r="CL402" i="1" s="1"/>
  <c r="CM402" i="1" s="1"/>
  <c r="CN402" i="1" s="1"/>
  <c r="CO402" i="1" s="1"/>
  <c r="AV406" i="1"/>
  <c r="AV341" i="1"/>
  <c r="AV94" i="1"/>
  <c r="AV107" i="1"/>
  <c r="BX398" i="1"/>
  <c r="BY398" i="1" s="1"/>
  <c r="BZ398" i="1" s="1"/>
  <c r="CA398" i="1" s="1"/>
  <c r="CB398" i="1" s="1"/>
  <c r="CC398" i="1" s="1"/>
  <c r="CD398" i="1" s="1"/>
  <c r="CE398" i="1" s="1"/>
  <c r="CF398" i="1" s="1"/>
  <c r="CG398" i="1" s="1"/>
  <c r="CH398" i="1" s="1"/>
  <c r="CI398" i="1" s="1"/>
  <c r="CJ398" i="1" s="1"/>
  <c r="CK398" i="1" s="1"/>
  <c r="CL398" i="1" s="1"/>
  <c r="CM398" i="1" s="1"/>
  <c r="CN398" i="1" s="1"/>
  <c r="CO398" i="1" s="1"/>
  <c r="BX485" i="1"/>
  <c r="BY485" i="1" s="1"/>
  <c r="BZ485" i="1" s="1"/>
  <c r="CA485" i="1" s="1"/>
  <c r="CB485" i="1" s="1"/>
  <c r="CC485" i="1" s="1"/>
  <c r="CD485" i="1" s="1"/>
  <c r="CE485" i="1" s="1"/>
  <c r="CF485" i="1" s="1"/>
  <c r="CG485" i="1" s="1"/>
  <c r="CH485" i="1" s="1"/>
  <c r="CI485" i="1" s="1"/>
  <c r="CJ485" i="1" s="1"/>
  <c r="CK485" i="1" s="1"/>
  <c r="CL485" i="1" s="1"/>
  <c r="CM485" i="1" s="1"/>
  <c r="CN485" i="1" s="1"/>
  <c r="CO485" i="1" s="1"/>
  <c r="BR394" i="1"/>
  <c r="BS394" i="1" s="1"/>
  <c r="BT394" i="1" s="1"/>
  <c r="BU394" i="1" s="1"/>
  <c r="BV394" i="1" s="1"/>
  <c r="BW394" i="1" s="1"/>
  <c r="BQ425" i="1"/>
  <c r="AN425" i="1" s="1"/>
  <c r="AO425" i="1" s="1"/>
  <c r="BR425" i="1"/>
  <c r="BS425" i="1" s="1"/>
  <c r="BT425" i="1" s="1"/>
  <c r="BU425" i="1" s="1"/>
  <c r="BV425" i="1" s="1"/>
  <c r="BW425" i="1" s="1"/>
  <c r="BX434" i="1"/>
  <c r="BY434" i="1" s="1"/>
  <c r="BZ434" i="1" s="1"/>
  <c r="CA434" i="1" s="1"/>
  <c r="CB434" i="1" s="1"/>
  <c r="CC434" i="1" s="1"/>
  <c r="CD434" i="1" s="1"/>
  <c r="CE434" i="1" s="1"/>
  <c r="CF434" i="1" s="1"/>
  <c r="CG434" i="1" s="1"/>
  <c r="CH434" i="1" s="1"/>
  <c r="CI434" i="1" s="1"/>
  <c r="CJ434" i="1" s="1"/>
  <c r="CK434" i="1" s="1"/>
  <c r="CL434" i="1" s="1"/>
  <c r="CM434" i="1" s="1"/>
  <c r="CN434" i="1" s="1"/>
  <c r="CO434" i="1" s="1"/>
  <c r="AV451" i="1"/>
  <c r="BR451" i="1"/>
  <c r="BS451" i="1" s="1"/>
  <c r="BT451" i="1" s="1"/>
  <c r="BU451" i="1" s="1"/>
  <c r="BV451" i="1" s="1"/>
  <c r="BW451" i="1" s="1"/>
  <c r="BR457" i="1"/>
  <c r="BS457" i="1" s="1"/>
  <c r="BT457" i="1" s="1"/>
  <c r="BU457" i="1" s="1"/>
  <c r="BV457" i="1" s="1"/>
  <c r="BW457" i="1" s="1"/>
  <c r="BQ459" i="1"/>
  <c r="AN459" i="1" s="1"/>
  <c r="AO459" i="1" s="1"/>
  <c r="BR459" i="1"/>
  <c r="BS459" i="1" s="1"/>
  <c r="BT459" i="1" s="1"/>
  <c r="BU459" i="1" s="1"/>
  <c r="BV459" i="1" s="1"/>
  <c r="BW459" i="1" s="1"/>
  <c r="BR483" i="1"/>
  <c r="BS483" i="1" s="1"/>
  <c r="BT483" i="1" s="1"/>
  <c r="BU483" i="1" s="1"/>
  <c r="BV483" i="1" s="1"/>
  <c r="BW483" i="1" s="1"/>
  <c r="BQ483" i="1"/>
  <c r="AN483" i="1" s="1"/>
  <c r="BQ417" i="1"/>
  <c r="AN417" i="1" s="1"/>
  <c r="AO417" i="1" s="1"/>
  <c r="AV453" i="1"/>
  <c r="BQ455" i="1"/>
  <c r="AN455" i="1" s="1"/>
  <c r="AO455" i="1" s="1"/>
  <c r="AV358" i="1"/>
  <c r="AV329" i="1"/>
  <c r="AV280" i="1"/>
  <c r="AV180" i="1"/>
  <c r="AV51" i="1"/>
  <c r="AV14" i="1"/>
  <c r="AV338" i="1"/>
  <c r="AV259" i="1"/>
  <c r="AV265" i="1"/>
  <c r="AV222" i="1"/>
  <c r="AV164" i="1"/>
  <c r="AV154" i="1"/>
  <c r="AW450" i="1"/>
  <c r="AY450" i="1"/>
  <c r="AV271" i="1"/>
  <c r="AV194" i="1"/>
  <c r="AV135" i="1"/>
  <c r="AV119" i="1"/>
  <c r="AV43" i="1"/>
  <c r="AV495" i="1"/>
  <c r="AV227" i="1"/>
  <c r="AV85" i="1"/>
  <c r="BR477" i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K477" i="1" s="1"/>
  <c r="CL477" i="1" s="1"/>
  <c r="CM477" i="1" s="1"/>
  <c r="CN477" i="1" s="1"/>
  <c r="CO477" i="1" s="1"/>
  <c r="BR447" i="1"/>
  <c r="AY458" i="1"/>
  <c r="AW458" i="1"/>
  <c r="AV285" i="1"/>
  <c r="AV240" i="1"/>
  <c r="AV187" i="1"/>
  <c r="AV150" i="1"/>
  <c r="AV114" i="1"/>
  <c r="AV38" i="1"/>
  <c r="AV262" i="1"/>
  <c r="AV253" i="1"/>
  <c r="W5" i="1"/>
  <c r="W4" i="1" s="1"/>
  <c r="AV26" i="1"/>
  <c r="AV145" i="1"/>
  <c r="AV231" i="1"/>
  <c r="AV175" i="1"/>
  <c r="AV116" i="1"/>
  <c r="AV13" i="1"/>
  <c r="AV415" i="1"/>
  <c r="BX420" i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CK420" i="1" s="1"/>
  <c r="CL420" i="1" s="1"/>
  <c r="CM420" i="1" s="1"/>
  <c r="CN420" i="1" s="1"/>
  <c r="CO420" i="1" s="1"/>
  <c r="BX453" i="1"/>
  <c r="BY453" i="1" s="1"/>
  <c r="BZ453" i="1" s="1"/>
  <c r="CA453" i="1" s="1"/>
  <c r="CB453" i="1" s="1"/>
  <c r="CC453" i="1" s="1"/>
  <c r="CD453" i="1" s="1"/>
  <c r="CE453" i="1" s="1"/>
  <c r="CF453" i="1" s="1"/>
  <c r="CG453" i="1" s="1"/>
  <c r="CH453" i="1" s="1"/>
  <c r="CI453" i="1" s="1"/>
  <c r="CJ453" i="1" s="1"/>
  <c r="CK453" i="1" s="1"/>
  <c r="CL453" i="1" s="1"/>
  <c r="CM453" i="1" s="1"/>
  <c r="CN453" i="1" s="1"/>
  <c r="CO453" i="1" s="1"/>
  <c r="AV413" i="1"/>
  <c r="AV350" i="1"/>
  <c r="AV360" i="1"/>
  <c r="AV354" i="1"/>
  <c r="AV322" i="1"/>
  <c r="AV167" i="1"/>
  <c r="AV87" i="1"/>
  <c r="AV96" i="1"/>
  <c r="AV108" i="1"/>
  <c r="AV97" i="1"/>
  <c r="AV16" i="1"/>
  <c r="BR409" i="1"/>
  <c r="BS409" i="1" s="1"/>
  <c r="BT409" i="1" s="1"/>
  <c r="BU409" i="1" s="1"/>
  <c r="BV409" i="1" s="1"/>
  <c r="BW409" i="1" s="1"/>
  <c r="BX409" i="1" s="1"/>
  <c r="BY409" i="1" s="1"/>
  <c r="BZ409" i="1" s="1"/>
  <c r="CA409" i="1" s="1"/>
  <c r="CB409" i="1" s="1"/>
  <c r="CC409" i="1" s="1"/>
  <c r="CD409" i="1" s="1"/>
  <c r="CE409" i="1" s="1"/>
  <c r="CF409" i="1" s="1"/>
  <c r="CG409" i="1" s="1"/>
  <c r="CH409" i="1" s="1"/>
  <c r="CI409" i="1" s="1"/>
  <c r="CJ409" i="1" s="1"/>
  <c r="CK409" i="1" s="1"/>
  <c r="CL409" i="1" s="1"/>
  <c r="CM409" i="1" s="1"/>
  <c r="CN409" i="1" s="1"/>
  <c r="CO409" i="1" s="1"/>
  <c r="BR383" i="1"/>
  <c r="BS383" i="1" s="1"/>
  <c r="BT383" i="1" s="1"/>
  <c r="BU383" i="1" s="1"/>
  <c r="BV383" i="1" s="1"/>
  <c r="BW383" i="1" s="1"/>
  <c r="BQ383" i="1"/>
  <c r="AN383" i="1" s="1"/>
  <c r="AO383" i="1" s="1"/>
  <c r="BR432" i="1"/>
  <c r="BS432" i="1" s="1"/>
  <c r="BT432" i="1" s="1"/>
  <c r="BU432" i="1" s="1"/>
  <c r="BV432" i="1" s="1"/>
  <c r="BW432" i="1" s="1"/>
  <c r="BQ432" i="1"/>
  <c r="AN432" i="1" s="1"/>
  <c r="AO432" i="1" s="1"/>
  <c r="BQ467" i="1"/>
  <c r="AN467" i="1" s="1"/>
  <c r="AO467" i="1" s="1"/>
  <c r="BR467" i="1"/>
  <c r="BS467" i="1" s="1"/>
  <c r="BT467" i="1" s="1"/>
  <c r="BU467" i="1" s="1"/>
  <c r="BV467" i="1" s="1"/>
  <c r="BW467" i="1" s="1"/>
  <c r="AV427" i="1"/>
  <c r="AV324" i="1"/>
  <c r="AV124" i="1"/>
  <c r="BR491" i="1"/>
  <c r="BS491" i="1" s="1"/>
  <c r="BT491" i="1" s="1"/>
  <c r="BU491" i="1" s="1"/>
  <c r="BV491" i="1" s="1"/>
  <c r="BW491" i="1" s="1"/>
  <c r="BX491" i="1" s="1"/>
  <c r="BY491" i="1" s="1"/>
  <c r="BZ491" i="1" s="1"/>
  <c r="CA491" i="1" s="1"/>
  <c r="CB491" i="1" s="1"/>
  <c r="CC491" i="1" s="1"/>
  <c r="CD491" i="1" s="1"/>
  <c r="CE491" i="1" s="1"/>
  <c r="CF491" i="1" s="1"/>
  <c r="CG491" i="1" s="1"/>
  <c r="CH491" i="1" s="1"/>
  <c r="CI491" i="1" s="1"/>
  <c r="CJ491" i="1" s="1"/>
  <c r="CK491" i="1" s="1"/>
  <c r="CL491" i="1" s="1"/>
  <c r="CM491" i="1" s="1"/>
  <c r="CN491" i="1" s="1"/>
  <c r="CO491" i="1" s="1"/>
  <c r="AV266" i="1"/>
  <c r="AV252" i="1"/>
  <c r="AV189" i="1"/>
  <c r="AV153" i="1"/>
  <c r="BQ461" i="1"/>
  <c r="AN461" i="1" s="1"/>
  <c r="BQ396" i="1"/>
  <c r="AN396" i="1" s="1"/>
  <c r="AO396" i="1" s="1"/>
  <c r="AV238" i="1"/>
  <c r="AV201" i="1"/>
  <c r="AV160" i="1"/>
  <c r="BQ451" i="1"/>
  <c r="AN451" i="1" s="1"/>
  <c r="AO451" i="1" s="1"/>
  <c r="AV282" i="1"/>
  <c r="AV202" i="1"/>
  <c r="AV182" i="1"/>
  <c r="AV64" i="1"/>
  <c r="AV456" i="1"/>
  <c r="AV254" i="1"/>
  <c r="AV206" i="1"/>
  <c r="AV156" i="1"/>
  <c r="AV58" i="1"/>
  <c r="AV393" i="1"/>
  <c r="AV416" i="1"/>
  <c r="AV199" i="1"/>
  <c r="AV166" i="1"/>
  <c r="AV203" i="1"/>
  <c r="AV122" i="1"/>
  <c r="AV71" i="1"/>
  <c r="AV185" i="1"/>
  <c r="BX469" i="1"/>
  <c r="BY469" i="1" s="1"/>
  <c r="BZ469" i="1" s="1"/>
  <c r="CA469" i="1" s="1"/>
  <c r="CB469" i="1" s="1"/>
  <c r="CC469" i="1" s="1"/>
  <c r="CD469" i="1" s="1"/>
  <c r="CE469" i="1" s="1"/>
  <c r="CF469" i="1" s="1"/>
  <c r="CG469" i="1" s="1"/>
  <c r="CH469" i="1" s="1"/>
  <c r="CI469" i="1" s="1"/>
  <c r="CJ469" i="1" s="1"/>
  <c r="CK469" i="1" s="1"/>
  <c r="CL469" i="1" s="1"/>
  <c r="CM469" i="1" s="1"/>
  <c r="CN469" i="1" s="1"/>
  <c r="CO469" i="1" s="1"/>
  <c r="BX487" i="1"/>
  <c r="BY487" i="1" s="1"/>
  <c r="BZ487" i="1" s="1"/>
  <c r="CA487" i="1" s="1"/>
  <c r="CB487" i="1" s="1"/>
  <c r="CC487" i="1" s="1"/>
  <c r="CD487" i="1" s="1"/>
  <c r="CE487" i="1" s="1"/>
  <c r="CF487" i="1" s="1"/>
  <c r="CG487" i="1" s="1"/>
  <c r="CH487" i="1" s="1"/>
  <c r="CI487" i="1" s="1"/>
  <c r="CJ487" i="1" s="1"/>
  <c r="CK487" i="1" s="1"/>
  <c r="CL487" i="1" s="1"/>
  <c r="CM487" i="1" s="1"/>
  <c r="CN487" i="1" s="1"/>
  <c r="CO487" i="1" s="1"/>
  <c r="AV208" i="1"/>
  <c r="AV188" i="1"/>
  <c r="BX471" i="1"/>
  <c r="AV171" i="1"/>
  <c r="AV161" i="1"/>
  <c r="AY229" i="1"/>
  <c r="AW229" i="1"/>
  <c r="AV137" i="1"/>
  <c r="BX437" i="1"/>
  <c r="BQ449" i="1"/>
  <c r="AN449" i="1" s="1"/>
  <c r="AO449" i="1" s="1"/>
  <c r="BQ463" i="1"/>
  <c r="AN463" i="1" s="1"/>
  <c r="AV421" i="1"/>
  <c r="AV349" i="1"/>
  <c r="AV290" i="1"/>
  <c r="AV140" i="1"/>
  <c r="AV25" i="1"/>
  <c r="AV272" i="1"/>
  <c r="AV177" i="1"/>
  <c r="AV121" i="1"/>
  <c r="BQ457" i="1"/>
  <c r="AN457" i="1" s="1"/>
  <c r="AO457" i="1" s="1"/>
  <c r="AV445" i="1"/>
  <c r="AV382" i="1"/>
  <c r="AV143" i="1"/>
  <c r="AV55" i="1"/>
  <c r="BR449" i="1"/>
  <c r="BS449" i="1" s="1"/>
  <c r="BT449" i="1" s="1"/>
  <c r="BU449" i="1" s="1"/>
  <c r="BV449" i="1" s="1"/>
  <c r="BW449" i="1" s="1"/>
  <c r="AV448" i="1"/>
  <c r="AV200" i="1"/>
  <c r="AV127" i="1"/>
  <c r="AV90" i="1"/>
  <c r="AV88" i="1"/>
  <c r="AV405" i="1"/>
  <c r="AV257" i="1"/>
  <c r="AV211" i="1"/>
  <c r="AV190" i="1"/>
  <c r="AV159" i="1"/>
  <c r="AV433" i="1"/>
  <c r="AV173" i="1"/>
  <c r="AV152" i="1"/>
  <c r="AV130" i="1"/>
  <c r="AV23" i="1"/>
  <c r="AV22" i="1"/>
  <c r="AV24" i="1"/>
  <c r="AV27" i="1"/>
  <c r="AV18" i="1"/>
  <c r="X5" i="1"/>
  <c r="AV7" i="1"/>
  <c r="AV17" i="1"/>
  <c r="AV68" i="1"/>
  <c r="AV86" i="1"/>
  <c r="BH5" i="1"/>
  <c r="AV435" i="1"/>
  <c r="AV371" i="1"/>
  <c r="AV278" i="1"/>
  <c r="AV251" i="1"/>
  <c r="AV192" i="1"/>
  <c r="AV245" i="1"/>
  <c r="AV191" i="1"/>
  <c r="BX465" i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K465" i="1" s="1"/>
  <c r="CL465" i="1" s="1"/>
  <c r="CM465" i="1" s="1"/>
  <c r="CN465" i="1" s="1"/>
  <c r="CO465" i="1" s="1"/>
  <c r="BX428" i="1"/>
  <c r="BY428" i="1" s="1"/>
  <c r="BZ428" i="1" s="1"/>
  <c r="CA428" i="1" s="1"/>
  <c r="CB428" i="1" s="1"/>
  <c r="CC428" i="1" s="1"/>
  <c r="CD428" i="1" s="1"/>
  <c r="CE428" i="1" s="1"/>
  <c r="CF428" i="1" s="1"/>
  <c r="CG428" i="1" s="1"/>
  <c r="CH428" i="1" s="1"/>
  <c r="CI428" i="1" s="1"/>
  <c r="CJ428" i="1" s="1"/>
  <c r="CK428" i="1" s="1"/>
  <c r="CL428" i="1" s="1"/>
  <c r="CM428" i="1" s="1"/>
  <c r="CN428" i="1" s="1"/>
  <c r="CO428" i="1" s="1"/>
  <c r="BX412" i="1"/>
  <c r="BY412" i="1" s="1"/>
  <c r="BZ412" i="1" s="1"/>
  <c r="CA412" i="1" s="1"/>
  <c r="CB412" i="1" s="1"/>
  <c r="CC412" i="1" s="1"/>
  <c r="CD412" i="1" s="1"/>
  <c r="CE412" i="1" s="1"/>
  <c r="CF412" i="1" s="1"/>
  <c r="CG412" i="1" s="1"/>
  <c r="CH412" i="1" s="1"/>
  <c r="CI412" i="1" s="1"/>
  <c r="CJ412" i="1" s="1"/>
  <c r="CK412" i="1" s="1"/>
  <c r="CL412" i="1" s="1"/>
  <c r="CM412" i="1" s="1"/>
  <c r="CN412" i="1" s="1"/>
  <c r="CO412" i="1" s="1"/>
  <c r="AV440" i="1"/>
  <c r="AV74" i="1"/>
  <c r="AV70" i="1"/>
  <c r="AV50" i="1"/>
  <c r="AV33" i="1"/>
  <c r="AV284" i="1"/>
  <c r="AV468" i="1"/>
  <c r="BX443" i="1"/>
  <c r="BY443" i="1" s="1"/>
  <c r="BZ443" i="1" s="1"/>
  <c r="CA443" i="1" s="1"/>
  <c r="CB443" i="1" s="1"/>
  <c r="CC443" i="1" s="1"/>
  <c r="CD443" i="1" s="1"/>
  <c r="CE443" i="1" s="1"/>
  <c r="CF443" i="1" s="1"/>
  <c r="CG443" i="1" s="1"/>
  <c r="CH443" i="1" s="1"/>
  <c r="CI443" i="1" s="1"/>
  <c r="CJ443" i="1" s="1"/>
  <c r="CK443" i="1" s="1"/>
  <c r="CL443" i="1" s="1"/>
  <c r="CM443" i="1" s="1"/>
  <c r="CN443" i="1" s="1"/>
  <c r="CO443" i="1" s="1"/>
  <c r="BX388" i="1"/>
  <c r="BY388" i="1" s="1"/>
  <c r="BZ388" i="1" s="1"/>
  <c r="CA388" i="1" s="1"/>
  <c r="CB388" i="1" s="1"/>
  <c r="CC388" i="1" s="1"/>
  <c r="CD388" i="1" s="1"/>
  <c r="CE388" i="1" s="1"/>
  <c r="CF388" i="1" s="1"/>
  <c r="CG388" i="1" s="1"/>
  <c r="CH388" i="1" s="1"/>
  <c r="CI388" i="1" s="1"/>
  <c r="CJ388" i="1" s="1"/>
  <c r="CK388" i="1" s="1"/>
  <c r="CL388" i="1" s="1"/>
  <c r="CM388" i="1" s="1"/>
  <c r="CN388" i="1" s="1"/>
  <c r="CO388" i="1" s="1"/>
  <c r="AV420" i="1"/>
  <c r="BX417" i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CK417" i="1" s="1"/>
  <c r="CL417" i="1" s="1"/>
  <c r="CM417" i="1" s="1"/>
  <c r="CN417" i="1" s="1"/>
  <c r="CO417" i="1" s="1"/>
  <c r="BQ414" i="1"/>
  <c r="AN414" i="1" s="1"/>
  <c r="AO414" i="1" s="1"/>
  <c r="BR414" i="1"/>
  <c r="BS414" i="1" s="1"/>
  <c r="BT414" i="1" s="1"/>
  <c r="BU414" i="1" s="1"/>
  <c r="BV414" i="1" s="1"/>
  <c r="BW414" i="1" s="1"/>
  <c r="BR439" i="1"/>
  <c r="BS439" i="1" s="1"/>
  <c r="BT439" i="1" s="1"/>
  <c r="BU439" i="1" s="1"/>
  <c r="BV439" i="1" s="1"/>
  <c r="BW439" i="1" s="1"/>
  <c r="BQ439" i="1"/>
  <c r="AN439" i="1" s="1"/>
  <c r="AO439" i="1" s="1"/>
  <c r="BQ481" i="1"/>
  <c r="AN481" i="1" s="1"/>
  <c r="BR481" i="1"/>
  <c r="BS481" i="1" s="1"/>
  <c r="BT481" i="1" s="1"/>
  <c r="BU481" i="1" s="1"/>
  <c r="BV481" i="1" s="1"/>
  <c r="BW481" i="1" s="1"/>
  <c r="AV444" i="1"/>
  <c r="AV404" i="1"/>
  <c r="AV331" i="1"/>
  <c r="AV288" i="1"/>
  <c r="AV250" i="1"/>
  <c r="AV236" i="1"/>
  <c r="AV195" i="1"/>
  <c r="AV142" i="1"/>
  <c r="AV40" i="1"/>
  <c r="AW25" i="1"/>
  <c r="AY25" i="1"/>
  <c r="BR493" i="1"/>
  <c r="BS493" i="1" s="1"/>
  <c r="BT493" i="1" s="1"/>
  <c r="BU493" i="1" s="1"/>
  <c r="BV493" i="1" s="1"/>
  <c r="BW493" i="1" s="1"/>
  <c r="BX493" i="1" s="1"/>
  <c r="BY493" i="1" s="1"/>
  <c r="BZ493" i="1" s="1"/>
  <c r="CA493" i="1" s="1"/>
  <c r="CB493" i="1" s="1"/>
  <c r="CC493" i="1" s="1"/>
  <c r="CD493" i="1" s="1"/>
  <c r="CE493" i="1" s="1"/>
  <c r="CF493" i="1" s="1"/>
  <c r="CG493" i="1" s="1"/>
  <c r="CH493" i="1" s="1"/>
  <c r="CI493" i="1" s="1"/>
  <c r="CJ493" i="1" s="1"/>
  <c r="CK493" i="1" s="1"/>
  <c r="CL493" i="1" s="1"/>
  <c r="CM493" i="1" s="1"/>
  <c r="CN493" i="1" s="1"/>
  <c r="CO493" i="1" s="1"/>
  <c r="BQ473" i="1"/>
  <c r="AN473" i="1" s="1"/>
  <c r="AV330" i="1"/>
  <c r="AW304" i="1"/>
  <c r="AY304" i="1"/>
  <c r="AV304" i="1"/>
  <c r="AV256" i="1"/>
  <c r="AV162" i="1"/>
  <c r="AV434" i="1"/>
  <c r="BQ394" i="1"/>
  <c r="AN394" i="1" s="1"/>
  <c r="AO394" i="1" s="1"/>
  <c r="AV497" i="1"/>
  <c r="AV370" i="1"/>
  <c r="AV359" i="1"/>
  <c r="AV342" i="1"/>
  <c r="AV332" i="1"/>
  <c r="AV264" i="1"/>
  <c r="AV181" i="1"/>
  <c r="AV148" i="1"/>
  <c r="AV118" i="1"/>
  <c r="AV73" i="1"/>
  <c r="AV76" i="1"/>
  <c r="BR479" i="1"/>
  <c r="BS479" i="1" s="1"/>
  <c r="BT479" i="1" s="1"/>
  <c r="BU479" i="1" s="1"/>
  <c r="BV479" i="1" s="1"/>
  <c r="BW479" i="1" s="1"/>
  <c r="BX479" i="1" s="1"/>
  <c r="BY479" i="1" s="1"/>
  <c r="BZ479" i="1" s="1"/>
  <c r="CA479" i="1" s="1"/>
  <c r="CB479" i="1" s="1"/>
  <c r="CC479" i="1" s="1"/>
  <c r="CD479" i="1" s="1"/>
  <c r="CE479" i="1" s="1"/>
  <c r="CF479" i="1" s="1"/>
  <c r="CG479" i="1" s="1"/>
  <c r="CH479" i="1" s="1"/>
  <c r="CI479" i="1" s="1"/>
  <c r="CJ479" i="1" s="1"/>
  <c r="CK479" i="1" s="1"/>
  <c r="CL479" i="1" s="1"/>
  <c r="CM479" i="1" s="1"/>
  <c r="CN479" i="1" s="1"/>
  <c r="CO479" i="1" s="1"/>
  <c r="BR441" i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K441" i="1" s="1"/>
  <c r="CL441" i="1" s="1"/>
  <c r="CM441" i="1" s="1"/>
  <c r="CN441" i="1" s="1"/>
  <c r="CO441" i="1" s="1"/>
  <c r="AV417" i="1"/>
  <c r="AV139" i="1"/>
  <c r="AV438" i="1"/>
  <c r="AV395" i="1"/>
  <c r="AV409" i="1" l="1"/>
  <c r="AV439" i="1"/>
  <c r="BX425" i="1"/>
  <c r="BY425" i="1" s="1"/>
  <c r="BZ425" i="1" s="1"/>
  <c r="CA425" i="1" s="1"/>
  <c r="CB425" i="1" s="1"/>
  <c r="CC425" i="1" s="1"/>
  <c r="CD425" i="1" s="1"/>
  <c r="CE425" i="1" s="1"/>
  <c r="CF425" i="1" s="1"/>
  <c r="CG425" i="1" s="1"/>
  <c r="CH425" i="1" s="1"/>
  <c r="CI425" i="1" s="1"/>
  <c r="CJ425" i="1" s="1"/>
  <c r="CK425" i="1" s="1"/>
  <c r="CL425" i="1" s="1"/>
  <c r="CM425" i="1" s="1"/>
  <c r="CN425" i="1" s="1"/>
  <c r="CO425" i="1" s="1"/>
  <c r="BX461" i="1"/>
  <c r="BY461" i="1" s="1"/>
  <c r="BZ461" i="1" s="1"/>
  <c r="CA461" i="1" s="1"/>
  <c r="CB461" i="1" s="1"/>
  <c r="CC461" i="1" s="1"/>
  <c r="CD461" i="1" s="1"/>
  <c r="CE461" i="1" s="1"/>
  <c r="CF461" i="1" s="1"/>
  <c r="CG461" i="1" s="1"/>
  <c r="CH461" i="1" s="1"/>
  <c r="CI461" i="1" s="1"/>
  <c r="CJ461" i="1" s="1"/>
  <c r="CK461" i="1" s="1"/>
  <c r="CL461" i="1" s="1"/>
  <c r="CM461" i="1" s="1"/>
  <c r="CN461" i="1" s="1"/>
  <c r="CO461" i="1" s="1"/>
  <c r="AV414" i="1"/>
  <c r="BX439" i="1"/>
  <c r="BY439" i="1" s="1"/>
  <c r="BZ439" i="1" s="1"/>
  <c r="CA439" i="1" s="1"/>
  <c r="CB439" i="1" s="1"/>
  <c r="CC439" i="1" s="1"/>
  <c r="CD439" i="1" s="1"/>
  <c r="CE439" i="1" s="1"/>
  <c r="CF439" i="1" s="1"/>
  <c r="CG439" i="1" s="1"/>
  <c r="CH439" i="1" s="1"/>
  <c r="CI439" i="1" s="1"/>
  <c r="CJ439" i="1" s="1"/>
  <c r="CK439" i="1" s="1"/>
  <c r="CL439" i="1" s="1"/>
  <c r="CM439" i="1" s="1"/>
  <c r="CN439" i="1" s="1"/>
  <c r="CO439" i="1" s="1"/>
  <c r="AV394" i="1"/>
  <c r="BX449" i="1"/>
  <c r="BY449" i="1" s="1"/>
  <c r="BZ449" i="1" s="1"/>
  <c r="CA449" i="1" s="1"/>
  <c r="CB449" i="1" s="1"/>
  <c r="CC449" i="1" s="1"/>
  <c r="CD449" i="1" s="1"/>
  <c r="CE449" i="1" s="1"/>
  <c r="CF449" i="1" s="1"/>
  <c r="CG449" i="1" s="1"/>
  <c r="CH449" i="1" s="1"/>
  <c r="CI449" i="1" s="1"/>
  <c r="CJ449" i="1" s="1"/>
  <c r="CK449" i="1" s="1"/>
  <c r="CL449" i="1" s="1"/>
  <c r="CM449" i="1" s="1"/>
  <c r="CN449" i="1" s="1"/>
  <c r="CO449" i="1" s="1"/>
  <c r="AV422" i="1"/>
  <c r="AV63" i="1"/>
  <c r="AV29" i="1"/>
  <c r="AV386" i="1"/>
  <c r="AV455" i="1"/>
  <c r="AW5" i="1"/>
  <c r="BX459" i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K459" i="1" s="1"/>
  <c r="CL459" i="1" s="1"/>
  <c r="CM459" i="1" s="1"/>
  <c r="CN459" i="1" s="1"/>
  <c r="CO459" i="1" s="1"/>
  <c r="AV430" i="1"/>
  <c r="BX481" i="1"/>
  <c r="BY481" i="1" s="1"/>
  <c r="BZ481" i="1" s="1"/>
  <c r="CA481" i="1" s="1"/>
  <c r="CB481" i="1" s="1"/>
  <c r="CC481" i="1" s="1"/>
  <c r="CD481" i="1" s="1"/>
  <c r="CE481" i="1" s="1"/>
  <c r="CF481" i="1" s="1"/>
  <c r="CG481" i="1" s="1"/>
  <c r="CH481" i="1" s="1"/>
  <c r="CI481" i="1" s="1"/>
  <c r="CJ481" i="1" s="1"/>
  <c r="CK481" i="1" s="1"/>
  <c r="CL481" i="1" s="1"/>
  <c r="CM481" i="1" s="1"/>
  <c r="CN481" i="1" s="1"/>
  <c r="CO481" i="1" s="1"/>
  <c r="BX414" i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CK414" i="1" s="1"/>
  <c r="CL414" i="1" s="1"/>
  <c r="CM414" i="1" s="1"/>
  <c r="CN414" i="1" s="1"/>
  <c r="CO414" i="1" s="1"/>
  <c r="AV441" i="1"/>
  <c r="BY437" i="1"/>
  <c r="BZ437" i="1" s="1"/>
  <c r="CA437" i="1" s="1"/>
  <c r="CB437" i="1" s="1"/>
  <c r="CC437" i="1" s="1"/>
  <c r="CD437" i="1" s="1"/>
  <c r="CE437" i="1" s="1"/>
  <c r="CF437" i="1" s="1"/>
  <c r="CG437" i="1" s="1"/>
  <c r="CH437" i="1" s="1"/>
  <c r="CI437" i="1" s="1"/>
  <c r="CJ437" i="1" s="1"/>
  <c r="CK437" i="1" s="1"/>
  <c r="CL437" i="1" s="1"/>
  <c r="CM437" i="1" s="1"/>
  <c r="CN437" i="1" s="1"/>
  <c r="CO437" i="1" s="1"/>
  <c r="BX473" i="1"/>
  <c r="BY473" i="1" s="1"/>
  <c r="BZ473" i="1" s="1"/>
  <c r="CA473" i="1" s="1"/>
  <c r="CB473" i="1" s="1"/>
  <c r="CC473" i="1" s="1"/>
  <c r="CD473" i="1" s="1"/>
  <c r="CE473" i="1" s="1"/>
  <c r="CF473" i="1" s="1"/>
  <c r="CG473" i="1" s="1"/>
  <c r="CH473" i="1" s="1"/>
  <c r="CI473" i="1" s="1"/>
  <c r="CJ473" i="1" s="1"/>
  <c r="CK473" i="1" s="1"/>
  <c r="CL473" i="1" s="1"/>
  <c r="CM473" i="1" s="1"/>
  <c r="CN473" i="1" s="1"/>
  <c r="CO473" i="1" s="1"/>
  <c r="AV383" i="1"/>
  <c r="BX451" i="1"/>
  <c r="BY451" i="1" s="1"/>
  <c r="BZ451" i="1" s="1"/>
  <c r="CA451" i="1" s="1"/>
  <c r="CB451" i="1" s="1"/>
  <c r="CC451" i="1" s="1"/>
  <c r="CD451" i="1" s="1"/>
  <c r="CE451" i="1" s="1"/>
  <c r="CF451" i="1" s="1"/>
  <c r="CG451" i="1" s="1"/>
  <c r="CH451" i="1" s="1"/>
  <c r="CI451" i="1" s="1"/>
  <c r="CJ451" i="1" s="1"/>
  <c r="CK451" i="1" s="1"/>
  <c r="CL451" i="1" s="1"/>
  <c r="CM451" i="1" s="1"/>
  <c r="CN451" i="1" s="1"/>
  <c r="CO451" i="1" s="1"/>
  <c r="AY5" i="1"/>
  <c r="BX467" i="1"/>
  <c r="AV432" i="1"/>
  <c r="BS447" i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K447" i="1" s="1"/>
  <c r="CL447" i="1" s="1"/>
  <c r="CM447" i="1" s="1"/>
  <c r="CN447" i="1" s="1"/>
  <c r="CO447" i="1" s="1"/>
  <c r="BX483" i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K483" i="1" s="1"/>
  <c r="CL483" i="1" s="1"/>
  <c r="CM483" i="1" s="1"/>
  <c r="CN483" i="1" s="1"/>
  <c r="CO483" i="1" s="1"/>
  <c r="BX457" i="1"/>
  <c r="BX394" i="1"/>
  <c r="BY394" i="1" s="1"/>
  <c r="BZ394" i="1" s="1"/>
  <c r="CA394" i="1" s="1"/>
  <c r="CB394" i="1" s="1"/>
  <c r="CC394" i="1" s="1"/>
  <c r="CD394" i="1" s="1"/>
  <c r="CE394" i="1" s="1"/>
  <c r="CF394" i="1" s="1"/>
  <c r="CG394" i="1" s="1"/>
  <c r="CH394" i="1" s="1"/>
  <c r="CI394" i="1" s="1"/>
  <c r="CJ394" i="1" s="1"/>
  <c r="CK394" i="1" s="1"/>
  <c r="CL394" i="1" s="1"/>
  <c r="CM394" i="1" s="1"/>
  <c r="CN394" i="1" s="1"/>
  <c r="CO394" i="1" s="1"/>
  <c r="BX396" i="1"/>
  <c r="BY396" i="1" s="1"/>
  <c r="BZ396" i="1" s="1"/>
  <c r="CA396" i="1" s="1"/>
  <c r="CB396" i="1" s="1"/>
  <c r="CC396" i="1" s="1"/>
  <c r="CD396" i="1" s="1"/>
  <c r="CE396" i="1" s="1"/>
  <c r="CF396" i="1" s="1"/>
  <c r="CG396" i="1" s="1"/>
  <c r="CH396" i="1" s="1"/>
  <c r="CI396" i="1" s="1"/>
  <c r="CJ396" i="1" s="1"/>
  <c r="CK396" i="1" s="1"/>
  <c r="CL396" i="1" s="1"/>
  <c r="CM396" i="1" s="1"/>
  <c r="CN396" i="1" s="1"/>
  <c r="CO396" i="1" s="1"/>
  <c r="AV388" i="1"/>
  <c r="BY471" i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K471" i="1" s="1"/>
  <c r="CL471" i="1" s="1"/>
  <c r="CM471" i="1" s="1"/>
  <c r="CN471" i="1" s="1"/>
  <c r="CO471" i="1" s="1"/>
  <c r="BX463" i="1"/>
  <c r="BY463" i="1" s="1"/>
  <c r="BZ463" i="1" s="1"/>
  <c r="CA463" i="1" s="1"/>
  <c r="CB463" i="1" s="1"/>
  <c r="CC463" i="1" s="1"/>
  <c r="CD463" i="1" s="1"/>
  <c r="CE463" i="1" s="1"/>
  <c r="CF463" i="1" s="1"/>
  <c r="CG463" i="1" s="1"/>
  <c r="CH463" i="1" s="1"/>
  <c r="CI463" i="1" s="1"/>
  <c r="CJ463" i="1" s="1"/>
  <c r="CK463" i="1" s="1"/>
  <c r="CL463" i="1" s="1"/>
  <c r="CM463" i="1" s="1"/>
  <c r="CN463" i="1" s="1"/>
  <c r="CO463" i="1" s="1"/>
  <c r="AV392" i="1"/>
  <c r="BX455" i="1"/>
  <c r="BY455" i="1" s="1"/>
  <c r="BZ455" i="1" s="1"/>
  <c r="CA455" i="1" s="1"/>
  <c r="CB455" i="1" s="1"/>
  <c r="CC455" i="1" s="1"/>
  <c r="CD455" i="1" s="1"/>
  <c r="CE455" i="1" s="1"/>
  <c r="CF455" i="1" s="1"/>
  <c r="CG455" i="1" s="1"/>
  <c r="CH455" i="1" s="1"/>
  <c r="CI455" i="1" s="1"/>
  <c r="CJ455" i="1" s="1"/>
  <c r="CK455" i="1" s="1"/>
  <c r="CL455" i="1" s="1"/>
  <c r="CM455" i="1" s="1"/>
  <c r="CN455" i="1" s="1"/>
  <c r="CO455" i="1" s="1"/>
  <c r="BX432" i="1"/>
  <c r="BY432" i="1" s="1"/>
  <c r="BZ432" i="1" s="1"/>
  <c r="CA432" i="1" s="1"/>
  <c r="CB432" i="1" s="1"/>
  <c r="CC432" i="1" s="1"/>
  <c r="CD432" i="1" s="1"/>
  <c r="CE432" i="1" s="1"/>
  <c r="CF432" i="1" s="1"/>
  <c r="CG432" i="1" s="1"/>
  <c r="CH432" i="1" s="1"/>
  <c r="CI432" i="1" s="1"/>
  <c r="CJ432" i="1" s="1"/>
  <c r="CK432" i="1" s="1"/>
  <c r="CL432" i="1" s="1"/>
  <c r="CM432" i="1" s="1"/>
  <c r="CN432" i="1" s="1"/>
  <c r="CO432" i="1" s="1"/>
  <c r="BX383" i="1"/>
  <c r="BY383" i="1" s="1"/>
  <c r="BZ383" i="1" s="1"/>
  <c r="CA383" i="1" s="1"/>
  <c r="CB383" i="1" s="1"/>
  <c r="CC383" i="1" s="1"/>
  <c r="CD383" i="1" s="1"/>
  <c r="CE383" i="1" s="1"/>
  <c r="CF383" i="1" s="1"/>
  <c r="CG383" i="1" s="1"/>
  <c r="CH383" i="1" s="1"/>
  <c r="CI383" i="1" s="1"/>
  <c r="CJ383" i="1" s="1"/>
  <c r="CK383" i="1" s="1"/>
  <c r="CL383" i="1" s="1"/>
  <c r="CM383" i="1" s="1"/>
  <c r="CN383" i="1" s="1"/>
  <c r="CO383" i="1" s="1"/>
  <c r="AV425" i="1"/>
  <c r="AV471" i="1" l="1"/>
  <c r="AV449" i="1"/>
  <c r="AV447" i="1"/>
  <c r="BY457" i="1"/>
  <c r="BZ457" i="1" s="1"/>
  <c r="CA457" i="1" s="1"/>
  <c r="CB457" i="1" s="1"/>
  <c r="CC457" i="1" s="1"/>
  <c r="CD457" i="1" s="1"/>
  <c r="CE457" i="1" s="1"/>
  <c r="CF457" i="1" s="1"/>
  <c r="CG457" i="1" s="1"/>
  <c r="CH457" i="1" s="1"/>
  <c r="CI457" i="1" s="1"/>
  <c r="CJ457" i="1" s="1"/>
  <c r="CK457" i="1" s="1"/>
  <c r="CL457" i="1" s="1"/>
  <c r="CM457" i="1" s="1"/>
  <c r="CN457" i="1" s="1"/>
  <c r="CO457" i="1" s="1"/>
  <c r="AV437" i="1"/>
  <c r="BY467" i="1"/>
  <c r="BZ467" i="1" s="1"/>
  <c r="CA467" i="1" s="1"/>
  <c r="CB467" i="1" s="1"/>
  <c r="CC467" i="1" s="1"/>
  <c r="CD467" i="1" s="1"/>
  <c r="CE467" i="1" s="1"/>
  <c r="CF467" i="1" s="1"/>
  <c r="CG467" i="1" s="1"/>
  <c r="CH467" i="1" s="1"/>
  <c r="CI467" i="1" s="1"/>
  <c r="CJ467" i="1" s="1"/>
  <c r="CK467" i="1" s="1"/>
  <c r="CL467" i="1" s="1"/>
  <c r="CM467" i="1" s="1"/>
  <c r="CN467" i="1" s="1"/>
  <c r="CO467" i="1" s="1"/>
  <c r="AV467" i="1"/>
  <c r="AV4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Желков Ярослав Александрович</author>
  </authors>
  <commentList>
    <comment ref="T5" authorId="0" shapeId="0" xr:uid="{8562AD8A-49C5-4838-B3E4-1D80340E5C5F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U5" authorId="0" shapeId="0" xr:uid="{6EF83D77-6DDA-429C-A044-91EDB01A1C61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W5" authorId="0" shapeId="0" xr:uid="{49938354-41DD-4D3A-B447-1DA6A25232D0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X5" authorId="0" shapeId="0" xr:uid="{3130687C-5257-4955-8A93-4F835CBED124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Y5" authorId="0" shapeId="0" xr:uid="{22817046-3AF2-4F14-82A4-369899D2D1FB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E5" authorId="0" shapeId="0" xr:uid="{75407B13-1831-4DA9-BB22-1214A76AE2F5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F5" authorId="0" shapeId="0" xr:uid="{436E556D-1CEC-4E6D-8287-552F9C7941F5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M6" authorId="0" shapeId="0" xr:uid="{C6DACCC8-FF91-4BF0-802F-E95AE70647AF}">
      <text>
        <r>
          <rPr>
            <b/>
            <sz val="9"/>
            <color indexed="81"/>
            <rFont val="Tahoma"/>
            <family val="2"/>
            <charset val="204"/>
          </rPr>
          <t xml:space="preserve">признак Группы присадок для сводной
</t>
        </r>
      </text>
    </comment>
  </commentList>
</comments>
</file>

<file path=xl/sharedStrings.xml><?xml version="1.0" encoding="utf-8"?>
<sst xmlns="http://schemas.openxmlformats.org/spreadsheetml/2006/main" count="11420" uniqueCount="1050">
  <si>
    <t>Форм 2025</t>
  </si>
  <si>
    <t>АПР (закрыт)</t>
  </si>
  <si>
    <t>Форм 2026</t>
  </si>
  <si>
    <t>ГП и ТП</t>
  </si>
  <si>
    <t>п-ф продаж</t>
  </si>
  <si>
    <t>коэфф</t>
  </si>
  <si>
    <t>МАЙ (не закрыт)</t>
  </si>
  <si>
    <t>коммент</t>
  </si>
  <si>
    <t>Форм 2027</t>
  </si>
  <si>
    <t>СиМ</t>
  </si>
  <si>
    <t>ИЮНЬ (не закрыт)</t>
  </si>
  <si>
    <t>Структура остатков от 01.06.25, сс мая - новые позиции и с\с будут добавлены и обновлены в след отчете</t>
  </si>
  <si>
    <t>для расч остатка</t>
  </si>
  <si>
    <t>на 01.04.25</t>
  </si>
  <si>
    <t>на 27.06.25</t>
  </si>
  <si>
    <t>паллеты по данным 1С, могут быть неточно расчитаны</t>
  </si>
  <si>
    <t>май</t>
  </si>
  <si>
    <t>по планам</t>
  </si>
  <si>
    <t>по предыдущим планам</t>
  </si>
  <si>
    <t>по последним планам</t>
  </si>
  <si>
    <t>Варианты:</t>
  </si>
  <si>
    <t xml:space="preserve"> 01.06.2025</t>
  </si>
  <si>
    <t xml:space="preserve"> 01.07.2025</t>
  </si>
  <si>
    <t xml:space="preserve"> 01.08.2025</t>
  </si>
  <si>
    <t xml:space="preserve"> 01.09.2025</t>
  </si>
  <si>
    <t xml:space="preserve"> 01.10.2025</t>
  </si>
  <si>
    <t xml:space="preserve"> 01.11.2025</t>
  </si>
  <si>
    <t>плановая</t>
  </si>
  <si>
    <t>на 05.06.25</t>
  </si>
  <si>
    <t>Отв-й ОКП, БХ</t>
  </si>
  <si>
    <t>ГП, ТП на 01.06, СиМ, ПФ на 01.06</t>
  </si>
  <si>
    <t>для ГП (от 05.06.25)</t>
  </si>
  <si>
    <t>факт</t>
  </si>
  <si>
    <t>ГП, ТП - от 25.03; СиМ, ПФ - от 31.03</t>
  </si>
  <si>
    <t>ГП, ТП - от 15.05; СиМ, ПФ - от 06.05</t>
  </si>
  <si>
    <t>Переключ. проблемные позиции ТУТ</t>
  </si>
  <si>
    <t>ГП, ТП - от 28.05; СиМ, ПФ - от 30.05</t>
  </si>
  <si>
    <t>по данным отв-го</t>
  </si>
  <si>
    <t>сработка, продажа, утилизация, частичная утилизация, слив переварка, принять решение</t>
  </si>
  <si>
    <t>текущ остаток или для частично - вручную</t>
  </si>
  <si>
    <t>нат.ед.</t>
  </si>
  <si>
    <t>план</t>
  </si>
  <si>
    <t>Расч ост на 01.07.25, нат.ед.</t>
  </si>
  <si>
    <t>Расч ост на 01.08.25, нат.ед.</t>
  </si>
  <si>
    <t>Расч ост на 01.09.25, нат.ед.</t>
  </si>
  <si>
    <t>Расч ост на 01.10.25, нат.ед.</t>
  </si>
  <si>
    <t>Расч ост на 01.11.25, нат.ед.</t>
  </si>
  <si>
    <t>Расч ост на 01.12.25, нат.ед.</t>
  </si>
  <si>
    <t>Расч ост на 01.01.26, нат.ед.</t>
  </si>
  <si>
    <t>Расч ост на 01.02.26, нат.ед.</t>
  </si>
  <si>
    <t>Расч ост на 01.03.26, нат.ед.</t>
  </si>
  <si>
    <t>Расч ост на 01.04.26, нат.ед.</t>
  </si>
  <si>
    <t>Расч ост на 01.05.26, нат.ед.</t>
  </si>
  <si>
    <t>Расч ост на 01.06.26, нат.ед.</t>
  </si>
  <si>
    <t>Расч ост на 01.07.26, нат.ед.</t>
  </si>
  <si>
    <t>Расч ост на 01.08.26, нат.ед.</t>
  </si>
  <si>
    <t>Расч ост на 01.09.26, нат.ед.</t>
  </si>
  <si>
    <t>Расч ост на 01.10.26, нат.ед.</t>
  </si>
  <si>
    <t>Расч ост на 01.11.26, нат.ед.</t>
  </si>
  <si>
    <t>Расч ост на 01.12.26, нат.ед.</t>
  </si>
  <si>
    <t>Расч ост на 01.01.27, нат.ед.</t>
  </si>
  <si>
    <t>Расч ост на 01.02.27, нат.ед.</t>
  </si>
  <si>
    <t>Расч ост на 01.03.27, нат.ед.</t>
  </si>
  <si>
    <t>Расч ост на 01.04.27, нат.ед.</t>
  </si>
  <si>
    <t>Расч ост на 01.05.27, нат.ед.</t>
  </si>
  <si>
    <t>Расч ост на 01.06.27, нат.ед.</t>
  </si>
  <si>
    <t>продажи</t>
  </si>
  <si>
    <t>март</t>
  </si>
  <si>
    <t>Короба БХ</t>
  </si>
  <si>
    <t>янв</t>
  </si>
  <si>
    <t>февр</t>
  </si>
  <si>
    <t>апр</t>
  </si>
  <si>
    <t>июнь</t>
  </si>
  <si>
    <t>июль</t>
  </si>
  <si>
    <t>авг</t>
  </si>
  <si>
    <t>сент</t>
  </si>
  <si>
    <t>в рублях</t>
  </si>
  <si>
    <t>сс</t>
  </si>
  <si>
    <t>Код</t>
  </si>
  <si>
    <t>Артикул</t>
  </si>
  <si>
    <t>Отв-й</t>
  </si>
  <si>
    <t>Продукция</t>
  </si>
  <si>
    <t>Наименование номенклатуры</t>
  </si>
  <si>
    <t>Триггер</t>
  </si>
  <si>
    <t>Отв-й ОКП \ БМ БХ</t>
  </si>
  <si>
    <t>Вид н-туры</t>
  </si>
  <si>
    <t>Классификатор</t>
  </si>
  <si>
    <t>Категория</t>
  </si>
  <si>
    <t>Осн канал сбыта</t>
  </si>
  <si>
    <t>Группа присадок</t>
  </si>
  <si>
    <t>пр</t>
  </si>
  <si>
    <t>МИН, нат.ед.</t>
  </si>
  <si>
    <t>МАКС, нат.ед.</t>
  </si>
  <si>
    <t>Откл тек ост от мин макс</t>
  </si>
  <si>
    <t>Остаток, нат.ед.</t>
  </si>
  <si>
    <t>Остаток, руб.</t>
  </si>
  <si>
    <t>Остаток, рубли</t>
  </si>
  <si>
    <t>Остаток, паллет</t>
  </si>
  <si>
    <t>Текущ остаток, нат.ед.</t>
  </si>
  <si>
    <t>Текущ остаток, руб.</t>
  </si>
  <si>
    <t>Текущ остаток, паллет</t>
  </si>
  <si>
    <t>Текущ остаток, тонн нетто</t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</si>
  <si>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Ассорт-й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</si>
  <si>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Брак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</si>
  <si>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Врем. Блок</t>
    </r>
    <r>
      <rPr>
        <sz val="11"/>
        <color theme="1"/>
        <rFont val="Calibri"/>
        <family val="2"/>
        <charset val="204"/>
        <scheme val="minor"/>
      </rPr>
      <t>.,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</si>
  <si>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СОХ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</si>
  <si>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Вирт склады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</si>
  <si>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Брак</t>
    </r>
    <r>
      <rPr>
        <sz val="11"/>
        <color theme="1"/>
        <rFont val="Calibri"/>
        <family val="2"/>
        <charset val="204"/>
        <scheme val="minor"/>
      </rPr>
      <t>, руб.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</si>
  <si>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Врем. Блок.</t>
    </r>
    <r>
      <rPr>
        <sz val="11"/>
        <color theme="1"/>
        <rFont val="Calibri"/>
        <family val="2"/>
        <charset val="204"/>
        <scheme val="minor"/>
      </rPr>
      <t>, руб.</t>
    </r>
  </si>
  <si>
    <t>В заказах, нат.ед.</t>
  </si>
  <si>
    <t>Остаток за вычетом заказов, нат.ед.</t>
  </si>
  <si>
    <t>Остаток за вычетом заказов, руб.</t>
  </si>
  <si>
    <t>Оборот 1 мес., нат ед.</t>
  </si>
  <si>
    <t>Оборот 3 мес., нат ед.</t>
  </si>
  <si>
    <t>Оборот 6 мес., нат ед.</t>
  </si>
  <si>
    <t>План 6 мес., нат.ед.</t>
  </si>
  <si>
    <t>Об-сть тек остатка по ср.мес план обороту, дни</t>
  </si>
  <si>
    <t>Об-сть тек остатка по ср.мес план обороту</t>
  </si>
  <si>
    <t>Проблема по планам от марта (Да \ Нет) по номенкл.</t>
  </si>
  <si>
    <t>Уходимость (в мес.)</t>
  </si>
  <si>
    <t>Проблема по планам от мая (Да \ Нет) по номенкл.</t>
  </si>
  <si>
    <r>
      <t xml:space="preserve">Проблема по планам (Да \ Нет) </t>
    </r>
    <r>
      <rPr>
        <b/>
        <sz val="11"/>
        <color theme="1"/>
        <rFont val="Calibri"/>
        <family val="2"/>
        <charset val="204"/>
        <scheme val="minor"/>
      </rPr>
      <t>по номенкл.</t>
    </r>
  </si>
  <si>
    <r>
      <t xml:space="preserve">Проблема по планам (Да \ Нет) </t>
    </r>
    <r>
      <rPr>
        <b/>
        <sz val="11"/>
        <color theme="1"/>
        <rFont val="Calibri"/>
        <family val="2"/>
        <charset val="204"/>
        <scheme val="minor"/>
      </rPr>
      <t>по комплекту</t>
    </r>
  </si>
  <si>
    <t>Проблема по планам ДА, в рублях</t>
  </si>
  <si>
    <t>Проблема по данным отв-го, в рублях</t>
  </si>
  <si>
    <t>Признак компл.</t>
  </si>
  <si>
    <t>Действие</t>
  </si>
  <si>
    <t>Комментарий</t>
  </si>
  <si>
    <t>Дата сработки \ реализации</t>
  </si>
  <si>
    <t xml:space="preserve">Потери при вовлечении с удорожанием в другие продукты </t>
  </si>
  <si>
    <t>Количество на списание, нат.ед.</t>
  </si>
  <si>
    <t>Сумма на списание, руб.</t>
  </si>
  <si>
    <t>Количество на продажу, нат.ед.</t>
  </si>
  <si>
    <t>Сумма на  продажу, руб.</t>
  </si>
  <si>
    <t>Признак (расчета, сработки)</t>
  </si>
  <si>
    <t>Проблема</t>
  </si>
  <si>
    <t>П.Т. (план текущий месяц)</t>
  </si>
  <si>
    <t>П.Т. +1</t>
  </si>
  <si>
    <t>П.Т. +2</t>
  </si>
  <si>
    <t>П.Т. +3</t>
  </si>
  <si>
    <t>П.Т. +4</t>
  </si>
  <si>
    <t>П.Т. +5</t>
  </si>
  <si>
    <t>Ср.мес. расход, нат.ед.</t>
  </si>
  <si>
    <t>Расч ост на 01.05.25, нат.ед.</t>
  </si>
  <si>
    <t>Расч ост на 01.06.25, нат.ед.</t>
  </si>
  <si>
    <t>Ф.Т. -5</t>
  </si>
  <si>
    <t>Ф.Т. -4</t>
  </si>
  <si>
    <t>Ф.Т. -3</t>
  </si>
  <si>
    <t>Ф.Т. -2</t>
  </si>
  <si>
    <t>Ф.Т. -1</t>
  </si>
  <si>
    <t>Ф.Т. (факт текущий месяц)</t>
  </si>
  <si>
    <t>Сырье АхАК \ БХ</t>
  </si>
  <si>
    <t>Сработка (мес.)</t>
  </si>
  <si>
    <t>План шт</t>
  </si>
  <si>
    <t>Факт шт</t>
  </si>
  <si>
    <t>Пл_Ф</t>
  </si>
  <si>
    <t>План руб.</t>
  </si>
  <si>
    <t>Факт руб.</t>
  </si>
  <si>
    <t>СиМ БХ</t>
  </si>
  <si>
    <t>Цель, дни</t>
  </si>
  <si>
    <t>Текущ ост склады, нат.ед.</t>
  </si>
  <si>
    <t>Текущ ост склады, паллет</t>
  </si>
  <si>
    <t>СднОст, нат.ед.</t>
  </si>
  <si>
    <t>СднОст, руб</t>
  </si>
  <si>
    <t>СднОст, паллет</t>
  </si>
  <si>
    <t>Оборот, нат.ед.</t>
  </si>
  <si>
    <t>Оборот, руб.</t>
  </si>
  <si>
    <t>Расч остаток, нат.ед.</t>
  </si>
  <si>
    <t>Расч остаток, руб.</t>
  </si>
  <si>
    <t>Расч остаток, паллет</t>
  </si>
  <si>
    <t>Критерий</t>
  </si>
  <si>
    <t>Действие (для брака)</t>
  </si>
  <si>
    <t>Коэф. на поддоне</t>
  </si>
  <si>
    <t>Коэф. по типу</t>
  </si>
  <si>
    <t>Отв-й изменился</t>
  </si>
  <si>
    <t>Коммент</t>
  </si>
  <si>
    <t>Дата</t>
  </si>
  <si>
    <t>Потери</t>
  </si>
  <si>
    <t>Списание</t>
  </si>
  <si>
    <t>Признак</t>
  </si>
  <si>
    <t>Налив \ не налив</t>
  </si>
  <si>
    <t>Заполнено</t>
  </si>
  <si>
    <t>Мусифуллин</t>
  </si>
  <si>
    <t>Охлаждающие жидкости</t>
  </si>
  <si>
    <t>B2C</t>
  </si>
  <si>
    <t>Нет</t>
  </si>
  <si>
    <t>0-01</t>
  </si>
  <si>
    <t/>
  </si>
  <si>
    <t>Сырье и комплектация</t>
  </si>
  <si>
    <t>Этикетки, стикеры, наклейки</t>
  </si>
  <si>
    <t>0-02</t>
  </si>
  <si>
    <t>нет остатка</t>
  </si>
  <si>
    <t>6 мес.</t>
  </si>
  <si>
    <t>Массовая</t>
  </si>
  <si>
    <t>B2B</t>
  </si>
  <si>
    <t>Да</t>
  </si>
  <si>
    <t>сработка</t>
  </si>
  <si>
    <t>0-04</t>
  </si>
  <si>
    <t>0-03</t>
  </si>
  <si>
    <t>Бытовая химия</t>
  </si>
  <si>
    <t>Нет планов</t>
  </si>
  <si>
    <t>продажа</t>
  </si>
  <si>
    <t>Временный вывод</t>
  </si>
  <si>
    <t>неск-ко</t>
  </si>
  <si>
    <t>Масла</t>
  </si>
  <si>
    <t>0-07</t>
  </si>
  <si>
    <t>0-11</t>
  </si>
  <si>
    <t>Эксклюзив</t>
  </si>
  <si>
    <t>Бочки Масла</t>
  </si>
  <si>
    <t>0-08</t>
  </si>
  <si>
    <t>0-09</t>
  </si>
  <si>
    <t>Rolf масла</t>
  </si>
  <si>
    <t>0-13</t>
  </si>
  <si>
    <t>G-S52-195-M9</t>
  </si>
  <si>
    <t>Азаренков</t>
  </si>
  <si>
    <t>AGR LongLife III 5w30 205л ( металл )</t>
  </si>
  <si>
    <t>Заказная</t>
  </si>
  <si>
    <t>СТО</t>
  </si>
  <si>
    <t>0-05</t>
  </si>
  <si>
    <t>0-06</t>
  </si>
  <si>
    <t>согласно плану АГР по выкупаку</t>
  </si>
  <si>
    <t>Этикетка AGR 5W-30 C3 SN 205л (металл) арт.G-S52-195-M9</t>
  </si>
  <si>
    <t>0-25 более 24</t>
  </si>
  <si>
    <t>частичная утилизация</t>
  </si>
  <si>
    <t xml:space="preserve">утилизация из зоны брака, остальное согласно плану АГР </t>
  </si>
  <si>
    <t>утилизация брака СОГЛ. - 25.05.</t>
  </si>
  <si>
    <t>Ассортиментная</t>
  </si>
  <si>
    <t>Полуфабрикат</t>
  </si>
  <si>
    <t>Жестяная тара</t>
  </si>
  <si>
    <t>Продукция ЖБ</t>
  </si>
  <si>
    <t>Мехтиева</t>
  </si>
  <si>
    <t>0-10</t>
  </si>
  <si>
    <t>Архив</t>
  </si>
  <si>
    <t>0-16</t>
  </si>
  <si>
    <t>0-12</t>
  </si>
  <si>
    <t>списание из зоны брака, остальное сработка по плану</t>
  </si>
  <si>
    <t>Rolf Professional 0W-30 A3/B4 208л (металл)</t>
  </si>
  <si>
    <t>Запустили мотивационную программу для дилеров. Выкуп будет в течение 6 мес</t>
  </si>
  <si>
    <t>Этикетка Rolf Professional 0W-30 A3-B4 208л (металл) арт.323126 BMW Longlife-01</t>
  </si>
  <si>
    <t>Новинка</t>
  </si>
  <si>
    <t>Бочки Антифризы</t>
  </si>
  <si>
    <t>0-14</t>
  </si>
  <si>
    <t>OMODA5W30200</t>
  </si>
  <si>
    <t>Omoda 5W-30 GF-6 SP-RC 200л (металл)</t>
  </si>
  <si>
    <t>Объемы потребления увеличиваются с каждым месяцем</t>
  </si>
  <si>
    <t>Этикетка Omoda 5W-30 GF-6 SP-RC 200л (металл)</t>
  </si>
  <si>
    <t>Созонов</t>
  </si>
  <si>
    <t>Стеклоомывающие жидкости</t>
  </si>
  <si>
    <t>на согласовании от 06.25</t>
  </si>
  <si>
    <t>0-19</t>
  </si>
  <si>
    <t>G-S55-167-M9</t>
  </si>
  <si>
    <t>AGR Special C 0w30 A3/B4 205л ( металл )</t>
  </si>
  <si>
    <t>У AGR на складе еще 100 тн продукции от Лукойла в этой вязкости, новых авто нет из-за этого продажи идут медленно. Срок сработки 8 месяцев</t>
  </si>
  <si>
    <t>Потери при хранение 144 000 руб. до 1.11</t>
  </si>
  <si>
    <t>Этикетка AGR 0W-30 A3-B4 SL-CF 205л (металл) арт.G-S55-167-M9</t>
  </si>
  <si>
    <t xml:space="preserve">Новинка текущего сезона. </t>
  </si>
  <si>
    <t>ТЖ Контрактники</t>
  </si>
  <si>
    <t>Тормозные жидкости</t>
  </si>
  <si>
    <t>Картуш</t>
  </si>
  <si>
    <t>Продукция ПМ</t>
  </si>
  <si>
    <t>0-17</t>
  </si>
  <si>
    <t>0-18</t>
  </si>
  <si>
    <t>Rolf Professional 5W-40 A3/B4 SP 208л (металл)</t>
  </si>
  <si>
    <t>Продукция продается пол плану выкупа от БМВ. Минимальный товарный запас на месяц</t>
  </si>
  <si>
    <t>Этикетка Rolf Professional 5W-40 A3-B4 SP 208л (металл) арт.322853 BMW Longlife-01</t>
  </si>
  <si>
    <t>утилизация брака. В 2024 году отгружено 328 тонн, 1633 шт. Регулярные отгрузки</t>
  </si>
  <si>
    <t>GS52577M4</t>
  </si>
  <si>
    <t>AGR LongLife IV 0w20 C5 4л</t>
  </si>
  <si>
    <t>AGR масла</t>
  </si>
  <si>
    <t>Произвели продукцию для отгрузки, отгрузка до конца марта в кол-ве 3 000 шт. Остальные 3000 шт будут проданы в течение 2-х месяцев</t>
  </si>
  <si>
    <t>Этикетка AGR LongLife IV 0w20 C5 4л арт.GS52577M4 об.</t>
  </si>
  <si>
    <t>Сработка по плану от АГР</t>
  </si>
  <si>
    <t>Этикетка AGR LongLife IV 0w20 C5 4л арт.GS52577M4 лиц.</t>
  </si>
  <si>
    <t>Наклейка AGR LongLife IV 0w20 C5 4л арт.GS52577M4</t>
  </si>
  <si>
    <t>G-S52-502-M9</t>
  </si>
  <si>
    <t>AGR Special G 5w40 A3/B4 205л ( металл )</t>
  </si>
  <si>
    <t>Продажа</t>
  </si>
  <si>
    <t>Продажа в АГР согласно плану выкупа</t>
  </si>
  <si>
    <t>Этикетка AGR 5W-40 A3-B4 SN-CF 205л (металл) арт.G-S52-502-M9</t>
  </si>
  <si>
    <t xml:space="preserve">утилизация из зоны брака, остальное сработка. Новинка текущего сезона. </t>
  </si>
  <si>
    <t>Продажа клиенту</t>
  </si>
  <si>
    <t>Флаконы</t>
  </si>
  <si>
    <t>(пусто)</t>
  </si>
  <si>
    <t>Тюрина</t>
  </si>
  <si>
    <t>GS55167M4</t>
  </si>
  <si>
    <t>AGR Special C 0w30 A3/B4 4л</t>
  </si>
  <si>
    <t>Потери при хранение 36 000 руб. до 1.11</t>
  </si>
  <si>
    <t>Этикетка AGR Special C 0w30 A3-B4 4л арт.GS55167M4 лиц.</t>
  </si>
  <si>
    <t xml:space="preserve">У AGR на складе еще 100 тн продукции от Лукойла в этой вязкости, новых авто нет из-за этого продажи идут медленно. </t>
  </si>
  <si>
    <t>6 (с марта)</t>
  </si>
  <si>
    <t>Этикетка AGR Special C 0w30 A3-B4 4л арт.GS55167M4 об.</t>
  </si>
  <si>
    <t>Наклейка AGR Special C 0w30 A3-B4 4л арт.GS55167M4</t>
  </si>
  <si>
    <t>Канистры</t>
  </si>
  <si>
    <t>0-15</t>
  </si>
  <si>
    <t>слили/переварили</t>
  </si>
  <si>
    <t>GS52195M4</t>
  </si>
  <si>
    <t>AGR LongLife III 5w30 4л</t>
  </si>
  <si>
    <t>По условиям контракта держим под них двухмесячный запас согласно их плану выкупа</t>
  </si>
  <si>
    <t>Этикетка AGR LongLife III 5w30 4л арт.GS52195M4 об.</t>
  </si>
  <si>
    <t xml:space="preserve">Спад продаж у АГР. </t>
  </si>
  <si>
    <t>Этикетка AGR LongLife III 5w30 4л арт.GS52195M4 лиц.</t>
  </si>
  <si>
    <t>Наклейка AGR LongLife III 5w30 4л арт.GS52195M4</t>
  </si>
  <si>
    <t>принять решение</t>
  </si>
  <si>
    <t>GS52502M4</t>
  </si>
  <si>
    <t>AGR Special G 5w40 A3/B4 4л</t>
  </si>
  <si>
    <t>Этикетка AGR Special G 5w40 A3-B4 4л арт.GS52502M4 лиц.</t>
  </si>
  <si>
    <t>Этикетка AGR Special G 5w40 A3-B4 4л арт.GS52502M4 об.</t>
  </si>
  <si>
    <t>Наклейка AGR Special G 5w40 A3-B4 4л арт.GS52502M4</t>
  </si>
  <si>
    <t>Sollers Antifreeze G12+ red concentrate 60л</t>
  </si>
  <si>
    <t>Увеличили продажи. Сейчас заказывают только 30-35 дилеров из 197 из-за нашей долгой логистики</t>
  </si>
  <si>
    <t>Потери при хранение 68 000 руб. до 1.11</t>
  </si>
  <si>
    <t>Бочка металлическая с логотипом Sollers 60л черная</t>
  </si>
  <si>
    <t>Бочки</t>
  </si>
  <si>
    <t xml:space="preserve">Планы по продукции будут в январе на 2025г., срабатываем по мере получения заказов. </t>
  </si>
  <si>
    <t>Rolf Professional 0W-30 C3 SP 208л (металл)</t>
  </si>
  <si>
    <t>ждем официального допуска от BMW. Ориентировочный срок – 5 месяцев для получения допуска. Уже было три попытки пройти, но не проходим по сульфатной зале</t>
  </si>
  <si>
    <t>Потери при хранение 24 500 руб. до 31.12</t>
  </si>
  <si>
    <t>Этикетка Rolf Professional 0W-30 C3 SP 208л (металл) арт.322845 BMW Longlife-04</t>
  </si>
  <si>
    <t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</t>
  </si>
  <si>
    <t>Пробки</t>
  </si>
  <si>
    <t>Бочки Стеклоомыватели</t>
  </si>
  <si>
    <t>GS52577M2</t>
  </si>
  <si>
    <t>AGR LongLife IV 0w20 C5 1л</t>
  </si>
  <si>
    <t>Отгрузка в марте 2400 шт. Остальное будет продано в течение 2-месяцев</t>
  </si>
  <si>
    <t>Наклейка AGR LongLife IV 0w20 C5 1л арт.GS52577M2</t>
  </si>
  <si>
    <t>Этикетка AGR LongLife IV 0w20 C5 1л арт.GS52577M2 лиц.</t>
  </si>
  <si>
    <t>Этикетка AGR LongLife IV 0w20 C5 1л арт.GS52577M2 об.</t>
  </si>
  <si>
    <t>Sintec Жидкость стеклоомывающая Арктика концентрат -78 200л (металл)</t>
  </si>
  <si>
    <t xml:space="preserve">МБ Рус на перестройке, пока нет возможности отгрузить. 
Заберут в августе-сентябре. </t>
  </si>
  <si>
    <t>Этикетка Sintec Жидкость стеклоомывающая Арктика концентрат -78 200л (металл) арт.806325</t>
  </si>
  <si>
    <t>Sollers Antifreeze G12+ red concentrate 1л</t>
  </si>
  <si>
    <t>Sollers антифризы</t>
  </si>
  <si>
    <t>Увеличили продажи, в марте уволилась сотрудница ОРК и одна не успевает обрабатывать заказы. Сейчас заказывают только 30-35 дилеров из 197 из-за нашей долгой логистики</t>
  </si>
  <si>
    <t>Потери при хранение 30 000 руб. до 1.09</t>
  </si>
  <si>
    <t>Этикетка Sollers Antifreeze G12+ red concentrate 1л лиц.</t>
  </si>
  <si>
    <t>Наклейка Sollers Antifreeze G12+ red concentrate 1л</t>
  </si>
  <si>
    <t>Этикетка Sollers Antifreeze G12+ red concentrate 1л об.</t>
  </si>
  <si>
    <t>Rolf Professional 5W-30 C3 SN MS 208л (металл)</t>
  </si>
  <si>
    <t>Продажа согласно плану от БМВ</t>
  </si>
  <si>
    <t>Этикетка Rolf Professional 5W-30 C3 SN MS 208л (металл) арт.322851 BMW Longlife-04</t>
  </si>
  <si>
    <t>Утилизация из зоны брака. Заказ был сделан еще когда позиция продавалась дистрибьюторам, потом ее вывели под БМВ. Продается согласно планам автопроизводителя</t>
  </si>
  <si>
    <t>Бочки Тормозные жидкости</t>
  </si>
  <si>
    <t>Sollers Antifreeze G12+ red concentrate 4л</t>
  </si>
  <si>
    <t>Этикетка Sollers Antifreeze G12+ red concentrate 4л лиц.</t>
  </si>
  <si>
    <t>Наклейка Sollers Antifreeze G12+ red concentrate 4л</t>
  </si>
  <si>
    <t>Этикетка Sollers Antifreeze G12+ red concentrate 4л об.</t>
  </si>
  <si>
    <t>OMODA5W301</t>
  </si>
  <si>
    <t>Omoda 5W-30 GF-6 SP-RC 1л</t>
  </si>
  <si>
    <t>Omoda масла</t>
  </si>
  <si>
    <t>Выкуп от Чери согласно плану</t>
  </si>
  <si>
    <t>Наклейка OMODA 5W-30, 1л</t>
  </si>
  <si>
    <t>Этикетка масло моторное Omoda SAE 5W-30 ILSAC GF-6 API SP 1л, об.</t>
  </si>
  <si>
    <t>Этикетка масло моторное Omoda SAE 5W-30 ILSAC GF-6 API SP 1л, лиц.</t>
  </si>
  <si>
    <t>Rolf Professional 0W-30 C3 SP 1л (металл)</t>
  </si>
  <si>
    <t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исследовать и принять решение об отправке в ASP лабораторию</t>
  </si>
  <si>
    <t>Потери при хранение 18 000 руб. до 1.12</t>
  </si>
  <si>
    <t>Банка жестяная с литографией Rolf Professional SAE 0W-30 ACEA C3 API SP 1л (CN)</t>
  </si>
  <si>
    <t xml:space="preserve">Продукт BMW </t>
  </si>
  <si>
    <t>Стикер Rolf Professional 0W-30 C3 SP 1л (металл) арт.667174 инф.</t>
  </si>
  <si>
    <t>в процессе получения допуска</t>
  </si>
  <si>
    <t>Наклейка Rolf Professional 0W-30 C3 SP 1л (металл) арт.667174</t>
  </si>
  <si>
    <t>привезли мин.партии этикеток. Ждем банки и допуск</t>
  </si>
  <si>
    <t>GS55167M2</t>
  </si>
  <si>
    <t>AGR Special C 0w30 A3/B4 1л</t>
  </si>
  <si>
    <t>Потери при хранение 24 500 руб. до 1.11</t>
  </si>
  <si>
    <t>Этикетка AGR Special C 0w30 A3-B4 1л арт.GS55167M2 лиц.</t>
  </si>
  <si>
    <t>Этикетка AGR Special C 0w30 A3-B4 1л арт.GS55167M2 об.</t>
  </si>
  <si>
    <t>Наклейка AGR Special C 0w30 A3-B4 1л арт.GS55167M2</t>
  </si>
  <si>
    <t>Акимов</t>
  </si>
  <si>
    <t>Лейка Ш-1 (13-01) натуральная упакованная</t>
  </si>
  <si>
    <t>лейка шла в Эд. Блю. Позиции выведены из оборота. Стоит вопрос по сработке/утилизации</t>
  </si>
  <si>
    <t>Алиев</t>
  </si>
  <si>
    <t>дробление</t>
  </si>
  <si>
    <t>Тара</t>
  </si>
  <si>
    <t>Rolf Professional 0W-30 A3/B4 1л (металл)</t>
  </si>
  <si>
    <t>Банка жестяная с литографией Rolf Professional SAE 0W-30 ACEA A3/B4 1л (CN)</t>
  </si>
  <si>
    <t>Продукт BMW. Новый продукт, введен в конце 2024 года. Нужно время для развития продаж, необходимо поддерживать в ассортименте для продажи на долив.</t>
  </si>
  <si>
    <t>Стикер Rolf Professional 0W-30 A3-B4 1л (металл) арт.667184 инф.</t>
  </si>
  <si>
    <t>Наклейка Rolf Professional 0W-30 A3-B4 1л (металл) арт.667184</t>
  </si>
  <si>
    <t>GS52502M2</t>
  </si>
  <si>
    <t>AGR Special G 5w40 A3/B4 1л</t>
  </si>
  <si>
    <t>Выкуп Согласно плану</t>
  </si>
  <si>
    <t>Этикетка AGR Special G 5w40 A3-B4 1л арт.GS52502M2 лиц.</t>
  </si>
  <si>
    <t>Этикетка AGR Special G 5w40 A3-B4 1л арт.GS52502M2 об.</t>
  </si>
  <si>
    <t>Наклейка AGR Special G 5w40 A3-B4 1л арт.GS52502M2</t>
  </si>
  <si>
    <t>OMODA5W401</t>
  </si>
  <si>
    <t>Omoda 5W-40 A3/B4 SN/CF 1л</t>
  </si>
  <si>
    <t>Этикетка масло моторное Omoda SAE 5W-40 ACEA A3/B4 API SN/CF 1л, об.</t>
  </si>
  <si>
    <t>Этикетка масло моторное Omoda SAE 5W-40 ACEA A3/B4 API SN/CF 1л, лиц.</t>
  </si>
  <si>
    <t>Наклейка OMODA 5W-40, 1л</t>
  </si>
  <si>
    <t>GS52195M2</t>
  </si>
  <si>
    <t>AGR LongLife III 5w30 1л</t>
  </si>
  <si>
    <t>Этикетка AGR LongLife III 5w30 1л арт.GS52195M2 лиц.</t>
  </si>
  <si>
    <t>Этикетка AGR LongLife III 5w30 1л арт.GS52195M2 об.</t>
  </si>
  <si>
    <t>Наклейка AGR LongLife III 5w30 1л арт.GS52195M2</t>
  </si>
  <si>
    <t>OMODA0W204</t>
  </si>
  <si>
    <t>Omoda 0W-20 C5 SN 4л</t>
  </si>
  <si>
    <t>Этикетка масло моторное Omoda SAE 0W-20 ACEA C5 API SN 4л, об.</t>
  </si>
  <si>
    <t>Пришли новые машины Omoda C7, большая закупка в июле</t>
  </si>
  <si>
    <t>Этикетка масло моторное Omoda SAE 0W-20 ACEA C5 API SN 4л, лиц.</t>
  </si>
  <si>
    <t>Наклейка OMODA 0W-20, 4л</t>
  </si>
  <si>
    <t>OMODA5W304</t>
  </si>
  <si>
    <t>Omoda 5W-30 GF-6 SP-RC 4л</t>
  </si>
  <si>
    <t>Этикетка масло моторное Omoda SAE 5W-30 ILSAC GF-6 API SP 4л, лиц.</t>
  </si>
  <si>
    <t>Производство будет в июне</t>
  </si>
  <si>
    <t>Этикетка масло моторное Omoda SAE 5W-30 ILSAC GF-6 API SP 4л, об.</t>
  </si>
  <si>
    <t>Наклейка OMODA 5W-30, 4л</t>
  </si>
  <si>
    <t>слили</t>
  </si>
  <si>
    <t>OMODA0W201</t>
  </si>
  <si>
    <t>Omoda 0W-20 C5 SN 1л</t>
  </si>
  <si>
    <t>Этикетка масло моторное Omoda SAE 0W-20 ACEA C5 API SN 1л, об.</t>
  </si>
  <si>
    <t>Этикетка масло моторное Omoda SAE 0W-20 ACEA C5 API SN 1л, лиц.</t>
  </si>
  <si>
    <t>Наклейка OMODA 0W-20, 1л</t>
  </si>
  <si>
    <t xml:space="preserve"> утилизация</t>
  </si>
  <si>
    <t>G-S52-577-M9</t>
  </si>
  <si>
    <t>AGR LongLife IV 0w20 C5 205л ( металл )</t>
  </si>
  <si>
    <t>Этикетка AGR 0W-20 C5 SN plus 205л (металл) арт.G-S52-577-M9</t>
  </si>
  <si>
    <t xml:space="preserve">Утилизация брака, остальное сработка. Новинка текущего сезона. </t>
  </si>
  <si>
    <t>Rolf Professional 5W-30 C1 JLR 1л (металл)</t>
  </si>
  <si>
    <t>Банка жестяная I Rolf Professional SAE 5W-30 ACEA C1 JLR 1л</t>
  </si>
  <si>
    <t>Новый продукт, необходимо понять мин налив литрушек если будет совместный налив</t>
  </si>
  <si>
    <t>Жесть с литографией Rolf Professional SAE 5W-30 ACEA C1 JLR 1л</t>
  </si>
  <si>
    <t>Стикер Rolf Professional 5W-30 C1 JLR 1л (металл) арт.667177 инф.</t>
  </si>
  <si>
    <t>Наклейка Rolf Professional 5W-30 C1 JLR 1л (металл) арт.667177</t>
  </si>
  <si>
    <t>Rolf Professional 5W-30 C3 SN MS 1л (металл)</t>
  </si>
  <si>
    <t>Наклейка Rolf Professional 5W-30 C3 SN MS 1л (металл) арт.667180</t>
  </si>
  <si>
    <t>прорабатывается акция с BMW "1 литр в подарок"</t>
  </si>
  <si>
    <t>Стикер Rolf Professional 5W-30 C3 SN MS 1л (металл) арт.667180 инф.</t>
  </si>
  <si>
    <t>Rolf Professional 5W-40 A3/B4 SP 1л (металл)</t>
  </si>
  <si>
    <t>Наклейка Rolf Professional 5W-40 A3-B4 SP 1л (металл) арт.667182</t>
  </si>
  <si>
    <t>привезли мин.партии этикеток. Ждем банки</t>
  </si>
  <si>
    <t>Стикер Rolf Professional 5W-40 A3-B4 SP 1л (металл) арт.667182 инф.</t>
  </si>
  <si>
    <t>Sintec Antifreeze G12+ red concentrate 220кг (металл)</t>
  </si>
  <si>
    <t>Этикетка Sintec Antifreeze G12+ red concentrate 220кг (металл) арт.103048</t>
  </si>
  <si>
    <t>Продукт для АГР, ждем подтверждение на отгрузку от клиента</t>
  </si>
  <si>
    <t>Sintec Жидкость тормозная Super DOT-4 205л (металл)</t>
  </si>
  <si>
    <t>Sintec Жидкость тормозная Super DOT-4 205л</t>
  </si>
  <si>
    <t>Этикетка Sintec Жидкость тормозная Super DOT-4 205л арт.801909</t>
  </si>
  <si>
    <t>Производили по запросу АГР, оставить ждать следующую отгрузку, последняя была в августе</t>
  </si>
  <si>
    <t>без компл.</t>
  </si>
  <si>
    <t>Отсутствует триггера у исходного</t>
  </si>
  <si>
    <t>Chery Жидкость тормозная DOT-4 1л</t>
  </si>
  <si>
    <t>согласно плану выкупа, заказ на партию</t>
  </si>
  <si>
    <t>Этикетка Chery Жидкость тормозная DOT-4 1л  арт.17318823 об.</t>
  </si>
  <si>
    <t>Этикетка Chery Жидкость тормозная DOT-4 1л  арт.17318823 лиц.</t>
  </si>
  <si>
    <t>Наклейка Chery Жидкость тормозная DOT-4 1л арт.17318823</t>
  </si>
  <si>
    <t>OMODA0W20200</t>
  </si>
  <si>
    <t>Omoda 0W-20 C5 SN 200л (металл)</t>
  </si>
  <si>
    <t>согласно плану выкупа</t>
  </si>
  <si>
    <t>Этикетка Omoda 0W-20 C5 SN 200л (металл)</t>
  </si>
  <si>
    <t>Согласно плану Чери</t>
  </si>
  <si>
    <t>OMODA5W40200</t>
  </si>
  <si>
    <t>Omoda 5W-40 A3/B4 SN/CF 200л (металл)</t>
  </si>
  <si>
    <t>Этикетка Omoda 5W-40 A3/B4 SN/CF 200л (металл)</t>
  </si>
  <si>
    <t>OMODA5W404</t>
  </si>
  <si>
    <t>Omoda 5W-40 A3/B4 SN/CF 4л</t>
  </si>
  <si>
    <t>Этикетка масло моторное Omoda SAE 5W-40 ACEA A3/B4 API SN/CF 4л, лиц.</t>
  </si>
  <si>
    <t>Этикетка масло моторное Omoda SAE 5W-40 ACEA A3/B4 API SN/CF 4л, об.</t>
  </si>
  <si>
    <t>Наклейка OMODA 5W-40, 4л</t>
  </si>
  <si>
    <t>Omoda Жидкость тормозная DOT-4 1л</t>
  </si>
  <si>
    <t>Этикетка Omoda Жидкость тормозная DOT-4 1л арт.17333298 об.</t>
  </si>
  <si>
    <t>Этикетка Omoda Жидкость тормозная DOT-4 1л арт.17333298 лиц.</t>
  </si>
  <si>
    <t>Наклейка Omoda Жидкость тормозная DOT-4 1л арт.17333298</t>
  </si>
  <si>
    <t>K0425Y205LP</t>
  </si>
  <si>
    <t>Жидкость для бесступенчатой трансмиссии CVT Fluid торговой марки Symmetric 4 parts 205л</t>
  </si>
  <si>
    <t>Бочка металлическая 1/0,9/1 с двумя пробками с логотипом Subaru 205л</t>
  </si>
  <si>
    <t>Некорретный артикул на этикетки, брак</t>
  </si>
  <si>
    <t>Этикетка Жидкость для бесступенчатой трансмиссии CVT Fluid торговой марки Symmetric 4 parts 205л арт.K0425Y205LP</t>
  </si>
  <si>
    <t>K0425Y020LP</t>
  </si>
  <si>
    <t>Жидкость для бесступенчатой трансмиссии CVT Fluid торговой марки Symmetric 4 parts 20л</t>
  </si>
  <si>
    <t>Symmetric масла</t>
  </si>
  <si>
    <t>Ведро металлическое 20л синее</t>
  </si>
  <si>
    <t>Банки и бутылки</t>
  </si>
  <si>
    <t>потребность на 1 заказ</t>
  </si>
  <si>
    <t>Крышка-корона металлическая для ведра 20л 286мм с пластиковым дозатором синяя</t>
  </si>
  <si>
    <t>Этикетка Жидкость для бесступенчатой трансмиссии CVT Fluid торговой марки Symmetric 4 parts 20л арт.K0425Y020LP</t>
  </si>
  <si>
    <t>Масла наливом</t>
  </si>
  <si>
    <t>Масла базовые</t>
  </si>
  <si>
    <t>Прочее сырье</t>
  </si>
  <si>
    <t>Присадки для масла</t>
  </si>
  <si>
    <t>Присадки</t>
  </si>
  <si>
    <t>Красители</t>
  </si>
  <si>
    <t>Поддоны</t>
  </si>
  <si>
    <t>Упаковка</t>
  </si>
  <si>
    <t>по факт обороту</t>
  </si>
  <si>
    <t>Ежова</t>
  </si>
  <si>
    <t>Тара б/у</t>
  </si>
  <si>
    <t>1 мес.</t>
  </si>
  <si>
    <t>искл (продажа)</t>
  </si>
  <si>
    <t>да</t>
  </si>
  <si>
    <t>Неликвиды б/у</t>
  </si>
  <si>
    <t>Грачев</t>
  </si>
  <si>
    <t>Присадка Дисульфид молибдена марки ДМИ-7 (CN)</t>
  </si>
  <si>
    <t>Присадки для смазок</t>
  </si>
  <si>
    <t>Присадка Гидроксид лития марки ЛГО-3 57% (Halmek)</t>
  </si>
  <si>
    <t>без компл. - проверка</t>
  </si>
  <si>
    <t>Гофрокороба и гофроподдоны</t>
  </si>
  <si>
    <t>Гофрокороба, картон</t>
  </si>
  <si>
    <t>2 мес.</t>
  </si>
  <si>
    <t>Контейнер (23-01) К-2 светло-зеленый</t>
  </si>
  <si>
    <t>Контейнеры</t>
  </si>
  <si>
    <t>Канистра Штабель (22-01) Ш-1 20л черная</t>
  </si>
  <si>
    <t xml:space="preserve">Используется для ОКП и Волги-Ойл и МО, сработка по плану </t>
  </si>
  <si>
    <t>Присадка 12-гидроксистеариновая кислота (Amee Castor&amp;Derivatives Ltd, India)</t>
  </si>
  <si>
    <t>Присадка Комплексное алюминиевое мыло (Индия, Anan Drug&amp;Chem Ltd)</t>
  </si>
  <si>
    <t xml:space="preserve">Идет Разработка/доработка  рецептур. </t>
  </si>
  <si>
    <t>Канистра Штабель (22-01) Ш-1 20л натуральная</t>
  </si>
  <si>
    <t xml:space="preserve">Используется для ОКП, Антифризов Рольф, Теплосила,  и Волги-Ойл и МО, сработка по плану </t>
  </si>
  <si>
    <t>Флакон (23-01) Ф-1 1,95л светло-зеленый</t>
  </si>
  <si>
    <t>Полиэтилен HD12500 LH (Сибур)</t>
  </si>
  <si>
    <t>полиэтилен</t>
  </si>
  <si>
    <t>Сырье для ПМ</t>
  </si>
  <si>
    <t xml:space="preserve">Аналог ПНД 273 используется для выдува тары, экспериментальный, сработка только на 1 пл. </t>
  </si>
  <si>
    <t>Крышка К-2 (23-01) светло-зеленая</t>
  </si>
  <si>
    <t>Пленка</t>
  </si>
  <si>
    <t>Присадка Calcium Sulfonate CH-601 (CN)</t>
  </si>
  <si>
    <t xml:space="preserve">Закупали для CaSX смазок. Не работает в РЦ. 
Проверить вовлечение в лаб. условиях 30.06.2025 г. </t>
  </si>
  <si>
    <t>Канистра Штабель (12-02) А-2 10л синяя с логотипом AdBlue</t>
  </si>
  <si>
    <t>Флакон (22-01) Ф-1 1,3л светло-зеленый</t>
  </si>
  <si>
    <t>Канистра Federal Mogul (без полосы) (13-01) Б-2 0,5л черная</t>
  </si>
  <si>
    <t>Присадка Себациновая кислота (гранулы) (Хенгшуи Джигхуа Кемикал Co.,Ltd)</t>
  </si>
  <si>
    <t>Пакет присадок Eurotec A2049</t>
  </si>
  <si>
    <t>присадка для ROLF CVTF, не начинают продажи
продукты подготовлены к запуску, начало продаж в апреле</t>
  </si>
  <si>
    <t>Преформа ПЭТ 28/410 34,5г прозрачная</t>
  </si>
  <si>
    <t>ПЭТ-преформа</t>
  </si>
  <si>
    <t>Используется при выдуве флаконов ПЭТ</t>
  </si>
  <si>
    <t>Канистра Sintec (07-01) А-2 5л натуральная</t>
  </si>
  <si>
    <t>Канистра Federal Mogul (13-01) Б-2 1л черная</t>
  </si>
  <si>
    <t>Флакон (24-01) Ф-4 0,55л фиолетовый</t>
  </si>
  <si>
    <t>Канистра Штабель (22-01) Б-2 5л светло-зеленая</t>
  </si>
  <si>
    <t>Бутылка ПЭТ (21-01) Ф-2 0,5л прозрачная</t>
  </si>
  <si>
    <t>Полипропилен PP I802 IM/5 (Сибур)</t>
  </si>
  <si>
    <t>расход примерно 20 тонн ежемесячно , используется для изготовления контейнера</t>
  </si>
  <si>
    <t>Канистра Штабель (12-02) А-2 10л натуральная</t>
  </si>
  <si>
    <t>Канистра Штабель (12-02) А-2 10л серо-серебристая</t>
  </si>
  <si>
    <t>Канистра Северный стандарт (10-01) Б-2 4,1л натуральная</t>
  </si>
  <si>
    <t>Канистра BP (09-01) Б-2 4л натуральная</t>
  </si>
  <si>
    <t>Дробленка (ПНД 273) белая</t>
  </si>
  <si>
    <t>Дробленка</t>
  </si>
  <si>
    <t xml:space="preserve">Используется при изготовлении готовой продукции (постоянно) Сработка зависит по плану производства. </t>
  </si>
  <si>
    <t>Присадка Fluoromic марки F-4D MP (Axenter)</t>
  </si>
  <si>
    <t>Сработка в сезон февраль-апрель</t>
  </si>
  <si>
    <t>Пакет присадок Eurotec T6341</t>
  </si>
  <si>
    <t>Гофрокартон 800*1200мм П-31 BE бурый</t>
  </si>
  <si>
    <t>Картон</t>
  </si>
  <si>
    <t>использовали в период дефицита гофролотков, ранее использовали при упаковке крышки</t>
  </si>
  <si>
    <t>Пробка Б-2 (20-01) черная с запайкой 38мм без логотипа</t>
  </si>
  <si>
    <t>Канистра Federal Mogul (13-01) Б-2 0,5л серо-серебристая</t>
  </si>
  <si>
    <t>Дробленка (ПНД 273) стальная Лукойл</t>
  </si>
  <si>
    <t>Дробленка (ПНД 273) золотая</t>
  </si>
  <si>
    <t>Пробка Б-2 (20-01) черная</t>
  </si>
  <si>
    <t>Крышка Ф-1 (22-01) фиолетовый перламутр</t>
  </si>
  <si>
    <t>Пленка п/эт 750*2350мм*70мкм прозрачная (вторичная)</t>
  </si>
  <si>
    <t>Используем в качестве шапочек при упаковке поддонов</t>
  </si>
  <si>
    <t>Дробленка (ПНД 273) натуральная</t>
  </si>
  <si>
    <t>Канистра BP (09-01) Б-2 4л стальная</t>
  </si>
  <si>
    <t>Дробленка (ПНД 273) светло-зеленая</t>
  </si>
  <si>
    <t>Канистра Северный стандарт (10-01) Б-2 4,1л белая</t>
  </si>
  <si>
    <t>Полипропилен PP T192 IM/5 (Сибур)</t>
  </si>
  <si>
    <t>Полипропилен</t>
  </si>
  <si>
    <t>Пробка Б-2 (20-01) красная с запайкой 38мм без логотипа</t>
  </si>
  <si>
    <t>Бочка металлическая 1/0,9/1 с логотипом AGR 216л серая</t>
  </si>
  <si>
    <t>Продажа всего остатка</t>
  </si>
  <si>
    <t>Канистра BP (09-01) Б-2 4л белая</t>
  </si>
  <si>
    <t>Присадка Фторопласт-4 марки ПН (Вендор)</t>
  </si>
  <si>
    <t>Сработка до 10.24</t>
  </si>
  <si>
    <t>Красители для тосола и омывателя</t>
  </si>
  <si>
    <t>Присадка AR106D</t>
  </si>
  <si>
    <t>Флакон (23-01) Ф-1 1л светло-зеленый</t>
  </si>
  <si>
    <t>Полиэтилен ПНД 277-73 (Лукойл)</t>
  </si>
  <si>
    <t>Вовлекаем в крышки картуша для клиента интесмо. Прорабатываем вопрос закупки новой пресс-формы с увеличенной толщиной стенки крышки.</t>
  </si>
  <si>
    <t>Дробленка (ПНД 273) черная</t>
  </si>
  <si>
    <t>Изолон 46,8мм белый</t>
  </si>
  <si>
    <t>нет на остатках в цехе ППТ, не используем</t>
  </si>
  <si>
    <t>Бутылка ПЭТ (23-01) Ф-2 0,9л прозрачная</t>
  </si>
  <si>
    <t>Пробка Б-2 (20-01) красная</t>
  </si>
  <si>
    <t>Пробка Б-2 (20-01) голубая</t>
  </si>
  <si>
    <t>Гофрокартон 800*1200мм Т-23 B бурый</t>
  </si>
  <si>
    <t>818 шт на остатке, используем при упаковке крышек контейнеров</t>
  </si>
  <si>
    <t>Изолон кольцевой 55,7*44,2мм белый</t>
  </si>
  <si>
    <t>Канистра Штабель (22-01) Ш-1 20л красная</t>
  </si>
  <si>
    <t>Картон сотовый 1200*800мм 12/10 175К бурый</t>
  </si>
  <si>
    <t>На остатках в цехе нет, не используем</t>
  </si>
  <si>
    <t>Пробка Б-2 (20-01) стальная</t>
  </si>
  <si>
    <t>Бочка металлическая 1А1 0,6*0,6*0,6мм с логотипом Rolf Motorrad 60л синяя</t>
  </si>
  <si>
    <t>Продажа за сезон, согласно планам автопроизводителя</t>
  </si>
  <si>
    <t>Гофролоток универсальный 1180*777*100мм Т-24 B бурый</t>
  </si>
  <si>
    <t>Лоток под упаковку пустой тары, используем на минимум 4 оборота</t>
  </si>
  <si>
    <t>Присадка Гидроокись кальция техническая 98% (Ленреактив)</t>
  </si>
  <si>
    <t>Канистра BP (10-01) Б-2 1л стальная</t>
  </si>
  <si>
    <t>Изолон 38,5мм белый</t>
  </si>
  <si>
    <t>Использовали при запуске инсертора</t>
  </si>
  <si>
    <t>Пробка Ш-1 (14-01) синяя</t>
  </si>
  <si>
    <t>Присадка Графит смазочный марки П (Хиснаб)</t>
  </si>
  <si>
    <t xml:space="preserve">сработка по плану идет с черными смазками, начинается сезон, сработка пойдет быстрее, срок сработки может измениться. </t>
  </si>
  <si>
    <t>Гофрокороб универсальный 570*380*370мм для полуфабрикатов Т-23 B бурый</t>
  </si>
  <si>
    <t>Используем для упаковки крышек</t>
  </si>
  <si>
    <t>Красители для масла</t>
  </si>
  <si>
    <t>Присадка Polyurea Thickener марки РТ-С (Wuhan Wing Industry)</t>
  </si>
  <si>
    <t>Rolf РЦ разработана 29.05.25 ОПП с новой рецептурой.</t>
  </si>
  <si>
    <t>Пробка Ш-1 (14-01) натуральная</t>
  </si>
  <si>
    <t>Канистра Sintec (20-01) Б-2 1л стальная</t>
  </si>
  <si>
    <t>Идет в Омоду</t>
  </si>
  <si>
    <t>Присадка Polyurea Thickener марки РТ-А (Wuhan Wing Industry)</t>
  </si>
  <si>
    <t>Пробка Ш-1 (14-01) черная</t>
  </si>
  <si>
    <t>Дробленка (PP 1212) фиолетовый перламутр</t>
  </si>
  <si>
    <t>Образуется при промывке ТПА+брак, продаем так как ГК система</t>
  </si>
  <si>
    <t>Канистра Штабель (22-01) Б-2 5л натуральная</t>
  </si>
  <si>
    <t>Краситель красный C.I. Solvent Red 24 концентрат (Bridge Chem)</t>
  </si>
  <si>
    <t>Сработка за 2 месяца</t>
  </si>
  <si>
    <t>Канистра Северный стандарт (10-01) Б-2 3л натуральная</t>
  </si>
  <si>
    <t>Канистра BP (10-01) Б-2 1л белая</t>
  </si>
  <si>
    <t>Планы поданы, срок сработки 3 месяца</t>
  </si>
  <si>
    <t>Полиэтилен HDPE GC 7260 (Hostalen)</t>
  </si>
  <si>
    <t xml:space="preserve">Лаборатория использует для испытаний красителя при входном контроле.(2 тонны Резерв) </t>
  </si>
  <si>
    <t>вовлеч./резерв</t>
  </si>
  <si>
    <t>РЕЗЕРВ</t>
  </si>
  <si>
    <t>Краситель голубой марки Б (Пигмент)</t>
  </si>
  <si>
    <t>Присадка Polyurea Thickener марки РТ-В (Wuhan Wing Industry)</t>
  </si>
  <si>
    <t xml:space="preserve">для смазок МО РФ. Смазка для морской техники получение допуска </t>
  </si>
  <si>
    <t>Крышка К-1 (22-01) черная</t>
  </si>
  <si>
    <t>резерв</t>
  </si>
  <si>
    <t>Дробленка (ПНД 45552) красная</t>
  </si>
  <si>
    <t>Полиэтилен BL6200 (Узб)</t>
  </si>
  <si>
    <t xml:space="preserve">Неликвид. Не можем вовлекать, Карпиковой отправлен запрос на продажу. </t>
  </si>
  <si>
    <t>продажа + согл</t>
  </si>
  <si>
    <t>Дробленка (ПНД 45552) голубая</t>
  </si>
  <si>
    <t>Дробленка (PP 1212) белый перламутр</t>
  </si>
  <si>
    <t>Пробка Б-2 (20-01) зеленая</t>
  </si>
  <si>
    <t>Дробленка (ПНД 45552) черная</t>
  </si>
  <si>
    <t>Процессинговая добавка суперконцентрат PA 61 (Глобал Колорс)</t>
  </si>
  <si>
    <t>Красители для ЦП</t>
  </si>
  <si>
    <t>Процессинговая добавка</t>
  </si>
  <si>
    <t>есть план по вовлечению, в месяц примерно 10 тонны вовлекается, аналог процессинга 5618</t>
  </si>
  <si>
    <t>Крышка К-1 (22-01) серая</t>
  </si>
  <si>
    <t>Отходы полиэтилена (сметка)</t>
  </si>
  <si>
    <t>Отходы полиэтилена</t>
  </si>
  <si>
    <t>Отходы ПМ</t>
  </si>
  <si>
    <t>образуется при чистке фильтров на дробилках, грязный материал с пола</t>
  </si>
  <si>
    <t>Крышка Ф-1 (22-01) светло-зеленый перламутр</t>
  </si>
  <si>
    <t>Краситель зеленый 50-1803 суперконцентрат (Глобал Колорс)</t>
  </si>
  <si>
    <t>аналог Краситель светло-зеленый 1700897-E концентрат (Ampacet)</t>
  </si>
  <si>
    <t>Присадка PTFE YL-904 (ЕвроХим)</t>
  </si>
  <si>
    <t xml:space="preserve">Резерв. </t>
  </si>
  <si>
    <t>Дробленка (ПНД 273) зеленая</t>
  </si>
  <si>
    <t>Пробка Б-2 (20-01) белая с запайкой 38мм без логотипа</t>
  </si>
  <si>
    <t>Дробленка (ПНД 273) фиолетовая</t>
  </si>
  <si>
    <t>Компаунд П0030/03-ПЭ (БАРС-2)</t>
  </si>
  <si>
    <t>Используется при чистке оборудования, закупается сразу на 4-5 меясцев. 500 кг закупается раз в 3 месяца. 150-180 в месяц используется.</t>
  </si>
  <si>
    <t>Дробленка (ПНД 273) бронзовая</t>
  </si>
  <si>
    <t>Модификатор IP5901HP (Tosaf)</t>
  </si>
  <si>
    <t>Крышка Ф-1 (22-01) белый перламутр</t>
  </si>
  <si>
    <t>Краситель белый МЕ82945S суперконцентрат (Tosaf)</t>
  </si>
  <si>
    <t>аналог Краситель белый 270 концентрат (Глобал Колорс)</t>
  </si>
  <si>
    <t>Пробка Ш-1 (14-01) красная</t>
  </si>
  <si>
    <t>Пробка Б-2 (20-01) желтая</t>
  </si>
  <si>
    <t>Пробка Ш-1 (14-01) стальная</t>
  </si>
  <si>
    <t>Пробка Т-1 (22-01) белая</t>
  </si>
  <si>
    <t>Краситель белый PE-V7/2/1 (Европолимер-Трейдинг)</t>
  </si>
  <si>
    <t>Картон сотовый 1100*320мм (4*80мм) 12/10 175К бурый</t>
  </si>
  <si>
    <t>используется для прокладки тары 20л</t>
  </si>
  <si>
    <t>Дробленка (ПНД 273) серо-серебристая</t>
  </si>
  <si>
    <t>Гофрокороб 340*187*231мм Т-23 B на 8 вложений контейнера бурый</t>
  </si>
  <si>
    <t>Краситель темно-красный (Синтезхим)</t>
  </si>
  <si>
    <t xml:space="preserve">Не подошел под  Rolf Lubechain M3 и Р5.Заказана мин. Пробная партия. Решили вовлечь в смазки. Запрос технологам на возможность сработки. Обязуются сработать до 30.09.25 (ССП Кулагина, Давыдова) </t>
  </si>
  <si>
    <t>Дробленка (ПНД 45552) синяя</t>
  </si>
  <si>
    <t>Дробленка (ПНД 45552) стальная</t>
  </si>
  <si>
    <t>Дробленка (ПНД 273) серая Rolf</t>
  </si>
  <si>
    <t>Бочка металлическая с логотипом Omoda 200л</t>
  </si>
  <si>
    <t>Пробка А-2 (19-01) голубая с изолоном 46,8мм</t>
  </si>
  <si>
    <t>Пробка А-2 (19-01) голубая</t>
  </si>
  <si>
    <t>Пробка А-2 (19-01) черная</t>
  </si>
  <si>
    <t>Пробка Б-2 (20-01) золотая</t>
  </si>
  <si>
    <t>Дробленка (PP 1212) зеленая</t>
  </si>
  <si>
    <t>Преформа ПЭТ 28/410 44,5г прозрачная</t>
  </si>
  <si>
    <t>Крышка К-1 (22-01) белая</t>
  </si>
  <si>
    <t>Смесь (ПНД) серая Лукойл</t>
  </si>
  <si>
    <t>Смесь ПНД</t>
  </si>
  <si>
    <t>Крышка Ф-1 (22-01) розовый перламутр</t>
  </si>
  <si>
    <t>Смесь (ПНД) серо-серебристая</t>
  </si>
  <si>
    <t>Смесь (ПНД) натуральная</t>
  </si>
  <si>
    <t>Гофрокороб 410*240*290мм Т-23 B на 4 вложения 4л с логотипом Sintec бурый</t>
  </si>
  <si>
    <t>Смесь (ПНД) белая</t>
  </si>
  <si>
    <t>Пробка Б-2 (20-01) серая</t>
  </si>
  <si>
    <t>Пробка Т-1 (22-01) белая с изолоном 30,5мм</t>
  </si>
  <si>
    <t>Пробка А-2 (19-01) черная с запайкой 47мм без логотипа</t>
  </si>
  <si>
    <t>Пленка п/эт 1700*1250мм*65мкм прозрачная (вторичная)</t>
  </si>
  <si>
    <t>В период дефицита гофролотков использовали пакеты, проработаем продажу</t>
  </si>
  <si>
    <t>Пробка Ш-1 (14-01) зеленая</t>
  </si>
  <si>
    <t>Антиоксидант AO10LPE (Смарт Полимер)</t>
  </si>
  <si>
    <t>Неликвид вовлечен в производство , сработан под 0</t>
  </si>
  <si>
    <t>Пробка Б-2 (20-01) голубая с изолоном 38,5мм</t>
  </si>
  <si>
    <t>Пробка Ш-1 (14-01) синяя с изолоном 55,7*44,2мм</t>
  </si>
  <si>
    <t>Пробка А-2 (19-01) зеленая</t>
  </si>
  <si>
    <t>Присадка Кислота стеариновая техническая марки Т-3 (Chemical Materials LLC India)</t>
  </si>
  <si>
    <t>Входило в смазки Литол 24, для соответсвия ГОСТу убрали из рецептуры. Решим куда вовлечь после сентября.</t>
  </si>
  <si>
    <t>Дробленка (PP 1212) розовый перламутр</t>
  </si>
  <si>
    <t>Канистра Federal Mogul (13-01) Б-2 0,5л натуральная</t>
  </si>
  <si>
    <t>выдут для лаборатории, для образцов постепенная сработка</t>
  </si>
  <si>
    <t>Отходы полиэтилена (масляные)</t>
  </si>
  <si>
    <t>Образуется при настройке ЭВА , очищаем , вовлекаем в производство. При невозможности очистки, отправляем на продажу.</t>
  </si>
  <si>
    <t>Канистра Federal Mogul (13-01) Б-2 0,5л серая</t>
  </si>
  <si>
    <t>Пробка Б-2 (20-01) желтая с запайкой 38мм без логотипа</t>
  </si>
  <si>
    <t>Преформа ПЭТ 28/410 43,5г прозрачная</t>
  </si>
  <si>
    <t>использовали для флаконов 900 мл ЖМС на прозводство ПЭТ-флаконов</t>
  </si>
  <si>
    <t>Пробка Б-2 (20-01) красная с изолоном 38,5мм</t>
  </si>
  <si>
    <t>Лейка А-1 (13-01) натуральная упакованная</t>
  </si>
  <si>
    <t>не присоединена не к одному продукту. Найти ответсвенного. Была заложена вместе с продукцией AdBlue в канистре 10л, сейчас не используется</t>
  </si>
  <si>
    <t>Пробка А-2 (19-01) черная с изолоном 46,8мм</t>
  </si>
  <si>
    <t>Пробка А-2 (19-01) красная с запайкой 47мм без логотипа</t>
  </si>
  <si>
    <t>Канистра ТНК (09-01) Б-2 5л натуральная</t>
  </si>
  <si>
    <t>Пробка Б-2 (20-01) зеленая с изолоном 38,5мм</t>
  </si>
  <si>
    <t>Дробленка (ПНД 45552) зеленая</t>
  </si>
  <si>
    <t>Смесь (ПНД) светло-зеленая</t>
  </si>
  <si>
    <t>Пробка Ш-1 (14-01) красная с изолоном 55,7*44,2мм</t>
  </si>
  <si>
    <t>Преформа ПЭТ 28/410 39,5г прозрачная</t>
  </si>
  <si>
    <t>вовлечение в тару ЖМС 600 мл</t>
  </si>
  <si>
    <t>Пробка Ш-1 (14-01) желтая с изолоном 55,7*44,2мм</t>
  </si>
  <si>
    <t>Дробленка (ПНД 45552) золотая</t>
  </si>
  <si>
    <t>Дробленка (ПНД 45552) натуральная</t>
  </si>
  <si>
    <t>Дробленка (ПНД 45552) белая</t>
  </si>
  <si>
    <t>не было</t>
  </si>
  <si>
    <t>есть</t>
  </si>
  <si>
    <t>G  S12E050A2</t>
  </si>
  <si>
    <t>AGR Antifreeze G12++ violet -40 1л</t>
  </si>
  <si>
    <t xml:space="preserve"> AGR Антифризы</t>
  </si>
  <si>
    <t>планы поданы, остатки на 3 мец</t>
  </si>
  <si>
    <t>Наклейка AGR Antifreeze G12++ violet -40 1л арт.G  S12E050A2</t>
  </si>
  <si>
    <t>Наклейки</t>
  </si>
  <si>
    <t>планы поданы, остатки на 6 мец</t>
  </si>
  <si>
    <t>Пробка Б-2 (20-01) сиреневая с запайкой 38мм без логотипа</t>
  </si>
  <si>
    <t>Этикетка AGR Antifreeze G12++ violet -40 1л арт.G  S12E050A2 лиц.</t>
  </si>
  <si>
    <t>Этикетка ГП</t>
  </si>
  <si>
    <t>Этикетка AGR Antifreeze G12++ violet -40 1л арт.G  S12E050A2 об.</t>
  </si>
  <si>
    <t>B  S000750M3</t>
  </si>
  <si>
    <t>AGR Жидкость тормозная DOT-4 CLASS 6 1л</t>
  </si>
  <si>
    <t>Наклейка AGR Жидкость тормозная DOT-4 CLASS 6 1л арт.B  S000750M3</t>
  </si>
  <si>
    <t>Этикетка AGR Жидкость тормозная DOT-4 CLASS 6 1л арт.B  S000750M3 лиц.</t>
  </si>
  <si>
    <t>Этикетка AGR Жидкость тормозная DOT-4 CLASS 6 1л арт.B  S000750M3 об.</t>
  </si>
  <si>
    <t>Стеклоомыватель Sintec Арктика -30 С  205л</t>
  </si>
  <si>
    <t>завод АЗМ ( МБ РУС) находится на переформатирование производства, т.е перенастраивают оборудование с крупноузловой сборки на мелко узловую. В августе начинают работать и заберут весь объем. Также этот объем можем продать в Автотор, отгрузку планируем в середине июля.</t>
  </si>
  <si>
    <t>Этикетка Sintec Стеклоомыватель "Арктика" -30 (216,5л)</t>
  </si>
  <si>
    <t>с учетом планов от АЗМ и Автотор, сработка этикеток планируется до марта 2026г.</t>
  </si>
  <si>
    <t>нет</t>
  </si>
  <si>
    <t>Дробленка (ПНД 45552) бронзовая</t>
  </si>
  <si>
    <t>Дробленка (PP 1212) светло-зеленый перламутр</t>
  </si>
  <si>
    <t>Пробка Т-2 (22-01) белая</t>
  </si>
  <si>
    <t>Полимерные материалы, вещества и смеси</t>
  </si>
  <si>
    <t>Краситель синий МЕ603222A суперконцентрат (Tosaf)</t>
  </si>
  <si>
    <t xml:space="preserve">под ОКП краситель, сработка по потребности </t>
  </si>
  <si>
    <t>Дробленка (ПНД 12500 LH) золотая</t>
  </si>
  <si>
    <t>Гофролоток универсальный 1180*777*100мм под комплектующими Т-24 B бурый (б/у)</t>
  </si>
  <si>
    <t xml:space="preserve">используем на 3-4 оборота </t>
  </si>
  <si>
    <t>Гофролоток универсальный 1180*777*150мм под комплектующими Т-24 B бурый (б/у)</t>
  </si>
  <si>
    <t>Полиэтилен HD15550 CC (Сибур)</t>
  </si>
  <si>
    <t>образец для ОПП под крышки, тестирование до 09.25</t>
  </si>
  <si>
    <t>Процессинговая добавка AID 703 (Coraplast)</t>
  </si>
  <si>
    <t>Обечайка I с литографией Exeed Brake Fluid DOT-4 1л</t>
  </si>
  <si>
    <t>Обечайка I с литографией Jaecoo Brake Fluid DOT-4 1л</t>
  </si>
  <si>
    <t>Заготовка обечайки I с литографией Exeed Brake Fluid DOT-4 1л</t>
  </si>
  <si>
    <t>Заготовка обечайки I с литографией Jaecoo Brake Fluid DOT-4 1л</t>
  </si>
  <si>
    <t>Банка жестяная I Exeed Brake Fluid DOT-4 1л</t>
  </si>
  <si>
    <t>производство планируем на 30.06, сразу отгрузим всю партию</t>
  </si>
  <si>
    <t>Банка жестяная I Jaecoo Brake Fluid DOT-4 1л</t>
  </si>
  <si>
    <t>Гофрокороб универсальный 380*355*352мм для полуфабрикатов Т-23 B бурый</t>
  </si>
  <si>
    <t>Короб под крышку для капсул</t>
  </si>
  <si>
    <t>тех.нужды</t>
  </si>
  <si>
    <t>Краситель черный 190826-HА концентрат (Мастербатч СВ)</t>
  </si>
  <si>
    <t>Краситель для картуша</t>
  </si>
  <si>
    <t>Пробка А-2 (19-01) зеленая с запайкой 47мм без логотипа</t>
  </si>
  <si>
    <t>Дробленка (ПНД 45552) желтая</t>
  </si>
  <si>
    <t>Пробка Ш-1 (14-01) черная с изолоном 55,7*44,2мм</t>
  </si>
  <si>
    <t>Пробка Т-1 (22-01) голубая с изолоном 30,5мм</t>
  </si>
  <si>
    <t>Пробка Ш-1 (14-01) стальная с изолоном 55,7*44,2мм</t>
  </si>
  <si>
    <t>Канистра Federal Mogul (без полосы) (13-01) Б-2 0,5л серо-серебристая</t>
  </si>
  <si>
    <t>оставиили на отбор проб, остальное сдробили</t>
  </si>
  <si>
    <t>Канистра Штабель (12-01) А-1 10л фиолетовая</t>
  </si>
  <si>
    <t xml:space="preserve">идет на выведенные позиции со старым резьба знаком </t>
  </si>
  <si>
    <t>Пробка Б-2 (20-01) желтая с изолоном 38,5мм</t>
  </si>
  <si>
    <t>Пробка Б-2 (20-01) черная с изолоном 38,5мм</t>
  </si>
  <si>
    <t>Пробка Б-2 (20-01) сиреневая</t>
  </si>
  <si>
    <t>Пробка Б-2 (20-01) голубая с запайкой 38мм без логотипа</t>
  </si>
  <si>
    <t>Пробка Т-1 (22-01) черная</t>
  </si>
  <si>
    <t>Дробленка (ПНД 45552) фиолетовая</t>
  </si>
  <si>
    <t>Пробка Ш-1 (14-01) натуральная с изолоном 55,7*44,2мм</t>
  </si>
  <si>
    <t>Присадка Кислота уксусная пищевая 70% (ДХЗ-Производство)</t>
  </si>
  <si>
    <t>Смесь (PP 970) черная</t>
  </si>
  <si>
    <t>Пробка Б-2 (20-01) зеленая с запайкой 38мм без логотипа</t>
  </si>
  <si>
    <t>Пробка Т-2 (22-01) красная с изолоном 40,6мм</t>
  </si>
  <si>
    <t>Пробка Т-2 (22-01) красная</t>
  </si>
  <si>
    <t>Пробка Б-2 (20-01) серая с запайкой 38мм без логотипа</t>
  </si>
  <si>
    <t>Пробка Т-2 (22-01) зеленая с изолоном 40,6мм</t>
  </si>
  <si>
    <t>Смесь (ПНД) фиолетовая</t>
  </si>
  <si>
    <t>Пробка Т-1 (22-01) голубая</t>
  </si>
  <si>
    <t>Пробка Т-2 (22-01) черная с изолоном 40,6мм</t>
  </si>
  <si>
    <t>Поддон 1140*1140мм (ВИ)</t>
  </si>
  <si>
    <t>постоянно в обороте, идет в контейнеры, в продукт Полипром</t>
  </si>
  <si>
    <t>Смесь (ПНД) черная</t>
  </si>
  <si>
    <t>Поддон пластиковый 800*1200мм черный</t>
  </si>
  <si>
    <t xml:space="preserve">Используются постоянно в работе под ЖБ  </t>
  </si>
  <si>
    <t>Пробка А-2 (19-01) зеленая с изолоном 46,8мм</t>
  </si>
  <si>
    <t>Пробка А-2 (19-01) голубая с запайкой 47мм без логотипа</t>
  </si>
  <si>
    <t>Пробка Ш-1 (14-01) зеленая с изолоном 55,7*44,2мм</t>
  </si>
  <si>
    <t>Смесь (ПНД) золотая</t>
  </si>
  <si>
    <t>Канистра Штабель (12-01) А-1 10л белая</t>
  </si>
  <si>
    <t>Пробка А-2 (19-01) красная с изолоном 46,8мм</t>
  </si>
  <si>
    <t>Гофролоток универсальный 1180*777*150мм Т-24 B бурый (б/у)</t>
  </si>
  <si>
    <t>используем для укладки пустой тары уже бу, планов на него нет так как не присоединен к спецификации, используется пока не порвется, обычно 4 круга делает, потом направляем на утилизацию.</t>
  </si>
  <si>
    <t>Смесь (ПНД) серебряная Takayama</t>
  </si>
  <si>
    <t>Пробка А-2 (19-01) сиреневая с запайкой 47мм без логотипа</t>
  </si>
  <si>
    <t>не присоединена не к одному продукту.</t>
  </si>
  <si>
    <t>Пробка Т-1 (22-01) красная с изолоном 30,5мм</t>
  </si>
  <si>
    <t>Смесь (ПНД) синяя AdBlue</t>
  </si>
  <si>
    <t>Пробка Т-1 (22-01) зеленая с изолоном 30,5мм</t>
  </si>
  <si>
    <t>Заготовка обечайки I с литографией Rolf Professional SAE 5W-30 ACEA C1 JLR 1л</t>
  </si>
  <si>
    <t>Дробленка (ПНД 273) синяя AdBlue</t>
  </si>
  <si>
    <t>Пробка А-1 (18-01) голубая</t>
  </si>
  <si>
    <t>Дробленка (ПНД 273) серебряная</t>
  </si>
  <si>
    <t>Флакон ПЭТ пресованный (б/у)</t>
  </si>
  <si>
    <t xml:space="preserve"> брак ПЭТ не вовлекаем, Карпикова продает</t>
  </si>
  <si>
    <t>Технологические потери картушей</t>
  </si>
  <si>
    <t>ТПА работает на чистом материале, Брак продает Карпикова</t>
  </si>
  <si>
    <t>Технологические потери полипропилена</t>
  </si>
  <si>
    <t>Промывочный брак и брак наладочный не вовлекаем, так как формы на ТПА горячеканальные , продает Карпикова</t>
  </si>
  <si>
    <t>Технологические потери ПЭТ</t>
  </si>
  <si>
    <t xml:space="preserve"> брак преформ не вовлекаем, Карпикова продает</t>
  </si>
  <si>
    <t>Краситель золотой ME940356E суперконцентрат (Tosaf)</t>
  </si>
  <si>
    <t>В постоянном обороте (канистра+пробка) Берем на смену поставщика Ampaset.</t>
  </si>
  <si>
    <t>Пробка Б-2 (20-01) белая</t>
  </si>
  <si>
    <t>Флакон Nobu (24-01) Ф-6 1л зеленый</t>
  </si>
  <si>
    <t>Присадка Экстракт остаточный селективной очистки марки ПН-6к (Роснефть) (давальческая)</t>
  </si>
  <si>
    <t>Этикетка Sollers Antifreeze G12+ red concentrate 60л</t>
  </si>
  <si>
    <t>Дробленка (ПНД 273) красная</t>
  </si>
  <si>
    <t>Смесь (ПНД) бронзовая</t>
  </si>
  <si>
    <t>Смесь (ПНД) зеленая</t>
  </si>
  <si>
    <t>Смесь (ПНД) красная</t>
  </si>
  <si>
    <t>Смесь (ПНД) оранжевая</t>
  </si>
  <si>
    <t>Смесь (ПНД) серая Rolf</t>
  </si>
  <si>
    <t>Смесь (ПНД) синий перламутр</t>
  </si>
  <si>
    <t>группа</t>
  </si>
  <si>
    <t>гр сумм</t>
  </si>
  <si>
    <t>гр</t>
  </si>
  <si>
    <t>Сырье для канистр</t>
  </si>
  <si>
    <t>Полиэтилен ПНД 273-83 (Буд)</t>
  </si>
  <si>
    <t>в постоянном обороте , потребность  около 1 100 тонн в месяц</t>
  </si>
  <si>
    <t>ZDDP(Mixed)</t>
  </si>
  <si>
    <t>с Жеребилова</t>
  </si>
  <si>
    <t>Присадка RF2204B (Richful)</t>
  </si>
  <si>
    <t xml:space="preserve">присадка раслоилась. 31 тонна была на браке. По рекомендации Ричфула ее нагрели, тест прошел, будем вовлекать. используется для смазок и масел </t>
  </si>
  <si>
    <t>Присадка UPR2204B</t>
  </si>
  <si>
    <t>сульфонатные присадки для смазок</t>
  </si>
  <si>
    <t>Присадка TRY400</t>
  </si>
  <si>
    <t>ожидает решения. Торосян напишет письмо по сработке</t>
  </si>
  <si>
    <t>Масло базовое DowSyn V1000</t>
  </si>
  <si>
    <t>Масло базовое Gr.IV полиальфаолефиновое DowSyn (V1000) (Dowpol)</t>
  </si>
  <si>
    <t xml:space="preserve">Сырье со срокос доставки от 60 дней, минимальный заказ 20 тонн, используется в перечне смазок в том числе контрактных и прямых продаж. Идет в спецпродукты. </t>
  </si>
  <si>
    <t>синтетическая редукторка</t>
  </si>
  <si>
    <t>Присадка Hitec 307</t>
  </si>
  <si>
    <t>проверка вовлечения прошла, можно вовлекать. 
Вовлекать можем вместо RF 4201 замена 1/1</t>
  </si>
  <si>
    <t>Масло полиальфаолефиновое базовое ТАИФ ПАО-6</t>
  </si>
  <si>
    <t>Масло базовое Gr.IV полиальфаолефиновое (PAO-6) (Taif)</t>
  </si>
  <si>
    <t>Закупили для смазок . Срабатываем по планам</t>
  </si>
  <si>
    <t>Сырье для пробок</t>
  </si>
  <si>
    <t>Полиэтилен HD 45552 IM (Сибур)</t>
  </si>
  <si>
    <t>в постоянном обороте, расход от 20 до 60 тонн</t>
  </si>
  <si>
    <t>Золото (пробка, канистра)</t>
  </si>
  <si>
    <t>Краситель золотой 1303198-RE концентрат (Ampacet)</t>
  </si>
  <si>
    <t>В постоянном обороте (канистра+пробка). Расход около 1т</t>
  </si>
  <si>
    <t>Добавка процессинговая</t>
  </si>
  <si>
    <t>Процессинговая добавка AP5645PE (Tosaf)</t>
  </si>
  <si>
    <t>Процессинговая добавка AP5618EP (Tosaf)</t>
  </si>
  <si>
    <t>есть план по вовлечению, в месяц примерно 10 тонны вовлекается</t>
  </si>
  <si>
    <t>Процессинговая добавка 104145-RB (Ampacet)</t>
  </si>
  <si>
    <t>Сработан под 0</t>
  </si>
  <si>
    <t>Добавка для канистр</t>
  </si>
  <si>
    <t>Полиэтилен ПВД 15813-020 (Каз)</t>
  </si>
  <si>
    <t>Полиэтилен ПВД 15803-020 (Каз)</t>
  </si>
  <si>
    <t>машину покупаем на 3-4 месяца, расход в месяц 6-7 тонн. 12.12.2024 доработали дорны на эва 28 - сократив расход. Проработаем вопрос продажи излишков.</t>
  </si>
  <si>
    <t>Сырье для крышек РР / картушей</t>
  </si>
  <si>
    <t>Полипропилен PP 1212 IM/5 (Сибур)</t>
  </si>
  <si>
    <t>в постоянном обороте, расход от 20 тонн</t>
  </si>
  <si>
    <t>Белый (канистра, пробка)</t>
  </si>
  <si>
    <t>Краситель белый 270 концентрат (Глобал Колорс)</t>
  </si>
  <si>
    <t xml:space="preserve"> расход в месяц  9000 кг. </t>
  </si>
  <si>
    <t>Светло-зеленый (канистра)</t>
  </si>
  <si>
    <t>Краситель светло-зеленый 1700897-E концентрат (Ampacet)</t>
  </si>
  <si>
    <t>Входит во флаконы Lamm Средство для стирки жидкое. Сработка в месяц по 3000 тонны</t>
  </si>
  <si>
    <t>Краситель бирюзовый ME570448A концентрат (Tosaf)</t>
  </si>
  <si>
    <t>Фиолетовая (канистра)</t>
  </si>
  <si>
    <t>Краситель фиолетовый ME48513P концентрат (Tosaf)</t>
  </si>
  <si>
    <t>идет в мультифриз, пробка такаяма, БХ, свежий приход от 07.24</t>
  </si>
  <si>
    <t>Стальной (пробка, канистра)</t>
  </si>
  <si>
    <t>Краситель стальной 18/608 концентрат (Гуалколорс)</t>
  </si>
  <si>
    <t>В постоянном обороте (канистра+пробка)</t>
  </si>
  <si>
    <t>Краситель серебряный ME955361 концентрат (Tosaf)</t>
  </si>
  <si>
    <t xml:space="preserve">Используется для выдува крышек под масла Синтек, Рольф. </t>
  </si>
  <si>
    <t>Полиизобутилены для смазок</t>
  </si>
  <si>
    <t>Присадка Polyisobutylene HRD-650 (Руспласт)</t>
  </si>
  <si>
    <t>Присадка Полиизобутилен марки SDG 8650 (Zhejiang Shunda New material)</t>
  </si>
  <si>
    <t>Серо-серебристый (пробка, канистра)</t>
  </si>
  <si>
    <t>Краситель серо-серебристый ME96412 концентрат (Tosaf)</t>
  </si>
  <si>
    <t>Бронзовый (пробка, канистра)</t>
  </si>
  <si>
    <t>Краситель золотой ME940290 концентрат (Tosaf)</t>
  </si>
  <si>
    <t>Используется в ПНД бронза используется в эконом масла. Средне месячный расход примерно 300 кг был, но сделали много сразу тары, срабатываем остатки. Быстрее сработаем после сработки канистры. Был до 01.25.Зависит от планов на производство</t>
  </si>
  <si>
    <t>Краситель золотой 1302530-EE концентрат (Ampacet)</t>
  </si>
  <si>
    <t>Привезена 02.23. Невостребованная канистра, редко ставят в план производства.</t>
  </si>
  <si>
    <t>Красный (пробка)</t>
  </si>
  <si>
    <t>Краситель красный 1501867-E концентрат (Ampacet)</t>
  </si>
  <si>
    <t xml:space="preserve">Сработка примерно по 110 кг в месяц. </t>
  </si>
  <si>
    <t>Краситель красный ME408/1 концентрат (Никатор)</t>
  </si>
  <si>
    <t>Синий (пробка, канистра)</t>
  </si>
  <si>
    <t>Краситель синий ME615/2 концентрат (Никатор)</t>
  </si>
  <si>
    <t>Входит в производства канистры aDBlue и пробки, расход 1300 кг в месяц примерно</t>
  </si>
  <si>
    <t>Зеленый (канистра БХ)</t>
  </si>
  <si>
    <t>Краситель светло-зеленый 1704963-R концентрат (Ampacet)</t>
  </si>
  <si>
    <t>краситель для линейки нобу, пока на стопе. Планируется сработка быстрее за счет добавления 2 канистр для выдува в линейке. + вовлекаем в производство пробки для нобу</t>
  </si>
  <si>
    <t>Серый (пробка, канистра)</t>
  </si>
  <si>
    <t>Краситель серебряный ME955359 суперконцентрат (Tosaf)</t>
  </si>
  <si>
    <t>в рольф и такаяма пластик, расход 70 кг в месяц</t>
  </si>
  <si>
    <t>Черный (пробка, канистра)</t>
  </si>
  <si>
    <t>Краситель черный 19/1044 концентрат (Гуалколорс)</t>
  </si>
  <si>
    <t>свежий приход 06.05.24, в месяц сработка по 1500 кг. В постоянном обороте (канистра+пробка)</t>
  </si>
  <si>
    <t>Краситель черный ГКТУ-4000-/Т (П) концентрат (Дако)</t>
  </si>
  <si>
    <t>Краситель для выдувной тары, используется по плану</t>
  </si>
  <si>
    <t>Красный (канистра)</t>
  </si>
  <si>
    <t>Краситель красный ME44444P концентрат (Tosaf)</t>
  </si>
  <si>
    <t>краситель для канистры ОКП  от 15 до 100 кг в месяц в зависимости от заказов на производство</t>
  </si>
  <si>
    <t>Полиизобутилены</t>
  </si>
  <si>
    <t>Присадка Полиизобутилен HRD-950 (Руспласт)</t>
  </si>
  <si>
    <t>ждем инфо от технологов по рецептуре, сработкка по готовности рецептуры</t>
  </si>
  <si>
    <t>Голубой (пробка)</t>
  </si>
  <si>
    <t>Краситель синий ME618 концентрат (Никатор)</t>
  </si>
  <si>
    <t>Входит в HausHerz Средство для мытья посуды в тару и пробку. Сработка в месяц 10-20 кг, мин. закупка 600 кг. Редко ставят в план производства</t>
  </si>
  <si>
    <t>Серебрянный (пробка, канистра)</t>
  </si>
  <si>
    <t>Краситель серебряный ME955042B концентрат (Tosaf)</t>
  </si>
  <si>
    <t>Относится только к продуктам ОКП. С Израиля мин. партия 500 кг. На хайгир вовлекаем.</t>
  </si>
  <si>
    <t>Белый (картуши)</t>
  </si>
  <si>
    <t>Краситель белый 111844 концентрат (Ampacet)</t>
  </si>
  <si>
    <t>Входит в картуши белые наши и ОКП. Небольшие заказы на производство</t>
  </si>
  <si>
    <t>Зеленый (пробка)</t>
  </si>
  <si>
    <t>Краситель зеленый ME55440R концентрат (Tosaf)</t>
  </si>
  <si>
    <t>по 80 кг в месяц используем для пробок</t>
  </si>
  <si>
    <t>Сиреневый (пробка)</t>
  </si>
  <si>
    <t>Краситель синий HP 5FB 5287 концентрат (Gabriel-Chemi)</t>
  </si>
  <si>
    <t>Входит в 15 SKU в пробку 8 SKU, в ГП ОКП и Sintec Multifreeze, закупка мин. 50 кг. Срок сработки был 12.24, стало 03.25 Сейчас нет в плане сработки, не сезон. Был до 03.25</t>
  </si>
  <si>
    <t>Сырье для крышек РР</t>
  </si>
  <si>
    <t>Полипропилен PP H120 GP/3 (Сибур)</t>
  </si>
  <si>
    <t xml:space="preserve">пробочный полипропилен, неликвид, раньше производили крышку с ним, перешли на другую марку. </t>
  </si>
  <si>
    <t>Желтый (пробка)</t>
  </si>
  <si>
    <t>Краситель желтый 13633-MC концентрат (Ampacet)</t>
  </si>
  <si>
    <t>используется в пробки СОЖ/антифриз</t>
  </si>
  <si>
    <t>Серый (картуши)</t>
  </si>
  <si>
    <t>Краситель серый MP117 концентрат (Никатор)</t>
  </si>
  <si>
    <t>Жду от ПМ информации о возможности перехода на производство серых картушей, и запускаем процесс срабатывания пегмента. Расход по 200 кг в месяц</t>
  </si>
  <si>
    <t>Оранжевый (пробка)</t>
  </si>
  <si>
    <t>Краситель оранжевый HP 3FA 0037 концентрат (Gabriel-Chemi)</t>
  </si>
  <si>
    <t>Входит в 1 ГП AdBlue RW жидкость для системы SCR дизельных двигателей и 17 ГП ОКП срок сработки было до 02.25. Срок сработки зависит от плана производства.</t>
  </si>
  <si>
    <t>Розовый (пробка)</t>
  </si>
  <si>
    <t>Краситель розовый СК 105/1-Л-ПЭ концентрат (Мастер Колорс)</t>
  </si>
  <si>
    <t>Минимальная партия 20 кг к закупке,  сезон с августа  по ноябрь. Входит в крышку. Идет в пробку розовую Рольф, редко делаем такую пробку, в связи с маленьким объемом продаж продукта. Расход 0-3 кг в месяц</t>
  </si>
  <si>
    <t>Масло базовое Liksol 68 3H</t>
  </si>
  <si>
    <t>Масло базовое Gr.I 68 3H (Liksol)</t>
  </si>
  <si>
    <t>Масло базовое Liksol Chain Norm 150 H1</t>
  </si>
  <si>
    <t>Масло базовое Gr.I 150 H1 (Liksol)</t>
  </si>
  <si>
    <t>Масло базовое Liksol PAO 220 H1</t>
  </si>
  <si>
    <t>Масло базовое Gr.IV полиальфаолефиновое PAO 220 H1 (Liksol)</t>
  </si>
  <si>
    <t>Оранжевый (канистра)</t>
  </si>
  <si>
    <t>Краситель оранжевый ME300163 концентрат (Tosaf)</t>
  </si>
  <si>
    <t>Краситель очень редко используется. Краситель идет под канистры 20л для продукции Kixx. В настоящее время заказали еще 100 кг под ОКП , проект ведет Иванова Вероника джи эс калтекс</t>
  </si>
  <si>
    <t>Черный (картуши)</t>
  </si>
  <si>
    <t>Краситель черный 190826-R концентрат (Ampacet)</t>
  </si>
  <si>
    <t>Используется на постоянной основе для картуша и крышки картуша.</t>
  </si>
  <si>
    <t>Сырье для картушей</t>
  </si>
  <si>
    <t>Полипропилен PP CP BF970MO (Borealis)</t>
  </si>
  <si>
    <t xml:space="preserve">Аналог РР 192, 1212 - используется для производства картуша. 20 тонн осавляем как неприкосновенный запас на случай поломки машины. </t>
  </si>
  <si>
    <t>Масло базовое DowSyn V600</t>
  </si>
  <si>
    <t>Масло базовое Gr.IV полиальфаолефиновое DowSyn (V600) (Dowpol)</t>
  </si>
  <si>
    <t>Масло базовое Liksol 32 3H</t>
  </si>
  <si>
    <t>Масло базовое Gr.I 32 3H (Liksol)</t>
  </si>
  <si>
    <t>Масло базовое Liksol PAO 1000 H1</t>
  </si>
  <si>
    <t>Масло базовое Gr.IV полиальфаолефиновое PAO 1000 H1 (Liksol)</t>
  </si>
  <si>
    <t>Масло базовое Liksol PAO 460 H1</t>
  </si>
  <si>
    <t>Масло базовое Gr.IV полиальфаолефиновое PAO 460 H1 (Liksol)</t>
  </si>
  <si>
    <t>Масло базовое Liksol 15 3H</t>
  </si>
  <si>
    <t>Масло базовое Gr.I 15 3H (Liksol)</t>
  </si>
  <si>
    <t>Масло базовое Liksol 22 3H</t>
  </si>
  <si>
    <t>Масло базовое Gr.I 22 3H (Liksol)</t>
  </si>
  <si>
    <t>Масло базовое Liksol 46 3H</t>
  </si>
  <si>
    <t>Масло базовое Gr.I 46 3H (Liksol)</t>
  </si>
  <si>
    <t>Масло базовое Liksol PAO 100 H1</t>
  </si>
  <si>
    <t>Масло базовое Gr.IV полиальфаолефиновое PAO 100 H1 (Liksol)</t>
  </si>
  <si>
    <t>Масло базовое Liksol PAO 150 H1</t>
  </si>
  <si>
    <t>Масло базовое Gr.IV полиальфаолефиновое PAO 150 H1 (Liksol)</t>
  </si>
  <si>
    <t>Масло базовое Liksol PAO 320 H1</t>
  </si>
  <si>
    <t>Масло базовое Gr.IV полиальфаолефиновое PAO 320 H1 (Liksol)</t>
  </si>
  <si>
    <t>Масло базовое Liksol PAO 680 H1</t>
  </si>
  <si>
    <t>Масло базовое Gr.IV полиальфаолефиновое PAO 680 H1 (Liksol)</t>
  </si>
  <si>
    <t>Канистра Штабель (22-01) Б-2 5л зеленая</t>
  </si>
  <si>
    <t>Пробка А-1 (18-01) черная с изолоном 47,6мм</t>
  </si>
  <si>
    <t>Пробка Б-2 (20-01) сиреневая с изолоном 38,5мм</t>
  </si>
  <si>
    <t>Пробка Ш-1 (14-01) оранжевая с изолоном 55,7*44,2мм</t>
  </si>
  <si>
    <t>Пробка А-1 (18-01) черная</t>
  </si>
  <si>
    <t>Пробка Ш-1 (14-01) желтая</t>
  </si>
  <si>
    <t>Пробка Ш-1 (14-01) натуральная (ПНД 273)</t>
  </si>
  <si>
    <t>Пробка Ш-1 (14-01) оранжевая</t>
  </si>
  <si>
    <t>К0008</t>
  </si>
  <si>
    <t>К0034</t>
  </si>
  <si>
    <t>К0042</t>
  </si>
  <si>
    <t>К0074</t>
  </si>
  <si>
    <t>К0144</t>
  </si>
  <si>
    <t>К0147</t>
  </si>
  <si>
    <t>К0206</t>
  </si>
  <si>
    <t>К0294</t>
  </si>
  <si>
    <t>К0354</t>
  </si>
  <si>
    <t>К0393</t>
  </si>
  <si>
    <t>К0433</t>
  </si>
  <si>
    <t>К0447</t>
  </si>
  <si>
    <t>К0554</t>
  </si>
  <si>
    <t>К0556</t>
  </si>
  <si>
    <t>К0605</t>
  </si>
  <si>
    <t>К0615</t>
  </si>
  <si>
    <t>К0634</t>
  </si>
  <si>
    <t>К0704</t>
  </si>
  <si>
    <t>К0761</t>
  </si>
  <si>
    <t>К0773</t>
  </si>
  <si>
    <t>К0828</t>
  </si>
  <si>
    <t>К1041</t>
  </si>
  <si>
    <t>К1146</t>
  </si>
  <si>
    <t>К1188</t>
  </si>
  <si>
    <t>К1382</t>
  </si>
  <si>
    <t>К1517</t>
  </si>
  <si>
    <t>К1535</t>
  </si>
  <si>
    <t>К1643</t>
  </si>
  <si>
    <t>К1718</t>
  </si>
  <si>
    <t>К1845</t>
  </si>
  <si>
    <t>К1846</t>
  </si>
  <si>
    <t>К1847</t>
  </si>
  <si>
    <t>К1885</t>
  </si>
  <si>
    <t>К1953</t>
  </si>
  <si>
    <t>К2217</t>
  </si>
  <si>
    <t>К2298</t>
  </si>
  <si>
    <t>К2299</t>
  </si>
  <si>
    <t>К2300</t>
  </si>
  <si>
    <t>К2301</t>
  </si>
  <si>
    <t>К2467</t>
  </si>
  <si>
    <t>К2468</t>
  </si>
  <si>
    <t>У AGR на складе еще 100 тн продукции от Лукойла в этой вязкости</t>
  </si>
  <si>
    <t>Ждем получения допуска БМВ для запуска программы BSI для дилеров. Нужно запускать акцию на два продукта 0w30 C3 и A3/B4. лед</t>
  </si>
  <si>
    <t>утилизация</t>
  </si>
  <si>
    <t>ТЕСТ1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</si>
</sst>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right"/>
    </xf>
    <xf numFmtId="3" fontId="4" fillId="0" borderId="0" xfId="0" applyNumberFormat="1" applyFont="1"/>
    <xf numFmtId="0" fontId="4" fillId="0" borderId="0" xfId="0" applyFont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1" xfId="0" applyFill="1" applyBorder="1"/>
    <xf numFmtId="3" fontId="0" fillId="6" borderId="0" xfId="0" applyNumberFormat="1" applyFill="1"/>
    <xf numFmtId="3" fontId="0" fillId="2" borderId="0" xfId="0" applyNumberFormat="1" applyFill="1"/>
    <xf numFmtId="0" fontId="0" fillId="7" borderId="0" xfId="0" applyFill="1"/>
    <xf numFmtId="0" fontId="0" fillId="8" borderId="0" xfId="0" applyFill="1"/>
    <xf numFmtId="4" fontId="0" fillId="9" borderId="0" xfId="0" applyNumberFormat="1" applyFill="1"/>
    <xf numFmtId="4" fontId="0" fillId="9" borderId="0" xfId="0" applyNumberFormat="1" applyFill="1" applyAlignment="1">
      <alignment horizontal="right"/>
    </xf>
    <xf numFmtId="4" fontId="5" fillId="3" borderId="0" xfId="0" applyNumberFormat="1" applyFont="1" applyFill="1"/>
    <xf numFmtId="3" fontId="2" fillId="0" borderId="0" xfId="0" applyNumberFormat="1" applyFont="1"/>
    <xf numFmtId="3" fontId="2" fillId="3" borderId="0" xfId="0" applyNumberFormat="1" applyFont="1" applyFill="1"/>
    <xf numFmtId="3" fontId="2" fillId="4" borderId="0" xfId="0" applyNumberFormat="1" applyFont="1" applyFill="1"/>
    <xf numFmtId="3" fontId="5" fillId="6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14" fontId="5" fillId="2" borderId="1" xfId="0" applyNumberFormat="1" applyFont="1" applyFill="1" applyBorder="1" applyAlignment="1">
      <alignment wrapText="1"/>
    </xf>
    <xf numFmtId="0" fontId="5" fillId="2" borderId="1" xfId="0" applyFont="1" applyFill="1" applyBorder="1"/>
    <xf numFmtId="3" fontId="5" fillId="2" borderId="1" xfId="0" applyNumberFormat="1" applyFont="1" applyFill="1" applyBorder="1"/>
    <xf numFmtId="4" fontId="5" fillId="2" borderId="0" xfId="0" applyNumberFormat="1" applyFont="1" applyFill="1"/>
    <xf numFmtId="0" fontId="5" fillId="0" borderId="0" xfId="0" applyFont="1"/>
    <xf numFmtId="3" fontId="0" fillId="2" borderId="1" xfId="0" applyNumberFormat="1" applyFill="1" applyBorder="1"/>
    <xf numFmtId="4" fontId="5" fillId="10" borderId="0" xfId="0" applyNumberFormat="1" applyFon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6" fillId="3" borderId="0" xfId="0" applyFont="1" applyFill="1" applyAlignment="1">
      <alignment horizontal="center" vertical="center"/>
    </xf>
    <xf numFmtId="3" fontId="7" fillId="3" borderId="0" xfId="0" applyNumberFormat="1" applyFont="1" applyFill="1"/>
    <xf numFmtId="0" fontId="6" fillId="4" borderId="0" xfId="0" applyFont="1" applyFill="1" applyAlignment="1">
      <alignment horizontal="center" vertic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5" fillId="2" borderId="0" xfId="0" applyFont="1" applyFill="1" applyAlignment="1">
      <alignment wrapText="1"/>
    </xf>
    <xf numFmtId="0" fontId="5" fillId="6" borderId="0" xfId="0" applyFont="1" applyFill="1"/>
    <xf numFmtId="0" fontId="5" fillId="6" borderId="0" xfId="0" applyFont="1" applyFill="1" applyAlignment="1">
      <alignment wrapText="1"/>
    </xf>
    <xf numFmtId="3" fontId="9" fillId="6" borderId="0" xfId="0" applyNumberFormat="1" applyFont="1" applyFill="1"/>
    <xf numFmtId="0" fontId="10" fillId="2" borderId="0" xfId="0" applyFont="1" applyFill="1"/>
    <xf numFmtId="3" fontId="0" fillId="0" borderId="0" xfId="0" applyNumberFormat="1" applyAlignment="1">
      <alignment wrapText="1"/>
    </xf>
    <xf numFmtId="164" fontId="0" fillId="0" borderId="0" xfId="1" applyNumberFormat="1" applyFont="1" applyFill="1"/>
    <xf numFmtId="3" fontId="0" fillId="0" borderId="0" xfId="1" applyNumberFormat="1" applyFont="1" applyFill="1"/>
    <xf numFmtId="16" fontId="5" fillId="2" borderId="0" xfId="0" applyNumberFormat="1" applyFont="1" applyFill="1"/>
    <xf numFmtId="4" fontId="5" fillId="11" borderId="0" xfId="0" applyNumberFormat="1" applyFont="1" applyFill="1"/>
    <xf numFmtId="3" fontId="11" fillId="3" borderId="0" xfId="0" applyNumberFormat="1" applyFont="1" applyFill="1"/>
    <xf numFmtId="3" fontId="2" fillId="8" borderId="0" xfId="0" applyNumberFormat="1" applyFont="1" applyFill="1"/>
    <xf numFmtId="3" fontId="2" fillId="5" borderId="0" xfId="0" applyNumberFormat="1" applyFont="1" applyFill="1" applyAlignment="1">
      <alignment horizontal="center" wrapText="1"/>
    </xf>
    <xf numFmtId="3" fontId="2" fillId="5" borderId="0" xfId="0" applyNumberFormat="1" applyFont="1" applyFill="1"/>
    <xf numFmtId="3" fontId="2" fillId="0" borderId="0" xfId="0" applyNumberFormat="1" applyFont="1" applyAlignment="1">
      <alignment horizontal="right"/>
    </xf>
    <xf numFmtId="4" fontId="2" fillId="0" borderId="0" xfId="0" applyNumberFormat="1" applyFont="1"/>
    <xf numFmtId="3" fontId="2" fillId="2" borderId="0" xfId="0" applyNumberFormat="1" applyFont="1" applyFill="1"/>
    <xf numFmtId="3" fontId="12" fillId="6" borderId="0" xfId="0" applyNumberFormat="1" applyFont="1" applyFill="1" applyAlignment="1">
      <alignment horizontal="center" wrapText="1"/>
    </xf>
    <xf numFmtId="3" fontId="2" fillId="6" borderId="0" xfId="0" applyNumberFormat="1" applyFont="1" applyFill="1"/>
    <xf numFmtId="3" fontId="6" fillId="6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3" fontId="5" fillId="0" borderId="0" xfId="0" applyNumberFormat="1" applyFont="1"/>
    <xf numFmtId="0" fontId="6" fillId="0" borderId="0" xfId="0" applyFont="1"/>
    <xf numFmtId="0" fontId="0" fillId="0" borderId="0" xfId="0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/>
    <xf numFmtId="0" fontId="0" fillId="10" borderId="0" xfId="0" applyFill="1"/>
    <xf numFmtId="0" fontId="5" fillId="0" borderId="2" xfId="0" applyFont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4" fontId="0" fillId="0" borderId="2" xfId="0" applyNumberForma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3" fontId="5" fillId="6" borderId="2" xfId="0" applyNumberFormat="1" applyFont="1" applyFill="1" applyBorder="1" applyAlignment="1">
      <alignment horizontal="center" vertical="top" wrapText="1"/>
    </xf>
    <xf numFmtId="3" fontId="9" fillId="2" borderId="2" xfId="0" applyNumberFormat="1" applyFont="1" applyFill="1" applyBorder="1" applyAlignment="1">
      <alignment horizontal="center" vertical="top" wrapText="1"/>
    </xf>
    <xf numFmtId="3" fontId="0" fillId="2" borderId="2" xfId="0" applyNumberForma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17" fontId="0" fillId="9" borderId="0" xfId="0" applyNumberFormat="1" applyFill="1" applyAlignment="1">
      <alignment horizontal="center" vertical="top" wrapText="1"/>
    </xf>
    <xf numFmtId="17" fontId="0" fillId="10" borderId="0" xfId="0" applyNumberForma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5" fillId="12" borderId="1" xfId="0" applyFont="1" applyFill="1" applyBorder="1"/>
    <xf numFmtId="3" fontId="5" fillId="12" borderId="1" xfId="0" applyNumberFormat="1" applyFont="1" applyFill="1" applyBorder="1"/>
    <xf numFmtId="3" fontId="5" fillId="0" borderId="1" xfId="0" applyNumberFormat="1" applyFont="1" applyBorder="1"/>
    <xf numFmtId="3" fontId="0" fillId="12" borderId="1" xfId="0" applyNumberFormat="1" applyFill="1" applyBorder="1"/>
    <xf numFmtId="0" fontId="5" fillId="6" borderId="1" xfId="0" applyFont="1" applyFill="1" applyBorder="1" applyAlignment="1">
      <alignment horizontal="center" wrapText="1"/>
    </xf>
    <xf numFmtId="3" fontId="5" fillId="12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/>
    <xf numFmtId="3" fontId="5" fillId="0" borderId="3" xfId="0" applyNumberFormat="1" applyFont="1" applyBorder="1"/>
    <xf numFmtId="3" fontId="5" fillId="0" borderId="4" xfId="0" applyNumberFormat="1" applyFont="1" applyBorder="1"/>
    <xf numFmtId="9" fontId="5" fillId="0" borderId="0" xfId="2" applyFont="1" applyFill="1"/>
    <xf numFmtId="0" fontId="5" fillId="8" borderId="0" xfId="0" applyFont="1" applyFill="1"/>
    <xf numFmtId="0" fontId="5" fillId="12" borderId="0" xfId="0" applyFont="1" applyFill="1"/>
    <xf numFmtId="0" fontId="5" fillId="9" borderId="0" xfId="0" applyFont="1" applyFill="1"/>
    <xf numFmtId="0" fontId="5" fillId="3" borderId="0" xfId="0" applyFont="1" applyFill="1"/>
    <xf numFmtId="0" fontId="0" fillId="12" borderId="0" xfId="0" applyFill="1" applyAlignment="1">
      <alignment horizontal="center" vertical="top" wrapText="1"/>
    </xf>
    <xf numFmtId="0" fontId="0" fillId="12" borderId="0" xfId="0" applyFill="1"/>
    <xf numFmtId="0" fontId="5" fillId="0" borderId="1" xfId="0" applyFont="1" applyBorder="1"/>
    <xf numFmtId="0" fontId="5" fillId="2" borderId="1" xfId="0" applyFont="1" applyFill="1" applyBorder="1" applyAlignment="1">
      <alignment horizontal="right"/>
    </xf>
    <xf numFmtId="3" fontId="4" fillId="0" borderId="1" xfId="0" applyNumberFormat="1" applyFont="1" applyBorder="1"/>
    <xf numFmtId="3" fontId="5" fillId="3" borderId="1" xfId="0" applyNumberFormat="1" applyFont="1" applyFill="1" applyBorder="1"/>
    <xf numFmtId="3" fontId="5" fillId="4" borderId="1" xfId="0" applyNumberFormat="1" applyFont="1" applyFill="1" applyBorder="1"/>
    <xf numFmtId="3" fontId="0" fillId="5" borderId="1" xfId="0" applyNumberFormat="1" applyFill="1" applyBorder="1"/>
    <xf numFmtId="3" fontId="5" fillId="5" borderId="1" xfId="0" applyNumberFormat="1" applyFont="1" applyFill="1" applyBorder="1"/>
    <xf numFmtId="0" fontId="5" fillId="2" borderId="1" xfId="0" applyFont="1" applyFill="1" applyBorder="1" applyAlignment="1">
      <alignment horizontal="center" wrapText="1"/>
    </xf>
    <xf numFmtId="3" fontId="5" fillId="6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/>
    <xf numFmtId="0" fontId="5" fillId="2" borderId="0" xfId="0" applyFont="1" applyFill="1"/>
    <xf numFmtId="0" fontId="5" fillId="5" borderId="0" xfId="0" applyFont="1" applyFill="1"/>
    <xf numFmtId="3" fontId="0" fillId="0" borderId="4" xfId="0" applyNumberFormat="1" applyBorder="1"/>
    <xf numFmtId="3" fontId="4" fillId="12" borderId="1" xfId="0" applyNumberFormat="1" applyFont="1" applyFill="1" applyBorder="1"/>
    <xf numFmtId="0" fontId="5" fillId="12" borderId="1" xfId="0" applyFont="1" applyFill="1" applyBorder="1" applyAlignment="1">
      <alignment horizontal="center" wrapText="1"/>
    </xf>
    <xf numFmtId="0" fontId="5" fillId="5" borderId="1" xfId="0" applyFont="1" applyFill="1" applyBorder="1"/>
    <xf numFmtId="3" fontId="4" fillId="5" borderId="1" xfId="0" applyNumberFormat="1" applyFont="1" applyFill="1" applyBorder="1"/>
    <xf numFmtId="3" fontId="5" fillId="5" borderId="1" xfId="0" applyNumberFormat="1" applyFont="1" applyFill="1" applyBorder="1" applyAlignment="1">
      <alignment horizontal="center" wrapText="1"/>
    </xf>
    <xf numFmtId="0" fontId="0" fillId="1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0" borderId="1" xfId="0" applyBorder="1"/>
    <xf numFmtId="3" fontId="0" fillId="3" borderId="1" xfId="0" applyNumberFormat="1" applyFill="1" applyBorder="1"/>
    <xf numFmtId="3" fontId="0" fillId="4" borderId="1" xfId="0" applyNumberFormat="1" applyFill="1" applyBorder="1"/>
    <xf numFmtId="3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0" fontId="0" fillId="7" borderId="1" xfId="0" applyFill="1" applyBorder="1"/>
    <xf numFmtId="9" fontId="0" fillId="0" borderId="0" xfId="2" applyFont="1" applyFill="1"/>
    <xf numFmtId="0" fontId="0" fillId="9" borderId="0" xfId="0" applyFill="1"/>
    <xf numFmtId="0" fontId="0" fillId="5" borderId="1" xfId="0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wrapText="1"/>
    </xf>
    <xf numFmtId="0" fontId="5" fillId="11" borderId="0" xfId="0" applyFont="1" applyFill="1"/>
    <xf numFmtId="0" fontId="13" fillId="0" borderId="0" xfId="0" applyFont="1"/>
    <xf numFmtId="0" fontId="0" fillId="11" borderId="0" xfId="0" applyFill="1" applyAlignment="1">
      <alignment horizontal="center" vertical="top" wrapText="1"/>
    </xf>
    <xf numFmtId="0" fontId="0" fillId="13" borderId="1" xfId="0" applyFill="1" applyBorder="1"/>
    <xf numFmtId="3" fontId="4" fillId="13" borderId="1" xfId="0" applyNumberFormat="1" applyFont="1" applyFill="1" applyBorder="1"/>
    <xf numFmtId="3" fontId="0" fillId="13" borderId="1" xfId="0" applyNumberFormat="1" applyFill="1" applyBorder="1"/>
    <xf numFmtId="3" fontId="5" fillId="13" borderId="1" xfId="0" applyNumberFormat="1" applyFont="1" applyFill="1" applyBorder="1"/>
    <xf numFmtId="4" fontId="0" fillId="0" borderId="1" xfId="0" applyNumberFormat="1" applyBorder="1"/>
    <xf numFmtId="3" fontId="0" fillId="14" borderId="1" xfId="0" applyNumberFormat="1" applyFill="1" applyBorder="1" applyAlignment="1">
      <alignment horizontal="center" wrapText="1"/>
    </xf>
    <xf numFmtId="0" fontId="5" fillId="13" borderId="0" xfId="0" applyFont="1" applyFill="1"/>
    <xf numFmtId="0" fontId="0" fillId="13" borderId="0" xfId="0" applyFill="1"/>
    <xf numFmtId="14" fontId="5" fillId="2" borderId="1" xfId="0" applyNumberFormat="1" applyFont="1" applyFill="1" applyBorder="1"/>
    <xf numFmtId="0" fontId="0" fillId="2" borderId="0" xfId="0" applyFill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7E07-9FC2-4DC1-AEBA-0B1B89E11741}">
  <sheetPr filterMode="1">
    <tabColor theme="9" tint="0.79998168889431442"/>
  </sheetPr>
  <dimension ref="A1:GK502"/>
  <sheetViews>
    <sheetView tabSelected="1" zoomScale="70" zoomScaleNormal="70" workbookViewId="0">
      <pane xSplit="14" ySplit="6" topLeftCell="O136" activePane="bottomRight" state="frozen"/>
      <selection activeCell="K19" sqref="K19"/>
      <selection pane="topRight" activeCell="K19" sqref="K19"/>
      <selection pane="bottomLeft" activeCell="K19" sqref="K19"/>
      <selection pane="bottomRight" activeCell="AS136" sqref="AS136"/>
    </sheetView>
  </sheetViews>
  <sheetFormatPr defaultRowHeight="15" outlineLevelRow="1" outlineLevelCol="3" x14ac:dyDescent="0.25"/>
  <cols>
    <col min="1" max="2" width="9.140625" customWidth="1" outlineLevel="1"/>
    <col min="3" max="3" width="12.7109375" style="1" customWidth="1"/>
    <col min="4" max="4" width="40.28515625" hidden="1" customWidth="1" outlineLevel="1"/>
    <col min="5" max="5" width="73.85546875" customWidth="1" collapsed="1"/>
    <col min="6" max="6" width="12" customWidth="1" collapsed="1"/>
    <col min="7" max="7" width="14.7109375" style="1" customWidth="1" outlineLevel="1"/>
    <col min="8" max="8" width="9.85546875" customWidth="1"/>
    <col min="9" max="9" width="18.7109375" hidden="1" customWidth="1" outlineLevel="1"/>
    <col min="10" max="10" width="11.85546875" customWidth="1" collapsed="1"/>
    <col min="11" max="11" width="6.7109375" customWidth="1"/>
    <col min="12" max="12" width="19.85546875" hidden="1" customWidth="1" outlineLevel="1" collapsed="1"/>
    <col min="13" max="13" width="4" customWidth="1" collapsed="1"/>
    <col min="14" max="15" width="9.5703125" style="2" customWidth="1"/>
    <col min="16" max="16" width="9.5703125" style="3" customWidth="1"/>
    <col min="17" max="18" width="22.42578125" style="4" hidden="1" customWidth="1" outlineLevel="1"/>
    <col min="19" max="19" width="12.42578125" style="5" hidden="1" customWidth="1" outlineLevel="1" collapsed="1"/>
    <col min="20" max="20" width="14" style="5" hidden="1" customWidth="1" outlineLevel="1"/>
    <col min="21" max="21" width="14" style="5" hidden="1" customWidth="1" outlineLevel="2"/>
    <col min="22" max="22" width="13.7109375" style="6" hidden="1" customWidth="1" outlineLevel="1" collapsed="1"/>
    <col min="23" max="23" width="14.42578125" style="6" hidden="1" customWidth="1" outlineLevel="1"/>
    <col min="24" max="24" width="13.7109375" style="6" hidden="1" customWidth="1" outlineLevel="2"/>
    <col min="25" max="25" width="13.7109375" style="6" hidden="1" customWidth="1" outlineLevel="3"/>
    <col min="26" max="26" width="12.140625" hidden="1" customWidth="1" outlineLevel="2"/>
    <col min="27" max="27" width="10.5703125" hidden="1" customWidth="1" outlineLevel="1" collapsed="1"/>
    <col min="28" max="28" width="10.7109375" hidden="1" customWidth="1" outlineLevel="1"/>
    <col min="29" max="30" width="15.5703125" hidden="1" customWidth="1" outlineLevel="2"/>
    <col min="31" max="31" width="12.7109375" hidden="1" customWidth="1" outlineLevel="2" collapsed="1"/>
    <col min="32" max="32" width="12.7109375" hidden="1" customWidth="1" outlineLevel="2"/>
    <col min="33" max="33" width="11.140625" style="8" hidden="1" customWidth="1" outlineLevel="1" collapsed="1"/>
    <col min="34" max="34" width="12.140625" hidden="1" customWidth="1" outlineLevel="2"/>
    <col min="35" max="35" width="14.140625" style="8" hidden="1" customWidth="1" outlineLevel="2" collapsed="1"/>
    <col min="36" max="36" width="10.5703125" hidden="1" customWidth="1" outlineLevel="1" collapsed="1"/>
    <col min="37" max="39" width="10.5703125" hidden="1" customWidth="1" outlineLevel="1"/>
    <col min="40" max="40" width="13.42578125" style="9" hidden="1" customWidth="1" outlineLevel="1"/>
    <col min="41" max="41" width="12.85546875" hidden="1" customWidth="1" outlineLevel="1"/>
    <col min="42" max="42" width="11.28515625" style="10" hidden="1" customWidth="1" outlineLevel="1" collapsed="1"/>
    <col min="43" max="43" width="12" style="11" hidden="1" customWidth="1" outlineLevel="1" collapsed="1"/>
    <col min="44" max="44" width="11.28515625" style="10" customWidth="1" collapsed="1"/>
    <col min="45" max="45" width="13.42578125" style="11" customWidth="1" collapsed="1"/>
    <col min="46" max="46" width="12.7109375" style="12" customWidth="1"/>
    <col min="47" max="47" width="11.28515625" style="12" hidden="1" customWidth="1" outlineLevel="1"/>
    <col min="48" max="48" width="14.140625" style="13" customWidth="1" collapsed="1"/>
    <col min="49" max="49" width="14.28515625" style="13" hidden="1" customWidth="1" outlineLevel="1"/>
    <col min="50" max="50" width="12.7109375" style="12" customWidth="1" collapsed="1"/>
    <col min="51" max="51" width="14" style="15" hidden="1" customWidth="1" outlineLevel="1"/>
    <col min="52" max="52" width="9.140625" hidden="1" customWidth="1" outlineLevel="1"/>
    <col min="53" max="53" width="20.140625" style="10" customWidth="1" collapsed="1"/>
    <col min="54" max="54" width="51.5703125" style="10" customWidth="1"/>
    <col min="55" max="55" width="13" style="10" customWidth="1"/>
    <col min="56" max="56" width="15.7109375" style="11" customWidth="1"/>
    <col min="57" max="57" width="11.85546875" style="16" customWidth="1"/>
    <col min="58" max="58" width="11.28515625" style="16" customWidth="1"/>
    <col min="59" max="59" width="11.85546875" style="16" customWidth="1"/>
    <col min="60" max="60" width="11.28515625" style="16" customWidth="1"/>
    <col min="61" max="61" width="15.7109375" style="17" customWidth="1"/>
    <col min="62" max="62" width="15.7109375" hidden="1" customWidth="1" outlineLevel="1"/>
    <col min="63" max="68" width="11.85546875" style="4" hidden="1" customWidth="1" outlineLevel="1"/>
    <col min="69" max="69" width="11.28515625" hidden="1" customWidth="1" collapsed="1"/>
    <col min="70" max="93" width="9.140625" hidden="1" customWidth="1" outlineLevel="1"/>
    <col min="94" max="94" width="10" hidden="1" customWidth="1" outlineLevel="1"/>
    <col min="95" max="95" width="10" hidden="1" customWidth="1" outlineLevel="1" collapsed="1"/>
    <col min="96" max="99" width="10" hidden="1" customWidth="1" outlineLevel="1"/>
    <col min="100" max="100" width="10" hidden="1" customWidth="1" collapsed="1"/>
    <col min="101" max="101" width="9.140625" hidden="1" customWidth="1"/>
    <col min="102" max="102" width="9.140625" hidden="1" customWidth="1" outlineLevel="1"/>
    <col min="103" max="104" width="9.85546875" style="4" hidden="1" customWidth="1" outlineLevel="1"/>
    <col min="105" max="105" width="9.140625" hidden="1" customWidth="1" outlineLevel="1"/>
    <col min="106" max="107" width="10.7109375" style="4" hidden="1" customWidth="1" outlineLevel="1"/>
    <col min="108" max="108" width="9.140625" hidden="1" customWidth="1" outlineLevel="1"/>
    <col min="109" max="109" width="9.140625" hidden="1" customWidth="1" outlineLevel="1" collapsed="1"/>
    <col min="110" max="112" width="9.140625" hidden="1" customWidth="1" outlineLevel="1"/>
    <col min="113" max="127" width="13.7109375" hidden="1" customWidth="1" outlineLevel="1"/>
    <col min="128" max="128" width="9.140625" style="4" hidden="1" customWidth="1" outlineLevel="1"/>
    <col min="129" max="129" width="14.140625" style="4" hidden="1" customWidth="1" outlineLevel="1"/>
    <col min="130" max="131" width="9.140625" style="4" hidden="1" customWidth="1" outlineLevel="1"/>
    <col min="132" max="132" width="13.7109375" style="4" hidden="1" customWidth="1" outlineLevel="1"/>
    <col min="133" max="134" width="9.140625" style="4" hidden="1" customWidth="1" outlineLevel="1"/>
    <col min="135" max="135" width="15.140625" style="4" hidden="1" customWidth="1" outlineLevel="1"/>
    <col min="136" max="137" width="9.140625" style="4" hidden="1" customWidth="1" outlineLevel="1"/>
    <col min="138" max="138" width="14.28515625" style="4" hidden="1" customWidth="1" outlineLevel="1"/>
    <col min="139" max="140" width="9.140625" style="4" hidden="1" customWidth="1" outlineLevel="1"/>
    <col min="141" max="141" width="14.28515625" style="4" hidden="1" customWidth="1" outlineLevel="1"/>
    <col min="142" max="143" width="9.140625" style="4" hidden="1" customWidth="1" outlineLevel="1"/>
    <col min="144" max="144" width="15.28515625" style="4" hidden="1" customWidth="1" outlineLevel="1"/>
    <col min="145" max="145" width="9.140625" style="4" hidden="1" customWidth="1" outlineLevel="1"/>
    <col min="146" max="151" width="11.140625" hidden="1" customWidth="1" outlineLevel="1"/>
    <col min="152" max="152" width="10.28515625" hidden="1" customWidth="1" collapsed="1"/>
    <col min="153" max="153" width="11.140625" style="18" hidden="1" customWidth="1"/>
    <col min="154" max="157" width="9.140625" hidden="1" customWidth="1" outlineLevel="1"/>
    <col min="158" max="159" width="12.28515625" style="10" customWidth="1" collapsed="1"/>
    <col min="160" max="160" width="9.140625" hidden="1" customWidth="1" outlineLevel="1"/>
    <col min="161" max="163" width="11" style="19" hidden="1" customWidth="1" outlineLevel="1"/>
    <col min="164" max="164" width="11" style="67" hidden="1" customWidth="1" outlineLevel="1"/>
    <col min="165" max="165" width="10.28515625" hidden="1" customWidth="1" outlineLevel="1"/>
    <col min="166" max="166" width="12.7109375" customWidth="1" outlineLevel="1" collapsed="1"/>
    <col min="167" max="167" width="13.85546875" style="5" customWidth="1"/>
    <col min="168" max="168" width="30.42578125" style="5" customWidth="1"/>
    <col min="169" max="169" width="10.85546875" style="5" customWidth="1"/>
    <col min="170" max="170" width="9.140625" style="5" customWidth="1"/>
    <col min="171" max="172" width="11.28515625" style="5" customWidth="1"/>
    <col min="173" max="173" width="20" style="5" customWidth="1"/>
    <col min="174" max="175" width="10.7109375" style="18" customWidth="1"/>
    <col min="176" max="177" width="9.140625" style="18" customWidth="1"/>
    <col min="178" max="179" width="10.5703125" style="18" customWidth="1"/>
    <col min="180" max="180" width="9.140625" style="18" customWidth="1"/>
    <col min="181" max="181" width="9.140625" hidden="1" customWidth="1" outlineLevel="1"/>
    <col min="182" max="182" width="16" hidden="1" customWidth="1" outlineLevel="1"/>
    <col min="183" max="185" width="9.140625" hidden="1" customWidth="1" outlineLevel="1"/>
    <col min="186" max="186" width="17.42578125" customWidth="1" collapsed="1"/>
    <col min="187" max="188" width="9.140625" hidden="1" customWidth="1" outlineLevel="1"/>
    <col min="189" max="189" width="12" customWidth="1" collapsed="1"/>
    <col min="190" max="190" width="9.140625" customWidth="1"/>
    <col min="191" max="191" width="10.42578125" customWidth="1"/>
    <col min="192" max="192" width="9.140625" customWidth="1"/>
  </cols>
  <sheetData>
    <row r="1" spans="1:191" outlineLevel="1" x14ac:dyDescent="0.25">
      <c r="N1" s="2">
        <v>12</v>
      </c>
      <c r="O1" s="2">
        <v>13</v>
      </c>
      <c r="Q1" s="4">
        <v>2</v>
      </c>
      <c r="R1" s="4">
        <v>3</v>
      </c>
      <c r="S1" s="5">
        <v>4</v>
      </c>
      <c r="T1" s="5">
        <v>5</v>
      </c>
      <c r="V1" s="6">
        <v>18</v>
      </c>
      <c r="W1" s="6">
        <v>19</v>
      </c>
      <c r="X1" s="6">
        <v>20</v>
      </c>
      <c r="Z1">
        <v>6</v>
      </c>
      <c r="AA1" s="7">
        <f>Z1+1</f>
        <v>7</v>
      </c>
      <c r="AB1" s="7">
        <f>AA1+1</f>
        <v>8</v>
      </c>
      <c r="AC1" s="7">
        <f>AB1+1</f>
        <v>9</v>
      </c>
      <c r="AD1" s="7">
        <v>8</v>
      </c>
      <c r="AE1" s="7"/>
      <c r="AF1" s="7"/>
      <c r="AJ1">
        <v>14</v>
      </c>
      <c r="AK1">
        <v>15</v>
      </c>
      <c r="AL1">
        <v>16</v>
      </c>
      <c r="AM1">
        <v>17</v>
      </c>
      <c r="AV1" s="13" t="s">
        <v>0</v>
      </c>
      <c r="AW1" s="13">
        <v>21</v>
      </c>
      <c r="AX1" s="14">
        <f>MONTH(BC1)-6</f>
        <v>-4</v>
      </c>
      <c r="AY1" s="15">
        <v>22</v>
      </c>
      <c r="BA1" s="10">
        <v>49</v>
      </c>
      <c r="BB1" s="10">
        <v>48</v>
      </c>
      <c r="BC1" s="10">
        <v>51</v>
      </c>
      <c r="BD1" s="11">
        <v>50</v>
      </c>
      <c r="BE1" s="16">
        <v>53</v>
      </c>
      <c r="BF1" s="16">
        <v>54</v>
      </c>
      <c r="BI1" s="17">
        <v>56</v>
      </c>
      <c r="BJ1">
        <v>57</v>
      </c>
      <c r="BK1" s="4">
        <v>6</v>
      </c>
      <c r="BL1" s="4">
        <f>BK1+1</f>
        <v>7</v>
      </c>
      <c r="BM1" s="4">
        <f>BL1+1</f>
        <v>8</v>
      </c>
      <c r="BN1" s="4">
        <f>BM1+1</f>
        <v>9</v>
      </c>
      <c r="BO1" s="4">
        <f>BN1+1</f>
        <v>10</v>
      </c>
      <c r="BP1" s="4">
        <f>BO1+1</f>
        <v>11</v>
      </c>
      <c r="CP1">
        <v>27</v>
      </c>
      <c r="CQ1">
        <f>CP1+1</f>
        <v>28</v>
      </c>
      <c r="CR1">
        <f>CQ1+1</f>
        <v>29</v>
      </c>
      <c r="CS1">
        <f>CR1+1</f>
        <v>30</v>
      </c>
      <c r="CT1">
        <f>CS1+1</f>
        <v>31</v>
      </c>
      <c r="CU1">
        <f>CT1+1</f>
        <v>32</v>
      </c>
      <c r="CW1">
        <v>59</v>
      </c>
      <c r="CX1">
        <v>52</v>
      </c>
      <c r="DI1">
        <v>364</v>
      </c>
      <c r="DJ1">
        <f>DI1+1</f>
        <v>365</v>
      </c>
      <c r="DL1">
        <f>DI1+4</f>
        <v>368</v>
      </c>
      <c r="DM1">
        <f>DL1+1</f>
        <v>369</v>
      </c>
      <c r="DN1">
        <v>373</v>
      </c>
      <c r="DO1">
        <f>DN1+1</f>
        <v>374</v>
      </c>
      <c r="DQ1">
        <f>DN1+4</f>
        <v>377</v>
      </c>
      <c r="DR1">
        <f>DQ1+1</f>
        <v>378</v>
      </c>
      <c r="DS1">
        <v>382</v>
      </c>
      <c r="DT1">
        <f>DS1+1</f>
        <v>383</v>
      </c>
      <c r="DV1">
        <f>DS1+4</f>
        <v>386</v>
      </c>
      <c r="DW1">
        <f>DV1+1</f>
        <v>387</v>
      </c>
      <c r="EP1">
        <v>150</v>
      </c>
      <c r="EQ1">
        <v>150</v>
      </c>
      <c r="ER1">
        <v>150</v>
      </c>
      <c r="ES1">
        <v>150</v>
      </c>
      <c r="ET1">
        <v>150</v>
      </c>
      <c r="EU1">
        <v>150</v>
      </c>
      <c r="EV1">
        <v>150</v>
      </c>
      <c r="FF1" s="20" t="s">
        <v>1</v>
      </c>
      <c r="FG1" s="20">
        <v>0</v>
      </c>
      <c r="FH1" s="21">
        <v>0</v>
      </c>
      <c r="FK1" s="5">
        <v>21</v>
      </c>
      <c r="FL1" s="5">
        <f>FK1+1</f>
        <v>22</v>
      </c>
      <c r="FM1" s="5">
        <f>FL1+1</f>
        <v>23</v>
      </c>
      <c r="FN1" s="5">
        <f>FM1+1</f>
        <v>24</v>
      </c>
      <c r="FO1" s="5">
        <f>FN1+1</f>
        <v>25</v>
      </c>
    </row>
    <row r="2" spans="1:191" outlineLevel="1" x14ac:dyDescent="0.25">
      <c r="R2" s="22"/>
      <c r="T2" s="23">
        <v>6627695351.1147795</v>
      </c>
      <c r="U2" s="23"/>
      <c r="V2" s="24"/>
      <c r="W2" s="24">
        <v>6490553795.9308424</v>
      </c>
      <c r="X2" s="24"/>
      <c r="Y2" s="24"/>
      <c r="AA2" s="7"/>
      <c r="AE2" s="7"/>
      <c r="AV2" s="13" t="s">
        <v>2</v>
      </c>
      <c r="AX2" s="25">
        <f>MONTH(BC2)+6</f>
        <v>8</v>
      </c>
      <c r="BA2" s="26">
        <f>FK2</f>
        <v>40</v>
      </c>
      <c r="BB2" s="26">
        <f>FL2</f>
        <v>41</v>
      </c>
      <c r="BC2" s="27">
        <f>FM2</f>
        <v>42</v>
      </c>
      <c r="BD2" s="28">
        <f>FN2</f>
        <v>43</v>
      </c>
      <c r="BE2" s="29">
        <f>FO2</f>
        <v>44</v>
      </c>
      <c r="BJ2" s="7" t="s">
        <v>3</v>
      </c>
      <c r="BK2" s="4">
        <v>4</v>
      </c>
      <c r="BL2" s="4">
        <f>BK2+1</f>
        <v>5</v>
      </c>
      <c r="BM2" s="4">
        <f t="shared" ref="BM2:BQ3" si="0">BL2+1</f>
        <v>6</v>
      </c>
      <c r="BN2" s="4">
        <f t="shared" si="0"/>
        <v>7</v>
      </c>
      <c r="BO2" s="4">
        <f t="shared" si="0"/>
        <v>8</v>
      </c>
      <c r="BP2" s="4">
        <f t="shared" si="0"/>
        <v>9</v>
      </c>
      <c r="BQ2" s="4">
        <f t="shared" si="0"/>
        <v>10</v>
      </c>
      <c r="CX2" t="s">
        <v>4</v>
      </c>
      <c r="EW2" s="18" t="s">
        <v>5</v>
      </c>
      <c r="FF2" s="19" t="s">
        <v>6</v>
      </c>
      <c r="FG2" s="19">
        <v>0</v>
      </c>
      <c r="FH2" s="30">
        <v>0</v>
      </c>
      <c r="FJ2" t="s">
        <v>7</v>
      </c>
      <c r="FK2" s="5">
        <v>40</v>
      </c>
      <c r="FL2" s="5">
        <f>FK2+1</f>
        <v>41</v>
      </c>
      <c r="FM2" s="5">
        <f t="shared" ref="FM2:FO3" si="1">FL2+1</f>
        <v>42</v>
      </c>
      <c r="FN2" s="5">
        <f t="shared" si="1"/>
        <v>43</v>
      </c>
      <c r="FO2" s="5">
        <f t="shared" si="1"/>
        <v>44</v>
      </c>
      <c r="FR2" s="5">
        <f>FO2+1</f>
        <v>45</v>
      </c>
      <c r="FS2" s="5">
        <f>FR2+1</f>
        <v>46</v>
      </c>
      <c r="FT2" s="5">
        <f>FS2+1</f>
        <v>47</v>
      </c>
      <c r="FU2" s="5">
        <f>FT2+1</f>
        <v>48</v>
      </c>
      <c r="FV2" s="5">
        <f>FU2+1</f>
        <v>49</v>
      </c>
      <c r="FW2" s="5"/>
    </row>
    <row r="3" spans="1:191" outlineLevel="1" collapsed="1" x14ac:dyDescent="0.25">
      <c r="E3" s="31"/>
      <c r="F3" s="31"/>
      <c r="AA3" s="7"/>
      <c r="AE3" s="7"/>
      <c r="AV3" s="13" t="s">
        <v>8</v>
      </c>
      <c r="AX3" s="25">
        <f>MONTH(BC3)+6+12</f>
        <v>19</v>
      </c>
      <c r="BE3" s="32">
        <f>V3</f>
        <v>0</v>
      </c>
      <c r="BJ3" s="7" t="s">
        <v>9</v>
      </c>
      <c r="BK3" s="4">
        <v>5</v>
      </c>
      <c r="BL3" s="4">
        <f>BK3+1</f>
        <v>6</v>
      </c>
      <c r="BM3" s="4">
        <f t="shared" si="0"/>
        <v>7</v>
      </c>
      <c r="BN3" s="4">
        <f t="shared" si="0"/>
        <v>8</v>
      </c>
      <c r="BO3" s="4">
        <f t="shared" si="0"/>
        <v>9</v>
      </c>
      <c r="BP3" s="4">
        <f t="shared" si="0"/>
        <v>10</v>
      </c>
      <c r="FF3" s="19" t="s">
        <v>10</v>
      </c>
      <c r="FG3" s="19">
        <v>0</v>
      </c>
      <c r="FH3" s="33">
        <v>0</v>
      </c>
      <c r="FK3" s="5">
        <v>53</v>
      </c>
      <c r="FL3" s="5">
        <f>FK3+1</f>
        <v>54</v>
      </c>
      <c r="FM3" s="5">
        <f t="shared" si="1"/>
        <v>55</v>
      </c>
      <c r="FN3" s="5">
        <f t="shared" si="1"/>
        <v>56</v>
      </c>
      <c r="FO3" s="5">
        <f t="shared" si="1"/>
        <v>57</v>
      </c>
      <c r="FP3" s="5">
        <v>59</v>
      </c>
      <c r="FQ3" s="5">
        <v>61</v>
      </c>
      <c r="FR3" s="5"/>
      <c r="FS3" s="5"/>
      <c r="FT3" s="5"/>
      <c r="FU3" s="5"/>
      <c r="FV3" s="5"/>
      <c r="FW3" s="5"/>
      <c r="FX3" s="5"/>
      <c r="FY3" s="5">
        <f>FX3+1</f>
        <v>1</v>
      </c>
      <c r="FZ3" s="5">
        <f>FY3+1</f>
        <v>2</v>
      </c>
      <c r="GA3" s="34"/>
      <c r="GD3" s="18">
        <v>3</v>
      </c>
      <c r="GG3">
        <v>7</v>
      </c>
    </row>
    <row r="4" spans="1:191" x14ac:dyDescent="0.25">
      <c r="A4" s="31"/>
      <c r="B4" s="31"/>
      <c r="E4" s="35" t="s">
        <v>11</v>
      </c>
      <c r="Q4" s="4" t="s">
        <v>12</v>
      </c>
      <c r="S4" s="36" t="s">
        <v>13</v>
      </c>
      <c r="T4" s="37">
        <f>T2-T5</f>
        <v>6427103780.4459066</v>
      </c>
      <c r="U4" s="37"/>
      <c r="V4" s="38" t="s">
        <v>14</v>
      </c>
      <c r="W4" s="39">
        <f>W2-W5</f>
        <v>6347802215.8450794</v>
      </c>
      <c r="X4" s="40" t="s">
        <v>15</v>
      </c>
      <c r="Y4" s="39"/>
      <c r="AA4" s="7"/>
      <c r="AB4" s="31"/>
      <c r="AE4" s="7"/>
      <c r="AF4" s="31"/>
      <c r="AJ4" t="s">
        <v>16</v>
      </c>
      <c r="AQ4" s="41" t="s">
        <v>17</v>
      </c>
      <c r="AR4" s="10" t="s">
        <v>18</v>
      </c>
      <c r="AS4" s="41"/>
      <c r="AT4" s="42" t="s">
        <v>19</v>
      </c>
      <c r="AV4" s="43"/>
      <c r="AW4" s="43"/>
      <c r="AY4" s="44"/>
      <c r="BA4" s="45" t="s">
        <v>20</v>
      </c>
      <c r="BK4" s="46" t="s">
        <v>21</v>
      </c>
      <c r="BL4" s="46" t="s">
        <v>22</v>
      </c>
      <c r="BM4" s="46" t="s">
        <v>23</v>
      </c>
      <c r="BN4" s="46" t="s">
        <v>24</v>
      </c>
      <c r="BO4" s="46" t="s">
        <v>25</v>
      </c>
      <c r="BP4" s="46" t="s">
        <v>26</v>
      </c>
      <c r="BQ4" s="31"/>
      <c r="DI4" s="47"/>
      <c r="DJ4" s="47">
        <f>SUBTOTAL(9,DJ7:DJ502)</f>
        <v>127615278.66999999</v>
      </c>
      <c r="DK4" s="47"/>
      <c r="DM4" s="47">
        <f>SUBTOTAL(9,DM7:DM502)</f>
        <v>18306203.371704917</v>
      </c>
      <c r="DO4" s="47">
        <f>SUBTOTAL(9,DO7:DO502)</f>
        <v>127555675.52</v>
      </c>
      <c r="DP4" s="47"/>
      <c r="DR4" s="47">
        <f>SUBTOTAL(9,DR7:DR502)</f>
        <v>17542460.395658437</v>
      </c>
      <c r="DT4" s="47">
        <f>SUBTOTAL(9,DT7:DT502)</f>
        <v>130533849.55100001</v>
      </c>
      <c r="DU4" s="47"/>
      <c r="DW4" s="47">
        <f>SUBTOTAL(9,DW7:DW502)</f>
        <v>31581260.049932554</v>
      </c>
      <c r="DY4" s="48">
        <f>SUBTOTAL(9,DY7:DY502)</f>
        <v>54045492.464399993</v>
      </c>
      <c r="DZ4" s="48">
        <f>SUBTOTAL(9,DZ7:DZ502)</f>
        <v>167</v>
      </c>
      <c r="EB4" s="48">
        <f>SUBTOTAL(9,EB7:EB502)</f>
        <v>50735105.479850002</v>
      </c>
      <c r="EC4" s="48">
        <f>SUBTOTAL(9,EC7:EC502)</f>
        <v>153.5</v>
      </c>
      <c r="EE4" s="48">
        <f>SUBTOTAL(9,EE7:EE502)</f>
        <v>61750560.475483328</v>
      </c>
      <c r="EF4" s="48">
        <f>SUBTOTAL(9,EF7:EF502)</f>
        <v>188.5</v>
      </c>
      <c r="EH4" s="48">
        <f>SUBTOTAL(9,EH7:EH502)</f>
        <v>58457335.652300008</v>
      </c>
      <c r="EI4" s="48">
        <f>SUBTOTAL(9,EI7:EI502)</f>
        <v>177</v>
      </c>
      <c r="EK4" s="48">
        <f>SUBTOTAL(9,EK7:EK502)</f>
        <v>57551707.411883339</v>
      </c>
      <c r="EL4" s="48">
        <f>SUBTOTAL(9,EL7:EL502)</f>
        <v>176.5</v>
      </c>
      <c r="EN4" s="48">
        <f>SUBTOTAL(9,EN7:EN502)</f>
        <v>55801620.047903344</v>
      </c>
      <c r="EO4" s="48">
        <f>SUBTOTAL(9,EO7:EO502)</f>
        <v>172.5</v>
      </c>
      <c r="FB4" s="49"/>
      <c r="FC4" s="49"/>
      <c r="FF4" s="19" t="s">
        <v>27</v>
      </c>
      <c r="FG4" s="19">
        <v>0</v>
      </c>
      <c r="FH4" s="50">
        <v>0</v>
      </c>
      <c r="FZ4" s="34"/>
      <c r="GA4" s="34"/>
    </row>
    <row r="5" spans="1:191" ht="90" x14ac:dyDescent="0.25">
      <c r="A5" s="31"/>
      <c r="B5" s="31"/>
      <c r="F5" t="s">
        <v>28</v>
      </c>
      <c r="H5" s="3" t="s">
        <v>29</v>
      </c>
      <c r="Q5" s="46" t="s">
        <v>30</v>
      </c>
      <c r="R5" s="22">
        <f>SUBTOTAL(9,R7:R984940)</f>
        <v>154032045.60172099</v>
      </c>
      <c r="S5" s="51">
        <f>SUBTOTAL(9,S7:S984940)</f>
        <v>345356.46015244722</v>
      </c>
      <c r="T5" s="23">
        <f>SUBTOTAL(9,T7:T984940)</f>
        <v>200591570.66887304</v>
      </c>
      <c r="U5" s="23">
        <f>SUBTOTAL(9,U7:U984940)</f>
        <v>275.5</v>
      </c>
      <c r="V5" s="24"/>
      <c r="W5" s="24">
        <f>SUBTOTAL(9,W7:W984940)</f>
        <v>142751580.08576337</v>
      </c>
      <c r="X5" s="24">
        <f>SUBTOTAL(9,X7:X984940)</f>
        <v>371.5</v>
      </c>
      <c r="Y5" s="24">
        <f>SUBTOTAL(9,Y7:Y984940)</f>
        <v>0</v>
      </c>
      <c r="Z5" s="22"/>
      <c r="AA5" s="7"/>
      <c r="AB5" s="31"/>
      <c r="AE5" s="52">
        <f>SUBTOTAL(9,AE7:AE984940)</f>
        <v>18517170</v>
      </c>
      <c r="AF5" s="52">
        <f>SUBTOTAL(9,AF7:AF984940)</f>
        <v>10966120</v>
      </c>
      <c r="AG5" s="53" t="s">
        <v>31</v>
      </c>
      <c r="AH5" s="22"/>
      <c r="AI5" s="54">
        <f>SUBTOTAL(9,AI7:AI984940)</f>
        <v>93910226.335180089</v>
      </c>
      <c r="AJ5" s="55" t="s">
        <v>32</v>
      </c>
      <c r="AK5" s="22"/>
      <c r="AL5" s="22"/>
      <c r="AM5" s="22"/>
      <c r="AN5" s="56"/>
      <c r="AO5" s="22"/>
      <c r="AP5" s="57"/>
      <c r="AQ5" s="41" t="s">
        <v>33</v>
      </c>
      <c r="AR5" s="57"/>
      <c r="AS5" s="41" t="s">
        <v>34</v>
      </c>
      <c r="AT5" s="58" t="s">
        <v>35</v>
      </c>
      <c r="AU5" s="59"/>
      <c r="AV5" s="43" t="s">
        <v>36</v>
      </c>
      <c r="AW5" s="60">
        <f>SUBTOTAL(9,AW7:AW984940)</f>
        <v>62255227.413417965</v>
      </c>
      <c r="AX5" s="13" t="s">
        <v>37</v>
      </c>
      <c r="AY5" s="60">
        <f>SUBTOTAL(9,AY7:AY984940)</f>
        <v>4872790.684099121</v>
      </c>
      <c r="BA5" s="11" t="s">
        <v>38</v>
      </c>
      <c r="BE5" s="61" t="s">
        <v>39</v>
      </c>
      <c r="BF5" s="57">
        <f>SUBTOTAL(9,BF7:BF984940)</f>
        <v>0</v>
      </c>
      <c r="BG5" s="61" t="s">
        <v>39</v>
      </c>
      <c r="BH5" s="57">
        <f>SUBTOTAL(9,BH7:BH984940)</f>
        <v>0</v>
      </c>
      <c r="BK5" s="62" t="s">
        <v>40</v>
      </c>
      <c r="BL5" s="62"/>
      <c r="BM5" s="62"/>
      <c r="BN5" s="62"/>
      <c r="BO5" s="62"/>
      <c r="BP5" s="62"/>
      <c r="BQ5" s="63" t="s">
        <v>41</v>
      </c>
      <c r="BR5" s="64" t="s">
        <v>42</v>
      </c>
      <c r="BS5" s="64" t="s">
        <v>43</v>
      </c>
      <c r="BT5" s="64" t="s">
        <v>44</v>
      </c>
      <c r="BU5" s="64" t="s">
        <v>45</v>
      </c>
      <c r="BV5" s="64" t="s">
        <v>46</v>
      </c>
      <c r="BW5" s="64" t="s">
        <v>47</v>
      </c>
      <c r="BX5" s="64" t="s">
        <v>48</v>
      </c>
      <c r="BY5" s="64" t="s">
        <v>49</v>
      </c>
      <c r="BZ5" s="64" t="s">
        <v>50</v>
      </c>
      <c r="CA5" s="64" t="s">
        <v>51</v>
      </c>
      <c r="CB5" s="64" t="s">
        <v>52</v>
      </c>
      <c r="CC5" s="64" t="s">
        <v>53</v>
      </c>
      <c r="CD5" s="64" t="s">
        <v>54</v>
      </c>
      <c r="CE5" s="64" t="s">
        <v>55</v>
      </c>
      <c r="CF5" s="64" t="s">
        <v>56</v>
      </c>
      <c r="CG5" s="64" t="s">
        <v>57</v>
      </c>
      <c r="CH5" s="64" t="s">
        <v>58</v>
      </c>
      <c r="CI5" s="64" t="s">
        <v>59</v>
      </c>
      <c r="CJ5" s="64" t="s">
        <v>60</v>
      </c>
      <c r="CK5" s="64" t="s">
        <v>61</v>
      </c>
      <c r="CL5" s="64" t="s">
        <v>62</v>
      </c>
      <c r="CM5" s="64" t="s">
        <v>63</v>
      </c>
      <c r="CN5" s="64" t="s">
        <v>64</v>
      </c>
      <c r="CO5" s="64" t="s">
        <v>65</v>
      </c>
      <c r="CV5" s="63" t="s">
        <v>32</v>
      </c>
      <c r="CY5" s="4" t="s">
        <v>66</v>
      </c>
      <c r="CZ5" s="4" t="s">
        <v>67</v>
      </c>
      <c r="DB5" s="4" t="s">
        <v>66</v>
      </c>
      <c r="DC5" s="4" t="s">
        <v>67</v>
      </c>
      <c r="DE5" s="65" t="s">
        <v>68</v>
      </c>
      <c r="DF5" s="66">
        <v>45</v>
      </c>
      <c r="DI5" t="s">
        <v>69</v>
      </c>
      <c r="DN5" t="s">
        <v>70</v>
      </c>
      <c r="DS5" t="s">
        <v>67</v>
      </c>
      <c r="DX5" s="4" t="s">
        <v>71</v>
      </c>
      <c r="EA5" s="4" t="s">
        <v>16</v>
      </c>
      <c r="ED5" s="4" t="s">
        <v>72</v>
      </c>
      <c r="EG5" s="4" t="s">
        <v>73</v>
      </c>
      <c r="EJ5" s="4" t="s">
        <v>74</v>
      </c>
      <c r="EM5" s="4" t="s">
        <v>75</v>
      </c>
      <c r="EP5" t="s">
        <v>76</v>
      </c>
      <c r="EX5" s="31">
        <f>EZ5</f>
        <v>0</v>
      </c>
      <c r="EY5" s="31">
        <f>FA5</f>
        <v>0</v>
      </c>
      <c r="FB5" s="10" t="s">
        <v>80</v>
      </c>
      <c r="FC5" s="11" t="s">
        <v>84</v>
      </c>
      <c r="FD5" s="34" t="s">
        <v>77</v>
      </c>
      <c r="FI5" s="34"/>
      <c r="FJ5" s="34"/>
      <c r="FZ5" s="34"/>
      <c r="GA5" s="34"/>
    </row>
    <row r="6" spans="1:191" s="34" customFormat="1" ht="90" x14ac:dyDescent="0.25">
      <c r="A6" s="68" t="s">
        <v>78</v>
      </c>
      <c r="B6" s="68" t="s">
        <v>79</v>
      </c>
      <c r="C6" s="69" t="s">
        <v>80</v>
      </c>
      <c r="D6" s="70" t="s">
        <v>81</v>
      </c>
      <c r="E6" s="68" t="s">
        <v>82</v>
      </c>
      <c r="F6" s="70" t="s">
        <v>83</v>
      </c>
      <c r="G6" s="69" t="s">
        <v>84</v>
      </c>
      <c r="H6" s="68" t="s">
        <v>85</v>
      </c>
      <c r="I6" s="70" t="s">
        <v>86</v>
      </c>
      <c r="J6" s="70" t="s">
        <v>87</v>
      </c>
      <c r="K6" s="70" t="s">
        <v>88</v>
      </c>
      <c r="L6" s="70" t="s">
        <v>89</v>
      </c>
      <c r="M6" s="70" t="s">
        <v>90</v>
      </c>
      <c r="N6" s="71" t="s">
        <v>91</v>
      </c>
      <c r="O6" s="71" t="s">
        <v>92</v>
      </c>
      <c r="P6" s="72" t="s">
        <v>93</v>
      </c>
      <c r="Q6" s="73" t="s">
        <v>94</v>
      </c>
      <c r="R6" s="73" t="s">
        <v>95</v>
      </c>
      <c r="S6" s="74" t="s">
        <v>94</v>
      </c>
      <c r="T6" s="75" t="s">
        <v>96</v>
      </c>
      <c r="U6" s="75" t="s">
        <v>97</v>
      </c>
      <c r="V6" s="76" t="s">
        <v>98</v>
      </c>
      <c r="W6" s="76" t="s">
        <v>99</v>
      </c>
      <c r="X6" s="76" t="s">
        <v>100</v>
      </c>
      <c r="Y6" s="76" t="s">
        <v>101</v>
      </c>
      <c r="Z6" s="70" t="s">
        <v>102</v>
      </c>
      <c r="AA6" s="70" t="s">
        <v>103</v>
      </c>
      <c r="AB6" s="70" t="s">
        <v>104</v>
      </c>
      <c r="AC6" s="70" t="s">
        <v>105</v>
      </c>
      <c r="AD6" s="70" t="s">
        <v>106</v>
      </c>
      <c r="AE6" s="70" t="s">
        <v>107</v>
      </c>
      <c r="AF6" s="70" t="s">
        <v>108</v>
      </c>
      <c r="AG6" s="77" t="s">
        <v>109</v>
      </c>
      <c r="AH6" s="70" t="s">
        <v>110</v>
      </c>
      <c r="AI6" s="77" t="s">
        <v>111</v>
      </c>
      <c r="AJ6" s="70" t="s">
        <v>112</v>
      </c>
      <c r="AK6" s="70" t="s">
        <v>113</v>
      </c>
      <c r="AL6" s="70" t="s">
        <v>114</v>
      </c>
      <c r="AM6" s="70" t="s">
        <v>115</v>
      </c>
      <c r="AN6" s="78" t="s">
        <v>116</v>
      </c>
      <c r="AO6" s="70" t="s">
        <v>117</v>
      </c>
      <c r="AP6" s="69" t="s">
        <v>118</v>
      </c>
      <c r="AQ6" s="79" t="s">
        <v>119</v>
      </c>
      <c r="AR6" s="69" t="s">
        <v>120</v>
      </c>
      <c r="AS6" s="79" t="s">
        <v>119</v>
      </c>
      <c r="AT6" s="80" t="s">
        <v>121</v>
      </c>
      <c r="AU6" s="80" t="s">
        <v>122</v>
      </c>
      <c r="AV6" s="81" t="s">
        <v>119</v>
      </c>
      <c r="AW6" s="81" t="s">
        <v>123</v>
      </c>
      <c r="AX6" s="81" t="s">
        <v>119</v>
      </c>
      <c r="AY6" s="82" t="s">
        <v>124</v>
      </c>
      <c r="AZ6" s="70" t="s">
        <v>125</v>
      </c>
      <c r="BA6" s="69" t="s">
        <v>126</v>
      </c>
      <c r="BB6" s="69" t="s">
        <v>127</v>
      </c>
      <c r="BC6" s="69" t="s">
        <v>128</v>
      </c>
      <c r="BD6" s="69" t="s">
        <v>129</v>
      </c>
      <c r="BE6" s="83" t="s">
        <v>130</v>
      </c>
      <c r="BF6" s="84" t="s">
        <v>131</v>
      </c>
      <c r="BG6" s="83" t="s">
        <v>132</v>
      </c>
      <c r="BH6" s="84" t="s">
        <v>133</v>
      </c>
      <c r="BI6" s="85" t="s">
        <v>134</v>
      </c>
      <c r="BJ6" s="70" t="s">
        <v>135</v>
      </c>
      <c r="BK6" s="86" t="s">
        <v>136</v>
      </c>
      <c r="BL6" s="86" t="s">
        <v>137</v>
      </c>
      <c r="BM6" s="86" t="s">
        <v>138</v>
      </c>
      <c r="BN6" s="86" t="s">
        <v>139</v>
      </c>
      <c r="BO6" s="86" t="s">
        <v>140</v>
      </c>
      <c r="BP6" s="86" t="s">
        <v>141</v>
      </c>
      <c r="BQ6" s="86" t="s">
        <v>142</v>
      </c>
      <c r="BR6" s="87" t="s">
        <v>143</v>
      </c>
      <c r="BS6" s="87" t="s">
        <v>144</v>
      </c>
      <c r="BT6" s="87" t="s">
        <v>42</v>
      </c>
      <c r="BU6" s="87" t="s">
        <v>43</v>
      </c>
      <c r="BV6" s="87" t="s">
        <v>44</v>
      </c>
      <c r="BW6" s="87" t="s">
        <v>45</v>
      </c>
      <c r="BX6" s="87" t="s">
        <v>46</v>
      </c>
      <c r="BY6" s="87" t="s">
        <v>47</v>
      </c>
      <c r="BZ6" s="87" t="s">
        <v>48</v>
      </c>
      <c r="CA6" s="87" t="s">
        <v>49</v>
      </c>
      <c r="CB6" s="87" t="s">
        <v>50</v>
      </c>
      <c r="CC6" s="87" t="s">
        <v>51</v>
      </c>
      <c r="CD6" s="87" t="s">
        <v>52</v>
      </c>
      <c r="CE6" s="87" t="s">
        <v>53</v>
      </c>
      <c r="CF6" s="87" t="s">
        <v>54</v>
      </c>
      <c r="CG6" s="87" t="s">
        <v>55</v>
      </c>
      <c r="CH6" s="87" t="s">
        <v>56</v>
      </c>
      <c r="CI6" s="87" t="s">
        <v>57</v>
      </c>
      <c r="CJ6" s="87" t="s">
        <v>58</v>
      </c>
      <c r="CK6" s="87" t="s">
        <v>59</v>
      </c>
      <c r="CL6" s="87" t="s">
        <v>60</v>
      </c>
      <c r="CM6" s="87" t="s">
        <v>61</v>
      </c>
      <c r="CN6" s="87" t="s">
        <v>62</v>
      </c>
      <c r="CO6" s="87" t="s">
        <v>63</v>
      </c>
      <c r="CP6" s="86" t="s">
        <v>145</v>
      </c>
      <c r="CQ6" s="86" t="s">
        <v>146</v>
      </c>
      <c r="CR6" s="86" t="s">
        <v>147</v>
      </c>
      <c r="CS6" s="86" t="s">
        <v>148</v>
      </c>
      <c r="CT6" s="86" t="s">
        <v>149</v>
      </c>
      <c r="CU6" s="86" t="s">
        <v>150</v>
      </c>
      <c r="CV6" s="86" t="s">
        <v>142</v>
      </c>
      <c r="CW6" s="34" t="s">
        <v>151</v>
      </c>
      <c r="CX6" s="34" t="s">
        <v>152</v>
      </c>
      <c r="CY6" s="88" t="s">
        <v>153</v>
      </c>
      <c r="CZ6" s="88" t="s">
        <v>154</v>
      </c>
      <c r="DA6" s="34" t="s">
        <v>155</v>
      </c>
      <c r="DB6" s="88" t="s">
        <v>156</v>
      </c>
      <c r="DC6" s="88" t="s">
        <v>157</v>
      </c>
      <c r="DD6" s="34" t="s">
        <v>155</v>
      </c>
      <c r="DE6" s="34" t="s">
        <v>158</v>
      </c>
      <c r="DF6" s="34" t="s">
        <v>159</v>
      </c>
      <c r="DG6" s="34" t="s">
        <v>160</v>
      </c>
      <c r="DH6" s="34" t="s">
        <v>161</v>
      </c>
      <c r="DI6" s="34" t="s">
        <v>162</v>
      </c>
      <c r="DJ6" s="34" t="s">
        <v>163</v>
      </c>
      <c r="DK6" s="34" t="s">
        <v>164</v>
      </c>
      <c r="DL6" s="34" t="s">
        <v>165</v>
      </c>
      <c r="DM6" s="34" t="s">
        <v>166</v>
      </c>
      <c r="DN6" s="34" t="s">
        <v>162</v>
      </c>
      <c r="DO6" s="34" t="s">
        <v>163</v>
      </c>
      <c r="DP6" s="34" t="s">
        <v>164</v>
      </c>
      <c r="DQ6" s="34" t="s">
        <v>165</v>
      </c>
      <c r="DR6" s="34" t="s">
        <v>166</v>
      </c>
      <c r="DS6" s="34" t="s">
        <v>162</v>
      </c>
      <c r="DT6" s="34" t="s">
        <v>163</v>
      </c>
      <c r="DU6" s="34" t="s">
        <v>164</v>
      </c>
      <c r="DV6" s="34" t="s">
        <v>165</v>
      </c>
      <c r="DW6" s="34" t="s">
        <v>166</v>
      </c>
      <c r="DX6" s="88" t="s">
        <v>167</v>
      </c>
      <c r="DY6" s="88" t="s">
        <v>168</v>
      </c>
      <c r="DZ6" s="88" t="s">
        <v>169</v>
      </c>
      <c r="EA6" s="88" t="s">
        <v>167</v>
      </c>
      <c r="EB6" s="88" t="s">
        <v>168</v>
      </c>
      <c r="EC6" s="88" t="s">
        <v>169</v>
      </c>
      <c r="ED6" s="88" t="s">
        <v>167</v>
      </c>
      <c r="EE6" s="88" t="s">
        <v>168</v>
      </c>
      <c r="EF6" s="88" t="s">
        <v>169</v>
      </c>
      <c r="EG6" s="88" t="s">
        <v>167</v>
      </c>
      <c r="EH6" s="88" t="s">
        <v>168</v>
      </c>
      <c r="EI6" s="88" t="s">
        <v>169</v>
      </c>
      <c r="EJ6" s="88" t="s">
        <v>167</v>
      </c>
      <c r="EK6" s="88" t="s">
        <v>168</v>
      </c>
      <c r="EL6" s="88" t="s">
        <v>169</v>
      </c>
      <c r="EM6" s="88" t="s">
        <v>167</v>
      </c>
      <c r="EN6" s="88" t="s">
        <v>168</v>
      </c>
      <c r="EO6" s="88" t="s">
        <v>169</v>
      </c>
      <c r="EP6" s="86" t="s">
        <v>136</v>
      </c>
      <c r="EQ6" s="86" t="s">
        <v>137</v>
      </c>
      <c r="ER6" s="86" t="s">
        <v>138</v>
      </c>
      <c r="ES6" s="86" t="s">
        <v>139</v>
      </c>
      <c r="ET6" s="86" t="s">
        <v>140</v>
      </c>
      <c r="EU6" s="86" t="s">
        <v>141</v>
      </c>
      <c r="EV6" s="34" t="s">
        <v>170</v>
      </c>
      <c r="EW6" s="89" t="s">
        <v>171</v>
      </c>
      <c r="EX6" s="34" t="s">
        <v>172</v>
      </c>
      <c r="EY6" s="34" t="s">
        <v>173</v>
      </c>
      <c r="FB6" s="153" t="s">
        <v>174</v>
      </c>
      <c r="FC6" s="153" t="s">
        <v>174</v>
      </c>
      <c r="FE6" s="90">
        <v>45689</v>
      </c>
      <c r="FF6" s="90">
        <v>45717</v>
      </c>
      <c r="FG6" s="90">
        <v>45748</v>
      </c>
      <c r="FH6" s="91">
        <v>45778</v>
      </c>
      <c r="FK6" s="92" t="s">
        <v>126</v>
      </c>
      <c r="FL6" s="92" t="s">
        <v>175</v>
      </c>
      <c r="FM6" s="92" t="s">
        <v>176</v>
      </c>
      <c r="FN6" s="92" t="s">
        <v>177</v>
      </c>
      <c r="FO6" s="92" t="s">
        <v>178</v>
      </c>
      <c r="FP6" s="92" t="s">
        <v>276</v>
      </c>
      <c r="FQ6" s="92" t="s">
        <v>134</v>
      </c>
      <c r="FR6" s="89" t="s">
        <v>126</v>
      </c>
      <c r="FS6" s="89" t="s">
        <v>175</v>
      </c>
      <c r="FT6" s="89" t="s">
        <v>176</v>
      </c>
      <c r="FU6" s="89" t="s">
        <v>177</v>
      </c>
      <c r="FV6" s="89" t="s">
        <v>178</v>
      </c>
      <c r="FW6" s="89" t="s">
        <v>276</v>
      </c>
      <c r="FX6" s="89" t="s">
        <v>179</v>
      </c>
      <c r="GC6" s="34" t="s">
        <v>180</v>
      </c>
      <c r="GD6" s="34" t="s">
        <v>80</v>
      </c>
      <c r="GE6" s="34" t="s">
        <v>181</v>
      </c>
      <c r="GG6" s="34" t="s">
        <v>84</v>
      </c>
      <c r="GH6" s="34" t="s">
        <v>80</v>
      </c>
      <c r="GI6" s="34" t="s">
        <v>84</v>
      </c>
    </row>
    <row r="7" spans="1:191" s="31" customFormat="1" hidden="1" x14ac:dyDescent="0.25">
      <c r="A7" s="93">
        <v>165141</v>
      </c>
      <c r="B7" s="93" t="s">
        <v>213</v>
      </c>
      <c r="C7" s="110" t="s">
        <v>214</v>
      </c>
      <c r="D7" s="93" t="s">
        <v>215</v>
      </c>
      <c r="E7" s="93" t="s">
        <v>215</v>
      </c>
      <c r="F7" s="93" t="s">
        <v>216</v>
      </c>
      <c r="G7" s="110"/>
      <c r="H7" s="93" t="s">
        <v>81</v>
      </c>
      <c r="I7" s="93" t="s">
        <v>208</v>
      </c>
      <c r="J7" s="93" t="s">
        <v>204</v>
      </c>
      <c r="K7" s="93" t="s">
        <v>217</v>
      </c>
      <c r="L7" s="93">
        <v>0</v>
      </c>
      <c r="M7" s="93"/>
      <c r="N7" s="122">
        <v>0</v>
      </c>
      <c r="O7" s="122">
        <v>0</v>
      </c>
      <c r="P7" s="122" t="str">
        <f t="shared" ref="P7:P8" si="2">IF(AND(N7=0,O7=0),"нет минмакс",IF((S7-N7)&lt;0,"меньше мин",IF((S7-O7)&gt;0,"больше макс","в диапазоне")))</f>
        <v>нет минмакс</v>
      </c>
      <c r="Q7" s="95">
        <v>210</v>
      </c>
      <c r="R7" s="95">
        <f t="shared" ref="R7:R8" si="3">Q7*FH7</f>
        <v>12265173.899999999</v>
      </c>
      <c r="S7" s="94">
        <v>230</v>
      </c>
      <c r="T7" s="94">
        <v>13433244.300000001</v>
      </c>
      <c r="U7" s="94">
        <f t="shared" ref="U7:U8" si="4">IFERROR(ROUNDUP(S7/$EX7,0)*$EY7,0)</f>
        <v>87</v>
      </c>
      <c r="V7" s="94">
        <f t="shared" ref="V7:V8" si="5">SUM(Z7:AD7)</f>
        <v>178</v>
      </c>
      <c r="W7" s="94">
        <f t="shared" ref="W7:W8" si="6">V7*FH7</f>
        <v>10396195.02</v>
      </c>
      <c r="X7" s="94">
        <f t="shared" ref="X7:X8" si="7">IFERROR(ROUNDUP(V7/$EX7,0)*$EY7,0)</f>
        <v>67.5</v>
      </c>
      <c r="Y7" s="113"/>
      <c r="Z7" s="95">
        <v>178</v>
      </c>
      <c r="AA7" s="94">
        <v>0</v>
      </c>
      <c r="AB7" s="94">
        <v>0</v>
      </c>
      <c r="AC7" s="95">
        <v>0</v>
      </c>
      <c r="AD7" s="95">
        <v>0</v>
      </c>
      <c r="AE7" s="95">
        <f t="shared" ref="AE7:AE8" si="8">AA7*FH7</f>
        <v>0</v>
      </c>
      <c r="AF7" s="95">
        <f t="shared" ref="AF7:AF8" si="9">AB7*FH7</f>
        <v>0</v>
      </c>
      <c r="AG7" s="96">
        <v>7</v>
      </c>
      <c r="AH7" s="95">
        <f t="shared" ref="AH7:AH8" si="10">V7-AG7</f>
        <v>171</v>
      </c>
      <c r="AI7" s="94">
        <f t="shared" ref="AI7:AI8" si="11">IF(AH7&gt;0,AH7*FH7,0)</f>
        <v>9987355.8899999987</v>
      </c>
      <c r="AJ7" s="94">
        <f t="shared" ref="AJ7:AJ8" si="12">CU7</f>
        <v>0</v>
      </c>
      <c r="AK7" s="94">
        <f t="shared" ref="AK7:AK8" si="13">SUM(CS7:CU7)</f>
        <v>20</v>
      </c>
      <c r="AL7" s="94">
        <f t="shared" ref="AL7:AL8" si="14">SUM(CP7:CU7)</f>
        <v>236</v>
      </c>
      <c r="AM7" s="94">
        <f t="shared" ref="AM7:AM8" si="15">SUM(BK7:BP7)</f>
        <v>210</v>
      </c>
      <c r="AN7" s="94">
        <f t="shared" ref="AN7:AN8" si="16">IFERROR(S7/BQ7*30,"нет оборота")</f>
        <v>197.14285714285714</v>
      </c>
      <c r="AO7" s="94" t="str">
        <f t="shared" ref="AO7:AO8" si="17">IF(S7=0,"нет остатка",IF(AN7="нет оборота","нет плана",IF(AN7&lt;30,"&lt; 30 дней",IF(AND(AN7&gt;=30,AN7&lt;60),"&gt; 30 дней (до 60)",IF(AND(AN7&gt;=60,AN7&lt;70),"&gt; 60 дней (до 70)",IF(AND(AN7&gt;=70,AN7&lt;80),"&gt; 70 дней (до 80)",IF(AND(AN7&gt;=80,AN7&lt;90),"&gt; 80 дней (до 90)",IF(AND(AN7&gt;=90,AN7&lt;120),"&gt; 90 дней (до 120)",IF(AN7&gt;=120,"&gt; 120 дней")))))))))</f>
        <v>&gt; 120 дней</v>
      </c>
      <c r="AP7" s="94" t="s">
        <v>195</v>
      </c>
      <c r="AQ7" s="123" t="s">
        <v>218</v>
      </c>
      <c r="AR7" s="94" t="s">
        <v>195</v>
      </c>
      <c r="AS7" s="116" t="s">
        <v>219</v>
      </c>
      <c r="AT7" s="94" t="s">
        <v>195</v>
      </c>
      <c r="AU7" s="94"/>
      <c r="AV7" s="97" t="str">
        <f t="shared" ref="AV7:AV8" si="18">IF(V7=0,"нет остатка",IF(SUM(BK7:BP7)=0,"Нет планов",IF(BR7&lt;=0,"0-01",IF(BS7&lt;=0,"0-02",IF(BT7&lt;=0,"0-03",IF(BU7&lt;=0,"0-04",IF(BV7&lt;=0,"0-05",IF(BW7&lt;=0,"0-06",IF(BX7&lt;=0,"0-07",IF(BY7&lt;=0,"0-08",IF(BZ7&lt;=0,"0-09",IF(CA7&lt;=0,"0-10",IF(CB7&lt;=0,"0-11",IF(CC7&lt;=0,"0-12",IF(CD7&lt;=0,"0-13",IF(CE7&lt;=0,"0-14",IF(CF7&lt;=0,"0-15",IF(CG7&lt;=0,"0-16",IF(CH7&lt;=0,"0-17",IF(CI7&lt;=0,"0-18",IF(CJ7&lt;=0,"0-19",IF(CK7&lt;=0,"0-20",IF(CL7&lt;=0,"0-21",IF(CM7&lt;=0,"0-22",IF(CN7&lt;=0,"0-23",IF(CO7&lt;=0,"0-24","0-25 более 24"))))))))))))))))))))))))))</f>
        <v>0-06</v>
      </c>
      <c r="AW7" s="98">
        <f t="shared" ref="AW7:AW8" si="19">IF(AT7="Да",W7,0)</f>
        <v>10396195.02</v>
      </c>
      <c r="AX7" s="14">
        <f t="shared" ref="AX7:AX8" si="20">MONTH(BC7)-6</f>
        <v>6</v>
      </c>
      <c r="AY7" s="94">
        <f t="shared" ref="AY7:AY8" si="21">IF(AX7&gt;6,W7,0)</f>
        <v>0</v>
      </c>
      <c r="AZ7" s="93" t="s">
        <v>1005</v>
      </c>
      <c r="BA7" s="26" t="s">
        <v>201</v>
      </c>
      <c r="BB7" s="26" t="s">
        <v>220</v>
      </c>
      <c r="BC7" s="27">
        <v>46022</v>
      </c>
      <c r="BD7" s="28"/>
      <c r="BE7" s="29">
        <v>0</v>
      </c>
      <c r="BF7" s="29">
        <f t="shared" ref="BF7:BF8" si="22">BE7*FH7</f>
        <v>0</v>
      </c>
      <c r="BG7" s="29">
        <v>0</v>
      </c>
      <c r="BH7" s="29">
        <f t="shared" ref="BH7:BH8" si="23">BG7*FH7</f>
        <v>0</v>
      </c>
      <c r="BI7" s="99">
        <v>0</v>
      </c>
      <c r="BJ7" s="109" t="s">
        <v>187</v>
      </c>
      <c r="BK7" s="100">
        <v>40</v>
      </c>
      <c r="BL7" s="100">
        <v>24.999999999999996</v>
      </c>
      <c r="BM7" s="100">
        <v>24.999999999999996</v>
      </c>
      <c r="BN7" s="100">
        <v>40</v>
      </c>
      <c r="BO7" s="100">
        <v>40</v>
      </c>
      <c r="BP7" s="100">
        <v>40</v>
      </c>
      <c r="BQ7" s="95">
        <f t="shared" ref="BQ7:BQ8" si="24">IF(COUNTIF(BK7:BP7,"&gt;0")=0,0,SUM(BK7:BP7)/COUNTIF(BK7:BP7,"&gt;0"))</f>
        <v>35</v>
      </c>
      <c r="BR7" s="95">
        <f t="shared" ref="BR7:BR8" si="25">IF(OR(Q7=0,SUM(BK7:BP7)=0,V7&gt;Q7),V7-BK7,Q7-BK7)</f>
        <v>170</v>
      </c>
      <c r="BS7" s="95">
        <f t="shared" ref="BS7:BW8" si="26">BR7-BL7</f>
        <v>145</v>
      </c>
      <c r="BT7" s="95">
        <f t="shared" si="26"/>
        <v>120</v>
      </c>
      <c r="BU7" s="95">
        <f t="shared" si="26"/>
        <v>80</v>
      </c>
      <c r="BV7" s="95">
        <f t="shared" si="26"/>
        <v>40</v>
      </c>
      <c r="BW7" s="95">
        <f t="shared" si="26"/>
        <v>0</v>
      </c>
      <c r="BX7" s="95">
        <f t="shared" ref="BX7:CO8" si="27">BW7-$BQ7</f>
        <v>-35</v>
      </c>
      <c r="BY7" s="95">
        <f t="shared" si="27"/>
        <v>-70</v>
      </c>
      <c r="BZ7" s="95">
        <f t="shared" si="27"/>
        <v>-105</v>
      </c>
      <c r="CA7" s="95">
        <f t="shared" si="27"/>
        <v>-140</v>
      </c>
      <c r="CB7" s="95">
        <f t="shared" si="27"/>
        <v>-175</v>
      </c>
      <c r="CC7" s="95">
        <f t="shared" si="27"/>
        <v>-210</v>
      </c>
      <c r="CD7" s="95">
        <f t="shared" si="27"/>
        <v>-245</v>
      </c>
      <c r="CE7" s="95">
        <f t="shared" si="27"/>
        <v>-280</v>
      </c>
      <c r="CF7" s="95">
        <f t="shared" si="27"/>
        <v>-315</v>
      </c>
      <c r="CG7" s="95">
        <f t="shared" si="27"/>
        <v>-350</v>
      </c>
      <c r="CH7" s="95">
        <f t="shared" si="27"/>
        <v>-385</v>
      </c>
      <c r="CI7" s="95">
        <f t="shared" si="27"/>
        <v>-420</v>
      </c>
      <c r="CJ7" s="95">
        <f t="shared" si="27"/>
        <v>-455</v>
      </c>
      <c r="CK7" s="95">
        <f t="shared" si="27"/>
        <v>-490</v>
      </c>
      <c r="CL7" s="95">
        <f t="shared" si="27"/>
        <v>-525</v>
      </c>
      <c r="CM7" s="95">
        <f t="shared" si="27"/>
        <v>-560</v>
      </c>
      <c r="CN7" s="95">
        <f t="shared" si="27"/>
        <v>-595</v>
      </c>
      <c r="CO7" s="95">
        <f t="shared" si="27"/>
        <v>-630</v>
      </c>
      <c r="CP7" s="100">
        <v>96</v>
      </c>
      <c r="CQ7" s="100">
        <v>0</v>
      </c>
      <c r="CR7" s="100">
        <v>120</v>
      </c>
      <c r="CS7" s="100">
        <v>0</v>
      </c>
      <c r="CT7" s="100">
        <v>20</v>
      </c>
      <c r="CU7" s="100">
        <v>0</v>
      </c>
      <c r="CV7" s="101">
        <f t="shared" ref="CV7:CV8" si="28">IF(COUNTIF(CP7:CU7,"&gt;0")=0,0,SUM(CP7:CU7)/COUNTIF(CP7:CU7,"&gt;0"))</f>
        <v>78.666666666666671</v>
      </c>
      <c r="CW7" s="31" t="s">
        <v>187</v>
      </c>
      <c r="CX7" s="31" t="s">
        <v>187</v>
      </c>
      <c r="CY7" s="62">
        <v>35</v>
      </c>
      <c r="CZ7" s="62">
        <v>0</v>
      </c>
      <c r="DA7" s="102">
        <f t="shared" ref="DA7:DA8" si="29">IFERROR(CZ7/CY7,0)</f>
        <v>0</v>
      </c>
      <c r="DB7" s="62">
        <f t="shared" ref="DB7:DB8" si="30">CY7*FH7</f>
        <v>2044195.65</v>
      </c>
      <c r="DC7" s="62">
        <f t="shared" ref="DC7:DC8" si="31">CZ7*FH7</f>
        <v>0</v>
      </c>
      <c r="DD7" s="102">
        <f t="shared" ref="DD7:DD8" si="32">IFERROR(DC7/DB7,0)</f>
        <v>0</v>
      </c>
      <c r="DE7" s="31">
        <v>0</v>
      </c>
      <c r="DG7" s="31">
        <v>0</v>
      </c>
      <c r="DH7" s="48">
        <f t="shared" ref="DH7:DH8" si="33">IFERROR(ROUNDUP(DG7/$EX7,0)*$EY7,0)</f>
        <v>0</v>
      </c>
      <c r="DI7" s="62">
        <v>121</v>
      </c>
      <c r="DJ7" s="62">
        <v>7127154.1500000004</v>
      </c>
      <c r="DK7" s="48">
        <f t="shared" ref="DK7:DK8" si="34">IFERROR(ROUNDUP(DI7/$EX7,0)*$EY7,0)</f>
        <v>46.5</v>
      </c>
      <c r="DL7" s="62">
        <v>0</v>
      </c>
      <c r="DM7" s="62">
        <v>0</v>
      </c>
      <c r="DN7" s="62">
        <v>26.713999999999999</v>
      </c>
      <c r="DO7" s="62">
        <v>1573527.54</v>
      </c>
      <c r="DP7" s="48">
        <f t="shared" ref="DP7:DP8" si="35">IFERROR(ROUNDUP(DN7/$EX7,0)*$EY7,0)</f>
        <v>10.5</v>
      </c>
      <c r="DQ7" s="62">
        <v>120</v>
      </c>
      <c r="DR7" s="62">
        <v>7068252.0495867776</v>
      </c>
      <c r="DS7" s="62">
        <v>134.16200000000001</v>
      </c>
      <c r="DT7" s="62">
        <v>7886469.9119999995</v>
      </c>
      <c r="DU7" s="48">
        <f t="shared" ref="DU7:DU8" si="36">IFERROR(ROUNDUP(DS7/$EX7,0)*$EY7,0)</f>
        <v>51</v>
      </c>
      <c r="DV7" s="62">
        <v>0</v>
      </c>
      <c r="DW7" s="62">
        <v>0</v>
      </c>
      <c r="DX7" s="62">
        <f t="shared" ref="DX7:DX8" si="37">$DF7*BK7/30</f>
        <v>0</v>
      </c>
      <c r="DY7" s="62">
        <f t="shared" ref="DY7:DY8" si="38">DX7*$FH7</f>
        <v>0</v>
      </c>
      <c r="DZ7" s="48">
        <f t="shared" ref="DZ7:DZ8" si="39">IFERROR(ROUNDUP(DX7/$EX7,0)*$EY7,0)</f>
        <v>0</v>
      </c>
      <c r="EA7" s="62">
        <f t="shared" ref="EA7:EA8" si="40">$DF7*BL7/30</f>
        <v>0</v>
      </c>
      <c r="EB7" s="62">
        <f t="shared" ref="EB7:EB8" si="41">EA7*$FH7</f>
        <v>0</v>
      </c>
      <c r="EC7" s="48">
        <f t="shared" ref="EC7:EC8" si="42">IFERROR(ROUNDUP(EA7/$EX7,0)*$EY7,0)</f>
        <v>0</v>
      </c>
      <c r="ED7" s="62">
        <f t="shared" ref="ED7:ED8" si="43">$DF7*BM7/30</f>
        <v>0</v>
      </c>
      <c r="EE7" s="62">
        <f t="shared" ref="EE7:EE8" si="44">ED7*$FH7</f>
        <v>0</v>
      </c>
      <c r="EF7" s="48">
        <f t="shared" ref="EF7:EF8" si="45">IFERROR(ROUNDUP(ED7/$EX7,0)*$EY7,0)</f>
        <v>0</v>
      </c>
      <c r="EG7" s="62">
        <f t="shared" ref="EG7:EG8" si="46">$DF7*BN7/30</f>
        <v>0</v>
      </c>
      <c r="EH7" s="62">
        <f t="shared" ref="EH7:EH8" si="47">EG7*$FH7</f>
        <v>0</v>
      </c>
      <c r="EI7" s="48">
        <f t="shared" ref="EI7:EI8" si="48">IFERROR(ROUNDUP(EG7/$EX7,0)*$EY7,0)</f>
        <v>0</v>
      </c>
      <c r="EJ7" s="62">
        <f t="shared" ref="EJ7:EJ8" si="49">$DF7*BO7/30</f>
        <v>0</v>
      </c>
      <c r="EK7" s="62">
        <f t="shared" ref="EK7:EK8" si="50">EJ7*$FH7</f>
        <v>0</v>
      </c>
      <c r="EL7" s="48">
        <f t="shared" ref="EL7:EL8" si="51">IFERROR(ROUNDUP(EJ7/$EX7,0)*$EY7,0)</f>
        <v>0</v>
      </c>
      <c r="EM7" s="62">
        <f t="shared" ref="EM7:EM8" si="52">$DF7*BP7/30</f>
        <v>0</v>
      </c>
      <c r="EN7" s="62">
        <f t="shared" ref="EN7:EN8" si="53">EM7*$FH7</f>
        <v>0</v>
      </c>
      <c r="EO7" s="48">
        <f t="shared" ref="EO7:EO8" si="54">IFERROR(ROUNDUP(EM7/$EX7,0)*$EY7,0)</f>
        <v>0</v>
      </c>
      <c r="EP7" s="62">
        <f t="shared" ref="EP7:EU8" si="55">BK7*$FH7</f>
        <v>2336223.5999999996</v>
      </c>
      <c r="EQ7" s="62">
        <f t="shared" si="55"/>
        <v>1460139.7499999998</v>
      </c>
      <c r="ER7" s="62">
        <f t="shared" si="55"/>
        <v>1460139.7499999998</v>
      </c>
      <c r="ES7" s="62">
        <f t="shared" si="55"/>
        <v>2336223.5999999996</v>
      </c>
      <c r="ET7" s="62">
        <f t="shared" si="55"/>
        <v>2336223.5999999996</v>
      </c>
      <c r="EU7" s="62">
        <f t="shared" si="55"/>
        <v>2336223.5999999996</v>
      </c>
      <c r="EV7" s="31" t="s">
        <v>498</v>
      </c>
      <c r="EW7" s="103">
        <v>0</v>
      </c>
      <c r="EX7" s="104">
        <v>4</v>
      </c>
      <c r="EY7" s="104">
        <v>1.5</v>
      </c>
      <c r="EZ7" s="104"/>
      <c r="FA7" s="104"/>
      <c r="FB7" s="119"/>
      <c r="FC7" s="119"/>
      <c r="FE7" s="105">
        <v>58902.1</v>
      </c>
      <c r="FF7" s="105">
        <v>58405.41</v>
      </c>
      <c r="FG7" s="105">
        <v>58406.73</v>
      </c>
      <c r="FH7" s="106">
        <v>58405.59</v>
      </c>
      <c r="FI7" s="107" t="b">
        <f t="shared" ref="FI7:FI8" si="56">EXACT(AT7,AP7)</f>
        <v>1</v>
      </c>
      <c r="FJ7" s="34"/>
      <c r="FK7" s="104" t="s">
        <v>201</v>
      </c>
      <c r="FL7" s="104" t="s">
        <v>220</v>
      </c>
      <c r="FM7" s="104">
        <v>45930</v>
      </c>
      <c r="FN7" s="104">
        <v>0</v>
      </c>
      <c r="FO7" s="104">
        <v>0</v>
      </c>
      <c r="FP7" s="104"/>
      <c r="FQ7" s="104">
        <v>0</v>
      </c>
      <c r="FR7" s="104" t="b">
        <f t="shared" ref="FR7:FR70" si="57">EXACT(FK7,BA7)</f>
        <v>1</v>
      </c>
      <c r="FS7" s="104" t="b">
        <f t="shared" ref="FS7:FS70" si="58">EXACT(FL7,BB7)</f>
        <v>1</v>
      </c>
      <c r="FT7" s="104" t="b">
        <f t="shared" ref="FT7:FT70" si="59">EXACT(FM7,BC7)</f>
        <v>0</v>
      </c>
      <c r="FU7" s="104" t="b">
        <f t="shared" ref="FU7:FU70" si="60">EXACT(FN7,BD7)</f>
        <v>0</v>
      </c>
      <c r="FV7" s="104" t="b">
        <f t="shared" ref="FV7:FV70" si="61">EXACT(FO7,BE7)</f>
        <v>1</v>
      </c>
      <c r="FW7" s="104" t="b">
        <f>EXACT(FP7,BG7)</f>
        <v>0</v>
      </c>
      <c r="FX7" s="104" t="b">
        <f t="shared" ref="FX7:FX8" si="62">EXACT(FQ7,BI7)</f>
        <v>1</v>
      </c>
      <c r="FY7" s="104" t="s">
        <v>214</v>
      </c>
      <c r="FZ7" s="104" t="b">
        <f t="shared" ref="FZ7:FZ8" si="63">EXACT(FY7,C7)</f>
        <v>1</v>
      </c>
      <c r="GA7" s="104">
        <v>0</v>
      </c>
      <c r="GB7" s="104" t="s">
        <v>216</v>
      </c>
      <c r="GC7" s="104"/>
      <c r="GD7" s="104" t="s">
        <v>214</v>
      </c>
      <c r="GE7" s="104">
        <v>0</v>
      </c>
      <c r="GF7" s="104" t="e">
        <v>#N/A</v>
      </c>
      <c r="GG7" s="104">
        <v>0</v>
      </c>
      <c r="GH7" s="104" t="b">
        <f t="shared" ref="GH7:GH8" si="64">EXACT(GD7,C7)</f>
        <v>1</v>
      </c>
      <c r="GI7" s="108" t="b">
        <f t="shared" ref="GI7:GI8" si="65">EXACT(GG7,G7)</f>
        <v>0</v>
      </c>
    </row>
    <row r="8" spans="1:191" s="31" customFormat="1" ht="30" hidden="1" x14ac:dyDescent="0.25">
      <c r="A8" s="109">
        <v>165693</v>
      </c>
      <c r="B8" s="109">
        <v>100215</v>
      </c>
      <c r="C8" s="110" t="s">
        <v>214</v>
      </c>
      <c r="D8" s="109" t="s">
        <v>215</v>
      </c>
      <c r="E8" s="109" t="s">
        <v>221</v>
      </c>
      <c r="F8" s="109" t="s">
        <v>216</v>
      </c>
      <c r="G8" s="110"/>
      <c r="H8" s="109" t="s">
        <v>188</v>
      </c>
      <c r="I8" s="109" t="s">
        <v>189</v>
      </c>
      <c r="J8" s="109" t="s">
        <v>189</v>
      </c>
      <c r="K8" s="109"/>
      <c r="L8" s="109">
        <v>0</v>
      </c>
      <c r="M8" s="109"/>
      <c r="N8" s="111">
        <v>29.099999999999998</v>
      </c>
      <c r="O8" s="111">
        <v>129.1</v>
      </c>
      <c r="P8" s="111" t="str">
        <f t="shared" si="2"/>
        <v>больше макс</v>
      </c>
      <c r="Q8" s="95">
        <v>601</v>
      </c>
      <c r="R8" s="95">
        <f t="shared" si="3"/>
        <v>48548.78</v>
      </c>
      <c r="S8" s="112">
        <v>601</v>
      </c>
      <c r="T8" s="112">
        <v>48783.17</v>
      </c>
      <c r="U8" s="112">
        <f t="shared" si="4"/>
        <v>0</v>
      </c>
      <c r="V8" s="113">
        <f t="shared" si="5"/>
        <v>382</v>
      </c>
      <c r="W8" s="113">
        <f t="shared" si="6"/>
        <v>30857.96</v>
      </c>
      <c r="X8" s="113">
        <f t="shared" si="7"/>
        <v>0</v>
      </c>
      <c r="Y8" s="113"/>
      <c r="Z8" s="95">
        <v>382</v>
      </c>
      <c r="AA8" s="95">
        <v>0</v>
      </c>
      <c r="AB8" s="95">
        <v>0</v>
      </c>
      <c r="AC8" s="95">
        <v>0</v>
      </c>
      <c r="AD8" s="95">
        <v>0</v>
      </c>
      <c r="AE8" s="95">
        <f t="shared" si="8"/>
        <v>0</v>
      </c>
      <c r="AF8" s="95">
        <f t="shared" si="9"/>
        <v>0</v>
      </c>
      <c r="AG8" s="114">
        <v>0</v>
      </c>
      <c r="AH8" s="95">
        <f t="shared" si="10"/>
        <v>382</v>
      </c>
      <c r="AI8" s="115">
        <f t="shared" si="11"/>
        <v>30857.96</v>
      </c>
      <c r="AJ8" s="95">
        <f t="shared" si="12"/>
        <v>0</v>
      </c>
      <c r="AK8" s="95">
        <f t="shared" si="13"/>
        <v>233</v>
      </c>
      <c r="AL8" s="95">
        <f t="shared" si="14"/>
        <v>233</v>
      </c>
      <c r="AM8" s="95">
        <f t="shared" si="15"/>
        <v>40</v>
      </c>
      <c r="AN8" s="95">
        <f t="shared" si="16"/>
        <v>450.75</v>
      </c>
      <c r="AO8" s="95" t="str">
        <f t="shared" si="17"/>
        <v>&gt; 120 дней</v>
      </c>
      <c r="AP8" s="29" t="s">
        <v>195</v>
      </c>
      <c r="AQ8" s="116" t="s">
        <v>205</v>
      </c>
      <c r="AR8" s="29" t="s">
        <v>195</v>
      </c>
      <c r="AS8" s="116" t="s">
        <v>222</v>
      </c>
      <c r="AT8" s="25" t="s">
        <v>195</v>
      </c>
      <c r="AU8" s="25"/>
      <c r="AV8" s="97" t="str">
        <f t="shared" si="18"/>
        <v>0-21</v>
      </c>
      <c r="AW8" s="117">
        <f t="shared" si="19"/>
        <v>30857.96</v>
      </c>
      <c r="AX8" s="14">
        <f t="shared" si="20"/>
        <v>6</v>
      </c>
      <c r="AY8" s="25">
        <f t="shared" si="21"/>
        <v>0</v>
      </c>
      <c r="AZ8" s="109" t="s">
        <v>1005</v>
      </c>
      <c r="BA8" s="26" t="s">
        <v>223</v>
      </c>
      <c r="BB8" s="26" t="s">
        <v>224</v>
      </c>
      <c r="BC8" s="27">
        <v>46022</v>
      </c>
      <c r="BD8" s="28"/>
      <c r="BE8" s="29">
        <v>0</v>
      </c>
      <c r="BF8" s="29">
        <f t="shared" si="22"/>
        <v>0</v>
      </c>
      <c r="BG8" s="29">
        <v>0</v>
      </c>
      <c r="BH8" s="29">
        <f t="shared" si="23"/>
        <v>0</v>
      </c>
      <c r="BI8" s="99" t="s">
        <v>225</v>
      </c>
      <c r="BJ8" s="109">
        <v>0</v>
      </c>
      <c r="BK8" s="95">
        <v>0</v>
      </c>
      <c r="BL8" s="95">
        <v>0</v>
      </c>
      <c r="BM8" s="95">
        <v>0</v>
      </c>
      <c r="BN8" s="95">
        <v>0</v>
      </c>
      <c r="BO8" s="95">
        <v>0</v>
      </c>
      <c r="BP8" s="95">
        <v>40</v>
      </c>
      <c r="BQ8" s="95">
        <f t="shared" si="24"/>
        <v>40</v>
      </c>
      <c r="BR8" s="95">
        <f t="shared" si="25"/>
        <v>601</v>
      </c>
      <c r="BS8" s="95">
        <f t="shared" si="26"/>
        <v>601</v>
      </c>
      <c r="BT8" s="95">
        <f t="shared" si="26"/>
        <v>601</v>
      </c>
      <c r="BU8" s="95">
        <f t="shared" si="26"/>
        <v>601</v>
      </c>
      <c r="BV8" s="95">
        <f t="shared" si="26"/>
        <v>601</v>
      </c>
      <c r="BW8" s="95">
        <f t="shared" si="26"/>
        <v>561</v>
      </c>
      <c r="BX8" s="95">
        <f t="shared" si="27"/>
        <v>521</v>
      </c>
      <c r="BY8" s="95">
        <f t="shared" si="27"/>
        <v>481</v>
      </c>
      <c r="BZ8" s="95">
        <f t="shared" si="27"/>
        <v>441</v>
      </c>
      <c r="CA8" s="95">
        <f t="shared" si="27"/>
        <v>401</v>
      </c>
      <c r="CB8" s="95">
        <f t="shared" si="27"/>
        <v>361</v>
      </c>
      <c r="CC8" s="95">
        <f t="shared" si="27"/>
        <v>321</v>
      </c>
      <c r="CD8" s="95">
        <f t="shared" si="27"/>
        <v>281</v>
      </c>
      <c r="CE8" s="95">
        <f t="shared" si="27"/>
        <v>241</v>
      </c>
      <c r="CF8" s="95">
        <f t="shared" si="27"/>
        <v>201</v>
      </c>
      <c r="CG8" s="95">
        <f t="shared" si="27"/>
        <v>161</v>
      </c>
      <c r="CH8" s="95">
        <f t="shared" si="27"/>
        <v>121</v>
      </c>
      <c r="CI8" s="95">
        <f t="shared" si="27"/>
        <v>81</v>
      </c>
      <c r="CJ8" s="95">
        <f t="shared" si="27"/>
        <v>41</v>
      </c>
      <c r="CK8" s="95">
        <f t="shared" si="27"/>
        <v>1</v>
      </c>
      <c r="CL8" s="95">
        <f t="shared" si="27"/>
        <v>-39</v>
      </c>
      <c r="CM8" s="95">
        <f t="shared" si="27"/>
        <v>-79</v>
      </c>
      <c r="CN8" s="95">
        <f t="shared" si="27"/>
        <v>-119</v>
      </c>
      <c r="CO8" s="95">
        <f t="shared" si="27"/>
        <v>-159</v>
      </c>
      <c r="CP8" s="100">
        <v>0</v>
      </c>
      <c r="CQ8" s="100">
        <v>0</v>
      </c>
      <c r="CR8" s="100">
        <v>0</v>
      </c>
      <c r="CS8" s="100">
        <v>233</v>
      </c>
      <c r="CT8" s="100">
        <v>0</v>
      </c>
      <c r="CU8" s="100">
        <v>0</v>
      </c>
      <c r="CV8" s="121">
        <f t="shared" si="28"/>
        <v>233</v>
      </c>
      <c r="CW8" s="31">
        <v>0</v>
      </c>
      <c r="CX8" s="31">
        <v>0</v>
      </c>
      <c r="CY8" s="62">
        <v>0</v>
      </c>
      <c r="CZ8" s="62">
        <v>0</v>
      </c>
      <c r="DA8" s="102">
        <f t="shared" si="29"/>
        <v>0</v>
      </c>
      <c r="DB8" s="62">
        <f t="shared" si="30"/>
        <v>0</v>
      </c>
      <c r="DC8" s="62">
        <f t="shared" si="31"/>
        <v>0</v>
      </c>
      <c r="DD8" s="102">
        <f t="shared" si="32"/>
        <v>0</v>
      </c>
      <c r="DE8" s="31">
        <v>0</v>
      </c>
      <c r="DF8" s="31">
        <v>90</v>
      </c>
      <c r="DG8" s="31">
        <v>0</v>
      </c>
      <c r="DH8" s="48">
        <f t="shared" si="33"/>
        <v>0</v>
      </c>
      <c r="DI8" s="62">
        <v>332</v>
      </c>
      <c r="DJ8" s="62">
        <v>37228.57</v>
      </c>
      <c r="DK8" s="48">
        <f t="shared" si="34"/>
        <v>0</v>
      </c>
      <c r="DL8" s="62">
        <v>0</v>
      </c>
      <c r="DM8" s="62">
        <v>0</v>
      </c>
      <c r="DN8" s="62">
        <v>332</v>
      </c>
      <c r="DO8" s="62">
        <v>37228.57</v>
      </c>
      <c r="DP8" s="48">
        <f t="shared" si="35"/>
        <v>0</v>
      </c>
      <c r="DQ8" s="62">
        <v>0</v>
      </c>
      <c r="DR8" s="62">
        <v>0</v>
      </c>
      <c r="DS8" s="62">
        <v>537.4190000000001</v>
      </c>
      <c r="DT8" s="62">
        <v>57655.288</v>
      </c>
      <c r="DU8" s="48">
        <f t="shared" si="36"/>
        <v>0</v>
      </c>
      <c r="DV8" s="62">
        <v>233</v>
      </c>
      <c r="DW8" s="62">
        <v>19020.199170731707</v>
      </c>
      <c r="DX8" s="62">
        <f t="shared" si="37"/>
        <v>0</v>
      </c>
      <c r="DY8" s="62">
        <f t="shared" si="38"/>
        <v>0</v>
      </c>
      <c r="DZ8" s="48">
        <f t="shared" si="39"/>
        <v>0</v>
      </c>
      <c r="EA8" s="62">
        <f t="shared" si="40"/>
        <v>0</v>
      </c>
      <c r="EB8" s="62">
        <f t="shared" si="41"/>
        <v>0</v>
      </c>
      <c r="EC8" s="48">
        <f t="shared" si="42"/>
        <v>0</v>
      </c>
      <c r="ED8" s="62">
        <f t="shared" si="43"/>
        <v>0</v>
      </c>
      <c r="EE8" s="62">
        <f t="shared" si="44"/>
        <v>0</v>
      </c>
      <c r="EF8" s="48">
        <f t="shared" si="45"/>
        <v>0</v>
      </c>
      <c r="EG8" s="62">
        <f t="shared" si="46"/>
        <v>0</v>
      </c>
      <c r="EH8" s="62">
        <f t="shared" si="47"/>
        <v>0</v>
      </c>
      <c r="EI8" s="48">
        <f t="shared" si="48"/>
        <v>0</v>
      </c>
      <c r="EJ8" s="62">
        <f t="shared" si="49"/>
        <v>0</v>
      </c>
      <c r="EK8" s="62">
        <f t="shared" si="50"/>
        <v>0</v>
      </c>
      <c r="EL8" s="48">
        <f t="shared" si="51"/>
        <v>0</v>
      </c>
      <c r="EM8" s="62">
        <f t="shared" si="52"/>
        <v>120</v>
      </c>
      <c r="EN8" s="62">
        <f t="shared" si="53"/>
        <v>9693.6</v>
      </c>
      <c r="EO8" s="48">
        <f t="shared" si="54"/>
        <v>0</v>
      </c>
      <c r="EP8" s="62">
        <f t="shared" si="55"/>
        <v>0</v>
      </c>
      <c r="EQ8" s="62">
        <f t="shared" si="55"/>
        <v>0</v>
      </c>
      <c r="ER8" s="62">
        <f t="shared" si="55"/>
        <v>0</v>
      </c>
      <c r="ES8" s="62">
        <f t="shared" si="55"/>
        <v>0</v>
      </c>
      <c r="ET8" s="62">
        <f t="shared" si="55"/>
        <v>0</v>
      </c>
      <c r="EU8" s="62">
        <f t="shared" si="55"/>
        <v>3231.2</v>
      </c>
      <c r="EV8" s="31" t="s">
        <v>192</v>
      </c>
      <c r="EW8" s="103">
        <v>0</v>
      </c>
      <c r="EX8" s="31">
        <v>0</v>
      </c>
      <c r="EY8" s="31">
        <v>0</v>
      </c>
      <c r="FB8" s="119"/>
      <c r="FC8" s="119"/>
      <c r="FE8" s="105">
        <v>112.13</v>
      </c>
      <c r="FF8" s="105">
        <v>81.17</v>
      </c>
      <c r="FG8" s="105">
        <v>80.92</v>
      </c>
      <c r="FH8" s="106">
        <v>80.78</v>
      </c>
      <c r="FI8" s="107" t="b">
        <f t="shared" si="56"/>
        <v>1</v>
      </c>
      <c r="FJ8" s="34"/>
      <c r="FK8" s="104" t="s">
        <v>223</v>
      </c>
      <c r="FL8" s="104" t="s">
        <v>224</v>
      </c>
      <c r="FM8" s="104">
        <v>46022</v>
      </c>
      <c r="FN8" s="104">
        <v>0</v>
      </c>
      <c r="FO8" s="104">
        <v>0</v>
      </c>
      <c r="FP8" s="104"/>
      <c r="FQ8" s="104" t="s">
        <v>225</v>
      </c>
      <c r="FR8" s="103" t="b">
        <f t="shared" si="57"/>
        <v>1</v>
      </c>
      <c r="FS8" s="103" t="b">
        <f t="shared" si="58"/>
        <v>1</v>
      </c>
      <c r="FT8" s="103" t="b">
        <f t="shared" si="59"/>
        <v>1</v>
      </c>
      <c r="FU8" s="103" t="b">
        <f t="shared" si="60"/>
        <v>0</v>
      </c>
      <c r="FV8" s="103" t="b">
        <f t="shared" si="61"/>
        <v>1</v>
      </c>
      <c r="FW8" s="103"/>
      <c r="FX8" s="120" t="b">
        <f t="shared" si="62"/>
        <v>1</v>
      </c>
      <c r="FY8" s="104" t="s">
        <v>214</v>
      </c>
      <c r="FZ8" s="104" t="b">
        <f t="shared" si="63"/>
        <v>1</v>
      </c>
      <c r="GA8" s="104">
        <v>0</v>
      </c>
      <c r="GB8" s="104" t="s">
        <v>216</v>
      </c>
      <c r="GD8" s="104" t="s">
        <v>214</v>
      </c>
      <c r="GE8" s="104">
        <v>0</v>
      </c>
      <c r="GF8" s="104" t="e">
        <v>#N/A</v>
      </c>
      <c r="GG8" s="104">
        <v>0</v>
      </c>
      <c r="GH8" s="104" t="b">
        <f t="shared" si="64"/>
        <v>1</v>
      </c>
      <c r="GI8" s="8" t="b">
        <f t="shared" si="65"/>
        <v>0</v>
      </c>
    </row>
    <row r="9" spans="1:191" s="31" customFormat="1" ht="30" hidden="1" x14ac:dyDescent="0.25">
      <c r="A9" s="93">
        <v>146285</v>
      </c>
      <c r="B9" s="93">
        <v>323126</v>
      </c>
      <c r="C9" s="110" t="s">
        <v>214</v>
      </c>
      <c r="D9" s="93" t="s">
        <v>236</v>
      </c>
      <c r="E9" s="93" t="s">
        <v>236</v>
      </c>
      <c r="F9" s="93" t="s">
        <v>202</v>
      </c>
      <c r="G9" s="110"/>
      <c r="H9" s="93" t="s">
        <v>81</v>
      </c>
      <c r="I9" s="93" t="s">
        <v>211</v>
      </c>
      <c r="J9" s="93" t="s">
        <v>204</v>
      </c>
      <c r="K9" s="93" t="s">
        <v>217</v>
      </c>
      <c r="L9" s="93">
        <v>0</v>
      </c>
      <c r="M9" s="93"/>
      <c r="N9" s="122">
        <v>0</v>
      </c>
      <c r="O9" s="122">
        <v>0</v>
      </c>
      <c r="P9" s="122" t="str">
        <f t="shared" ref="P9:P12" si="66">IF(AND(N9=0,O9=0),"нет минмакс",IF((S9-N9)&lt;0,"меньше мин",IF((S9-O9)&gt;0,"больше макс","в диапазоне")))</f>
        <v>нет минмакс</v>
      </c>
      <c r="Q9" s="95">
        <v>73</v>
      </c>
      <c r="R9" s="95">
        <f t="shared" ref="R9:R12" si="67">Q9*FH9</f>
        <v>5214312.62</v>
      </c>
      <c r="S9" s="94">
        <v>113</v>
      </c>
      <c r="T9" s="94">
        <v>8071470.2200000007</v>
      </c>
      <c r="U9" s="94">
        <f t="shared" ref="U9:U12" si="68">IFERROR(ROUNDUP(S9/$EX9,0)*$EY9,0)</f>
        <v>43.5</v>
      </c>
      <c r="V9" s="94">
        <f t="shared" ref="V9:V12" si="69">SUM(Z9:AD9)</f>
        <v>69</v>
      </c>
      <c r="W9" s="94">
        <f t="shared" ref="W9:W12" si="70">V9*FH9</f>
        <v>4928596.8600000003</v>
      </c>
      <c r="X9" s="94">
        <f t="shared" ref="X9:X12" si="71">IFERROR(ROUNDUP(V9/$EX9,0)*$EY9,0)</f>
        <v>27</v>
      </c>
      <c r="Y9" s="113"/>
      <c r="Z9" s="95">
        <v>69</v>
      </c>
      <c r="AA9" s="94">
        <v>0</v>
      </c>
      <c r="AB9" s="94">
        <v>0</v>
      </c>
      <c r="AC9" s="95">
        <v>0</v>
      </c>
      <c r="AD9" s="95">
        <v>0</v>
      </c>
      <c r="AE9" s="95">
        <f t="shared" ref="AE9:AE12" si="72">AA9*FH9</f>
        <v>0</v>
      </c>
      <c r="AF9" s="95">
        <f t="shared" ref="AF9:AF12" si="73">AB9*FH9</f>
        <v>0</v>
      </c>
      <c r="AG9" s="96">
        <v>20</v>
      </c>
      <c r="AH9" s="95">
        <f t="shared" ref="AH9:AH12" si="74">V9-AG9</f>
        <v>49</v>
      </c>
      <c r="AI9" s="94">
        <f t="shared" ref="AI9:AI12" si="75">IF(AH9&gt;0,AH9*FH9,0)</f>
        <v>3500018.06</v>
      </c>
      <c r="AJ9" s="94">
        <f t="shared" ref="AJ9:AJ12" si="76">CU9</f>
        <v>4</v>
      </c>
      <c r="AK9" s="94">
        <f t="shared" ref="AK9:AK12" si="77">SUM(CS9:CU9)</f>
        <v>46</v>
      </c>
      <c r="AL9" s="94">
        <f t="shared" ref="AL9:AL12" si="78">SUM(CP9:CU9)</f>
        <v>46</v>
      </c>
      <c r="AM9" s="94">
        <f t="shared" ref="AM9:AM12" si="79">SUM(BK9:BP9)</f>
        <v>156</v>
      </c>
      <c r="AN9" s="94">
        <f t="shared" ref="AN9:AN12" si="80">IFERROR(S9/BQ9*30,"нет оборота")</f>
        <v>130.38461538461539</v>
      </c>
      <c r="AO9" s="94" t="str">
        <f t="shared" ref="AO9:AO12" si="81">IF(S9=0,"нет остатка",IF(AN9="нет оборота","нет плана",IF(AN9&lt;30,"&lt; 30 дней",IF(AND(AN9&gt;=30,AN9&lt;60),"&gt; 30 дней (до 60)",IF(AND(AN9&gt;=60,AN9&lt;70),"&gt; 60 дней (до 70)",IF(AND(AN9&gt;=70,AN9&lt;80),"&gt; 70 дней (до 80)",IF(AND(AN9&gt;=80,AN9&lt;90),"&gt; 80 дней (до 90)",IF(AND(AN9&gt;=90,AN9&lt;120),"&gt; 90 дней (до 120)",IF(AN9&gt;=120,"&gt; 120 дней")))))))))</f>
        <v>&gt; 120 дней</v>
      </c>
      <c r="AP9" s="94" t="s">
        <v>195</v>
      </c>
      <c r="AQ9" s="123" t="s">
        <v>197</v>
      </c>
      <c r="AR9" s="94" t="s">
        <v>195</v>
      </c>
      <c r="AS9" s="116" t="s">
        <v>198</v>
      </c>
      <c r="AT9" s="94" t="s">
        <v>195</v>
      </c>
      <c r="AU9" s="94"/>
      <c r="AV9" s="97" t="str">
        <f t="shared" ref="AV9:AV12" si="82">IF(V9=0,"нет остатка",IF(SUM(BK9:BP9)=0,"Нет планов",IF(BR9&lt;=0,"0-01",IF(BS9&lt;=0,"0-02",IF(BT9&lt;=0,"0-03",IF(BU9&lt;=0,"0-04",IF(BV9&lt;=0,"0-05",IF(BW9&lt;=0,"0-06",IF(BX9&lt;=0,"0-07",IF(BY9&lt;=0,"0-08",IF(BZ9&lt;=0,"0-09",IF(CA9&lt;=0,"0-10",IF(CB9&lt;=0,"0-11",IF(CC9&lt;=0,"0-12",IF(CD9&lt;=0,"0-13",IF(CE9&lt;=0,"0-14",IF(CF9&lt;=0,"0-15",IF(CG9&lt;=0,"0-16",IF(CH9&lt;=0,"0-17",IF(CI9&lt;=0,"0-18",IF(CJ9&lt;=0,"0-19",IF(CK9&lt;=0,"0-20",IF(CL9&lt;=0,"0-21",IF(CM9&lt;=0,"0-22",IF(CN9&lt;=0,"0-23",IF(CO9&lt;=0,"0-24","0-25 более 24"))))))))))))))))))))))))))</f>
        <v>0-03</v>
      </c>
      <c r="AW9" s="98">
        <f t="shared" ref="AW9:AW12" si="83">IF(AT9="Да",W9,0)</f>
        <v>4928596.8600000003</v>
      </c>
      <c r="AX9" s="14">
        <f>MONTH(BC9)-6</f>
        <v>4</v>
      </c>
      <c r="AY9" s="94">
        <f t="shared" ref="AY9:AY12" si="84">IF(AX9&gt;6,W9,0)</f>
        <v>0</v>
      </c>
      <c r="AZ9" s="93" t="s">
        <v>1006</v>
      </c>
      <c r="BA9" s="26" t="s">
        <v>201</v>
      </c>
      <c r="BB9" s="26" t="s">
        <v>237</v>
      </c>
      <c r="BC9" s="27">
        <v>45961</v>
      </c>
      <c r="BD9" s="28"/>
      <c r="BE9" s="29">
        <v>0</v>
      </c>
      <c r="BF9" s="29">
        <f t="shared" ref="BF9:BF12" si="85">BE9*FH9</f>
        <v>0</v>
      </c>
      <c r="BG9" s="29">
        <v>0</v>
      </c>
      <c r="BH9" s="29">
        <f t="shared" ref="BH9:BH12" si="86">BG9*FH9</f>
        <v>0</v>
      </c>
      <c r="BI9" s="99">
        <v>0</v>
      </c>
      <c r="BJ9" s="109" t="s">
        <v>187</v>
      </c>
      <c r="BK9" s="100">
        <v>26</v>
      </c>
      <c r="BL9" s="100">
        <v>26</v>
      </c>
      <c r="BM9" s="100">
        <v>26</v>
      </c>
      <c r="BN9" s="100">
        <v>26</v>
      </c>
      <c r="BO9" s="100">
        <v>26</v>
      </c>
      <c r="BP9" s="100">
        <v>26</v>
      </c>
      <c r="BQ9" s="95">
        <f t="shared" ref="BQ9:BQ12" si="87">IF(COUNTIF(BK9:BP9,"&gt;0")=0,0,SUM(BK9:BP9)/COUNTIF(BK9:BP9,"&gt;0"))</f>
        <v>26</v>
      </c>
      <c r="BR9" s="95">
        <f t="shared" ref="BR9:BR12" si="88">IF(OR(Q9=0,SUM(BK9:BP9)=0,V9&gt;Q9),V9-BK9,Q9-BK9)</f>
        <v>47</v>
      </c>
      <c r="BS9" s="95">
        <f t="shared" ref="BS9:BW10" si="89">BR9-BL9</f>
        <v>21</v>
      </c>
      <c r="BT9" s="95">
        <f t="shared" si="89"/>
        <v>-5</v>
      </c>
      <c r="BU9" s="95">
        <f t="shared" si="89"/>
        <v>-31</v>
      </c>
      <c r="BV9" s="95">
        <f t="shared" si="89"/>
        <v>-57</v>
      </c>
      <c r="BW9" s="95">
        <f t="shared" si="89"/>
        <v>-83</v>
      </c>
      <c r="BX9" s="95">
        <f t="shared" ref="BX9:CO10" si="90">BW9-$BQ9</f>
        <v>-109</v>
      </c>
      <c r="BY9" s="95">
        <f t="shared" si="90"/>
        <v>-135</v>
      </c>
      <c r="BZ9" s="95">
        <f t="shared" si="90"/>
        <v>-161</v>
      </c>
      <c r="CA9" s="95">
        <f t="shared" si="90"/>
        <v>-187</v>
      </c>
      <c r="CB9" s="95">
        <f t="shared" si="90"/>
        <v>-213</v>
      </c>
      <c r="CC9" s="95">
        <f t="shared" si="90"/>
        <v>-239</v>
      </c>
      <c r="CD9" s="95">
        <f t="shared" si="90"/>
        <v>-265</v>
      </c>
      <c r="CE9" s="95">
        <f t="shared" si="90"/>
        <v>-291</v>
      </c>
      <c r="CF9" s="95">
        <f t="shared" si="90"/>
        <v>-317</v>
      </c>
      <c r="CG9" s="95">
        <f t="shared" si="90"/>
        <v>-343</v>
      </c>
      <c r="CH9" s="95">
        <f t="shared" si="90"/>
        <v>-369</v>
      </c>
      <c r="CI9" s="95">
        <f t="shared" si="90"/>
        <v>-395</v>
      </c>
      <c r="CJ9" s="95">
        <f t="shared" si="90"/>
        <v>-421</v>
      </c>
      <c r="CK9" s="95">
        <f t="shared" si="90"/>
        <v>-447</v>
      </c>
      <c r="CL9" s="95">
        <f t="shared" si="90"/>
        <v>-473</v>
      </c>
      <c r="CM9" s="95">
        <f t="shared" si="90"/>
        <v>-499</v>
      </c>
      <c r="CN9" s="95">
        <f t="shared" si="90"/>
        <v>-525</v>
      </c>
      <c r="CO9" s="95">
        <f t="shared" si="90"/>
        <v>-551</v>
      </c>
      <c r="CP9" s="100">
        <v>0</v>
      </c>
      <c r="CQ9" s="100">
        <v>0</v>
      </c>
      <c r="CR9" s="100">
        <v>0</v>
      </c>
      <c r="CS9" s="100">
        <v>6</v>
      </c>
      <c r="CT9" s="100">
        <v>36</v>
      </c>
      <c r="CU9" s="100">
        <v>4</v>
      </c>
      <c r="CV9" s="101">
        <f t="shared" ref="CV9:CV12" si="91">IF(COUNTIF(CP9:CU9,"&gt;0")=0,0,SUM(CP9:CU9)/COUNTIF(CP9:CU9,"&gt;0"))</f>
        <v>15.333333333333334</v>
      </c>
      <c r="CW9" s="31" t="s">
        <v>187</v>
      </c>
      <c r="CX9" s="31" t="s">
        <v>187</v>
      </c>
      <c r="CY9" s="62">
        <v>0</v>
      </c>
      <c r="CZ9" s="62">
        <v>6</v>
      </c>
      <c r="DA9" s="102">
        <f t="shared" ref="DA9:DA12" si="92">IFERROR(CZ9/CY9,0)</f>
        <v>0</v>
      </c>
      <c r="DB9" s="62">
        <f t="shared" ref="DB9:DB12" si="93">CY9*FH9</f>
        <v>0</v>
      </c>
      <c r="DC9" s="62">
        <f t="shared" ref="DC9:DC12" si="94">CZ9*FH9</f>
        <v>428573.64</v>
      </c>
      <c r="DD9" s="102">
        <f t="shared" ref="DD9:DD12" si="95">IFERROR(DC9/DB9,0)</f>
        <v>0</v>
      </c>
      <c r="DE9" s="31">
        <v>0</v>
      </c>
      <c r="DG9" s="31">
        <v>0</v>
      </c>
      <c r="DH9" s="48">
        <f t="shared" ref="DH9:DH12" si="96">IFERROR(ROUNDUP(DG9/$EX9,0)*$EY9,0)</f>
        <v>0</v>
      </c>
      <c r="DI9" s="62">
        <v>119</v>
      </c>
      <c r="DJ9" s="62">
        <v>8500043.5399999991</v>
      </c>
      <c r="DK9" s="48">
        <f t="shared" ref="DK9:DK12" si="97">IFERROR(ROUNDUP(DI9/$EX9,0)*$EY9,0)</f>
        <v>45</v>
      </c>
      <c r="DL9" s="62">
        <v>0</v>
      </c>
      <c r="DM9" s="62">
        <v>0</v>
      </c>
      <c r="DN9" s="62">
        <v>119</v>
      </c>
      <c r="DO9" s="62">
        <v>8500043.5399999991</v>
      </c>
      <c r="DP9" s="48">
        <f t="shared" ref="DP9:DP12" si="98">IFERROR(ROUNDUP(DN9/$EX9,0)*$EY9,0)</f>
        <v>45</v>
      </c>
      <c r="DQ9" s="62">
        <v>0</v>
      </c>
      <c r="DR9" s="62">
        <v>0</v>
      </c>
      <c r="DS9" s="62">
        <v>117.709</v>
      </c>
      <c r="DT9" s="62">
        <v>8399239.0439999998</v>
      </c>
      <c r="DU9" s="48">
        <f t="shared" ref="DU9:DU12" si="99">IFERROR(ROUNDUP(DS9/$EX9,0)*$EY9,0)</f>
        <v>45</v>
      </c>
      <c r="DV9" s="62">
        <v>6</v>
      </c>
      <c r="DW9" s="62">
        <v>428573.62424369744</v>
      </c>
      <c r="DX9" s="62">
        <f t="shared" ref="DX9:DX12" si="100">$DF9*BK9/30</f>
        <v>0</v>
      </c>
      <c r="DY9" s="62">
        <f t="shared" ref="DY9:DY12" si="101">DX9*$FH9</f>
        <v>0</v>
      </c>
      <c r="DZ9" s="48">
        <f t="shared" ref="DZ9:DZ12" si="102">IFERROR(ROUNDUP(DX9/$EX9,0)*$EY9,0)</f>
        <v>0</v>
      </c>
      <c r="EA9" s="62">
        <f t="shared" ref="EA9:EA12" si="103">$DF9*BL9/30</f>
        <v>0</v>
      </c>
      <c r="EB9" s="62">
        <f t="shared" ref="EB9:EB12" si="104">EA9*$FH9</f>
        <v>0</v>
      </c>
      <c r="EC9" s="48">
        <f t="shared" ref="EC9:EC12" si="105">IFERROR(ROUNDUP(EA9/$EX9,0)*$EY9,0)</f>
        <v>0</v>
      </c>
      <c r="ED9" s="62">
        <f t="shared" ref="ED9:ED12" si="106">$DF9*BM9/30</f>
        <v>0</v>
      </c>
      <c r="EE9" s="62">
        <f t="shared" ref="EE9:EE12" si="107">ED9*$FH9</f>
        <v>0</v>
      </c>
      <c r="EF9" s="48">
        <f t="shared" ref="EF9:EF12" si="108">IFERROR(ROUNDUP(ED9/$EX9,0)*$EY9,0)</f>
        <v>0</v>
      </c>
      <c r="EG9" s="62">
        <f t="shared" ref="EG9:EG12" si="109">$DF9*BN9/30</f>
        <v>0</v>
      </c>
      <c r="EH9" s="62">
        <f t="shared" ref="EH9:EH12" si="110">EG9*$FH9</f>
        <v>0</v>
      </c>
      <c r="EI9" s="48">
        <f t="shared" ref="EI9:EI12" si="111">IFERROR(ROUNDUP(EG9/$EX9,0)*$EY9,0)</f>
        <v>0</v>
      </c>
      <c r="EJ9" s="62">
        <f t="shared" ref="EJ9:EJ12" si="112">$DF9*BO9/30</f>
        <v>0</v>
      </c>
      <c r="EK9" s="62">
        <f t="shared" ref="EK9:EK12" si="113">EJ9*$FH9</f>
        <v>0</v>
      </c>
      <c r="EL9" s="48">
        <f t="shared" ref="EL9:EL12" si="114">IFERROR(ROUNDUP(EJ9/$EX9,0)*$EY9,0)</f>
        <v>0</v>
      </c>
      <c r="EM9" s="62">
        <f t="shared" ref="EM9:EM12" si="115">$DF9*BP9/30</f>
        <v>0</v>
      </c>
      <c r="EN9" s="62">
        <f t="shared" ref="EN9:EN12" si="116">EM9*$FH9</f>
        <v>0</v>
      </c>
      <c r="EO9" s="48">
        <f t="shared" ref="EO9:EO12" si="117">IFERROR(ROUNDUP(EM9/$EX9,0)*$EY9,0)</f>
        <v>0</v>
      </c>
      <c r="EP9" s="62">
        <f t="shared" ref="EP9:ER10" si="118">BK9*$FH9</f>
        <v>1857152.44</v>
      </c>
      <c r="EQ9" s="62">
        <f t="shared" si="118"/>
        <v>1857152.44</v>
      </c>
      <c r="ER9" s="62">
        <f t="shared" si="118"/>
        <v>1857152.44</v>
      </c>
      <c r="ES9" s="62">
        <f t="shared" ref="ES9:EU10" si="119">BN9*$FH9</f>
        <v>1857152.44</v>
      </c>
      <c r="ET9" s="62">
        <f t="shared" si="119"/>
        <v>1857152.44</v>
      </c>
      <c r="EU9" s="62">
        <f t="shared" si="119"/>
        <v>1857152.44</v>
      </c>
      <c r="EV9" s="31" t="s">
        <v>498</v>
      </c>
      <c r="EW9" s="103">
        <v>0</v>
      </c>
      <c r="EX9" s="104">
        <v>4</v>
      </c>
      <c r="EY9" s="104">
        <v>1.5</v>
      </c>
      <c r="EZ9" s="104"/>
      <c r="FA9" s="104"/>
      <c r="FB9" s="119"/>
      <c r="FC9" s="119"/>
      <c r="FE9" s="105">
        <v>71428.94</v>
      </c>
      <c r="FF9" s="105">
        <v>71428.94</v>
      </c>
      <c r="FG9" s="105">
        <v>71428.94</v>
      </c>
      <c r="FH9" s="106">
        <v>71428.94</v>
      </c>
      <c r="FI9" s="107" t="b">
        <f t="shared" ref="FI9:FI12" si="120">EXACT(AT9,AP9)</f>
        <v>1</v>
      </c>
      <c r="FJ9" s="34"/>
      <c r="FK9" s="104" t="s">
        <v>201</v>
      </c>
      <c r="FL9" s="104" t="s">
        <v>237</v>
      </c>
      <c r="FM9" s="104">
        <v>45961</v>
      </c>
      <c r="FN9" s="104">
        <v>0</v>
      </c>
      <c r="FO9" s="104">
        <v>0</v>
      </c>
      <c r="FP9" s="104"/>
      <c r="FQ9" s="104">
        <v>0</v>
      </c>
      <c r="FR9" s="104" t="b">
        <f t="shared" si="57"/>
        <v>1</v>
      </c>
      <c r="FS9" s="104" t="b">
        <f t="shared" si="58"/>
        <v>1</v>
      </c>
      <c r="FT9" s="104" t="b">
        <f t="shared" si="59"/>
        <v>1</v>
      </c>
      <c r="FU9" s="104" t="b">
        <f t="shared" si="60"/>
        <v>0</v>
      </c>
      <c r="FV9" s="104" t="b">
        <f t="shared" si="61"/>
        <v>1</v>
      </c>
      <c r="FW9" s="104"/>
      <c r="FX9" s="104" t="b">
        <f t="shared" ref="FX9:FX12" si="121">EXACT(FQ9,BI9)</f>
        <v>1</v>
      </c>
      <c r="FY9" s="104" t="s">
        <v>214</v>
      </c>
      <c r="FZ9" s="104" t="b">
        <f t="shared" ref="FZ9:FZ12" si="122">EXACT(FY9,C9)</f>
        <v>1</v>
      </c>
      <c r="GA9" s="104">
        <v>0</v>
      </c>
      <c r="GB9" s="104" t="s">
        <v>202</v>
      </c>
      <c r="GC9" s="104"/>
      <c r="GD9" s="104" t="s">
        <v>214</v>
      </c>
      <c r="GE9" s="104">
        <v>0</v>
      </c>
      <c r="GF9" s="104" t="e">
        <v>#N/A</v>
      </c>
      <c r="GG9" s="104">
        <v>0</v>
      </c>
      <c r="GH9" s="104" t="b">
        <f t="shared" ref="GH9:GH12" si="123">EXACT(GD9,C9)</f>
        <v>1</v>
      </c>
      <c r="GI9" s="108" t="b">
        <f t="shared" ref="GI9:GI12" si="124">EXACT(GG9,G9)</f>
        <v>0</v>
      </c>
    </row>
    <row r="10" spans="1:191" s="31" customFormat="1" hidden="1" x14ac:dyDescent="0.25">
      <c r="A10" s="109">
        <v>155837</v>
      </c>
      <c r="B10" s="109">
        <v>979889</v>
      </c>
      <c r="C10" s="110" t="s">
        <v>214</v>
      </c>
      <c r="D10" s="109" t="s">
        <v>236</v>
      </c>
      <c r="E10" s="109" t="s">
        <v>238</v>
      </c>
      <c r="F10" s="109" t="s">
        <v>202</v>
      </c>
      <c r="G10" s="110"/>
      <c r="H10" s="109" t="s">
        <v>188</v>
      </c>
      <c r="I10" s="109" t="s">
        <v>189</v>
      </c>
      <c r="J10" s="109" t="s">
        <v>189</v>
      </c>
      <c r="K10" s="109"/>
      <c r="L10" s="109">
        <v>0</v>
      </c>
      <c r="M10" s="109"/>
      <c r="N10" s="111">
        <v>6.24</v>
      </c>
      <c r="O10" s="111">
        <v>306.24</v>
      </c>
      <c r="P10" s="111" t="str">
        <f t="shared" si="66"/>
        <v>меньше мин</v>
      </c>
      <c r="Q10" s="95">
        <v>0</v>
      </c>
      <c r="R10" s="95">
        <f t="shared" si="67"/>
        <v>0</v>
      </c>
      <c r="S10" s="112">
        <v>0</v>
      </c>
      <c r="T10" s="112">
        <v>0</v>
      </c>
      <c r="U10" s="112">
        <f t="shared" si="68"/>
        <v>0</v>
      </c>
      <c r="V10" s="113">
        <f t="shared" si="69"/>
        <v>0</v>
      </c>
      <c r="W10" s="113">
        <f t="shared" si="70"/>
        <v>0</v>
      </c>
      <c r="X10" s="113">
        <f t="shared" si="71"/>
        <v>0</v>
      </c>
      <c r="Y10" s="113"/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f t="shared" si="72"/>
        <v>0</v>
      </c>
      <c r="AF10" s="95">
        <f t="shared" si="73"/>
        <v>0</v>
      </c>
      <c r="AG10" s="114">
        <v>0</v>
      </c>
      <c r="AH10" s="95">
        <f t="shared" si="74"/>
        <v>0</v>
      </c>
      <c r="AI10" s="115">
        <f t="shared" si="75"/>
        <v>0</v>
      </c>
      <c r="AJ10" s="95">
        <f t="shared" si="76"/>
        <v>0</v>
      </c>
      <c r="AK10" s="95">
        <f t="shared" si="77"/>
        <v>0</v>
      </c>
      <c r="AL10" s="95">
        <f t="shared" si="78"/>
        <v>340</v>
      </c>
      <c r="AM10" s="95">
        <f t="shared" si="79"/>
        <v>52</v>
      </c>
      <c r="AN10" s="95">
        <f t="shared" si="80"/>
        <v>0</v>
      </c>
      <c r="AO10" s="95" t="str">
        <f t="shared" si="81"/>
        <v>нет остатка</v>
      </c>
      <c r="AP10" s="29" t="s">
        <v>185</v>
      </c>
      <c r="AQ10" s="116" t="s">
        <v>191</v>
      </c>
      <c r="AR10" s="29" t="s">
        <v>185</v>
      </c>
      <c r="AS10" s="116" t="s">
        <v>191</v>
      </c>
      <c r="AT10" s="25" t="s">
        <v>185</v>
      </c>
      <c r="AU10" s="25"/>
      <c r="AV10" s="97" t="str">
        <f t="shared" si="82"/>
        <v>нет остатка</v>
      </c>
      <c r="AW10" s="117">
        <f t="shared" si="83"/>
        <v>0</v>
      </c>
      <c r="AX10" s="118"/>
      <c r="AY10" s="25">
        <f t="shared" si="84"/>
        <v>0</v>
      </c>
      <c r="AZ10" s="109" t="s">
        <v>1006</v>
      </c>
      <c r="BA10" s="26"/>
      <c r="BB10" s="26"/>
      <c r="BC10" s="27">
        <v>46022</v>
      </c>
      <c r="BD10" s="28"/>
      <c r="BE10" s="29">
        <v>0</v>
      </c>
      <c r="BF10" s="29">
        <f t="shared" si="85"/>
        <v>0</v>
      </c>
      <c r="BG10" s="29">
        <v>0</v>
      </c>
      <c r="BH10" s="29">
        <f t="shared" si="86"/>
        <v>0</v>
      </c>
      <c r="BI10" s="99">
        <v>0</v>
      </c>
      <c r="BJ10" s="109">
        <v>0</v>
      </c>
      <c r="BK10" s="95">
        <v>0</v>
      </c>
      <c r="BL10" s="95">
        <v>0</v>
      </c>
      <c r="BM10" s="95">
        <v>0</v>
      </c>
      <c r="BN10" s="95">
        <v>0</v>
      </c>
      <c r="BO10" s="95">
        <v>0</v>
      </c>
      <c r="BP10" s="95">
        <v>52</v>
      </c>
      <c r="BQ10" s="95">
        <f t="shared" si="87"/>
        <v>52</v>
      </c>
      <c r="BR10" s="95">
        <f t="shared" si="88"/>
        <v>0</v>
      </c>
      <c r="BS10" s="95">
        <f t="shared" si="89"/>
        <v>0</v>
      </c>
      <c r="BT10" s="95">
        <f t="shared" si="89"/>
        <v>0</v>
      </c>
      <c r="BU10" s="95">
        <f t="shared" si="89"/>
        <v>0</v>
      </c>
      <c r="BV10" s="95">
        <f t="shared" si="89"/>
        <v>0</v>
      </c>
      <c r="BW10" s="95">
        <f t="shared" si="89"/>
        <v>-52</v>
      </c>
      <c r="BX10" s="95">
        <f t="shared" si="90"/>
        <v>-104</v>
      </c>
      <c r="BY10" s="95">
        <f t="shared" si="90"/>
        <v>-156</v>
      </c>
      <c r="BZ10" s="95">
        <f t="shared" si="90"/>
        <v>-208</v>
      </c>
      <c r="CA10" s="95">
        <f t="shared" si="90"/>
        <v>-260</v>
      </c>
      <c r="CB10" s="95">
        <f t="shared" si="90"/>
        <v>-312</v>
      </c>
      <c r="CC10" s="95">
        <f t="shared" si="90"/>
        <v>-364</v>
      </c>
      <c r="CD10" s="95">
        <f t="shared" si="90"/>
        <v>-416</v>
      </c>
      <c r="CE10" s="95">
        <f t="shared" si="90"/>
        <v>-468</v>
      </c>
      <c r="CF10" s="95">
        <f t="shared" si="90"/>
        <v>-520</v>
      </c>
      <c r="CG10" s="95">
        <f t="shared" si="90"/>
        <v>-572</v>
      </c>
      <c r="CH10" s="95">
        <f t="shared" si="90"/>
        <v>-624</v>
      </c>
      <c r="CI10" s="95">
        <f t="shared" si="90"/>
        <v>-676</v>
      </c>
      <c r="CJ10" s="95">
        <f t="shared" si="90"/>
        <v>-728</v>
      </c>
      <c r="CK10" s="95">
        <f t="shared" si="90"/>
        <v>-780</v>
      </c>
      <c r="CL10" s="95">
        <f t="shared" si="90"/>
        <v>-832</v>
      </c>
      <c r="CM10" s="95">
        <f t="shared" si="90"/>
        <v>-884</v>
      </c>
      <c r="CN10" s="95">
        <f t="shared" si="90"/>
        <v>-936</v>
      </c>
      <c r="CO10" s="95">
        <f t="shared" si="90"/>
        <v>-988</v>
      </c>
      <c r="CP10" s="100">
        <v>0</v>
      </c>
      <c r="CQ10" s="100">
        <v>0</v>
      </c>
      <c r="CR10" s="100">
        <v>340</v>
      </c>
      <c r="CS10" s="100">
        <v>0</v>
      </c>
      <c r="CT10" s="100">
        <v>0</v>
      </c>
      <c r="CU10" s="100">
        <v>0</v>
      </c>
      <c r="CV10" s="121">
        <f t="shared" si="91"/>
        <v>340</v>
      </c>
      <c r="CW10" s="31">
        <v>0</v>
      </c>
      <c r="CX10" s="31">
        <v>0</v>
      </c>
      <c r="CY10" s="62">
        <v>0</v>
      </c>
      <c r="CZ10" s="62">
        <v>0</v>
      </c>
      <c r="DA10" s="102">
        <f t="shared" si="92"/>
        <v>0</v>
      </c>
      <c r="DB10" s="62">
        <f t="shared" si="93"/>
        <v>0</v>
      </c>
      <c r="DC10" s="62">
        <f t="shared" si="94"/>
        <v>0</v>
      </c>
      <c r="DD10" s="102">
        <f t="shared" si="95"/>
        <v>0</v>
      </c>
      <c r="DE10" s="31">
        <v>0</v>
      </c>
      <c r="DF10" s="31">
        <v>90</v>
      </c>
      <c r="DG10" s="31">
        <v>0</v>
      </c>
      <c r="DH10" s="48">
        <f t="shared" si="96"/>
        <v>0</v>
      </c>
      <c r="DI10" s="62">
        <v>340</v>
      </c>
      <c r="DJ10" s="62">
        <v>27832.19</v>
      </c>
      <c r="DK10" s="48">
        <f t="shared" si="97"/>
        <v>0</v>
      </c>
      <c r="DL10" s="62">
        <v>0</v>
      </c>
      <c r="DM10" s="62">
        <v>0</v>
      </c>
      <c r="DN10" s="62">
        <v>133.572</v>
      </c>
      <c r="DO10" s="62">
        <v>10934.073</v>
      </c>
      <c r="DP10" s="48">
        <f t="shared" si="98"/>
        <v>0</v>
      </c>
      <c r="DQ10" s="62">
        <v>340</v>
      </c>
      <c r="DR10" s="62">
        <v>27832.19</v>
      </c>
      <c r="DS10" s="62">
        <v>0</v>
      </c>
      <c r="DT10" s="62">
        <v>0</v>
      </c>
      <c r="DU10" s="48">
        <f t="shared" si="99"/>
        <v>0</v>
      </c>
      <c r="DV10" s="62">
        <v>0</v>
      </c>
      <c r="DW10" s="62">
        <v>0</v>
      </c>
      <c r="DX10" s="62">
        <f t="shared" si="100"/>
        <v>0</v>
      </c>
      <c r="DY10" s="62">
        <f t="shared" si="101"/>
        <v>0</v>
      </c>
      <c r="DZ10" s="48">
        <f t="shared" si="102"/>
        <v>0</v>
      </c>
      <c r="EA10" s="62">
        <f t="shared" si="103"/>
        <v>0</v>
      </c>
      <c r="EB10" s="62">
        <f t="shared" si="104"/>
        <v>0</v>
      </c>
      <c r="EC10" s="48">
        <f t="shared" si="105"/>
        <v>0</v>
      </c>
      <c r="ED10" s="62">
        <f t="shared" si="106"/>
        <v>0</v>
      </c>
      <c r="EE10" s="62">
        <f t="shared" si="107"/>
        <v>0</v>
      </c>
      <c r="EF10" s="48">
        <f t="shared" si="108"/>
        <v>0</v>
      </c>
      <c r="EG10" s="62">
        <f t="shared" si="109"/>
        <v>0</v>
      </c>
      <c r="EH10" s="62">
        <f t="shared" si="110"/>
        <v>0</v>
      </c>
      <c r="EI10" s="48">
        <f t="shared" si="111"/>
        <v>0</v>
      </c>
      <c r="EJ10" s="62">
        <f t="shared" si="112"/>
        <v>0</v>
      </c>
      <c r="EK10" s="62">
        <f t="shared" si="113"/>
        <v>0</v>
      </c>
      <c r="EL10" s="48">
        <f t="shared" si="114"/>
        <v>0</v>
      </c>
      <c r="EM10" s="62">
        <f t="shared" si="115"/>
        <v>156</v>
      </c>
      <c r="EN10" s="62">
        <f t="shared" si="116"/>
        <v>12770.16</v>
      </c>
      <c r="EO10" s="48">
        <f t="shared" si="117"/>
        <v>0</v>
      </c>
      <c r="EP10" s="62">
        <f t="shared" si="118"/>
        <v>0</v>
      </c>
      <c r="EQ10" s="62">
        <f t="shared" si="118"/>
        <v>0</v>
      </c>
      <c r="ER10" s="62">
        <f t="shared" si="118"/>
        <v>0</v>
      </c>
      <c r="ES10" s="62">
        <f t="shared" si="119"/>
        <v>0</v>
      </c>
      <c r="ET10" s="62">
        <f t="shared" si="119"/>
        <v>0</v>
      </c>
      <c r="EU10" s="62">
        <f t="shared" si="119"/>
        <v>4256.72</v>
      </c>
      <c r="EV10" s="31" t="s">
        <v>192</v>
      </c>
      <c r="EW10" s="103">
        <v>0</v>
      </c>
      <c r="EX10" s="31">
        <v>0</v>
      </c>
      <c r="EY10" s="31">
        <v>0</v>
      </c>
      <c r="FB10" s="119"/>
      <c r="FC10" s="119"/>
      <c r="FE10" s="105">
        <v>81.86</v>
      </c>
      <c r="FF10" s="105">
        <v>81.86</v>
      </c>
      <c r="FG10" s="105">
        <v>81.86</v>
      </c>
      <c r="FH10" s="106">
        <v>81.86</v>
      </c>
      <c r="FI10" s="107" t="b">
        <f t="shared" si="120"/>
        <v>1</v>
      </c>
      <c r="FJ10" s="34"/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/>
      <c r="FQ10" s="104">
        <v>0</v>
      </c>
      <c r="FR10" s="103" t="b">
        <f t="shared" si="57"/>
        <v>0</v>
      </c>
      <c r="FS10" s="103" t="b">
        <f t="shared" si="58"/>
        <v>0</v>
      </c>
      <c r="FT10" s="103" t="b">
        <f t="shared" si="59"/>
        <v>0</v>
      </c>
      <c r="FU10" s="103" t="b">
        <f t="shared" si="60"/>
        <v>0</v>
      </c>
      <c r="FV10" s="103" t="b">
        <f t="shared" si="61"/>
        <v>1</v>
      </c>
      <c r="FW10" s="103"/>
      <c r="FX10" s="120" t="b">
        <f t="shared" si="121"/>
        <v>1</v>
      </c>
      <c r="FY10" s="104" t="s">
        <v>214</v>
      </c>
      <c r="FZ10" s="104" t="b">
        <f t="shared" si="122"/>
        <v>1</v>
      </c>
      <c r="GA10" s="104">
        <v>0</v>
      </c>
      <c r="GB10" s="104" t="s">
        <v>202</v>
      </c>
      <c r="GD10" s="104" t="s">
        <v>214</v>
      </c>
      <c r="GE10" s="104">
        <v>0</v>
      </c>
      <c r="GF10" s="104" t="e">
        <v>#N/A</v>
      </c>
      <c r="GG10" s="104">
        <v>0</v>
      </c>
      <c r="GH10" s="104" t="b">
        <f t="shared" si="123"/>
        <v>1</v>
      </c>
      <c r="GI10" s="8" t="b">
        <f t="shared" si="124"/>
        <v>0</v>
      </c>
    </row>
    <row r="11" spans="1:191" s="31" customFormat="1" ht="30" hidden="1" x14ac:dyDescent="0.25">
      <c r="A11" s="93">
        <v>155854</v>
      </c>
      <c r="B11" s="93" t="s">
        <v>242</v>
      </c>
      <c r="C11" s="110" t="s">
        <v>214</v>
      </c>
      <c r="D11" s="93" t="s">
        <v>243</v>
      </c>
      <c r="E11" s="93" t="s">
        <v>243</v>
      </c>
      <c r="F11" s="93" t="s">
        <v>207</v>
      </c>
      <c r="G11" s="110"/>
      <c r="H11" s="93" t="s">
        <v>81</v>
      </c>
      <c r="I11" s="93" t="s">
        <v>208</v>
      </c>
      <c r="J11" s="93" t="s">
        <v>204</v>
      </c>
      <c r="K11" s="93" t="s">
        <v>194</v>
      </c>
      <c r="L11" s="93">
        <v>0</v>
      </c>
      <c r="M11" s="93"/>
      <c r="N11" s="122">
        <v>0</v>
      </c>
      <c r="O11" s="122">
        <v>0</v>
      </c>
      <c r="P11" s="122" t="str">
        <f t="shared" si="66"/>
        <v>нет минмакс</v>
      </c>
      <c r="Q11" s="95">
        <v>247</v>
      </c>
      <c r="R11" s="95">
        <f t="shared" si="67"/>
        <v>7848597.9000000004</v>
      </c>
      <c r="S11" s="94">
        <v>200</v>
      </c>
      <c r="T11" s="94">
        <v>6880810.0000000009</v>
      </c>
      <c r="U11" s="94">
        <f t="shared" si="68"/>
        <v>75</v>
      </c>
      <c r="V11" s="94">
        <f t="shared" si="69"/>
        <v>247</v>
      </c>
      <c r="W11" s="94">
        <f t="shared" si="70"/>
        <v>7848597.9000000004</v>
      </c>
      <c r="X11" s="94">
        <f t="shared" si="71"/>
        <v>93</v>
      </c>
      <c r="Y11" s="113"/>
      <c r="Z11" s="95">
        <v>247</v>
      </c>
      <c r="AA11" s="94">
        <v>0</v>
      </c>
      <c r="AB11" s="94">
        <v>0</v>
      </c>
      <c r="AC11" s="95">
        <v>0</v>
      </c>
      <c r="AD11" s="95">
        <v>0</v>
      </c>
      <c r="AE11" s="95">
        <f t="shared" si="72"/>
        <v>0</v>
      </c>
      <c r="AF11" s="95">
        <f t="shared" si="73"/>
        <v>0</v>
      </c>
      <c r="AG11" s="96">
        <v>0</v>
      </c>
      <c r="AH11" s="95">
        <f t="shared" si="74"/>
        <v>247</v>
      </c>
      <c r="AI11" s="94">
        <f t="shared" si="75"/>
        <v>7848597.9000000004</v>
      </c>
      <c r="AJ11" s="94">
        <f t="shared" si="76"/>
        <v>156</v>
      </c>
      <c r="AK11" s="94">
        <f t="shared" si="77"/>
        <v>356</v>
      </c>
      <c r="AL11" s="94">
        <f t="shared" si="78"/>
        <v>772</v>
      </c>
      <c r="AM11" s="94">
        <f t="shared" si="79"/>
        <v>269.99999999999994</v>
      </c>
      <c r="AN11" s="94">
        <f t="shared" si="80"/>
        <v>133.33333333333337</v>
      </c>
      <c r="AO11" s="94" t="str">
        <f t="shared" si="81"/>
        <v>&gt; 120 дней</v>
      </c>
      <c r="AP11" s="94" t="s">
        <v>195</v>
      </c>
      <c r="AQ11" s="123" t="s">
        <v>197</v>
      </c>
      <c r="AR11" s="94" t="s">
        <v>195</v>
      </c>
      <c r="AS11" s="116" t="s">
        <v>218</v>
      </c>
      <c r="AT11" s="94" t="s">
        <v>195</v>
      </c>
      <c r="AU11" s="94"/>
      <c r="AV11" s="97" t="str">
        <f t="shared" si="82"/>
        <v>0-06</v>
      </c>
      <c r="AW11" s="98">
        <f t="shared" si="83"/>
        <v>7848597.9000000004</v>
      </c>
      <c r="AX11" s="14">
        <f>MONTH(BC11)-6</f>
        <v>2</v>
      </c>
      <c r="AY11" s="94">
        <f t="shared" si="84"/>
        <v>0</v>
      </c>
      <c r="AZ11" s="93" t="s">
        <v>1007</v>
      </c>
      <c r="BA11" s="26" t="s">
        <v>201</v>
      </c>
      <c r="BB11" s="26" t="s">
        <v>244</v>
      </c>
      <c r="BC11" s="27">
        <v>45900</v>
      </c>
      <c r="BD11" s="28"/>
      <c r="BE11" s="29">
        <v>0</v>
      </c>
      <c r="BF11" s="29">
        <f t="shared" si="85"/>
        <v>0</v>
      </c>
      <c r="BG11" s="29">
        <v>0</v>
      </c>
      <c r="BH11" s="29">
        <f t="shared" si="86"/>
        <v>0</v>
      </c>
      <c r="BI11" s="99">
        <v>0</v>
      </c>
      <c r="BJ11" s="109" t="s">
        <v>187</v>
      </c>
      <c r="BK11" s="100">
        <v>59.999999999999993</v>
      </c>
      <c r="BL11" s="100">
        <v>14.999999999999998</v>
      </c>
      <c r="BM11" s="100">
        <v>14.999999999999998</v>
      </c>
      <c r="BN11" s="100">
        <v>59.999999999999993</v>
      </c>
      <c r="BO11" s="100">
        <v>59.999999999999993</v>
      </c>
      <c r="BP11" s="100">
        <v>59.999999999999993</v>
      </c>
      <c r="BQ11" s="95">
        <f t="shared" si="87"/>
        <v>44.999999999999993</v>
      </c>
      <c r="BR11" s="95">
        <f t="shared" si="88"/>
        <v>187</v>
      </c>
      <c r="BS11" s="95">
        <f t="shared" ref="BS11:BW12" si="125">BR11-BL11</f>
        <v>172</v>
      </c>
      <c r="BT11" s="95">
        <f t="shared" si="125"/>
        <v>157</v>
      </c>
      <c r="BU11" s="95">
        <f t="shared" si="125"/>
        <v>97</v>
      </c>
      <c r="BV11" s="95">
        <f t="shared" si="125"/>
        <v>37.000000000000007</v>
      </c>
      <c r="BW11" s="95">
        <f t="shared" si="125"/>
        <v>-22.999999999999986</v>
      </c>
      <c r="BX11" s="95">
        <f t="shared" ref="BX11:CO12" si="126">BW11-$BQ11</f>
        <v>-67.999999999999972</v>
      </c>
      <c r="BY11" s="95">
        <f t="shared" si="126"/>
        <v>-112.99999999999997</v>
      </c>
      <c r="BZ11" s="95">
        <f t="shared" si="126"/>
        <v>-157.99999999999997</v>
      </c>
      <c r="CA11" s="95">
        <f t="shared" si="126"/>
        <v>-202.99999999999997</v>
      </c>
      <c r="CB11" s="95">
        <f t="shared" si="126"/>
        <v>-247.99999999999997</v>
      </c>
      <c r="CC11" s="95">
        <f t="shared" si="126"/>
        <v>-292.99999999999994</v>
      </c>
      <c r="CD11" s="95">
        <f t="shared" si="126"/>
        <v>-337.99999999999994</v>
      </c>
      <c r="CE11" s="95">
        <f t="shared" si="126"/>
        <v>-382.99999999999994</v>
      </c>
      <c r="CF11" s="95">
        <f t="shared" si="126"/>
        <v>-427.99999999999994</v>
      </c>
      <c r="CG11" s="95">
        <f t="shared" si="126"/>
        <v>-472.99999999999994</v>
      </c>
      <c r="CH11" s="95">
        <f t="shared" si="126"/>
        <v>-517.99999999999989</v>
      </c>
      <c r="CI11" s="95">
        <f t="shared" si="126"/>
        <v>-562.99999999999989</v>
      </c>
      <c r="CJ11" s="95">
        <f t="shared" si="126"/>
        <v>-607.99999999999989</v>
      </c>
      <c r="CK11" s="95">
        <f t="shared" si="126"/>
        <v>-652.99999999999989</v>
      </c>
      <c r="CL11" s="95">
        <f t="shared" si="126"/>
        <v>-697.99999999999989</v>
      </c>
      <c r="CM11" s="95">
        <f t="shared" si="126"/>
        <v>-742.99999999999989</v>
      </c>
      <c r="CN11" s="95">
        <f t="shared" si="126"/>
        <v>-787.99999999999989</v>
      </c>
      <c r="CO11" s="95">
        <f t="shared" si="126"/>
        <v>-832.99999999999989</v>
      </c>
      <c r="CP11" s="100">
        <v>176</v>
      </c>
      <c r="CQ11" s="100">
        <v>0</v>
      </c>
      <c r="CR11" s="100">
        <v>240</v>
      </c>
      <c r="CS11" s="100">
        <v>0</v>
      </c>
      <c r="CT11" s="100">
        <v>200</v>
      </c>
      <c r="CU11" s="100">
        <v>156</v>
      </c>
      <c r="CV11" s="101">
        <f t="shared" si="91"/>
        <v>193</v>
      </c>
      <c r="CW11" s="31" t="s">
        <v>187</v>
      </c>
      <c r="CX11" s="31" t="s">
        <v>187</v>
      </c>
      <c r="CY11" s="62">
        <v>40</v>
      </c>
      <c r="CZ11" s="62">
        <v>0</v>
      </c>
      <c r="DA11" s="102">
        <f t="shared" si="92"/>
        <v>0</v>
      </c>
      <c r="DB11" s="62">
        <f t="shared" si="93"/>
        <v>1271028</v>
      </c>
      <c r="DC11" s="62">
        <f t="shared" si="94"/>
        <v>0</v>
      </c>
      <c r="DD11" s="102">
        <f t="shared" si="95"/>
        <v>0</v>
      </c>
      <c r="DE11" s="31">
        <v>0</v>
      </c>
      <c r="DG11" s="31">
        <v>0</v>
      </c>
      <c r="DH11" s="48">
        <f t="shared" si="96"/>
        <v>0</v>
      </c>
      <c r="DI11" s="62">
        <v>106.452</v>
      </c>
      <c r="DJ11" s="62">
        <v>3650748.6170000001</v>
      </c>
      <c r="DK11" s="48">
        <f t="shared" si="97"/>
        <v>40.5</v>
      </c>
      <c r="DL11" s="62">
        <v>0</v>
      </c>
      <c r="DM11" s="62">
        <v>0</v>
      </c>
      <c r="DN11" s="62">
        <v>195.286</v>
      </c>
      <c r="DO11" s="62">
        <v>6719124.9309999999</v>
      </c>
      <c r="DP11" s="48">
        <f t="shared" si="98"/>
        <v>73.5</v>
      </c>
      <c r="DQ11" s="62">
        <v>240</v>
      </c>
      <c r="DR11" s="62">
        <v>8256972.3545454536</v>
      </c>
      <c r="DS11" s="62">
        <v>200</v>
      </c>
      <c r="DT11" s="62">
        <v>6880810.2949999999</v>
      </c>
      <c r="DU11" s="48">
        <f t="shared" si="99"/>
        <v>75</v>
      </c>
      <c r="DV11" s="62">
        <v>0</v>
      </c>
      <c r="DW11" s="62">
        <v>0</v>
      </c>
      <c r="DX11" s="62">
        <f t="shared" si="100"/>
        <v>0</v>
      </c>
      <c r="DY11" s="62">
        <f t="shared" si="101"/>
        <v>0</v>
      </c>
      <c r="DZ11" s="48">
        <f t="shared" si="102"/>
        <v>0</v>
      </c>
      <c r="EA11" s="62">
        <f t="shared" si="103"/>
        <v>0</v>
      </c>
      <c r="EB11" s="62">
        <f t="shared" si="104"/>
        <v>0</v>
      </c>
      <c r="EC11" s="48">
        <f t="shared" si="105"/>
        <v>0</v>
      </c>
      <c r="ED11" s="62">
        <f t="shared" si="106"/>
        <v>0</v>
      </c>
      <c r="EE11" s="62">
        <f t="shared" si="107"/>
        <v>0</v>
      </c>
      <c r="EF11" s="48">
        <f t="shared" si="108"/>
        <v>0</v>
      </c>
      <c r="EG11" s="62">
        <f t="shared" si="109"/>
        <v>0</v>
      </c>
      <c r="EH11" s="62">
        <f t="shared" si="110"/>
        <v>0</v>
      </c>
      <c r="EI11" s="48">
        <f t="shared" si="111"/>
        <v>0</v>
      </c>
      <c r="EJ11" s="62">
        <f t="shared" si="112"/>
        <v>0</v>
      </c>
      <c r="EK11" s="62">
        <f t="shared" si="113"/>
        <v>0</v>
      </c>
      <c r="EL11" s="48">
        <f t="shared" si="114"/>
        <v>0</v>
      </c>
      <c r="EM11" s="62">
        <f t="shared" si="115"/>
        <v>0</v>
      </c>
      <c r="EN11" s="62">
        <f t="shared" si="116"/>
        <v>0</v>
      </c>
      <c r="EO11" s="48">
        <f t="shared" si="117"/>
        <v>0</v>
      </c>
      <c r="EP11" s="62">
        <f t="shared" ref="EP11:EU12" si="127">BK11*$FH11</f>
        <v>1906541.9999999998</v>
      </c>
      <c r="EQ11" s="62">
        <f t="shared" si="127"/>
        <v>476635.49999999994</v>
      </c>
      <c r="ER11" s="62">
        <f t="shared" si="127"/>
        <v>476635.49999999994</v>
      </c>
      <c r="ES11" s="62">
        <f t="shared" si="127"/>
        <v>1906541.9999999998</v>
      </c>
      <c r="ET11" s="62">
        <f t="shared" si="127"/>
        <v>1906541.9999999998</v>
      </c>
      <c r="EU11" s="62">
        <f t="shared" si="127"/>
        <v>1906541.9999999998</v>
      </c>
      <c r="EV11" s="31" t="s">
        <v>498</v>
      </c>
      <c r="EW11" s="103">
        <v>0</v>
      </c>
      <c r="EX11" s="104">
        <v>4</v>
      </c>
      <c r="EY11" s="104">
        <v>1.5</v>
      </c>
      <c r="EZ11" s="104"/>
      <c r="FA11" s="104"/>
      <c r="FB11" s="119"/>
      <c r="FC11" s="119"/>
      <c r="FE11" s="105">
        <v>34444.980000000003</v>
      </c>
      <c r="FF11" s="105">
        <v>34404.050000000003</v>
      </c>
      <c r="FG11" s="105">
        <v>34404.050000000003</v>
      </c>
      <c r="FH11" s="106">
        <v>31775.7</v>
      </c>
      <c r="FI11" s="107" t="b">
        <f t="shared" si="120"/>
        <v>1</v>
      </c>
      <c r="FJ11" s="34"/>
      <c r="FK11" s="104" t="s">
        <v>201</v>
      </c>
      <c r="FL11" s="104" t="s">
        <v>244</v>
      </c>
      <c r="FM11" s="104">
        <v>45870</v>
      </c>
      <c r="FN11" s="104">
        <v>0</v>
      </c>
      <c r="FO11" s="104">
        <v>0</v>
      </c>
      <c r="FP11" s="104"/>
      <c r="FQ11" s="104">
        <v>0</v>
      </c>
      <c r="FR11" s="104" t="b">
        <f t="shared" si="57"/>
        <v>1</v>
      </c>
      <c r="FS11" s="104" t="b">
        <f t="shared" si="58"/>
        <v>1</v>
      </c>
      <c r="FT11" s="104" t="b">
        <f t="shared" si="59"/>
        <v>0</v>
      </c>
      <c r="FU11" s="104" t="b">
        <f t="shared" si="60"/>
        <v>0</v>
      </c>
      <c r="FV11" s="104" t="b">
        <f t="shared" si="61"/>
        <v>1</v>
      </c>
      <c r="FW11" s="104"/>
      <c r="FX11" s="104" t="b">
        <f t="shared" si="121"/>
        <v>1</v>
      </c>
      <c r="FY11" s="104" t="s">
        <v>214</v>
      </c>
      <c r="FZ11" s="104" t="b">
        <f t="shared" si="122"/>
        <v>1</v>
      </c>
      <c r="GA11" s="104">
        <v>0</v>
      </c>
      <c r="GB11" s="104" t="s">
        <v>207</v>
      </c>
      <c r="GC11" s="104"/>
      <c r="GD11" s="104" t="s">
        <v>214</v>
      </c>
      <c r="GE11" s="104">
        <v>0</v>
      </c>
      <c r="GF11" s="104" t="e">
        <v>#N/A</v>
      </c>
      <c r="GG11" s="104">
        <v>0</v>
      </c>
      <c r="GH11" s="104" t="b">
        <f t="shared" si="123"/>
        <v>1</v>
      </c>
      <c r="GI11" s="108" t="b">
        <f t="shared" si="124"/>
        <v>0</v>
      </c>
    </row>
    <row r="12" spans="1:191" s="31" customFormat="1" ht="30" hidden="1" x14ac:dyDescent="0.25">
      <c r="A12" s="109">
        <v>155221</v>
      </c>
      <c r="B12" s="109">
        <v>979784</v>
      </c>
      <c r="C12" s="110" t="s">
        <v>214</v>
      </c>
      <c r="D12" s="109" t="s">
        <v>243</v>
      </c>
      <c r="E12" s="109" t="s">
        <v>245</v>
      </c>
      <c r="F12" s="109" t="s">
        <v>207</v>
      </c>
      <c r="G12" s="110"/>
      <c r="H12" s="109" t="s">
        <v>188</v>
      </c>
      <c r="I12" s="109" t="s">
        <v>189</v>
      </c>
      <c r="J12" s="109" t="s">
        <v>189</v>
      </c>
      <c r="K12" s="109"/>
      <c r="L12" s="109">
        <v>0</v>
      </c>
      <c r="M12" s="109"/>
      <c r="N12" s="111">
        <v>0</v>
      </c>
      <c r="O12" s="111">
        <v>0</v>
      </c>
      <c r="P12" s="111" t="str">
        <f t="shared" si="66"/>
        <v>нет минмакс</v>
      </c>
      <c r="Q12" s="95">
        <v>0</v>
      </c>
      <c r="R12" s="95">
        <f t="shared" si="67"/>
        <v>0</v>
      </c>
      <c r="S12" s="112">
        <v>311</v>
      </c>
      <c r="T12" s="112">
        <v>19832.47</v>
      </c>
      <c r="U12" s="112">
        <f t="shared" si="68"/>
        <v>0</v>
      </c>
      <c r="V12" s="113">
        <f t="shared" si="69"/>
        <v>0</v>
      </c>
      <c r="W12" s="113">
        <f t="shared" si="70"/>
        <v>0</v>
      </c>
      <c r="X12" s="113">
        <f t="shared" si="71"/>
        <v>0</v>
      </c>
      <c r="Y12" s="113"/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>
        <f t="shared" si="72"/>
        <v>0</v>
      </c>
      <c r="AF12" s="95">
        <f t="shared" si="73"/>
        <v>0</v>
      </c>
      <c r="AG12" s="114">
        <v>0</v>
      </c>
      <c r="AH12" s="95">
        <f t="shared" si="74"/>
        <v>0</v>
      </c>
      <c r="AI12" s="115">
        <f t="shared" si="75"/>
        <v>0</v>
      </c>
      <c r="AJ12" s="95">
        <f t="shared" si="76"/>
        <v>411</v>
      </c>
      <c r="AK12" s="95">
        <f t="shared" si="77"/>
        <v>411</v>
      </c>
      <c r="AL12" s="95">
        <f t="shared" si="78"/>
        <v>1027</v>
      </c>
      <c r="AM12" s="95">
        <f t="shared" si="79"/>
        <v>270</v>
      </c>
      <c r="AN12" s="95">
        <f t="shared" si="80"/>
        <v>207.33333333333334</v>
      </c>
      <c r="AO12" s="95" t="str">
        <f t="shared" si="81"/>
        <v>&gt; 120 дней</v>
      </c>
      <c r="AP12" s="29" t="s">
        <v>195</v>
      </c>
      <c r="AQ12" s="116" t="s">
        <v>231</v>
      </c>
      <c r="AR12" s="29" t="s">
        <v>185</v>
      </c>
      <c r="AS12" s="116" t="s">
        <v>191</v>
      </c>
      <c r="AT12" s="25" t="s">
        <v>185</v>
      </c>
      <c r="AU12" s="25"/>
      <c r="AV12" s="97" t="str">
        <f t="shared" si="82"/>
        <v>нет остатка</v>
      </c>
      <c r="AW12" s="117">
        <f t="shared" si="83"/>
        <v>0</v>
      </c>
      <c r="AX12" s="118"/>
      <c r="AY12" s="25">
        <f t="shared" si="84"/>
        <v>0</v>
      </c>
      <c r="AZ12" s="109" t="s">
        <v>1007</v>
      </c>
      <c r="BA12" s="26" t="s">
        <v>196</v>
      </c>
      <c r="BB12" s="26" t="s">
        <v>244</v>
      </c>
      <c r="BC12" s="27">
        <v>45900</v>
      </c>
      <c r="BD12" s="28"/>
      <c r="BE12" s="29">
        <v>0</v>
      </c>
      <c r="BF12" s="29">
        <f t="shared" si="85"/>
        <v>0</v>
      </c>
      <c r="BG12" s="29">
        <v>0</v>
      </c>
      <c r="BH12" s="29">
        <f t="shared" si="86"/>
        <v>0</v>
      </c>
      <c r="BI12" s="99">
        <v>0</v>
      </c>
      <c r="BJ12" s="109">
        <v>0</v>
      </c>
      <c r="BK12" s="95">
        <v>60</v>
      </c>
      <c r="BL12" s="95">
        <v>26</v>
      </c>
      <c r="BM12" s="95">
        <v>26</v>
      </c>
      <c r="BN12" s="95">
        <v>38</v>
      </c>
      <c r="BO12" s="95">
        <v>60</v>
      </c>
      <c r="BP12" s="95">
        <v>60</v>
      </c>
      <c r="BQ12" s="95">
        <f t="shared" si="87"/>
        <v>45</v>
      </c>
      <c r="BR12" s="95">
        <f t="shared" si="88"/>
        <v>-60</v>
      </c>
      <c r="BS12" s="95">
        <f t="shared" si="125"/>
        <v>-86</v>
      </c>
      <c r="BT12" s="95">
        <f t="shared" si="125"/>
        <v>-112</v>
      </c>
      <c r="BU12" s="95">
        <f t="shared" si="125"/>
        <v>-150</v>
      </c>
      <c r="BV12" s="95">
        <f t="shared" si="125"/>
        <v>-210</v>
      </c>
      <c r="BW12" s="95">
        <f t="shared" si="125"/>
        <v>-270</v>
      </c>
      <c r="BX12" s="95">
        <f t="shared" si="126"/>
        <v>-315</v>
      </c>
      <c r="BY12" s="95">
        <f t="shared" si="126"/>
        <v>-360</v>
      </c>
      <c r="BZ12" s="95">
        <f t="shared" si="126"/>
        <v>-405</v>
      </c>
      <c r="CA12" s="95">
        <f t="shared" si="126"/>
        <v>-450</v>
      </c>
      <c r="CB12" s="95">
        <f t="shared" si="126"/>
        <v>-495</v>
      </c>
      <c r="CC12" s="95">
        <f t="shared" si="126"/>
        <v>-540</v>
      </c>
      <c r="CD12" s="95">
        <f t="shared" si="126"/>
        <v>-585</v>
      </c>
      <c r="CE12" s="95">
        <f t="shared" si="126"/>
        <v>-630</v>
      </c>
      <c r="CF12" s="95">
        <f t="shared" si="126"/>
        <v>-675</v>
      </c>
      <c r="CG12" s="95">
        <f t="shared" si="126"/>
        <v>-720</v>
      </c>
      <c r="CH12" s="95">
        <f t="shared" si="126"/>
        <v>-765</v>
      </c>
      <c r="CI12" s="95">
        <f t="shared" si="126"/>
        <v>-810</v>
      </c>
      <c r="CJ12" s="95">
        <f t="shared" si="126"/>
        <v>-855</v>
      </c>
      <c r="CK12" s="95">
        <f t="shared" si="126"/>
        <v>-900</v>
      </c>
      <c r="CL12" s="95">
        <f t="shared" si="126"/>
        <v>-945</v>
      </c>
      <c r="CM12" s="95">
        <f t="shared" si="126"/>
        <v>-990</v>
      </c>
      <c r="CN12" s="95">
        <f t="shared" si="126"/>
        <v>-1035</v>
      </c>
      <c r="CO12" s="95">
        <f t="shared" si="126"/>
        <v>-1080</v>
      </c>
      <c r="CP12" s="100">
        <v>278</v>
      </c>
      <c r="CQ12" s="100">
        <v>138</v>
      </c>
      <c r="CR12" s="100">
        <v>200</v>
      </c>
      <c r="CS12" s="100">
        <v>0</v>
      </c>
      <c r="CT12" s="100">
        <v>0</v>
      </c>
      <c r="CU12" s="100">
        <v>411</v>
      </c>
      <c r="CV12" s="121">
        <f t="shared" si="91"/>
        <v>256.75</v>
      </c>
      <c r="CW12" s="31">
        <v>0</v>
      </c>
      <c r="CX12" s="31">
        <v>6</v>
      </c>
      <c r="CY12" s="62">
        <v>0</v>
      </c>
      <c r="CZ12" s="62">
        <v>0</v>
      </c>
      <c r="DA12" s="102">
        <f t="shared" si="92"/>
        <v>0</v>
      </c>
      <c r="DB12" s="62">
        <f t="shared" si="93"/>
        <v>0</v>
      </c>
      <c r="DC12" s="62">
        <f t="shared" si="94"/>
        <v>0</v>
      </c>
      <c r="DD12" s="102">
        <f t="shared" si="95"/>
        <v>0</v>
      </c>
      <c r="DE12" s="31">
        <v>0</v>
      </c>
      <c r="DF12" s="31">
        <v>90</v>
      </c>
      <c r="DG12" s="31">
        <v>0</v>
      </c>
      <c r="DH12" s="48">
        <f t="shared" si="96"/>
        <v>0</v>
      </c>
      <c r="DI12" s="62">
        <v>133.548</v>
      </c>
      <c r="DJ12" s="62">
        <v>10921.897000000001</v>
      </c>
      <c r="DK12" s="48">
        <f t="shared" si="97"/>
        <v>0</v>
      </c>
      <c r="DL12" s="62">
        <v>138</v>
      </c>
      <c r="DM12" s="62">
        <v>11285.96</v>
      </c>
      <c r="DN12" s="62">
        <v>230.5</v>
      </c>
      <c r="DO12" s="62">
        <v>14699.28</v>
      </c>
      <c r="DP12" s="48">
        <f t="shared" si="98"/>
        <v>0</v>
      </c>
      <c r="DQ12" s="62">
        <v>200</v>
      </c>
      <c r="DR12" s="62">
        <v>12754.252</v>
      </c>
      <c r="DS12" s="62">
        <v>311</v>
      </c>
      <c r="DT12" s="62">
        <v>19832.868999999999</v>
      </c>
      <c r="DU12" s="48">
        <f t="shared" si="99"/>
        <v>0</v>
      </c>
      <c r="DV12" s="62">
        <v>0</v>
      </c>
      <c r="DW12" s="62">
        <v>0</v>
      </c>
      <c r="DX12" s="62">
        <f t="shared" si="100"/>
        <v>180</v>
      </c>
      <c r="DY12" s="62">
        <f t="shared" si="101"/>
        <v>15971.400000000001</v>
      </c>
      <c r="DZ12" s="48">
        <f t="shared" si="102"/>
        <v>0</v>
      </c>
      <c r="EA12" s="62">
        <f t="shared" si="103"/>
        <v>78</v>
      </c>
      <c r="EB12" s="62">
        <f t="shared" si="104"/>
        <v>6920.9400000000005</v>
      </c>
      <c r="EC12" s="48">
        <f t="shared" si="105"/>
        <v>0</v>
      </c>
      <c r="ED12" s="62">
        <f t="shared" si="106"/>
        <v>78</v>
      </c>
      <c r="EE12" s="62">
        <f t="shared" si="107"/>
        <v>6920.9400000000005</v>
      </c>
      <c r="EF12" s="48">
        <f t="shared" si="108"/>
        <v>0</v>
      </c>
      <c r="EG12" s="62">
        <f t="shared" si="109"/>
        <v>114</v>
      </c>
      <c r="EH12" s="62">
        <f t="shared" si="110"/>
        <v>10115.220000000001</v>
      </c>
      <c r="EI12" s="48">
        <f t="shared" si="111"/>
        <v>0</v>
      </c>
      <c r="EJ12" s="62">
        <f t="shared" si="112"/>
        <v>180</v>
      </c>
      <c r="EK12" s="62">
        <f t="shared" si="113"/>
        <v>15971.400000000001</v>
      </c>
      <c r="EL12" s="48">
        <f t="shared" si="114"/>
        <v>0</v>
      </c>
      <c r="EM12" s="62">
        <f t="shared" si="115"/>
        <v>180</v>
      </c>
      <c r="EN12" s="62">
        <f t="shared" si="116"/>
        <v>15971.400000000001</v>
      </c>
      <c r="EO12" s="48">
        <f t="shared" si="117"/>
        <v>0</v>
      </c>
      <c r="EP12" s="62">
        <f t="shared" si="127"/>
        <v>5323.8</v>
      </c>
      <c r="EQ12" s="62">
        <f t="shared" si="127"/>
        <v>2306.98</v>
      </c>
      <c r="ER12" s="62">
        <f t="shared" si="127"/>
        <v>2306.98</v>
      </c>
      <c r="ES12" s="62">
        <f t="shared" si="127"/>
        <v>3371.7400000000002</v>
      </c>
      <c r="ET12" s="62">
        <f t="shared" si="127"/>
        <v>5323.8</v>
      </c>
      <c r="EU12" s="62">
        <f t="shared" si="127"/>
        <v>5323.8</v>
      </c>
      <c r="EV12" s="31" t="s">
        <v>192</v>
      </c>
      <c r="EW12" s="103">
        <v>0</v>
      </c>
      <c r="EX12" s="31">
        <v>0</v>
      </c>
      <c r="EY12" s="31">
        <v>0</v>
      </c>
      <c r="FB12" s="119"/>
      <c r="FC12" s="119"/>
      <c r="FE12" s="105">
        <v>63.77</v>
      </c>
      <c r="FF12" s="105">
        <v>63.77</v>
      </c>
      <c r="FG12" s="105">
        <v>63.77</v>
      </c>
      <c r="FH12" s="106">
        <v>88.73</v>
      </c>
      <c r="FI12" s="107" t="b">
        <f t="shared" si="120"/>
        <v>0</v>
      </c>
      <c r="FJ12" s="34"/>
      <c r="FK12" s="104" t="s">
        <v>196</v>
      </c>
      <c r="FL12" s="104" t="s">
        <v>244</v>
      </c>
      <c r="FM12" s="104">
        <v>45901</v>
      </c>
      <c r="FN12" s="104">
        <v>0</v>
      </c>
      <c r="FO12" s="104">
        <v>0</v>
      </c>
      <c r="FP12" s="104"/>
      <c r="FQ12" s="104">
        <v>0</v>
      </c>
      <c r="FR12" s="103" t="b">
        <f t="shared" si="57"/>
        <v>1</v>
      </c>
      <c r="FS12" s="103" t="b">
        <f t="shared" si="58"/>
        <v>1</v>
      </c>
      <c r="FT12" s="103" t="b">
        <f t="shared" si="59"/>
        <v>0</v>
      </c>
      <c r="FU12" s="103" t="b">
        <f t="shared" si="60"/>
        <v>0</v>
      </c>
      <c r="FV12" s="103" t="b">
        <f t="shared" si="61"/>
        <v>1</v>
      </c>
      <c r="FW12" s="103"/>
      <c r="FX12" s="120" t="b">
        <f t="shared" si="121"/>
        <v>1</v>
      </c>
      <c r="FY12" s="104" t="s">
        <v>214</v>
      </c>
      <c r="FZ12" s="104" t="b">
        <f t="shared" si="122"/>
        <v>1</v>
      </c>
      <c r="GA12" s="104">
        <v>0</v>
      </c>
      <c r="GB12" s="104" t="s">
        <v>207</v>
      </c>
      <c r="GD12" s="104" t="s">
        <v>214</v>
      </c>
      <c r="GE12" s="104">
        <v>0</v>
      </c>
      <c r="GF12" s="104" t="e">
        <v>#N/A</v>
      </c>
      <c r="GG12" s="104">
        <v>0</v>
      </c>
      <c r="GH12" s="104" t="b">
        <f t="shared" si="123"/>
        <v>1</v>
      </c>
      <c r="GI12" s="8" t="b">
        <f t="shared" si="124"/>
        <v>0</v>
      </c>
    </row>
    <row r="13" spans="1:191" s="31" customFormat="1" ht="45" hidden="1" x14ac:dyDescent="0.25">
      <c r="A13" s="93">
        <v>165139</v>
      </c>
      <c r="B13" s="93" t="s">
        <v>250</v>
      </c>
      <c r="C13" s="110" t="s">
        <v>214</v>
      </c>
      <c r="D13" s="93" t="s">
        <v>251</v>
      </c>
      <c r="E13" s="93" t="s">
        <v>251</v>
      </c>
      <c r="F13" s="93" t="s">
        <v>216</v>
      </c>
      <c r="G13" s="110"/>
      <c r="H13" s="93" t="s">
        <v>81</v>
      </c>
      <c r="I13" s="93" t="s">
        <v>208</v>
      </c>
      <c r="J13" s="93" t="s">
        <v>204</v>
      </c>
      <c r="K13" s="93" t="s">
        <v>217</v>
      </c>
      <c r="L13" s="93">
        <v>0</v>
      </c>
      <c r="M13" s="93"/>
      <c r="N13" s="122">
        <v>0</v>
      </c>
      <c r="O13" s="122">
        <v>0</v>
      </c>
      <c r="P13" s="122" t="str">
        <f t="shared" ref="P13:P14" si="128">IF(AND(N13=0,O13=0),"нет минмакс",IF((S13-N13)&lt;0,"меньше мин",IF((S13-O13)&gt;0,"больше макс","в диапазоне")))</f>
        <v>нет минмакс</v>
      </c>
      <c r="Q13" s="95">
        <v>73</v>
      </c>
      <c r="R13" s="95">
        <f t="shared" ref="R13:R14" si="129">Q13*FH13</f>
        <v>4604796.9300000006</v>
      </c>
      <c r="S13" s="94">
        <v>85</v>
      </c>
      <c r="T13" s="94">
        <v>5361749.8500000006</v>
      </c>
      <c r="U13" s="94">
        <f t="shared" ref="U13:U14" si="130">IFERROR(ROUNDUP(S13/$EX13,0)*$EY13,0)</f>
        <v>33</v>
      </c>
      <c r="V13" s="94">
        <f t="shared" ref="V13:V14" si="131">SUM(Z13:AD13)</f>
        <v>73</v>
      </c>
      <c r="W13" s="94">
        <f t="shared" ref="W13:W14" si="132">V13*FH13</f>
        <v>4604796.9300000006</v>
      </c>
      <c r="X13" s="94">
        <f t="shared" ref="X13:X14" si="133">IFERROR(ROUNDUP(V13/$EX13,0)*$EY13,0)</f>
        <v>28.5</v>
      </c>
      <c r="Y13" s="113"/>
      <c r="Z13" s="95">
        <v>73</v>
      </c>
      <c r="AA13" s="94">
        <v>0</v>
      </c>
      <c r="AB13" s="94">
        <v>0</v>
      </c>
      <c r="AC13" s="95">
        <v>0</v>
      </c>
      <c r="AD13" s="95">
        <v>0</v>
      </c>
      <c r="AE13" s="95">
        <f t="shared" ref="AE13:AE14" si="134">AA13*FH13</f>
        <v>0</v>
      </c>
      <c r="AF13" s="95">
        <f t="shared" ref="AF13:AF14" si="135">AB13*FH13</f>
        <v>0</v>
      </c>
      <c r="AG13" s="96">
        <v>0</v>
      </c>
      <c r="AH13" s="95">
        <f t="shared" ref="AH13:AH14" si="136">V13-AG13</f>
        <v>73</v>
      </c>
      <c r="AI13" s="94">
        <f t="shared" ref="AI13:AI14" si="137">IF(AH13&gt;0,AH13*FH13,0)</f>
        <v>4604796.9300000006</v>
      </c>
      <c r="AJ13" s="94">
        <f t="shared" ref="AJ13:AJ14" si="138">CU13</f>
        <v>4</v>
      </c>
      <c r="AK13" s="94">
        <f t="shared" ref="AK13:AK14" si="139">SUM(CS13:CU13)</f>
        <v>20</v>
      </c>
      <c r="AL13" s="94">
        <f t="shared" ref="AL13:AL14" si="140">SUM(CP13:CU13)</f>
        <v>32</v>
      </c>
      <c r="AM13" s="94">
        <f t="shared" ref="AM13:AM14" si="141">SUM(BK13:BP13)</f>
        <v>30</v>
      </c>
      <c r="AN13" s="94">
        <f t="shared" ref="AN13:AN14" si="142">IFERROR(S13/BQ13*30,"нет оборота")</f>
        <v>510</v>
      </c>
      <c r="AO13" s="94" t="str">
        <f t="shared" ref="AO13:AO14" si="143">IF(S13=0,"нет остатка",IF(AN13="нет оборота","нет плана",IF(AN13&lt;30,"&lt; 30 дней",IF(AND(AN13&gt;=30,AN13&lt;60),"&gt; 30 дней (до 60)",IF(AND(AN13&gt;=60,AN13&lt;70),"&gt; 60 дней (до 70)",IF(AND(AN13&gt;=70,AN13&lt;80),"&gt; 70 дней (до 80)",IF(AND(AN13&gt;=80,AN13&lt;90),"&gt; 80 дней (до 90)",IF(AND(AN13&gt;=90,AN13&lt;120),"&gt; 90 дней (до 120)",IF(AN13&gt;=120,"&gt; 120 дней")))))))))</f>
        <v>&gt; 120 дней</v>
      </c>
      <c r="AP13" s="94" t="s">
        <v>195</v>
      </c>
      <c r="AQ13" s="123" t="s">
        <v>218</v>
      </c>
      <c r="AR13" s="94" t="s">
        <v>195</v>
      </c>
      <c r="AS13" s="116" t="s">
        <v>233</v>
      </c>
      <c r="AT13" s="94" t="s">
        <v>195</v>
      </c>
      <c r="AU13" s="94"/>
      <c r="AV13" s="97" t="str">
        <f t="shared" ref="AV13:AV14" si="144">IF(V13=0,"нет остатка",IF(SUM(BK13:BP13)=0,"Нет планов",IF(BR13&lt;=0,"0-01",IF(BS13&lt;=0,"0-02",IF(BT13&lt;=0,"0-03",IF(BU13&lt;=0,"0-04",IF(BV13&lt;=0,"0-05",IF(BW13&lt;=0,"0-06",IF(BX13&lt;=0,"0-07",IF(BY13&lt;=0,"0-08",IF(BZ13&lt;=0,"0-09",IF(CA13&lt;=0,"0-10",IF(CB13&lt;=0,"0-11",IF(CC13&lt;=0,"0-12",IF(CD13&lt;=0,"0-13",IF(CE13&lt;=0,"0-14",IF(CF13&lt;=0,"0-15",IF(CG13&lt;=0,"0-16",IF(CH13&lt;=0,"0-17",IF(CI13&lt;=0,"0-18",IF(CJ13&lt;=0,"0-19",IF(CK13&lt;=0,"0-20",IF(CL13&lt;=0,"0-21",IF(CM13&lt;=0,"0-22",IF(CN13&lt;=0,"0-23",IF(CO13&lt;=0,"0-24","0-25 более 24"))))))))))))))))))))))))))</f>
        <v>0-15</v>
      </c>
      <c r="AW13" s="98">
        <f t="shared" ref="AW13:AW14" si="145">IF(AT13="Да",W13,0)</f>
        <v>4604796.9300000006</v>
      </c>
      <c r="AX13" s="14">
        <f t="shared" ref="AX13:AX14" si="146">MONTH(BC13)-6</f>
        <v>6</v>
      </c>
      <c r="AY13" s="94">
        <f t="shared" ref="AY13:AY14" si="147">IF(AX13&gt;6,W13,0)</f>
        <v>0</v>
      </c>
      <c r="AZ13" s="93" t="s">
        <v>1008</v>
      </c>
      <c r="BA13" s="26" t="s">
        <v>201</v>
      </c>
      <c r="BB13" s="26" t="s">
        <v>252</v>
      </c>
      <c r="BC13" s="27">
        <v>46022</v>
      </c>
      <c r="BD13" s="28" t="s">
        <v>253</v>
      </c>
      <c r="BE13" s="29">
        <v>0</v>
      </c>
      <c r="BF13" s="29">
        <f t="shared" ref="BF13:BF14" si="148">BE13*FH13</f>
        <v>0</v>
      </c>
      <c r="BG13" s="29">
        <v>0</v>
      </c>
      <c r="BH13" s="29">
        <f t="shared" ref="BH13:BH14" si="149">BG13*FH13</f>
        <v>0</v>
      </c>
      <c r="BI13" s="99">
        <v>0</v>
      </c>
      <c r="BJ13" s="109" t="s">
        <v>187</v>
      </c>
      <c r="BK13" s="100">
        <v>5</v>
      </c>
      <c r="BL13" s="100">
        <v>5</v>
      </c>
      <c r="BM13" s="100">
        <v>5</v>
      </c>
      <c r="BN13" s="100">
        <v>5</v>
      </c>
      <c r="BO13" s="100">
        <v>5</v>
      </c>
      <c r="BP13" s="100">
        <v>5</v>
      </c>
      <c r="BQ13" s="95">
        <f t="shared" ref="BQ13:BQ14" si="150">IF(COUNTIF(BK13:BP13,"&gt;0")=0,0,SUM(BK13:BP13)/COUNTIF(BK13:BP13,"&gt;0"))</f>
        <v>5</v>
      </c>
      <c r="BR13" s="95">
        <f t="shared" ref="BR13:BR14" si="151">IF(OR(Q13=0,SUM(BK13:BP13)=0,V13&gt;Q13),V13-BK13,Q13-BK13)</f>
        <v>68</v>
      </c>
      <c r="BS13" s="95">
        <f t="shared" ref="BS13:BW14" si="152">BR13-BL13</f>
        <v>63</v>
      </c>
      <c r="BT13" s="95">
        <f t="shared" si="152"/>
        <v>58</v>
      </c>
      <c r="BU13" s="95">
        <f t="shared" si="152"/>
        <v>53</v>
      </c>
      <c r="BV13" s="95">
        <f t="shared" si="152"/>
        <v>48</v>
      </c>
      <c r="BW13" s="95">
        <f t="shared" si="152"/>
        <v>43</v>
      </c>
      <c r="BX13" s="95">
        <f t="shared" ref="BX13:CO14" si="153">BW13-$BQ13</f>
        <v>38</v>
      </c>
      <c r="BY13" s="95">
        <f t="shared" si="153"/>
        <v>33</v>
      </c>
      <c r="BZ13" s="95">
        <f t="shared" si="153"/>
        <v>28</v>
      </c>
      <c r="CA13" s="95">
        <f t="shared" si="153"/>
        <v>23</v>
      </c>
      <c r="CB13" s="95">
        <f t="shared" si="153"/>
        <v>18</v>
      </c>
      <c r="CC13" s="95">
        <f t="shared" si="153"/>
        <v>13</v>
      </c>
      <c r="CD13" s="95">
        <f t="shared" si="153"/>
        <v>8</v>
      </c>
      <c r="CE13" s="95">
        <f t="shared" si="153"/>
        <v>3</v>
      </c>
      <c r="CF13" s="95">
        <f t="shared" si="153"/>
        <v>-2</v>
      </c>
      <c r="CG13" s="95">
        <f t="shared" si="153"/>
        <v>-7</v>
      </c>
      <c r="CH13" s="95">
        <f t="shared" si="153"/>
        <v>-12</v>
      </c>
      <c r="CI13" s="95">
        <f t="shared" si="153"/>
        <v>-17</v>
      </c>
      <c r="CJ13" s="95">
        <f t="shared" si="153"/>
        <v>-22</v>
      </c>
      <c r="CK13" s="95">
        <f t="shared" si="153"/>
        <v>-27</v>
      </c>
      <c r="CL13" s="95">
        <f t="shared" si="153"/>
        <v>-32</v>
      </c>
      <c r="CM13" s="95">
        <f t="shared" si="153"/>
        <v>-37</v>
      </c>
      <c r="CN13" s="95">
        <f t="shared" si="153"/>
        <v>-42</v>
      </c>
      <c r="CO13" s="95">
        <f t="shared" si="153"/>
        <v>-47</v>
      </c>
      <c r="CP13" s="100">
        <v>4</v>
      </c>
      <c r="CQ13" s="100">
        <v>4</v>
      </c>
      <c r="CR13" s="100">
        <v>4</v>
      </c>
      <c r="CS13" s="100">
        <v>8</v>
      </c>
      <c r="CT13" s="100">
        <v>8</v>
      </c>
      <c r="CU13" s="100">
        <v>4</v>
      </c>
      <c r="CV13" s="101">
        <f t="shared" ref="CV13:CV14" si="154">IF(COUNTIF(CP13:CU13,"&gt;0")=0,0,SUM(CP13:CU13)/COUNTIF(CP13:CU13,"&gt;0"))</f>
        <v>5.333333333333333</v>
      </c>
      <c r="CW13" s="31" t="s">
        <v>187</v>
      </c>
      <c r="CX13" s="31" t="s">
        <v>187</v>
      </c>
      <c r="CY13" s="62">
        <v>0</v>
      </c>
      <c r="CZ13" s="62">
        <v>8</v>
      </c>
      <c r="DA13" s="102">
        <f t="shared" ref="DA13:DA14" si="155">IFERROR(CZ13/CY13,0)</f>
        <v>0</v>
      </c>
      <c r="DB13" s="62">
        <f t="shared" ref="DB13:DB14" si="156">CY13*FH13</f>
        <v>0</v>
      </c>
      <c r="DC13" s="62">
        <f t="shared" ref="DC13:DC14" si="157">CZ13*FH13</f>
        <v>504635.28</v>
      </c>
      <c r="DD13" s="102">
        <f t="shared" ref="DD13:DD14" si="158">IFERROR(DC13/DB13,0)</f>
        <v>0</v>
      </c>
      <c r="DE13" s="31">
        <v>0</v>
      </c>
      <c r="DG13" s="31">
        <v>0</v>
      </c>
      <c r="DH13" s="48">
        <f t="shared" ref="DH13:DH14" si="159">IFERROR(ROUNDUP(DG13/$EX13,0)*$EY13,0)</f>
        <v>0</v>
      </c>
      <c r="DI13" s="62">
        <v>98.805999999999997</v>
      </c>
      <c r="DJ13" s="62">
        <v>6232652.2609999999</v>
      </c>
      <c r="DK13" s="48">
        <f t="shared" ref="DK13:DK14" si="160">IFERROR(ROUNDUP(DI13/$EX13,0)*$EY13,0)</f>
        <v>37.5</v>
      </c>
      <c r="DL13" s="62">
        <v>4</v>
      </c>
      <c r="DM13" s="62">
        <v>252317.62336633663</v>
      </c>
      <c r="DN13" s="62">
        <v>93.856999999999999</v>
      </c>
      <c r="DO13" s="62">
        <v>5920452.8090000004</v>
      </c>
      <c r="DP13" s="48">
        <f t="shared" ref="DP13:DP14" si="161">IFERROR(ROUNDUP(DN13/$EX13,0)*$EY13,0)</f>
        <v>36</v>
      </c>
      <c r="DQ13" s="62">
        <v>4</v>
      </c>
      <c r="DR13" s="62">
        <v>252317.62350515465</v>
      </c>
      <c r="DS13" s="62">
        <v>91.71</v>
      </c>
      <c r="DT13" s="62">
        <v>5784991.9649999999</v>
      </c>
      <c r="DU13" s="48">
        <f t="shared" ref="DU13:DU14" si="162">IFERROR(ROUNDUP(DS13/$EX13,0)*$EY13,0)</f>
        <v>34.5</v>
      </c>
      <c r="DV13" s="62">
        <v>8</v>
      </c>
      <c r="DW13" s="62">
        <v>504635.24701030931</v>
      </c>
      <c r="DX13" s="62">
        <f t="shared" ref="DX13:DX14" si="163">$DF13*BK13/30</f>
        <v>0</v>
      </c>
      <c r="DY13" s="62">
        <f t="shared" ref="DY13:DY14" si="164">DX13*$FH13</f>
        <v>0</v>
      </c>
      <c r="DZ13" s="48">
        <f t="shared" ref="DZ13:DZ14" si="165">IFERROR(ROUNDUP(DX13/$EX13,0)*$EY13,0)</f>
        <v>0</v>
      </c>
      <c r="EA13" s="62">
        <f t="shared" ref="EA13:EA14" si="166">$DF13*BL13/30</f>
        <v>0</v>
      </c>
      <c r="EB13" s="62">
        <f t="shared" ref="EB13:EB14" si="167">EA13*$FH13</f>
        <v>0</v>
      </c>
      <c r="EC13" s="48">
        <f t="shared" ref="EC13:EC14" si="168">IFERROR(ROUNDUP(EA13/$EX13,0)*$EY13,0)</f>
        <v>0</v>
      </c>
      <c r="ED13" s="62">
        <f t="shared" ref="ED13:ED14" si="169">$DF13*BM13/30</f>
        <v>0</v>
      </c>
      <c r="EE13" s="62">
        <f t="shared" ref="EE13:EE14" si="170">ED13*$FH13</f>
        <v>0</v>
      </c>
      <c r="EF13" s="48">
        <f t="shared" ref="EF13:EF14" si="171">IFERROR(ROUNDUP(ED13/$EX13,0)*$EY13,0)</f>
        <v>0</v>
      </c>
      <c r="EG13" s="62">
        <f t="shared" ref="EG13:EG14" si="172">$DF13*BN13/30</f>
        <v>0</v>
      </c>
      <c r="EH13" s="62">
        <f t="shared" ref="EH13:EH14" si="173">EG13*$FH13</f>
        <v>0</v>
      </c>
      <c r="EI13" s="48">
        <f t="shared" ref="EI13:EI14" si="174">IFERROR(ROUNDUP(EG13/$EX13,0)*$EY13,0)</f>
        <v>0</v>
      </c>
      <c r="EJ13" s="62">
        <f t="shared" ref="EJ13:EJ14" si="175">$DF13*BO13/30</f>
        <v>0</v>
      </c>
      <c r="EK13" s="62">
        <f t="shared" ref="EK13:EK14" si="176">EJ13*$FH13</f>
        <v>0</v>
      </c>
      <c r="EL13" s="48">
        <f t="shared" ref="EL13:EL14" si="177">IFERROR(ROUNDUP(EJ13/$EX13,0)*$EY13,0)</f>
        <v>0</v>
      </c>
      <c r="EM13" s="62">
        <f t="shared" ref="EM13:EM14" si="178">$DF13*BP13/30</f>
        <v>0</v>
      </c>
      <c r="EN13" s="62">
        <f t="shared" ref="EN13:EN14" si="179">EM13*$FH13</f>
        <v>0</v>
      </c>
      <c r="EO13" s="48">
        <f t="shared" ref="EO13:EO14" si="180">IFERROR(ROUNDUP(EM13/$EX13,0)*$EY13,0)</f>
        <v>0</v>
      </c>
      <c r="EP13" s="62">
        <f t="shared" ref="EP13:ER14" si="181">BK13*$FH13</f>
        <v>315397.05000000005</v>
      </c>
      <c r="EQ13" s="62">
        <f t="shared" si="181"/>
        <v>315397.05000000005</v>
      </c>
      <c r="ER13" s="62">
        <f t="shared" si="181"/>
        <v>315397.05000000005</v>
      </c>
      <c r="ES13" s="62">
        <f t="shared" ref="ES13:EU14" si="182">BN13*$FH13</f>
        <v>315397.05000000005</v>
      </c>
      <c r="ET13" s="62">
        <f t="shared" si="182"/>
        <v>315397.05000000005</v>
      </c>
      <c r="EU13" s="62">
        <f t="shared" si="182"/>
        <v>315397.05000000005</v>
      </c>
      <c r="EV13" s="31" t="s">
        <v>498</v>
      </c>
      <c r="EW13" s="103">
        <v>0</v>
      </c>
      <c r="EX13" s="104">
        <v>4</v>
      </c>
      <c r="EY13" s="104">
        <v>1.5</v>
      </c>
      <c r="EZ13" s="104"/>
      <c r="FA13" s="104"/>
      <c r="FB13" s="119"/>
      <c r="FC13" s="119"/>
      <c r="FE13" s="105">
        <v>63079.41</v>
      </c>
      <c r="FF13" s="105">
        <v>63079.41</v>
      </c>
      <c r="FG13" s="105">
        <v>63079.41</v>
      </c>
      <c r="FH13" s="106">
        <v>63079.41</v>
      </c>
      <c r="FI13" s="107" t="b">
        <f t="shared" ref="FI13:FI14" si="183">EXACT(AT13,AP13)</f>
        <v>1</v>
      </c>
      <c r="FJ13" s="34"/>
      <c r="FK13" s="104" t="s">
        <v>201</v>
      </c>
      <c r="FL13" s="104" t="s">
        <v>252</v>
      </c>
      <c r="FM13" s="104">
        <v>45962</v>
      </c>
      <c r="FN13" s="104" t="s">
        <v>253</v>
      </c>
      <c r="FO13" s="104">
        <v>0</v>
      </c>
      <c r="FP13" s="104"/>
      <c r="FQ13" s="104">
        <v>0</v>
      </c>
      <c r="FR13" s="104" t="b">
        <f t="shared" si="57"/>
        <v>1</v>
      </c>
      <c r="FS13" s="104" t="b">
        <f t="shared" si="58"/>
        <v>1</v>
      </c>
      <c r="FT13" s="104" t="b">
        <f t="shared" si="59"/>
        <v>0</v>
      </c>
      <c r="FU13" s="104" t="b">
        <f t="shared" si="60"/>
        <v>1</v>
      </c>
      <c r="FV13" s="104" t="b">
        <f t="shared" si="61"/>
        <v>1</v>
      </c>
      <c r="FW13" s="104"/>
      <c r="FX13" s="104" t="b">
        <f t="shared" ref="FX13:FX14" si="184">EXACT(FQ13,BI13)</f>
        <v>1</v>
      </c>
      <c r="FY13" s="104" t="s">
        <v>214</v>
      </c>
      <c r="FZ13" s="104" t="b">
        <f t="shared" ref="FZ13:FZ14" si="185">EXACT(FY13,C13)</f>
        <v>1</v>
      </c>
      <c r="GA13" s="104">
        <v>0</v>
      </c>
      <c r="GB13" s="104" t="s">
        <v>216</v>
      </c>
      <c r="GC13" s="104"/>
      <c r="GD13" s="104" t="s">
        <v>214</v>
      </c>
      <c r="GE13" s="104">
        <v>0</v>
      </c>
      <c r="GF13" s="104" t="e">
        <v>#N/A</v>
      </c>
      <c r="GG13" s="104">
        <v>0</v>
      </c>
      <c r="GH13" s="104" t="b">
        <f t="shared" ref="GH13:GH14" si="186">EXACT(GD13,C13)</f>
        <v>1</v>
      </c>
      <c r="GI13" s="108" t="b">
        <f t="shared" ref="GI13:GI14" si="187">EXACT(GG13,G13)</f>
        <v>0</v>
      </c>
    </row>
    <row r="14" spans="1:191" s="31" customFormat="1" hidden="1" x14ac:dyDescent="0.25">
      <c r="A14" s="109">
        <v>165667</v>
      </c>
      <c r="B14" s="109">
        <v>100842</v>
      </c>
      <c r="C14" s="110" t="s">
        <v>214</v>
      </c>
      <c r="D14" s="109" t="s">
        <v>251</v>
      </c>
      <c r="E14" s="109" t="s">
        <v>254</v>
      </c>
      <c r="F14" s="109" t="s">
        <v>216</v>
      </c>
      <c r="G14" s="110"/>
      <c r="H14" s="109" t="s">
        <v>188</v>
      </c>
      <c r="I14" s="109" t="s">
        <v>189</v>
      </c>
      <c r="J14" s="109" t="s">
        <v>189</v>
      </c>
      <c r="K14" s="109"/>
      <c r="L14" s="109">
        <v>0</v>
      </c>
      <c r="M14" s="109"/>
      <c r="N14" s="111">
        <v>14.16</v>
      </c>
      <c r="O14" s="111">
        <v>114.16</v>
      </c>
      <c r="P14" s="111" t="str">
        <f t="shared" si="128"/>
        <v>больше макс</v>
      </c>
      <c r="Q14" s="95">
        <v>361</v>
      </c>
      <c r="R14" s="95">
        <f t="shared" si="129"/>
        <v>31309.530000000002</v>
      </c>
      <c r="S14" s="112">
        <v>361</v>
      </c>
      <c r="T14" s="112">
        <v>31309.530000000002</v>
      </c>
      <c r="U14" s="112">
        <f t="shared" si="130"/>
        <v>0</v>
      </c>
      <c r="V14" s="113">
        <f t="shared" si="131"/>
        <v>361</v>
      </c>
      <c r="W14" s="113">
        <f t="shared" si="132"/>
        <v>31309.530000000002</v>
      </c>
      <c r="X14" s="113">
        <f t="shared" si="133"/>
        <v>0</v>
      </c>
      <c r="Y14" s="113"/>
      <c r="Z14" s="95">
        <v>361</v>
      </c>
      <c r="AA14" s="95">
        <v>0</v>
      </c>
      <c r="AB14" s="95">
        <v>0</v>
      </c>
      <c r="AC14" s="95">
        <v>0</v>
      </c>
      <c r="AD14" s="95">
        <v>0</v>
      </c>
      <c r="AE14" s="95">
        <f t="shared" si="134"/>
        <v>0</v>
      </c>
      <c r="AF14" s="95">
        <f t="shared" si="135"/>
        <v>0</v>
      </c>
      <c r="AG14" s="114">
        <v>0</v>
      </c>
      <c r="AH14" s="95">
        <f t="shared" si="136"/>
        <v>361</v>
      </c>
      <c r="AI14" s="115">
        <f t="shared" si="137"/>
        <v>31309.530000000002</v>
      </c>
      <c r="AJ14" s="95">
        <f t="shared" si="138"/>
        <v>0</v>
      </c>
      <c r="AK14" s="95">
        <f t="shared" si="139"/>
        <v>0</v>
      </c>
      <c r="AL14" s="95">
        <f t="shared" si="140"/>
        <v>0</v>
      </c>
      <c r="AM14" s="95">
        <f t="shared" si="141"/>
        <v>5</v>
      </c>
      <c r="AN14" s="95">
        <f t="shared" si="142"/>
        <v>2166</v>
      </c>
      <c r="AO14" s="95" t="str">
        <f t="shared" si="143"/>
        <v>&gt; 120 дней</v>
      </c>
      <c r="AP14" s="29" t="s">
        <v>195</v>
      </c>
      <c r="AQ14" s="116" t="s">
        <v>209</v>
      </c>
      <c r="AR14" s="29" t="s">
        <v>195</v>
      </c>
      <c r="AS14" s="116" t="s">
        <v>200</v>
      </c>
      <c r="AT14" s="25" t="s">
        <v>195</v>
      </c>
      <c r="AU14" s="25"/>
      <c r="AV14" s="97" t="str">
        <f t="shared" si="144"/>
        <v>0-25 более 24</v>
      </c>
      <c r="AW14" s="117">
        <f t="shared" si="145"/>
        <v>31309.530000000002</v>
      </c>
      <c r="AX14" s="14">
        <f t="shared" si="146"/>
        <v>6</v>
      </c>
      <c r="AY14" s="25">
        <f t="shared" si="147"/>
        <v>0</v>
      </c>
      <c r="AZ14" s="109" t="s">
        <v>1008</v>
      </c>
      <c r="BA14" s="26" t="s">
        <v>196</v>
      </c>
      <c r="BB14" s="26" t="s">
        <v>255</v>
      </c>
      <c r="BC14" s="27">
        <v>46022</v>
      </c>
      <c r="BD14" s="28"/>
      <c r="BE14" s="29">
        <v>0</v>
      </c>
      <c r="BF14" s="29">
        <f t="shared" si="148"/>
        <v>0</v>
      </c>
      <c r="BG14" s="29">
        <v>0</v>
      </c>
      <c r="BH14" s="29">
        <f t="shared" si="149"/>
        <v>0</v>
      </c>
      <c r="BI14" s="99">
        <v>0</v>
      </c>
      <c r="BJ14" s="109">
        <v>0</v>
      </c>
      <c r="BK14" s="95">
        <v>0</v>
      </c>
      <c r="BL14" s="95">
        <v>0</v>
      </c>
      <c r="BM14" s="95">
        <v>0</v>
      </c>
      <c r="BN14" s="95">
        <v>0</v>
      </c>
      <c r="BO14" s="95">
        <v>0</v>
      </c>
      <c r="BP14" s="95">
        <v>5</v>
      </c>
      <c r="BQ14" s="95">
        <f t="shared" si="150"/>
        <v>5</v>
      </c>
      <c r="BR14" s="95">
        <f t="shared" si="151"/>
        <v>361</v>
      </c>
      <c r="BS14" s="95">
        <f t="shared" si="152"/>
        <v>361</v>
      </c>
      <c r="BT14" s="95">
        <f t="shared" si="152"/>
        <v>361</v>
      </c>
      <c r="BU14" s="95">
        <f t="shared" si="152"/>
        <v>361</v>
      </c>
      <c r="BV14" s="95">
        <f t="shared" si="152"/>
        <v>361</v>
      </c>
      <c r="BW14" s="95">
        <f t="shared" si="152"/>
        <v>356</v>
      </c>
      <c r="BX14" s="95">
        <f t="shared" si="153"/>
        <v>351</v>
      </c>
      <c r="BY14" s="95">
        <f t="shared" si="153"/>
        <v>346</v>
      </c>
      <c r="BZ14" s="95">
        <f t="shared" si="153"/>
        <v>341</v>
      </c>
      <c r="CA14" s="95">
        <f t="shared" si="153"/>
        <v>336</v>
      </c>
      <c r="CB14" s="95">
        <f t="shared" si="153"/>
        <v>331</v>
      </c>
      <c r="CC14" s="95">
        <f t="shared" si="153"/>
        <v>326</v>
      </c>
      <c r="CD14" s="95">
        <f t="shared" si="153"/>
        <v>321</v>
      </c>
      <c r="CE14" s="95">
        <f t="shared" si="153"/>
        <v>316</v>
      </c>
      <c r="CF14" s="95">
        <f t="shared" si="153"/>
        <v>311</v>
      </c>
      <c r="CG14" s="95">
        <f t="shared" si="153"/>
        <v>306</v>
      </c>
      <c r="CH14" s="95">
        <f t="shared" si="153"/>
        <v>301</v>
      </c>
      <c r="CI14" s="95">
        <f t="shared" si="153"/>
        <v>296</v>
      </c>
      <c r="CJ14" s="95">
        <f t="shared" si="153"/>
        <v>291</v>
      </c>
      <c r="CK14" s="95">
        <f t="shared" si="153"/>
        <v>286</v>
      </c>
      <c r="CL14" s="95">
        <f t="shared" si="153"/>
        <v>281</v>
      </c>
      <c r="CM14" s="95">
        <f t="shared" si="153"/>
        <v>276</v>
      </c>
      <c r="CN14" s="95">
        <f t="shared" si="153"/>
        <v>271</v>
      </c>
      <c r="CO14" s="95">
        <f t="shared" si="153"/>
        <v>266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  <c r="CV14" s="121">
        <f t="shared" si="154"/>
        <v>0</v>
      </c>
      <c r="CW14" s="31">
        <v>0</v>
      </c>
      <c r="CX14" s="31">
        <v>8</v>
      </c>
      <c r="CY14" s="62">
        <v>0</v>
      </c>
      <c r="CZ14" s="62">
        <v>0</v>
      </c>
      <c r="DA14" s="102">
        <f t="shared" si="155"/>
        <v>0</v>
      </c>
      <c r="DB14" s="62">
        <f t="shared" si="156"/>
        <v>0</v>
      </c>
      <c r="DC14" s="62">
        <f t="shared" si="157"/>
        <v>0</v>
      </c>
      <c r="DD14" s="102">
        <f t="shared" si="158"/>
        <v>0</v>
      </c>
      <c r="DE14" s="31">
        <v>0</v>
      </c>
      <c r="DF14" s="31">
        <v>90</v>
      </c>
      <c r="DG14" s="31">
        <v>0</v>
      </c>
      <c r="DH14" s="48">
        <f t="shared" si="159"/>
        <v>0</v>
      </c>
      <c r="DI14" s="62">
        <v>361</v>
      </c>
      <c r="DJ14" s="62">
        <v>31309.83</v>
      </c>
      <c r="DK14" s="48">
        <f t="shared" si="160"/>
        <v>0</v>
      </c>
      <c r="DL14" s="62">
        <v>0</v>
      </c>
      <c r="DM14" s="62">
        <v>0</v>
      </c>
      <c r="DN14" s="62">
        <v>361</v>
      </c>
      <c r="DO14" s="62">
        <v>31309.83</v>
      </c>
      <c r="DP14" s="48">
        <f t="shared" si="161"/>
        <v>0</v>
      </c>
      <c r="DQ14" s="62">
        <v>0</v>
      </c>
      <c r="DR14" s="62">
        <v>0</v>
      </c>
      <c r="DS14" s="62">
        <v>361</v>
      </c>
      <c r="DT14" s="62">
        <v>31309.83</v>
      </c>
      <c r="DU14" s="48">
        <f t="shared" si="162"/>
        <v>0</v>
      </c>
      <c r="DV14" s="62">
        <v>0</v>
      </c>
      <c r="DW14" s="62">
        <v>0</v>
      </c>
      <c r="DX14" s="62">
        <f t="shared" si="163"/>
        <v>0</v>
      </c>
      <c r="DY14" s="62">
        <f t="shared" si="164"/>
        <v>0</v>
      </c>
      <c r="DZ14" s="48">
        <f t="shared" si="165"/>
        <v>0</v>
      </c>
      <c r="EA14" s="62">
        <f t="shared" si="166"/>
        <v>0</v>
      </c>
      <c r="EB14" s="62">
        <f t="shared" si="167"/>
        <v>0</v>
      </c>
      <c r="EC14" s="48">
        <f t="shared" si="168"/>
        <v>0</v>
      </c>
      <c r="ED14" s="62">
        <f t="shared" si="169"/>
        <v>0</v>
      </c>
      <c r="EE14" s="62">
        <f t="shared" si="170"/>
        <v>0</v>
      </c>
      <c r="EF14" s="48">
        <f t="shared" si="171"/>
        <v>0</v>
      </c>
      <c r="EG14" s="62">
        <f t="shared" si="172"/>
        <v>0</v>
      </c>
      <c r="EH14" s="62">
        <f t="shared" si="173"/>
        <v>0</v>
      </c>
      <c r="EI14" s="48">
        <f t="shared" si="174"/>
        <v>0</v>
      </c>
      <c r="EJ14" s="62">
        <f t="shared" si="175"/>
        <v>0</v>
      </c>
      <c r="EK14" s="62">
        <f t="shared" si="176"/>
        <v>0</v>
      </c>
      <c r="EL14" s="48">
        <f t="shared" si="177"/>
        <v>0</v>
      </c>
      <c r="EM14" s="62">
        <f t="shared" si="178"/>
        <v>15</v>
      </c>
      <c r="EN14" s="62">
        <f t="shared" si="179"/>
        <v>1300.95</v>
      </c>
      <c r="EO14" s="48">
        <f t="shared" si="180"/>
        <v>0</v>
      </c>
      <c r="EP14" s="62">
        <f t="shared" si="181"/>
        <v>0</v>
      </c>
      <c r="EQ14" s="62">
        <f t="shared" si="181"/>
        <v>0</v>
      </c>
      <c r="ER14" s="62">
        <f t="shared" si="181"/>
        <v>0</v>
      </c>
      <c r="ES14" s="62">
        <f t="shared" si="182"/>
        <v>0</v>
      </c>
      <c r="ET14" s="62">
        <f t="shared" si="182"/>
        <v>0</v>
      </c>
      <c r="EU14" s="62">
        <f t="shared" si="182"/>
        <v>433.65000000000003</v>
      </c>
      <c r="EV14" s="31" t="s">
        <v>192</v>
      </c>
      <c r="EW14" s="103">
        <v>0</v>
      </c>
      <c r="EX14" s="31">
        <v>0</v>
      </c>
      <c r="EY14" s="31">
        <v>0</v>
      </c>
      <c r="FB14" s="119"/>
      <c r="FC14" s="119"/>
      <c r="FE14" s="105">
        <v>86.73</v>
      </c>
      <c r="FF14" s="105">
        <v>86.73</v>
      </c>
      <c r="FG14" s="105">
        <v>86.73</v>
      </c>
      <c r="FH14" s="106">
        <v>86.73</v>
      </c>
      <c r="FI14" s="107" t="b">
        <f t="shared" si="183"/>
        <v>1</v>
      </c>
      <c r="FJ14" s="34"/>
      <c r="FK14" s="104" t="s">
        <v>196</v>
      </c>
      <c r="FL14" s="104" t="s">
        <v>255</v>
      </c>
      <c r="FM14" s="104">
        <v>46022</v>
      </c>
      <c r="FN14" s="104">
        <v>0</v>
      </c>
      <c r="FO14" s="104">
        <v>0</v>
      </c>
      <c r="FP14" s="104"/>
      <c r="FQ14" s="104">
        <v>0</v>
      </c>
      <c r="FR14" s="103" t="b">
        <f t="shared" si="57"/>
        <v>1</v>
      </c>
      <c r="FS14" s="103" t="b">
        <f t="shared" si="58"/>
        <v>1</v>
      </c>
      <c r="FT14" s="103" t="b">
        <f t="shared" si="59"/>
        <v>1</v>
      </c>
      <c r="FU14" s="103" t="b">
        <f t="shared" si="60"/>
        <v>0</v>
      </c>
      <c r="FV14" s="103" t="b">
        <f t="shared" si="61"/>
        <v>1</v>
      </c>
      <c r="FW14" s="103"/>
      <c r="FX14" s="120" t="b">
        <f t="shared" si="184"/>
        <v>1</v>
      </c>
      <c r="FY14" s="104" t="s">
        <v>214</v>
      </c>
      <c r="FZ14" s="104" t="b">
        <f t="shared" si="185"/>
        <v>1</v>
      </c>
      <c r="GA14" s="104">
        <v>0</v>
      </c>
      <c r="GB14" s="104" t="s">
        <v>216</v>
      </c>
      <c r="GD14" s="104" t="s">
        <v>214</v>
      </c>
      <c r="GE14" s="104">
        <v>0</v>
      </c>
      <c r="GF14" s="104" t="e">
        <v>#N/A</v>
      </c>
      <c r="GG14" s="104">
        <v>0</v>
      </c>
      <c r="GH14" s="104" t="b">
        <f t="shared" si="186"/>
        <v>1</v>
      </c>
      <c r="GI14" s="8" t="b">
        <f t="shared" si="187"/>
        <v>0</v>
      </c>
    </row>
    <row r="15" spans="1:191" s="31" customFormat="1" ht="30" hidden="1" x14ac:dyDescent="0.25">
      <c r="A15" s="93">
        <v>131268</v>
      </c>
      <c r="B15" s="93">
        <v>322853</v>
      </c>
      <c r="C15" s="110" t="s">
        <v>214</v>
      </c>
      <c r="D15" s="93" t="s">
        <v>262</v>
      </c>
      <c r="E15" s="93" t="s">
        <v>262</v>
      </c>
      <c r="F15" s="93" t="s">
        <v>193</v>
      </c>
      <c r="G15" s="110"/>
      <c r="H15" s="93" t="s">
        <v>81</v>
      </c>
      <c r="I15" s="93" t="s">
        <v>208</v>
      </c>
      <c r="J15" s="93" t="s">
        <v>204</v>
      </c>
      <c r="K15" s="93" t="s">
        <v>217</v>
      </c>
      <c r="L15" s="93">
        <v>0</v>
      </c>
      <c r="M15" s="93"/>
      <c r="N15" s="122">
        <v>21</v>
      </c>
      <c r="O15" s="122">
        <v>43</v>
      </c>
      <c r="P15" s="122" t="str">
        <f t="shared" ref="P15:P20" si="188">IF(AND(N15=0,O15=0),"нет минмакс",IF((S15-N15)&lt;0,"меньше мин",IF((S15-O15)&gt;0,"больше макс","в диапазоне")))</f>
        <v>больше макс</v>
      </c>
      <c r="Q15" s="95">
        <v>133</v>
      </c>
      <c r="R15" s="95">
        <f t="shared" ref="R15:R20" si="189">Q15*FH15</f>
        <v>5461583.8200000003</v>
      </c>
      <c r="S15" s="94">
        <v>74</v>
      </c>
      <c r="T15" s="94">
        <v>3216126.58</v>
      </c>
      <c r="U15" s="94">
        <f t="shared" ref="U15:U20" si="190">IFERROR(ROUNDUP(S15/$EX15,0)*$EY15,0)</f>
        <v>28.5</v>
      </c>
      <c r="V15" s="94">
        <f t="shared" ref="V15:V20" si="191">SUM(Z15:AD15)</f>
        <v>69</v>
      </c>
      <c r="W15" s="94">
        <f t="shared" ref="W15:W20" si="192">V15*FH15</f>
        <v>2833453.2600000002</v>
      </c>
      <c r="X15" s="94">
        <f t="shared" ref="X15:X20" si="193">IFERROR(ROUNDUP(V15/$EX15,0)*$EY15,0)</f>
        <v>27</v>
      </c>
      <c r="Y15" s="113"/>
      <c r="Z15" s="95">
        <v>69</v>
      </c>
      <c r="AA15" s="94">
        <v>0</v>
      </c>
      <c r="AB15" s="94">
        <v>0</v>
      </c>
      <c r="AC15" s="95">
        <v>0</v>
      </c>
      <c r="AD15" s="95">
        <v>0</v>
      </c>
      <c r="AE15" s="95">
        <f t="shared" ref="AE15:AE20" si="194">AA15*FH15</f>
        <v>0</v>
      </c>
      <c r="AF15" s="95">
        <f t="shared" ref="AF15:AF20" si="195">AB15*FH15</f>
        <v>0</v>
      </c>
      <c r="AG15" s="96">
        <v>96</v>
      </c>
      <c r="AH15" s="95">
        <f t="shared" ref="AH15:AH20" si="196">V15-AG15</f>
        <v>-27</v>
      </c>
      <c r="AI15" s="94">
        <f t="shared" ref="AI15:AI20" si="197">IF(AH15&gt;0,AH15*FH15,0)</f>
        <v>0</v>
      </c>
      <c r="AJ15" s="94">
        <f t="shared" ref="AJ15:AJ20" si="198">CU15</f>
        <v>49</v>
      </c>
      <c r="AK15" s="94">
        <f t="shared" ref="AK15:AK20" si="199">SUM(CS15:CU15)</f>
        <v>195</v>
      </c>
      <c r="AL15" s="94">
        <f t="shared" ref="AL15:AL20" si="200">SUM(CP15:CU15)</f>
        <v>363</v>
      </c>
      <c r="AM15" s="94">
        <f t="shared" ref="AM15:AM20" si="201">SUM(BK15:BP15)</f>
        <v>246</v>
      </c>
      <c r="AN15" s="94">
        <f t="shared" ref="AN15:AN20" si="202">IFERROR(S15/BQ15*30,"нет оборота")</f>
        <v>54.146341463414636</v>
      </c>
      <c r="AO15" s="94" t="str">
        <f t="shared" ref="AO15:AO20" si="203">IF(S15=0,"нет остатка",IF(AN15="нет оборота","нет плана",IF(AN15&lt;30,"&lt; 30 дней",IF(AND(AN15&gt;=30,AN15&lt;60),"&gt; 30 дней (до 60)",IF(AND(AN15&gt;=60,AN15&lt;70),"&gt; 60 дней (до 70)",IF(AND(AN15&gt;=70,AN15&lt;80),"&gt; 70 дней (до 80)",IF(AND(AN15&gt;=80,AN15&lt;90),"&gt; 80 дней (до 90)",IF(AND(AN15&gt;=90,AN15&lt;120),"&gt; 90 дней (до 120)",IF(AN15&gt;=120,"&gt; 120 дней")))))))))</f>
        <v>&gt; 30 дней (до 60)</v>
      </c>
      <c r="AP15" s="94" t="s">
        <v>185</v>
      </c>
      <c r="AQ15" s="123" t="s">
        <v>186</v>
      </c>
      <c r="AR15" s="94" t="s">
        <v>185</v>
      </c>
      <c r="AS15" s="116" t="s">
        <v>197</v>
      </c>
      <c r="AT15" s="94" t="s">
        <v>195</v>
      </c>
      <c r="AU15" s="94"/>
      <c r="AV15" s="97" t="str">
        <f t="shared" ref="AV15:AV20" si="204">IF(V15=0,"нет остатка",IF(SUM(BK15:BP15)=0,"Нет планов",IF(BR15&lt;=0,"0-01",IF(BS15&lt;=0,"0-02",IF(BT15&lt;=0,"0-03",IF(BU15&lt;=0,"0-04",IF(BV15&lt;=0,"0-05",IF(BW15&lt;=0,"0-06",IF(BX15&lt;=0,"0-07",IF(BY15&lt;=0,"0-08",IF(BZ15&lt;=0,"0-09",IF(CA15&lt;=0,"0-10",IF(CB15&lt;=0,"0-11",IF(CC15&lt;=0,"0-12",IF(CD15&lt;=0,"0-13",IF(CE15&lt;=0,"0-14",IF(CF15&lt;=0,"0-15",IF(CG15&lt;=0,"0-16",IF(CH15&lt;=0,"0-17",IF(CI15&lt;=0,"0-18",IF(CJ15&lt;=0,"0-19",IF(CK15&lt;=0,"0-20",IF(CL15&lt;=0,"0-21",IF(CM15&lt;=0,"0-22",IF(CN15&lt;=0,"0-23",IF(CO15&lt;=0,"0-24","0-25 более 24"))))))))))))))))))))))))))</f>
        <v>0-04</v>
      </c>
      <c r="AW15" s="98">
        <f t="shared" ref="AW15:AW20" si="205">IF(AT15="Да",W15,0)</f>
        <v>2833453.2600000002</v>
      </c>
      <c r="AX15" s="14">
        <f t="shared" ref="AX15:AX16" si="206">MONTH(BC15)-6</f>
        <v>2</v>
      </c>
      <c r="AY15" s="94">
        <f t="shared" ref="AY15:AY20" si="207">IF(AX15&gt;6,W15,0)</f>
        <v>0</v>
      </c>
      <c r="AZ15" s="93" t="s">
        <v>1009</v>
      </c>
      <c r="BA15" s="26" t="s">
        <v>201</v>
      </c>
      <c r="BB15" s="26" t="s">
        <v>263</v>
      </c>
      <c r="BC15" s="27">
        <v>45884</v>
      </c>
      <c r="BD15" s="28"/>
      <c r="BE15" s="29">
        <v>0</v>
      </c>
      <c r="BF15" s="29">
        <f t="shared" ref="BF15:BF20" si="208">BE15*FH15</f>
        <v>0</v>
      </c>
      <c r="BG15" s="29">
        <v>0</v>
      </c>
      <c r="BH15" s="29">
        <f t="shared" ref="BH15:BH20" si="209">BG15*FH15</f>
        <v>0</v>
      </c>
      <c r="BI15" s="99">
        <v>0</v>
      </c>
      <c r="BJ15" s="109" t="s">
        <v>187</v>
      </c>
      <c r="BK15" s="100">
        <v>41</v>
      </c>
      <c r="BL15" s="100">
        <v>41</v>
      </c>
      <c r="BM15" s="100">
        <v>41</v>
      </c>
      <c r="BN15" s="100">
        <v>41</v>
      </c>
      <c r="BO15" s="100">
        <v>41</v>
      </c>
      <c r="BP15" s="100">
        <v>41</v>
      </c>
      <c r="BQ15" s="95">
        <f t="shared" ref="BQ15:BQ20" si="210">IF(COUNTIF(BK15:BP15,"&gt;0")=0,0,SUM(BK15:BP15)/COUNTIF(BK15:BP15,"&gt;0"))</f>
        <v>41</v>
      </c>
      <c r="BR15" s="95">
        <f t="shared" ref="BR15:BR20" si="211">IF(OR(Q15=0,SUM(BK15:BP15)=0,V15&gt;Q15),V15-BK15,Q15-BK15)</f>
        <v>92</v>
      </c>
      <c r="BS15" s="95">
        <f t="shared" ref="BS15:BW20" si="212">BR15-BL15</f>
        <v>51</v>
      </c>
      <c r="BT15" s="95">
        <f t="shared" si="212"/>
        <v>10</v>
      </c>
      <c r="BU15" s="95">
        <f t="shared" si="212"/>
        <v>-31</v>
      </c>
      <c r="BV15" s="95">
        <f t="shared" si="212"/>
        <v>-72</v>
      </c>
      <c r="BW15" s="95">
        <f t="shared" si="212"/>
        <v>-113</v>
      </c>
      <c r="BX15" s="95">
        <f t="shared" ref="BX15:CO16" si="213">BW15-$BQ15</f>
        <v>-154</v>
      </c>
      <c r="BY15" s="95">
        <f t="shared" si="213"/>
        <v>-195</v>
      </c>
      <c r="BZ15" s="95">
        <f t="shared" si="213"/>
        <v>-236</v>
      </c>
      <c r="CA15" s="95">
        <f t="shared" si="213"/>
        <v>-277</v>
      </c>
      <c r="CB15" s="95">
        <f t="shared" si="213"/>
        <v>-318</v>
      </c>
      <c r="CC15" s="95">
        <f t="shared" si="213"/>
        <v>-359</v>
      </c>
      <c r="CD15" s="95">
        <f t="shared" si="213"/>
        <v>-400</v>
      </c>
      <c r="CE15" s="95">
        <f t="shared" si="213"/>
        <v>-441</v>
      </c>
      <c r="CF15" s="95">
        <f t="shared" si="213"/>
        <v>-482</v>
      </c>
      <c r="CG15" s="95">
        <f t="shared" si="213"/>
        <v>-523</v>
      </c>
      <c r="CH15" s="95">
        <f t="shared" si="213"/>
        <v>-564</v>
      </c>
      <c r="CI15" s="95">
        <f t="shared" si="213"/>
        <v>-605</v>
      </c>
      <c r="CJ15" s="95">
        <f t="shared" si="213"/>
        <v>-646</v>
      </c>
      <c r="CK15" s="95">
        <f t="shared" si="213"/>
        <v>-687</v>
      </c>
      <c r="CL15" s="95">
        <f t="shared" si="213"/>
        <v>-728</v>
      </c>
      <c r="CM15" s="95">
        <f t="shared" si="213"/>
        <v>-769</v>
      </c>
      <c r="CN15" s="95">
        <f t="shared" si="213"/>
        <v>-810</v>
      </c>
      <c r="CO15" s="95">
        <f t="shared" si="213"/>
        <v>-851</v>
      </c>
      <c r="CP15" s="100">
        <v>72</v>
      </c>
      <c r="CQ15" s="100">
        <v>52</v>
      </c>
      <c r="CR15" s="100">
        <v>44</v>
      </c>
      <c r="CS15" s="100">
        <v>90</v>
      </c>
      <c r="CT15" s="100">
        <v>56</v>
      </c>
      <c r="CU15" s="100">
        <v>49</v>
      </c>
      <c r="CV15" s="101">
        <f t="shared" ref="CV15:CV20" si="214">IF(COUNTIF(CP15:CU15,"&gt;0")=0,0,SUM(CP15:CU15)/COUNTIF(CP15:CU15,"&gt;0"))</f>
        <v>60.5</v>
      </c>
      <c r="CW15" s="31" t="s">
        <v>187</v>
      </c>
      <c r="CX15" s="31" t="s">
        <v>187</v>
      </c>
      <c r="CY15" s="62">
        <v>90.000000000000014</v>
      </c>
      <c r="CZ15" s="62">
        <v>90.000000000000014</v>
      </c>
      <c r="DA15" s="102">
        <f t="shared" ref="DA15:DA20" si="215">IFERROR(CZ15/CY15,0)</f>
        <v>1</v>
      </c>
      <c r="DB15" s="62">
        <f t="shared" ref="DB15:DB20" si="216">CY15*FH15</f>
        <v>3695808.6000000006</v>
      </c>
      <c r="DC15" s="62">
        <f t="shared" ref="DC15:DC20" si="217">CZ15*FH15</f>
        <v>3695808.6000000006</v>
      </c>
      <c r="DD15" s="102">
        <f t="shared" ref="DD15:DD20" si="218">IFERROR(DC15/DB15,0)</f>
        <v>1</v>
      </c>
      <c r="DE15" s="31">
        <v>0</v>
      </c>
      <c r="DG15" s="31">
        <v>0</v>
      </c>
      <c r="DH15" s="48">
        <f t="shared" ref="DH15:DH20" si="219">IFERROR(ROUNDUP(DG15/$EX15,0)*$EY15,0)</f>
        <v>0</v>
      </c>
      <c r="DI15" s="62">
        <v>121.548</v>
      </c>
      <c r="DJ15" s="62">
        <v>5247502.2299999995</v>
      </c>
      <c r="DK15" s="48">
        <f t="shared" ref="DK15:DK20" si="220">IFERROR(ROUNDUP(DI15/$EX15,0)*$EY15,0)</f>
        <v>46.5</v>
      </c>
      <c r="DL15" s="62">
        <v>52</v>
      </c>
      <c r="DM15" s="62">
        <v>2244827.7942465753</v>
      </c>
      <c r="DN15" s="62">
        <v>104.143</v>
      </c>
      <c r="DO15" s="62">
        <v>4526483.4339999994</v>
      </c>
      <c r="DP15" s="48">
        <f t="shared" ref="DP15:DP20" si="221">IFERROR(ROUNDUP(DN15/$EX15,0)*$EY15,0)</f>
        <v>40.5</v>
      </c>
      <c r="DQ15" s="62">
        <v>44</v>
      </c>
      <c r="DR15" s="62">
        <v>1912372.0491262139</v>
      </c>
      <c r="DS15" s="62">
        <v>126.51600000000001</v>
      </c>
      <c r="DT15" s="62">
        <v>5498471.0750000002</v>
      </c>
      <c r="DU15" s="48">
        <f t="shared" ref="DU15:DU20" si="222">IFERROR(ROUNDUP(DS15/$EX15,0)*$EY15,0)</f>
        <v>48</v>
      </c>
      <c r="DV15" s="62">
        <v>90</v>
      </c>
      <c r="DW15" s="62">
        <v>3911670.1004854366</v>
      </c>
      <c r="DX15" s="62">
        <f t="shared" ref="DX15:DX20" si="223">$DF15*BK15/30</f>
        <v>0</v>
      </c>
      <c r="DY15" s="62">
        <f t="shared" ref="DY15:DY20" si="224">DX15*$FH15</f>
        <v>0</v>
      </c>
      <c r="DZ15" s="48">
        <f t="shared" ref="DZ15:DZ20" si="225">IFERROR(ROUNDUP(DX15/$EX15,0)*$EY15,0)</f>
        <v>0</v>
      </c>
      <c r="EA15" s="62">
        <f t="shared" ref="EA15:EA20" si="226">$DF15*BL15/30</f>
        <v>0</v>
      </c>
      <c r="EB15" s="62">
        <f t="shared" ref="EB15:EB20" si="227">EA15*$FH15</f>
        <v>0</v>
      </c>
      <c r="EC15" s="48">
        <f t="shared" ref="EC15:EC20" si="228">IFERROR(ROUNDUP(EA15/$EX15,0)*$EY15,0)</f>
        <v>0</v>
      </c>
      <c r="ED15" s="62">
        <f t="shared" ref="ED15:ED20" si="229">$DF15*BM15/30</f>
        <v>0</v>
      </c>
      <c r="EE15" s="62">
        <f t="shared" ref="EE15:EE20" si="230">ED15*$FH15</f>
        <v>0</v>
      </c>
      <c r="EF15" s="48">
        <f t="shared" ref="EF15:EF20" si="231">IFERROR(ROUNDUP(ED15/$EX15,0)*$EY15,0)</f>
        <v>0</v>
      </c>
      <c r="EG15" s="62">
        <f t="shared" ref="EG15:EG20" si="232">$DF15*BN15/30</f>
        <v>0</v>
      </c>
      <c r="EH15" s="62">
        <f t="shared" ref="EH15:EH20" si="233">EG15*$FH15</f>
        <v>0</v>
      </c>
      <c r="EI15" s="48">
        <f t="shared" ref="EI15:EI20" si="234">IFERROR(ROUNDUP(EG15/$EX15,0)*$EY15,0)</f>
        <v>0</v>
      </c>
      <c r="EJ15" s="62">
        <f t="shared" ref="EJ15:EJ20" si="235">$DF15*BO15/30</f>
        <v>0</v>
      </c>
      <c r="EK15" s="62">
        <f t="shared" ref="EK15:EK20" si="236">EJ15*$FH15</f>
        <v>0</v>
      </c>
      <c r="EL15" s="48">
        <f t="shared" ref="EL15:EL20" si="237">IFERROR(ROUNDUP(EJ15/$EX15,0)*$EY15,0)</f>
        <v>0</v>
      </c>
      <c r="EM15" s="62">
        <f t="shared" ref="EM15:EM20" si="238">$DF15*BP15/30</f>
        <v>0</v>
      </c>
      <c r="EN15" s="62">
        <f t="shared" ref="EN15:EN20" si="239">EM15*$FH15</f>
        <v>0</v>
      </c>
      <c r="EO15" s="48">
        <f t="shared" ref="EO15:EO20" si="240">IFERROR(ROUNDUP(EM15/$EX15,0)*$EY15,0)</f>
        <v>0</v>
      </c>
      <c r="EP15" s="62">
        <f t="shared" ref="EP15:ER20" si="241">BK15*$FH15</f>
        <v>1683646.1400000001</v>
      </c>
      <c r="EQ15" s="62">
        <f t="shared" si="241"/>
        <v>1683646.1400000001</v>
      </c>
      <c r="ER15" s="62">
        <f t="shared" si="241"/>
        <v>1683646.1400000001</v>
      </c>
      <c r="ES15" s="62">
        <f t="shared" ref="ES15:EU20" si="242">BN15*$FH15</f>
        <v>1683646.1400000001</v>
      </c>
      <c r="ET15" s="62">
        <f t="shared" si="242"/>
        <v>1683646.1400000001</v>
      </c>
      <c r="EU15" s="62">
        <f t="shared" si="242"/>
        <v>1683646.1400000001</v>
      </c>
      <c r="EV15" s="31" t="s">
        <v>498</v>
      </c>
      <c r="EW15" s="103">
        <v>0</v>
      </c>
      <c r="EX15" s="104">
        <v>4</v>
      </c>
      <c r="EY15" s="104">
        <v>1.5</v>
      </c>
      <c r="EZ15" s="104"/>
      <c r="FA15" s="104"/>
      <c r="FB15" s="119"/>
      <c r="FC15" s="119"/>
      <c r="FE15" s="105">
        <v>43548.2</v>
      </c>
      <c r="FF15" s="105">
        <v>43461.17</v>
      </c>
      <c r="FG15" s="105">
        <v>42492.480000000003</v>
      </c>
      <c r="FH15" s="106">
        <v>41064.54</v>
      </c>
      <c r="FI15" s="107" t="b">
        <f t="shared" ref="FI15:FI20" si="243">EXACT(AT15,AP15)</f>
        <v>0</v>
      </c>
      <c r="FJ15" s="34"/>
      <c r="FK15" s="104" t="s">
        <v>201</v>
      </c>
      <c r="FL15" s="104" t="s">
        <v>263</v>
      </c>
      <c r="FM15" s="104">
        <v>45884</v>
      </c>
      <c r="FN15" s="104">
        <v>0</v>
      </c>
      <c r="FO15" s="104">
        <v>0</v>
      </c>
      <c r="FP15" s="104"/>
      <c r="FQ15" s="104">
        <v>0</v>
      </c>
      <c r="FR15" s="104" t="b">
        <f t="shared" si="57"/>
        <v>1</v>
      </c>
      <c r="FS15" s="104" t="b">
        <f t="shared" si="58"/>
        <v>1</v>
      </c>
      <c r="FT15" s="104" t="b">
        <f t="shared" si="59"/>
        <v>1</v>
      </c>
      <c r="FU15" s="104" t="b">
        <f t="shared" si="60"/>
        <v>0</v>
      </c>
      <c r="FV15" s="104" t="b">
        <f t="shared" si="61"/>
        <v>1</v>
      </c>
      <c r="FW15" s="104"/>
      <c r="FX15" s="104" t="b">
        <f t="shared" ref="FX15:FX20" si="244">EXACT(FQ15,BI15)</f>
        <v>1</v>
      </c>
      <c r="FY15" s="104" t="s">
        <v>214</v>
      </c>
      <c r="FZ15" s="104" t="b">
        <f t="shared" ref="FZ15:FZ20" si="245">EXACT(FY15,C15)</f>
        <v>1</v>
      </c>
      <c r="GA15" s="104">
        <v>0</v>
      </c>
      <c r="GB15" s="104" t="s">
        <v>193</v>
      </c>
      <c r="GC15" s="104"/>
      <c r="GD15" s="104" t="s">
        <v>214</v>
      </c>
      <c r="GE15" s="104">
        <v>0</v>
      </c>
      <c r="GF15" s="104" t="e">
        <v>#N/A</v>
      </c>
      <c r="GG15" s="104">
        <v>0</v>
      </c>
      <c r="GH15" s="104" t="b">
        <f t="shared" ref="GH15:GH20" si="246">EXACT(GD15,C15)</f>
        <v>1</v>
      </c>
      <c r="GI15" s="108" t="b">
        <f t="shared" ref="GI15:GI20" si="247">EXACT(GG15,G15)</f>
        <v>0</v>
      </c>
    </row>
    <row r="16" spans="1:191" s="31" customFormat="1" ht="30" hidden="1" x14ac:dyDescent="0.25">
      <c r="A16" s="109">
        <v>155831</v>
      </c>
      <c r="B16" s="109">
        <v>979887</v>
      </c>
      <c r="C16" s="110" t="s">
        <v>182</v>
      </c>
      <c r="D16" s="109" t="s">
        <v>262</v>
      </c>
      <c r="E16" s="109" t="s">
        <v>264</v>
      </c>
      <c r="F16" s="109" t="s">
        <v>193</v>
      </c>
      <c r="G16" s="110"/>
      <c r="H16" s="109" t="s">
        <v>188</v>
      </c>
      <c r="I16" s="109" t="s">
        <v>189</v>
      </c>
      <c r="J16" s="109" t="s">
        <v>189</v>
      </c>
      <c r="K16" s="109"/>
      <c r="L16" s="109">
        <v>0</v>
      </c>
      <c r="M16" s="109"/>
      <c r="N16" s="111">
        <v>74.795222171103148</v>
      </c>
      <c r="O16" s="111">
        <v>374.79522217110315</v>
      </c>
      <c r="P16" s="111" t="str">
        <f t="shared" si="188"/>
        <v>больше макс</v>
      </c>
      <c r="Q16" s="95">
        <v>566</v>
      </c>
      <c r="R16" s="95">
        <f t="shared" si="189"/>
        <v>20602.399999999998</v>
      </c>
      <c r="S16" s="112">
        <v>902</v>
      </c>
      <c r="T16" s="112">
        <v>32832.799999999996</v>
      </c>
      <c r="U16" s="112">
        <f t="shared" si="190"/>
        <v>0</v>
      </c>
      <c r="V16" s="113">
        <f t="shared" si="191"/>
        <v>271</v>
      </c>
      <c r="W16" s="113">
        <f t="shared" si="192"/>
        <v>9864.4</v>
      </c>
      <c r="X16" s="113">
        <f t="shared" si="193"/>
        <v>0</v>
      </c>
      <c r="Y16" s="113"/>
      <c r="Z16" s="95">
        <v>271</v>
      </c>
      <c r="AA16" s="95">
        <v>0</v>
      </c>
      <c r="AB16" s="95">
        <v>0</v>
      </c>
      <c r="AC16" s="95">
        <v>0</v>
      </c>
      <c r="AD16" s="95">
        <v>0</v>
      </c>
      <c r="AE16" s="95">
        <f t="shared" si="194"/>
        <v>0</v>
      </c>
      <c r="AF16" s="95">
        <f t="shared" si="195"/>
        <v>0</v>
      </c>
      <c r="AG16" s="114">
        <v>0</v>
      </c>
      <c r="AH16" s="95">
        <f t="shared" si="196"/>
        <v>271</v>
      </c>
      <c r="AI16" s="115">
        <f t="shared" si="197"/>
        <v>9864.4</v>
      </c>
      <c r="AJ16" s="95">
        <f t="shared" si="198"/>
        <v>234</v>
      </c>
      <c r="AK16" s="95">
        <f t="shared" si="199"/>
        <v>338</v>
      </c>
      <c r="AL16" s="95">
        <f t="shared" si="200"/>
        <v>818</v>
      </c>
      <c r="AM16" s="95">
        <f t="shared" si="201"/>
        <v>446</v>
      </c>
      <c r="AN16" s="95">
        <f t="shared" si="202"/>
        <v>364.03587443946191</v>
      </c>
      <c r="AO16" s="95" t="str">
        <f t="shared" si="203"/>
        <v>&gt; 120 дней</v>
      </c>
      <c r="AP16" s="29" t="s">
        <v>185</v>
      </c>
      <c r="AQ16" s="116" t="s">
        <v>219</v>
      </c>
      <c r="AR16" s="29" t="s">
        <v>195</v>
      </c>
      <c r="AS16" s="116" t="s">
        <v>206</v>
      </c>
      <c r="AT16" s="25" t="s">
        <v>195</v>
      </c>
      <c r="AU16" s="25"/>
      <c r="AV16" s="97" t="str">
        <f t="shared" si="204"/>
        <v>0-08</v>
      </c>
      <c r="AW16" s="117">
        <f t="shared" si="205"/>
        <v>9864.4</v>
      </c>
      <c r="AX16" s="14">
        <f t="shared" si="206"/>
        <v>6</v>
      </c>
      <c r="AY16" s="25">
        <f t="shared" si="207"/>
        <v>0</v>
      </c>
      <c r="AZ16" s="109" t="s">
        <v>1009</v>
      </c>
      <c r="BA16" s="26" t="s">
        <v>223</v>
      </c>
      <c r="BB16" s="26" t="s">
        <v>265</v>
      </c>
      <c r="BC16" s="27">
        <v>46022</v>
      </c>
      <c r="BD16" s="28"/>
      <c r="BE16" s="29">
        <v>0</v>
      </c>
      <c r="BF16" s="29">
        <f t="shared" si="208"/>
        <v>0</v>
      </c>
      <c r="BG16" s="29">
        <v>0</v>
      </c>
      <c r="BH16" s="29">
        <f t="shared" si="209"/>
        <v>0</v>
      </c>
      <c r="BI16" s="99" t="s">
        <v>225</v>
      </c>
      <c r="BJ16" s="109">
        <v>0</v>
      </c>
      <c r="BK16" s="95">
        <v>52</v>
      </c>
      <c r="BL16" s="95">
        <v>66</v>
      </c>
      <c r="BM16" s="95">
        <v>82</v>
      </c>
      <c r="BN16" s="95">
        <v>82</v>
      </c>
      <c r="BO16" s="95">
        <v>82</v>
      </c>
      <c r="BP16" s="95">
        <v>82</v>
      </c>
      <c r="BQ16" s="95">
        <f t="shared" si="210"/>
        <v>74.333333333333329</v>
      </c>
      <c r="BR16" s="95">
        <f t="shared" si="211"/>
        <v>514</v>
      </c>
      <c r="BS16" s="95">
        <f t="shared" si="212"/>
        <v>448</v>
      </c>
      <c r="BT16" s="95">
        <f t="shared" si="212"/>
        <v>366</v>
      </c>
      <c r="BU16" s="95">
        <f t="shared" si="212"/>
        <v>284</v>
      </c>
      <c r="BV16" s="95">
        <f t="shared" si="212"/>
        <v>202</v>
      </c>
      <c r="BW16" s="95">
        <f t="shared" si="212"/>
        <v>120</v>
      </c>
      <c r="BX16" s="95">
        <f t="shared" si="213"/>
        <v>45.666666666666671</v>
      </c>
      <c r="BY16" s="95">
        <f t="shared" si="213"/>
        <v>-28.666666666666657</v>
      </c>
      <c r="BZ16" s="95">
        <f t="shared" si="213"/>
        <v>-102.99999999999999</v>
      </c>
      <c r="CA16" s="95">
        <f t="shared" si="213"/>
        <v>-177.33333333333331</v>
      </c>
      <c r="CB16" s="95">
        <f t="shared" si="213"/>
        <v>-251.66666666666663</v>
      </c>
      <c r="CC16" s="95">
        <f t="shared" si="213"/>
        <v>-325.99999999999994</v>
      </c>
      <c r="CD16" s="95">
        <f t="shared" si="213"/>
        <v>-400.33333333333326</v>
      </c>
      <c r="CE16" s="95">
        <f t="shared" si="213"/>
        <v>-474.66666666666657</v>
      </c>
      <c r="CF16" s="95">
        <f t="shared" si="213"/>
        <v>-548.99999999999989</v>
      </c>
      <c r="CG16" s="95">
        <f t="shared" si="213"/>
        <v>-623.33333333333326</v>
      </c>
      <c r="CH16" s="95">
        <f t="shared" si="213"/>
        <v>-697.66666666666663</v>
      </c>
      <c r="CI16" s="95">
        <f t="shared" si="213"/>
        <v>-772</v>
      </c>
      <c r="CJ16" s="95">
        <f t="shared" si="213"/>
        <v>-846.33333333333337</v>
      </c>
      <c r="CK16" s="95">
        <f t="shared" si="213"/>
        <v>-920.66666666666674</v>
      </c>
      <c r="CL16" s="95">
        <f t="shared" si="213"/>
        <v>-995.00000000000011</v>
      </c>
      <c r="CM16" s="95">
        <f t="shared" si="213"/>
        <v>-1069.3333333333335</v>
      </c>
      <c r="CN16" s="95">
        <f t="shared" si="213"/>
        <v>-1143.6666666666667</v>
      </c>
      <c r="CO16" s="95">
        <f t="shared" si="213"/>
        <v>-1218</v>
      </c>
      <c r="CP16" s="100">
        <v>228</v>
      </c>
      <c r="CQ16" s="100">
        <v>24</v>
      </c>
      <c r="CR16" s="100">
        <v>228</v>
      </c>
      <c r="CS16" s="100">
        <v>0</v>
      </c>
      <c r="CT16" s="100">
        <v>104</v>
      </c>
      <c r="CU16" s="100">
        <v>234</v>
      </c>
      <c r="CV16" s="121">
        <f t="shared" si="214"/>
        <v>163.6</v>
      </c>
      <c r="CW16" s="31">
        <v>0</v>
      </c>
      <c r="CX16" s="31">
        <v>10</v>
      </c>
      <c r="CY16" s="62">
        <v>0</v>
      </c>
      <c r="CZ16" s="62">
        <v>0</v>
      </c>
      <c r="DA16" s="102">
        <f t="shared" si="215"/>
        <v>0</v>
      </c>
      <c r="DB16" s="62">
        <f t="shared" si="216"/>
        <v>0</v>
      </c>
      <c r="DC16" s="62">
        <f t="shared" si="217"/>
        <v>0</v>
      </c>
      <c r="DD16" s="102">
        <f t="shared" si="218"/>
        <v>0</v>
      </c>
      <c r="DE16" s="31">
        <v>0</v>
      </c>
      <c r="DF16" s="31">
        <v>90</v>
      </c>
      <c r="DG16" s="31">
        <v>0</v>
      </c>
      <c r="DH16" s="48">
        <f t="shared" si="219"/>
        <v>0</v>
      </c>
      <c r="DI16" s="62">
        <v>1133.097</v>
      </c>
      <c r="DJ16" s="62">
        <v>41240.342000000004</v>
      </c>
      <c r="DK16" s="48">
        <f t="shared" si="220"/>
        <v>0</v>
      </c>
      <c r="DL16" s="62">
        <v>24</v>
      </c>
      <c r="DM16" s="62">
        <v>873.5</v>
      </c>
      <c r="DN16" s="62">
        <v>1073.143</v>
      </c>
      <c r="DO16" s="62">
        <v>39058.248</v>
      </c>
      <c r="DP16" s="48">
        <f t="shared" si="221"/>
        <v>0</v>
      </c>
      <c r="DQ16" s="62">
        <v>228</v>
      </c>
      <c r="DR16" s="62">
        <v>8298.3225454545445</v>
      </c>
      <c r="DS16" s="62">
        <v>902</v>
      </c>
      <c r="DT16" s="62">
        <v>32191.493000000002</v>
      </c>
      <c r="DU16" s="48">
        <f t="shared" si="222"/>
        <v>0</v>
      </c>
      <c r="DV16" s="62">
        <v>0</v>
      </c>
      <c r="DW16" s="62">
        <v>0</v>
      </c>
      <c r="DX16" s="62">
        <f t="shared" si="223"/>
        <v>156</v>
      </c>
      <c r="DY16" s="62">
        <f t="shared" si="224"/>
        <v>5678.4</v>
      </c>
      <c r="DZ16" s="48">
        <f t="shared" si="225"/>
        <v>0</v>
      </c>
      <c r="EA16" s="62">
        <f t="shared" si="226"/>
        <v>198</v>
      </c>
      <c r="EB16" s="62">
        <f t="shared" si="227"/>
        <v>7207.2</v>
      </c>
      <c r="EC16" s="48">
        <f t="shared" si="228"/>
        <v>0</v>
      </c>
      <c r="ED16" s="62">
        <f t="shared" si="229"/>
        <v>246</v>
      </c>
      <c r="EE16" s="62">
        <f t="shared" si="230"/>
        <v>8954.4</v>
      </c>
      <c r="EF16" s="48">
        <f t="shared" si="231"/>
        <v>0</v>
      </c>
      <c r="EG16" s="62">
        <f t="shared" si="232"/>
        <v>246</v>
      </c>
      <c r="EH16" s="62">
        <f t="shared" si="233"/>
        <v>8954.4</v>
      </c>
      <c r="EI16" s="48">
        <f t="shared" si="234"/>
        <v>0</v>
      </c>
      <c r="EJ16" s="62">
        <f t="shared" si="235"/>
        <v>246</v>
      </c>
      <c r="EK16" s="62">
        <f t="shared" si="236"/>
        <v>8954.4</v>
      </c>
      <c r="EL16" s="48">
        <f t="shared" si="237"/>
        <v>0</v>
      </c>
      <c r="EM16" s="62">
        <f t="shared" si="238"/>
        <v>246</v>
      </c>
      <c r="EN16" s="62">
        <f t="shared" si="239"/>
        <v>8954.4</v>
      </c>
      <c r="EO16" s="48">
        <f t="shared" si="240"/>
        <v>0</v>
      </c>
      <c r="EP16" s="62">
        <f t="shared" si="241"/>
        <v>1892.8</v>
      </c>
      <c r="EQ16" s="62">
        <f t="shared" si="241"/>
        <v>2402.4</v>
      </c>
      <c r="ER16" s="62">
        <f t="shared" si="241"/>
        <v>2984.7999999999997</v>
      </c>
      <c r="ES16" s="62">
        <f t="shared" si="242"/>
        <v>2984.7999999999997</v>
      </c>
      <c r="ET16" s="62">
        <f t="shared" si="242"/>
        <v>2984.7999999999997</v>
      </c>
      <c r="EU16" s="62">
        <f t="shared" si="242"/>
        <v>2984.7999999999997</v>
      </c>
      <c r="EV16" s="31" t="s">
        <v>192</v>
      </c>
      <c r="EW16" s="103">
        <v>0</v>
      </c>
      <c r="EX16" s="31">
        <v>0</v>
      </c>
      <c r="EY16" s="31">
        <v>0</v>
      </c>
      <c r="FB16" s="119"/>
      <c r="FC16" s="119"/>
      <c r="FE16" s="105">
        <v>36.4</v>
      </c>
      <c r="FF16" s="105">
        <v>36.4</v>
      </c>
      <c r="FG16" s="105">
        <v>36.4</v>
      </c>
      <c r="FH16" s="106">
        <v>36.4</v>
      </c>
      <c r="FI16" s="107" t="b">
        <f t="shared" si="243"/>
        <v>0</v>
      </c>
      <c r="FJ16" s="34"/>
      <c r="FK16" s="104" t="s">
        <v>223</v>
      </c>
      <c r="FL16" s="104" t="s">
        <v>265</v>
      </c>
      <c r="FM16" s="104">
        <v>46022</v>
      </c>
      <c r="FN16" s="104">
        <v>0</v>
      </c>
      <c r="FO16" s="104">
        <v>0</v>
      </c>
      <c r="FP16" s="104"/>
      <c r="FQ16" s="104" t="s">
        <v>225</v>
      </c>
      <c r="FR16" s="103" t="b">
        <f t="shared" si="57"/>
        <v>1</v>
      </c>
      <c r="FS16" s="103" t="b">
        <f t="shared" si="58"/>
        <v>1</v>
      </c>
      <c r="FT16" s="103" t="b">
        <f t="shared" si="59"/>
        <v>1</v>
      </c>
      <c r="FU16" s="103" t="b">
        <f t="shared" si="60"/>
        <v>0</v>
      </c>
      <c r="FV16" s="103" t="b">
        <f t="shared" si="61"/>
        <v>1</v>
      </c>
      <c r="FW16" s="103"/>
      <c r="FX16" s="120" t="b">
        <f t="shared" si="244"/>
        <v>1</v>
      </c>
      <c r="FY16" s="104" t="s">
        <v>214</v>
      </c>
      <c r="FZ16" s="104" t="b">
        <f t="shared" si="245"/>
        <v>0</v>
      </c>
      <c r="GA16" s="104">
        <v>0</v>
      </c>
      <c r="GB16" s="104" t="s">
        <v>193</v>
      </c>
      <c r="GD16" s="104" t="s">
        <v>214</v>
      </c>
      <c r="GE16" s="104">
        <v>0</v>
      </c>
      <c r="GF16" s="104" t="e">
        <v>#N/A</v>
      </c>
      <c r="GG16" s="104">
        <v>0</v>
      </c>
      <c r="GH16" s="104" t="b">
        <f t="shared" si="246"/>
        <v>0</v>
      </c>
      <c r="GI16" s="8" t="b">
        <f t="shared" si="247"/>
        <v>0</v>
      </c>
    </row>
    <row r="17" spans="1:191" s="31" customFormat="1" ht="45" hidden="1" x14ac:dyDescent="0.25">
      <c r="A17" s="93">
        <v>167963</v>
      </c>
      <c r="B17" s="93" t="s">
        <v>266</v>
      </c>
      <c r="C17" s="110" t="s">
        <v>214</v>
      </c>
      <c r="D17" s="93" t="s">
        <v>267</v>
      </c>
      <c r="E17" s="93" t="s">
        <v>267</v>
      </c>
      <c r="F17" s="93" t="s">
        <v>207</v>
      </c>
      <c r="G17" s="110"/>
      <c r="H17" s="93" t="s">
        <v>81</v>
      </c>
      <c r="I17" s="93" t="s">
        <v>268</v>
      </c>
      <c r="J17" s="93" t="s">
        <v>204</v>
      </c>
      <c r="K17" s="93" t="s">
        <v>184</v>
      </c>
      <c r="L17" s="93">
        <v>0</v>
      </c>
      <c r="M17" s="93"/>
      <c r="N17" s="122">
        <v>0</v>
      </c>
      <c r="O17" s="122">
        <v>0</v>
      </c>
      <c r="P17" s="122" t="str">
        <f t="shared" si="188"/>
        <v>нет минмакс</v>
      </c>
      <c r="Q17" s="95">
        <v>1917</v>
      </c>
      <c r="R17" s="95">
        <f t="shared" si="189"/>
        <v>3153081.6</v>
      </c>
      <c r="S17" s="94">
        <v>1917</v>
      </c>
      <c r="T17" s="94">
        <v>3149611.83</v>
      </c>
      <c r="U17" s="94">
        <f t="shared" si="190"/>
        <v>14</v>
      </c>
      <c r="V17" s="94">
        <f t="shared" si="191"/>
        <v>1881</v>
      </c>
      <c r="W17" s="94">
        <f t="shared" si="192"/>
        <v>3093868.8</v>
      </c>
      <c r="X17" s="94">
        <f t="shared" si="193"/>
        <v>14</v>
      </c>
      <c r="Y17" s="113"/>
      <c r="Z17" s="95">
        <v>1788</v>
      </c>
      <c r="AA17" s="94">
        <v>0</v>
      </c>
      <c r="AB17" s="94">
        <v>93</v>
      </c>
      <c r="AC17" s="95">
        <v>0</v>
      </c>
      <c r="AD17" s="95">
        <v>0</v>
      </c>
      <c r="AE17" s="95">
        <f t="shared" si="194"/>
        <v>0</v>
      </c>
      <c r="AF17" s="95">
        <f t="shared" si="195"/>
        <v>152966.39999999999</v>
      </c>
      <c r="AG17" s="96">
        <v>0</v>
      </c>
      <c r="AH17" s="95">
        <f t="shared" si="196"/>
        <v>1881</v>
      </c>
      <c r="AI17" s="94">
        <f t="shared" si="197"/>
        <v>3093868.8</v>
      </c>
      <c r="AJ17" s="94">
        <f t="shared" si="198"/>
        <v>36</v>
      </c>
      <c r="AK17" s="94">
        <f t="shared" si="199"/>
        <v>79</v>
      </c>
      <c r="AL17" s="94">
        <f t="shared" si="200"/>
        <v>2173</v>
      </c>
      <c r="AM17" s="94">
        <f t="shared" si="201"/>
        <v>3360</v>
      </c>
      <c r="AN17" s="94">
        <f t="shared" si="202"/>
        <v>102.69642857142857</v>
      </c>
      <c r="AO17" s="94" t="str">
        <f t="shared" si="203"/>
        <v>&gt; 90 дней (до 120)</v>
      </c>
      <c r="AP17" s="94" t="s">
        <v>195</v>
      </c>
      <c r="AQ17" s="123" t="s">
        <v>219</v>
      </c>
      <c r="AR17" s="94" t="s">
        <v>195</v>
      </c>
      <c r="AS17" s="116" t="s">
        <v>197</v>
      </c>
      <c r="AT17" s="94" t="s">
        <v>195</v>
      </c>
      <c r="AU17" s="94"/>
      <c r="AV17" s="97" t="str">
        <f t="shared" si="204"/>
        <v>0-04</v>
      </c>
      <c r="AW17" s="98">
        <f t="shared" si="205"/>
        <v>3093868.8</v>
      </c>
      <c r="AX17" s="14">
        <f t="shared" ref="AX17:AX20" si="248">MONTH(BC17)-6</f>
        <v>6</v>
      </c>
      <c r="AY17" s="94">
        <f t="shared" si="207"/>
        <v>0</v>
      </c>
      <c r="AZ17" s="93" t="s">
        <v>1010</v>
      </c>
      <c r="BA17" s="26" t="s">
        <v>201</v>
      </c>
      <c r="BB17" s="26" t="s">
        <v>269</v>
      </c>
      <c r="BC17" s="27">
        <v>46022</v>
      </c>
      <c r="BD17" s="28"/>
      <c r="BE17" s="29">
        <v>0</v>
      </c>
      <c r="BF17" s="29">
        <f t="shared" si="208"/>
        <v>0</v>
      </c>
      <c r="BG17" s="29">
        <v>0</v>
      </c>
      <c r="BH17" s="29">
        <f t="shared" si="209"/>
        <v>0</v>
      </c>
      <c r="BI17" s="99">
        <v>0</v>
      </c>
      <c r="BJ17" s="109" t="s">
        <v>187</v>
      </c>
      <c r="BK17" s="100">
        <v>560</v>
      </c>
      <c r="BL17" s="100">
        <v>560</v>
      </c>
      <c r="BM17" s="100">
        <v>560</v>
      </c>
      <c r="BN17" s="100">
        <v>560</v>
      </c>
      <c r="BO17" s="100">
        <v>560</v>
      </c>
      <c r="BP17" s="100">
        <v>560</v>
      </c>
      <c r="BQ17" s="95">
        <f t="shared" si="210"/>
        <v>560</v>
      </c>
      <c r="BR17" s="95">
        <f t="shared" si="211"/>
        <v>1357</v>
      </c>
      <c r="BS17" s="95">
        <f t="shared" si="212"/>
        <v>797</v>
      </c>
      <c r="BT17" s="95">
        <f t="shared" si="212"/>
        <v>237</v>
      </c>
      <c r="BU17" s="95">
        <f t="shared" si="212"/>
        <v>-323</v>
      </c>
      <c r="BV17" s="95">
        <f t="shared" si="212"/>
        <v>-883</v>
      </c>
      <c r="BW17" s="95">
        <f t="shared" si="212"/>
        <v>-1443</v>
      </c>
      <c r="BX17" s="95">
        <f t="shared" ref="BX17:CO20" si="249">BW17-$BQ17</f>
        <v>-2003</v>
      </c>
      <c r="BY17" s="95">
        <f t="shared" si="249"/>
        <v>-2563</v>
      </c>
      <c r="BZ17" s="95">
        <f t="shared" si="249"/>
        <v>-3123</v>
      </c>
      <c r="CA17" s="95">
        <f t="shared" si="249"/>
        <v>-3683</v>
      </c>
      <c r="CB17" s="95">
        <f t="shared" si="249"/>
        <v>-4243</v>
      </c>
      <c r="CC17" s="95">
        <f t="shared" si="249"/>
        <v>-4803</v>
      </c>
      <c r="CD17" s="95">
        <f t="shared" si="249"/>
        <v>-5363</v>
      </c>
      <c r="CE17" s="95">
        <f t="shared" si="249"/>
        <v>-5923</v>
      </c>
      <c r="CF17" s="95">
        <f t="shared" si="249"/>
        <v>-6483</v>
      </c>
      <c r="CG17" s="95">
        <f t="shared" si="249"/>
        <v>-7043</v>
      </c>
      <c r="CH17" s="95">
        <f t="shared" si="249"/>
        <v>-7603</v>
      </c>
      <c r="CI17" s="95">
        <f t="shared" si="249"/>
        <v>-8163</v>
      </c>
      <c r="CJ17" s="95">
        <f t="shared" si="249"/>
        <v>-8723</v>
      </c>
      <c r="CK17" s="95">
        <f t="shared" si="249"/>
        <v>-9283</v>
      </c>
      <c r="CL17" s="95">
        <f t="shared" si="249"/>
        <v>-9843</v>
      </c>
      <c r="CM17" s="95">
        <f t="shared" si="249"/>
        <v>-10403</v>
      </c>
      <c r="CN17" s="95">
        <f t="shared" si="249"/>
        <v>-10963</v>
      </c>
      <c r="CO17" s="95">
        <f t="shared" si="249"/>
        <v>-11523</v>
      </c>
      <c r="CP17" s="100">
        <v>240</v>
      </c>
      <c r="CQ17" s="100">
        <v>1854</v>
      </c>
      <c r="CR17" s="100">
        <v>0</v>
      </c>
      <c r="CS17" s="100">
        <v>43</v>
      </c>
      <c r="CT17" s="100">
        <v>0</v>
      </c>
      <c r="CU17" s="100">
        <v>36</v>
      </c>
      <c r="CV17" s="101">
        <f t="shared" si="214"/>
        <v>543.25</v>
      </c>
      <c r="CW17" s="31" t="s">
        <v>187</v>
      </c>
      <c r="CX17" s="31" t="s">
        <v>187</v>
      </c>
      <c r="CY17" s="62">
        <v>363.07692307692304</v>
      </c>
      <c r="CZ17" s="62">
        <v>36</v>
      </c>
      <c r="DA17" s="102">
        <f t="shared" si="215"/>
        <v>9.9152542372881361E-2</v>
      </c>
      <c r="DB17" s="62">
        <f t="shared" si="216"/>
        <v>597188.92307692301</v>
      </c>
      <c r="DC17" s="62">
        <f t="shared" si="217"/>
        <v>59212.799999999996</v>
      </c>
      <c r="DD17" s="102">
        <f t="shared" si="218"/>
        <v>9.9152542372881361E-2</v>
      </c>
      <c r="DE17" s="31">
        <v>0</v>
      </c>
      <c r="DG17" s="31">
        <v>0</v>
      </c>
      <c r="DH17" s="48">
        <f t="shared" si="219"/>
        <v>0</v>
      </c>
      <c r="DI17" s="62">
        <v>1690.9679999999998</v>
      </c>
      <c r="DJ17" s="62">
        <v>2547706.298</v>
      </c>
      <c r="DK17" s="48">
        <f t="shared" si="220"/>
        <v>12</v>
      </c>
      <c r="DL17" s="62">
        <v>1854</v>
      </c>
      <c r="DM17" s="62">
        <v>2793339.83</v>
      </c>
      <c r="DN17" s="62">
        <v>1768.2860000000001</v>
      </c>
      <c r="DO17" s="62">
        <v>2906753.7250000001</v>
      </c>
      <c r="DP17" s="48">
        <f t="shared" si="221"/>
        <v>13</v>
      </c>
      <c r="DQ17" s="62">
        <v>0</v>
      </c>
      <c r="DR17" s="62">
        <v>0</v>
      </c>
      <c r="DS17" s="62">
        <v>1929.806</v>
      </c>
      <c r="DT17" s="62">
        <v>3167369.6579999998</v>
      </c>
      <c r="DU17" s="48">
        <f t="shared" si="222"/>
        <v>14</v>
      </c>
      <c r="DV17" s="62">
        <v>36</v>
      </c>
      <c r="DW17" s="62">
        <v>54239.76</v>
      </c>
      <c r="DX17" s="62">
        <f t="shared" si="223"/>
        <v>0</v>
      </c>
      <c r="DY17" s="62">
        <f t="shared" si="224"/>
        <v>0</v>
      </c>
      <c r="DZ17" s="48">
        <f t="shared" si="225"/>
        <v>0</v>
      </c>
      <c r="EA17" s="62">
        <f t="shared" si="226"/>
        <v>0</v>
      </c>
      <c r="EB17" s="62">
        <f t="shared" si="227"/>
        <v>0</v>
      </c>
      <c r="EC17" s="48">
        <f t="shared" si="228"/>
        <v>0</v>
      </c>
      <c r="ED17" s="62">
        <f t="shared" si="229"/>
        <v>0</v>
      </c>
      <c r="EE17" s="62">
        <f t="shared" si="230"/>
        <v>0</v>
      </c>
      <c r="EF17" s="48">
        <f t="shared" si="231"/>
        <v>0</v>
      </c>
      <c r="EG17" s="62">
        <f t="shared" si="232"/>
        <v>0</v>
      </c>
      <c r="EH17" s="62">
        <f t="shared" si="233"/>
        <v>0</v>
      </c>
      <c r="EI17" s="48">
        <f t="shared" si="234"/>
        <v>0</v>
      </c>
      <c r="EJ17" s="62">
        <f t="shared" si="235"/>
        <v>0</v>
      </c>
      <c r="EK17" s="62">
        <f t="shared" si="236"/>
        <v>0</v>
      </c>
      <c r="EL17" s="48">
        <f t="shared" si="237"/>
        <v>0</v>
      </c>
      <c r="EM17" s="62">
        <f t="shared" si="238"/>
        <v>0</v>
      </c>
      <c r="EN17" s="62">
        <f t="shared" si="239"/>
        <v>0</v>
      </c>
      <c r="EO17" s="48">
        <f t="shared" si="240"/>
        <v>0</v>
      </c>
      <c r="EP17" s="62">
        <f t="shared" si="241"/>
        <v>921088</v>
      </c>
      <c r="EQ17" s="62">
        <f t="shared" si="241"/>
        <v>921088</v>
      </c>
      <c r="ER17" s="62">
        <f t="shared" si="241"/>
        <v>921088</v>
      </c>
      <c r="ES17" s="62">
        <f t="shared" si="242"/>
        <v>921088</v>
      </c>
      <c r="ET17" s="62">
        <f t="shared" si="242"/>
        <v>921088</v>
      </c>
      <c r="EU17" s="62">
        <f t="shared" si="242"/>
        <v>921088</v>
      </c>
      <c r="EV17" s="31" t="s">
        <v>498</v>
      </c>
      <c r="EW17" s="103">
        <v>0</v>
      </c>
      <c r="EX17" s="104">
        <v>144</v>
      </c>
      <c r="EY17" s="104">
        <v>1</v>
      </c>
      <c r="EZ17" s="104"/>
      <c r="FA17" s="104"/>
      <c r="FB17" s="119"/>
      <c r="FC17" s="119"/>
      <c r="FE17" s="105">
        <v>1649.94</v>
      </c>
      <c r="FF17" s="105">
        <v>1642.99</v>
      </c>
      <c r="FG17" s="105">
        <v>1644.93</v>
      </c>
      <c r="FH17" s="106">
        <v>1644.8</v>
      </c>
      <c r="FI17" s="107" t="b">
        <f t="shared" si="243"/>
        <v>1</v>
      </c>
      <c r="FJ17" s="34"/>
      <c r="FK17" s="104" t="s">
        <v>201</v>
      </c>
      <c r="FL17" s="104" t="s">
        <v>269</v>
      </c>
      <c r="FM17" s="104">
        <v>45901</v>
      </c>
      <c r="FN17" s="104">
        <v>0</v>
      </c>
      <c r="FO17" s="104">
        <v>0</v>
      </c>
      <c r="FP17" s="104"/>
      <c r="FQ17" s="104">
        <v>0</v>
      </c>
      <c r="FR17" s="104" t="b">
        <f t="shared" si="57"/>
        <v>1</v>
      </c>
      <c r="FS17" s="104" t="b">
        <f t="shared" si="58"/>
        <v>1</v>
      </c>
      <c r="FT17" s="104" t="b">
        <f t="shared" si="59"/>
        <v>0</v>
      </c>
      <c r="FU17" s="104" t="b">
        <f t="shared" si="60"/>
        <v>0</v>
      </c>
      <c r="FV17" s="104" t="b">
        <f t="shared" si="61"/>
        <v>1</v>
      </c>
      <c r="FW17" s="104"/>
      <c r="FX17" s="104" t="b">
        <f t="shared" si="244"/>
        <v>1</v>
      </c>
      <c r="FY17" s="104" t="s">
        <v>214</v>
      </c>
      <c r="FZ17" s="104" t="b">
        <f t="shared" si="245"/>
        <v>1</v>
      </c>
      <c r="GA17" s="104">
        <v>0</v>
      </c>
      <c r="GB17" s="104" t="s">
        <v>207</v>
      </c>
      <c r="GC17" s="104"/>
      <c r="GD17" s="104" t="s">
        <v>214</v>
      </c>
      <c r="GE17" s="104">
        <v>0</v>
      </c>
      <c r="GF17" s="104" t="e">
        <v>#N/A</v>
      </c>
      <c r="GG17" s="104">
        <v>0</v>
      </c>
      <c r="GH17" s="104" t="b">
        <f t="shared" si="246"/>
        <v>1</v>
      </c>
      <c r="GI17" s="108" t="b">
        <f t="shared" si="247"/>
        <v>0</v>
      </c>
    </row>
    <row r="18" spans="1:191" s="31" customFormat="1" hidden="1" x14ac:dyDescent="0.25">
      <c r="A18" s="109">
        <v>168018</v>
      </c>
      <c r="B18" s="109">
        <v>103139</v>
      </c>
      <c r="C18" s="110" t="s">
        <v>214</v>
      </c>
      <c r="D18" s="109" t="s">
        <v>267</v>
      </c>
      <c r="E18" s="109" t="s">
        <v>270</v>
      </c>
      <c r="F18" s="109" t="s">
        <v>207</v>
      </c>
      <c r="G18" s="110"/>
      <c r="H18" s="109" t="s">
        <v>188</v>
      </c>
      <c r="I18" s="109" t="s">
        <v>189</v>
      </c>
      <c r="J18" s="109" t="s">
        <v>189</v>
      </c>
      <c r="K18" s="109"/>
      <c r="L18" s="109">
        <v>0</v>
      </c>
      <c r="M18" s="109"/>
      <c r="N18" s="111">
        <v>0</v>
      </c>
      <c r="O18" s="111">
        <v>0</v>
      </c>
      <c r="P18" s="111" t="str">
        <f t="shared" si="188"/>
        <v>нет минмакс</v>
      </c>
      <c r="Q18" s="95">
        <v>5018</v>
      </c>
      <c r="R18" s="95">
        <f t="shared" si="189"/>
        <v>48072.44</v>
      </c>
      <c r="S18" s="112">
        <v>5019</v>
      </c>
      <c r="T18" s="112">
        <v>48082.02</v>
      </c>
      <c r="U18" s="112">
        <f t="shared" si="190"/>
        <v>0</v>
      </c>
      <c r="V18" s="113">
        <f t="shared" si="191"/>
        <v>5018</v>
      </c>
      <c r="W18" s="113">
        <f t="shared" si="192"/>
        <v>48072.44</v>
      </c>
      <c r="X18" s="113">
        <f t="shared" si="193"/>
        <v>0</v>
      </c>
      <c r="Y18" s="113"/>
      <c r="Z18" s="95">
        <v>5018</v>
      </c>
      <c r="AA18" s="95">
        <v>0</v>
      </c>
      <c r="AB18" s="95">
        <v>0</v>
      </c>
      <c r="AC18" s="95">
        <v>0</v>
      </c>
      <c r="AD18" s="95">
        <v>0</v>
      </c>
      <c r="AE18" s="95">
        <f t="shared" si="194"/>
        <v>0</v>
      </c>
      <c r="AF18" s="95">
        <f t="shared" si="195"/>
        <v>0</v>
      </c>
      <c r="AG18" s="114">
        <v>0</v>
      </c>
      <c r="AH18" s="95">
        <f t="shared" si="196"/>
        <v>5018</v>
      </c>
      <c r="AI18" s="115">
        <f t="shared" si="197"/>
        <v>48072.44</v>
      </c>
      <c r="AJ18" s="95">
        <f t="shared" si="198"/>
        <v>0</v>
      </c>
      <c r="AK18" s="95">
        <f t="shared" si="199"/>
        <v>1</v>
      </c>
      <c r="AL18" s="95">
        <f t="shared" si="200"/>
        <v>1837</v>
      </c>
      <c r="AM18" s="95">
        <f t="shared" si="201"/>
        <v>2000</v>
      </c>
      <c r="AN18" s="95">
        <f t="shared" si="202"/>
        <v>150.57</v>
      </c>
      <c r="AO18" s="95" t="str">
        <f t="shared" si="203"/>
        <v>&gt; 120 дней</v>
      </c>
      <c r="AP18" s="29" t="s">
        <v>195</v>
      </c>
      <c r="AQ18" s="116" t="s">
        <v>249</v>
      </c>
      <c r="AR18" s="29" t="s">
        <v>195</v>
      </c>
      <c r="AS18" s="116" t="s">
        <v>209</v>
      </c>
      <c r="AT18" s="25" t="s">
        <v>195</v>
      </c>
      <c r="AU18" s="25"/>
      <c r="AV18" s="97" t="str">
        <f t="shared" si="204"/>
        <v>0-10</v>
      </c>
      <c r="AW18" s="117">
        <f t="shared" si="205"/>
        <v>48072.44</v>
      </c>
      <c r="AX18" s="14">
        <f t="shared" si="248"/>
        <v>6</v>
      </c>
      <c r="AY18" s="25">
        <f t="shared" si="207"/>
        <v>0</v>
      </c>
      <c r="AZ18" s="109" t="s">
        <v>1010</v>
      </c>
      <c r="BA18" s="26" t="s">
        <v>196</v>
      </c>
      <c r="BB18" s="26" t="s">
        <v>271</v>
      </c>
      <c r="BC18" s="27">
        <v>46022</v>
      </c>
      <c r="BD18" s="28"/>
      <c r="BE18" s="29">
        <v>0</v>
      </c>
      <c r="BF18" s="29">
        <f t="shared" si="208"/>
        <v>0</v>
      </c>
      <c r="BG18" s="29">
        <v>0</v>
      </c>
      <c r="BH18" s="29">
        <f t="shared" si="209"/>
        <v>0</v>
      </c>
      <c r="BI18" s="99">
        <v>0</v>
      </c>
      <c r="BJ18" s="109">
        <v>0</v>
      </c>
      <c r="BK18" s="95">
        <v>0</v>
      </c>
      <c r="BL18" s="95">
        <v>0</v>
      </c>
      <c r="BM18" s="95">
        <v>0</v>
      </c>
      <c r="BN18" s="95">
        <v>1440</v>
      </c>
      <c r="BO18" s="95">
        <v>0</v>
      </c>
      <c r="BP18" s="95">
        <v>560</v>
      </c>
      <c r="BQ18" s="95">
        <f t="shared" si="210"/>
        <v>1000</v>
      </c>
      <c r="BR18" s="95">
        <f t="shared" si="211"/>
        <v>5018</v>
      </c>
      <c r="BS18" s="95">
        <f t="shared" si="212"/>
        <v>5018</v>
      </c>
      <c r="BT18" s="95">
        <f t="shared" si="212"/>
        <v>5018</v>
      </c>
      <c r="BU18" s="95">
        <f t="shared" si="212"/>
        <v>3578</v>
      </c>
      <c r="BV18" s="95">
        <f t="shared" si="212"/>
        <v>3578</v>
      </c>
      <c r="BW18" s="95">
        <f t="shared" si="212"/>
        <v>3018</v>
      </c>
      <c r="BX18" s="95">
        <f t="shared" si="249"/>
        <v>2018</v>
      </c>
      <c r="BY18" s="95">
        <f t="shared" si="249"/>
        <v>1018</v>
      </c>
      <c r="BZ18" s="95">
        <f t="shared" si="249"/>
        <v>18</v>
      </c>
      <c r="CA18" s="95">
        <f t="shared" si="249"/>
        <v>-982</v>
      </c>
      <c r="CB18" s="95">
        <f t="shared" si="249"/>
        <v>-1982</v>
      </c>
      <c r="CC18" s="95">
        <f t="shared" si="249"/>
        <v>-2982</v>
      </c>
      <c r="CD18" s="95">
        <f t="shared" si="249"/>
        <v>-3982</v>
      </c>
      <c r="CE18" s="95">
        <f t="shared" si="249"/>
        <v>-4982</v>
      </c>
      <c r="CF18" s="95">
        <f t="shared" si="249"/>
        <v>-5982</v>
      </c>
      <c r="CG18" s="95">
        <f t="shared" si="249"/>
        <v>-6982</v>
      </c>
      <c r="CH18" s="95">
        <f t="shared" si="249"/>
        <v>-7982</v>
      </c>
      <c r="CI18" s="95">
        <f t="shared" si="249"/>
        <v>-8982</v>
      </c>
      <c r="CJ18" s="95">
        <f t="shared" si="249"/>
        <v>-9982</v>
      </c>
      <c r="CK18" s="95">
        <f t="shared" si="249"/>
        <v>-10982</v>
      </c>
      <c r="CL18" s="95">
        <f t="shared" si="249"/>
        <v>-11982</v>
      </c>
      <c r="CM18" s="95">
        <f t="shared" si="249"/>
        <v>-12982</v>
      </c>
      <c r="CN18" s="95">
        <f t="shared" si="249"/>
        <v>-13982</v>
      </c>
      <c r="CO18" s="95">
        <f t="shared" si="249"/>
        <v>-14982</v>
      </c>
      <c r="CP18" s="100">
        <v>0</v>
      </c>
      <c r="CQ18" s="100">
        <v>0</v>
      </c>
      <c r="CR18" s="100">
        <v>1836</v>
      </c>
      <c r="CS18" s="100">
        <v>0</v>
      </c>
      <c r="CT18" s="100">
        <v>1</v>
      </c>
      <c r="CU18" s="100">
        <v>0</v>
      </c>
      <c r="CV18" s="121">
        <f t="shared" si="214"/>
        <v>918.5</v>
      </c>
      <c r="CW18" s="31">
        <v>0</v>
      </c>
      <c r="CX18" s="31">
        <v>8</v>
      </c>
      <c r="CY18" s="62">
        <v>0</v>
      </c>
      <c r="CZ18" s="62">
        <v>0</v>
      </c>
      <c r="DA18" s="102">
        <f t="shared" si="215"/>
        <v>0</v>
      </c>
      <c r="DB18" s="62">
        <f t="shared" si="216"/>
        <v>0</v>
      </c>
      <c r="DC18" s="62">
        <f t="shared" si="217"/>
        <v>0</v>
      </c>
      <c r="DD18" s="102">
        <f t="shared" si="218"/>
        <v>0</v>
      </c>
      <c r="DE18" s="31">
        <v>0</v>
      </c>
      <c r="DF18" s="31">
        <v>90</v>
      </c>
      <c r="DG18" s="31">
        <v>0</v>
      </c>
      <c r="DH18" s="48">
        <f t="shared" si="219"/>
        <v>0</v>
      </c>
      <c r="DI18" s="62">
        <v>6836</v>
      </c>
      <c r="DJ18" s="62">
        <v>65505.89</v>
      </c>
      <c r="DK18" s="48">
        <f t="shared" si="220"/>
        <v>0</v>
      </c>
      <c r="DL18" s="62">
        <v>0</v>
      </c>
      <c r="DM18" s="62">
        <v>0</v>
      </c>
      <c r="DN18" s="62">
        <v>5213</v>
      </c>
      <c r="DO18" s="62">
        <v>49953.484000000004</v>
      </c>
      <c r="DP18" s="48">
        <f t="shared" si="221"/>
        <v>0</v>
      </c>
      <c r="DQ18" s="62">
        <v>1836</v>
      </c>
      <c r="DR18" s="62">
        <v>17593.43</v>
      </c>
      <c r="DS18" s="62">
        <v>5019</v>
      </c>
      <c r="DT18" s="62">
        <v>48094.483999999997</v>
      </c>
      <c r="DU18" s="48">
        <f t="shared" si="222"/>
        <v>0</v>
      </c>
      <c r="DV18" s="62">
        <v>0</v>
      </c>
      <c r="DW18" s="62">
        <v>0</v>
      </c>
      <c r="DX18" s="62">
        <f t="shared" si="223"/>
        <v>0</v>
      </c>
      <c r="DY18" s="62">
        <f t="shared" si="224"/>
        <v>0</v>
      </c>
      <c r="DZ18" s="48">
        <f t="shared" si="225"/>
        <v>0</v>
      </c>
      <c r="EA18" s="62">
        <f t="shared" si="226"/>
        <v>0</v>
      </c>
      <c r="EB18" s="62">
        <f t="shared" si="227"/>
        <v>0</v>
      </c>
      <c r="EC18" s="48">
        <f t="shared" si="228"/>
        <v>0</v>
      </c>
      <c r="ED18" s="62">
        <f t="shared" si="229"/>
        <v>0</v>
      </c>
      <c r="EE18" s="62">
        <f t="shared" si="230"/>
        <v>0</v>
      </c>
      <c r="EF18" s="48">
        <f t="shared" si="231"/>
        <v>0</v>
      </c>
      <c r="EG18" s="62">
        <f t="shared" si="232"/>
        <v>4320</v>
      </c>
      <c r="EH18" s="62">
        <f t="shared" si="233"/>
        <v>41385.599999999999</v>
      </c>
      <c r="EI18" s="48">
        <f t="shared" si="234"/>
        <v>0</v>
      </c>
      <c r="EJ18" s="62">
        <f t="shared" si="235"/>
        <v>0</v>
      </c>
      <c r="EK18" s="62">
        <f t="shared" si="236"/>
        <v>0</v>
      </c>
      <c r="EL18" s="48">
        <f t="shared" si="237"/>
        <v>0</v>
      </c>
      <c r="EM18" s="62">
        <f t="shared" si="238"/>
        <v>1680</v>
      </c>
      <c r="EN18" s="62">
        <f t="shared" si="239"/>
        <v>16094.4</v>
      </c>
      <c r="EO18" s="48">
        <f t="shared" si="240"/>
        <v>0</v>
      </c>
      <c r="EP18" s="62">
        <f t="shared" si="241"/>
        <v>0</v>
      </c>
      <c r="EQ18" s="62">
        <f t="shared" si="241"/>
        <v>0</v>
      </c>
      <c r="ER18" s="62">
        <f t="shared" si="241"/>
        <v>0</v>
      </c>
      <c r="ES18" s="62">
        <f t="shared" si="242"/>
        <v>13795.2</v>
      </c>
      <c r="ET18" s="62">
        <f t="shared" si="242"/>
        <v>0</v>
      </c>
      <c r="EU18" s="62">
        <f t="shared" si="242"/>
        <v>5364.8</v>
      </c>
      <c r="EV18" s="31" t="s">
        <v>192</v>
      </c>
      <c r="EW18" s="103">
        <v>0</v>
      </c>
      <c r="EX18" s="31">
        <v>0</v>
      </c>
      <c r="EY18" s="31">
        <v>0</v>
      </c>
      <c r="FB18" s="119"/>
      <c r="FC18" s="119"/>
      <c r="FE18" s="105">
        <v>9.58</v>
      </c>
      <c r="FF18" s="105">
        <v>9.58</v>
      </c>
      <c r="FG18" s="105">
        <v>9.58</v>
      </c>
      <c r="FH18" s="106">
        <v>9.58</v>
      </c>
      <c r="FI18" s="107" t="b">
        <f t="shared" si="243"/>
        <v>1</v>
      </c>
      <c r="FJ18" s="34"/>
      <c r="FK18" s="104" t="s">
        <v>196</v>
      </c>
      <c r="FL18" s="104" t="s">
        <v>271</v>
      </c>
      <c r="FM18" s="104">
        <v>45901</v>
      </c>
      <c r="FN18" s="104">
        <v>0</v>
      </c>
      <c r="FO18" s="104">
        <v>0</v>
      </c>
      <c r="FP18" s="104"/>
      <c r="FQ18" s="104">
        <v>0</v>
      </c>
      <c r="FR18" s="103" t="b">
        <f t="shared" si="57"/>
        <v>1</v>
      </c>
      <c r="FS18" s="103" t="b">
        <f t="shared" si="58"/>
        <v>1</v>
      </c>
      <c r="FT18" s="103" t="b">
        <f t="shared" si="59"/>
        <v>0</v>
      </c>
      <c r="FU18" s="103" t="b">
        <f t="shared" si="60"/>
        <v>0</v>
      </c>
      <c r="FV18" s="103" t="b">
        <f t="shared" si="61"/>
        <v>1</v>
      </c>
      <c r="FW18" s="103"/>
      <c r="FX18" s="120" t="b">
        <f t="shared" si="244"/>
        <v>1</v>
      </c>
      <c r="FY18" s="104" t="s">
        <v>214</v>
      </c>
      <c r="FZ18" s="104" t="b">
        <f t="shared" si="245"/>
        <v>1</v>
      </c>
      <c r="GA18" s="104">
        <v>0</v>
      </c>
      <c r="GB18" s="104" t="s">
        <v>207</v>
      </c>
      <c r="GD18" s="104" t="s">
        <v>214</v>
      </c>
      <c r="GE18" s="104">
        <v>0</v>
      </c>
      <c r="GF18" s="104" t="e">
        <v>#N/A</v>
      </c>
      <c r="GG18" s="104">
        <v>0</v>
      </c>
      <c r="GH18" s="104" t="b">
        <f t="shared" si="246"/>
        <v>1</v>
      </c>
      <c r="GI18" s="8" t="b">
        <f t="shared" si="247"/>
        <v>0</v>
      </c>
    </row>
    <row r="19" spans="1:191" s="31" customFormat="1" hidden="1" x14ac:dyDescent="0.25">
      <c r="A19" s="109">
        <v>168017</v>
      </c>
      <c r="B19" s="109">
        <v>100032</v>
      </c>
      <c r="C19" s="110" t="s">
        <v>214</v>
      </c>
      <c r="D19" s="109" t="s">
        <v>267</v>
      </c>
      <c r="E19" s="109" t="s">
        <v>272</v>
      </c>
      <c r="F19" s="109" t="s">
        <v>207</v>
      </c>
      <c r="G19" s="110"/>
      <c r="H19" s="109" t="s">
        <v>188</v>
      </c>
      <c r="I19" s="109" t="s">
        <v>189</v>
      </c>
      <c r="J19" s="109" t="s">
        <v>189</v>
      </c>
      <c r="K19" s="109"/>
      <c r="L19" s="109">
        <v>0</v>
      </c>
      <c r="M19" s="109"/>
      <c r="N19" s="111">
        <v>0</v>
      </c>
      <c r="O19" s="111">
        <v>0</v>
      </c>
      <c r="P19" s="111" t="str">
        <f t="shared" si="188"/>
        <v>нет минмакс</v>
      </c>
      <c r="Q19" s="95">
        <v>4967</v>
      </c>
      <c r="R19" s="95">
        <f t="shared" si="189"/>
        <v>47583.86</v>
      </c>
      <c r="S19" s="112">
        <v>4968</v>
      </c>
      <c r="T19" s="112">
        <v>47593.440000000002</v>
      </c>
      <c r="U19" s="112">
        <f t="shared" si="190"/>
        <v>0</v>
      </c>
      <c r="V19" s="113">
        <f t="shared" si="191"/>
        <v>4967</v>
      </c>
      <c r="W19" s="113">
        <f t="shared" si="192"/>
        <v>47583.86</v>
      </c>
      <c r="X19" s="113">
        <f t="shared" si="193"/>
        <v>0</v>
      </c>
      <c r="Y19" s="113"/>
      <c r="Z19" s="95">
        <v>4967</v>
      </c>
      <c r="AA19" s="95">
        <v>0</v>
      </c>
      <c r="AB19" s="95">
        <v>0</v>
      </c>
      <c r="AC19" s="95">
        <v>0</v>
      </c>
      <c r="AD19" s="95">
        <v>0</v>
      </c>
      <c r="AE19" s="95">
        <f t="shared" si="194"/>
        <v>0</v>
      </c>
      <c r="AF19" s="95">
        <f t="shared" si="195"/>
        <v>0</v>
      </c>
      <c r="AG19" s="114">
        <v>0</v>
      </c>
      <c r="AH19" s="95">
        <f t="shared" si="196"/>
        <v>4967</v>
      </c>
      <c r="AI19" s="115">
        <f t="shared" si="197"/>
        <v>47583.86</v>
      </c>
      <c r="AJ19" s="95">
        <f t="shared" si="198"/>
        <v>0</v>
      </c>
      <c r="AK19" s="95">
        <f t="shared" si="199"/>
        <v>1</v>
      </c>
      <c r="AL19" s="95">
        <f t="shared" si="200"/>
        <v>1869</v>
      </c>
      <c r="AM19" s="95">
        <f t="shared" si="201"/>
        <v>2000</v>
      </c>
      <c r="AN19" s="95">
        <f t="shared" si="202"/>
        <v>149.04</v>
      </c>
      <c r="AO19" s="95" t="str">
        <f t="shared" si="203"/>
        <v>&gt; 120 дней</v>
      </c>
      <c r="AP19" s="29" t="s">
        <v>195</v>
      </c>
      <c r="AQ19" s="116" t="s">
        <v>249</v>
      </c>
      <c r="AR19" s="29" t="s">
        <v>195</v>
      </c>
      <c r="AS19" s="116" t="s">
        <v>209</v>
      </c>
      <c r="AT19" s="25" t="s">
        <v>195</v>
      </c>
      <c r="AU19" s="25"/>
      <c r="AV19" s="97" t="str">
        <f t="shared" si="204"/>
        <v>0-09</v>
      </c>
      <c r="AW19" s="117">
        <f t="shared" si="205"/>
        <v>47583.86</v>
      </c>
      <c r="AX19" s="14">
        <f t="shared" si="248"/>
        <v>6</v>
      </c>
      <c r="AY19" s="25">
        <f t="shared" si="207"/>
        <v>0</v>
      </c>
      <c r="AZ19" s="109" t="s">
        <v>1010</v>
      </c>
      <c r="BA19" s="26" t="s">
        <v>196</v>
      </c>
      <c r="BB19" s="26" t="s">
        <v>271</v>
      </c>
      <c r="BC19" s="27">
        <v>46022</v>
      </c>
      <c r="BD19" s="28"/>
      <c r="BE19" s="29">
        <v>0</v>
      </c>
      <c r="BF19" s="29">
        <f t="shared" si="208"/>
        <v>0</v>
      </c>
      <c r="BG19" s="29">
        <v>0</v>
      </c>
      <c r="BH19" s="29">
        <f t="shared" si="209"/>
        <v>0</v>
      </c>
      <c r="BI19" s="99">
        <v>0</v>
      </c>
      <c r="BJ19" s="109">
        <v>0</v>
      </c>
      <c r="BK19" s="95">
        <v>0</v>
      </c>
      <c r="BL19" s="95">
        <v>0</v>
      </c>
      <c r="BM19" s="95">
        <v>0</v>
      </c>
      <c r="BN19" s="95">
        <v>1440</v>
      </c>
      <c r="BO19" s="95">
        <v>0</v>
      </c>
      <c r="BP19" s="95">
        <v>560</v>
      </c>
      <c r="BQ19" s="95">
        <f t="shared" si="210"/>
        <v>1000</v>
      </c>
      <c r="BR19" s="95">
        <f t="shared" si="211"/>
        <v>4967</v>
      </c>
      <c r="BS19" s="95">
        <f t="shared" si="212"/>
        <v>4967</v>
      </c>
      <c r="BT19" s="95">
        <f t="shared" si="212"/>
        <v>4967</v>
      </c>
      <c r="BU19" s="95">
        <f t="shared" si="212"/>
        <v>3527</v>
      </c>
      <c r="BV19" s="95">
        <f t="shared" si="212"/>
        <v>3527</v>
      </c>
      <c r="BW19" s="95">
        <f t="shared" si="212"/>
        <v>2967</v>
      </c>
      <c r="BX19" s="95">
        <f t="shared" si="249"/>
        <v>1967</v>
      </c>
      <c r="BY19" s="95">
        <f t="shared" si="249"/>
        <v>967</v>
      </c>
      <c r="BZ19" s="95">
        <f t="shared" si="249"/>
        <v>-33</v>
      </c>
      <c r="CA19" s="95">
        <f t="shared" si="249"/>
        <v>-1033</v>
      </c>
      <c r="CB19" s="95">
        <f t="shared" si="249"/>
        <v>-2033</v>
      </c>
      <c r="CC19" s="95">
        <f t="shared" si="249"/>
        <v>-3033</v>
      </c>
      <c r="CD19" s="95">
        <f t="shared" si="249"/>
        <v>-4033</v>
      </c>
      <c r="CE19" s="95">
        <f t="shared" si="249"/>
        <v>-5033</v>
      </c>
      <c r="CF19" s="95">
        <f t="shared" si="249"/>
        <v>-6033</v>
      </c>
      <c r="CG19" s="95">
        <f t="shared" si="249"/>
        <v>-7033</v>
      </c>
      <c r="CH19" s="95">
        <f t="shared" si="249"/>
        <v>-8033</v>
      </c>
      <c r="CI19" s="95">
        <f t="shared" si="249"/>
        <v>-9033</v>
      </c>
      <c r="CJ19" s="95">
        <f t="shared" si="249"/>
        <v>-10033</v>
      </c>
      <c r="CK19" s="95">
        <f t="shared" si="249"/>
        <v>-11033</v>
      </c>
      <c r="CL19" s="95">
        <f t="shared" si="249"/>
        <v>-12033</v>
      </c>
      <c r="CM19" s="95">
        <f t="shared" si="249"/>
        <v>-13033</v>
      </c>
      <c r="CN19" s="95">
        <f t="shared" si="249"/>
        <v>-14033</v>
      </c>
      <c r="CO19" s="95">
        <f t="shared" si="249"/>
        <v>-15033</v>
      </c>
      <c r="CP19" s="100">
        <v>0</v>
      </c>
      <c r="CQ19" s="100">
        <v>0</v>
      </c>
      <c r="CR19" s="100">
        <v>1868</v>
      </c>
      <c r="CS19" s="100">
        <v>0</v>
      </c>
      <c r="CT19" s="100">
        <v>1</v>
      </c>
      <c r="CU19" s="100">
        <v>0</v>
      </c>
      <c r="CV19" s="121">
        <f t="shared" si="214"/>
        <v>934.5</v>
      </c>
      <c r="CW19" s="31">
        <v>0</v>
      </c>
      <c r="CX19" s="31">
        <v>8</v>
      </c>
      <c r="CY19" s="62">
        <v>0</v>
      </c>
      <c r="CZ19" s="62">
        <v>0</v>
      </c>
      <c r="DA19" s="102">
        <f t="shared" si="215"/>
        <v>0</v>
      </c>
      <c r="DB19" s="62">
        <f t="shared" si="216"/>
        <v>0</v>
      </c>
      <c r="DC19" s="62">
        <f t="shared" si="217"/>
        <v>0</v>
      </c>
      <c r="DD19" s="102">
        <f t="shared" si="218"/>
        <v>0</v>
      </c>
      <c r="DE19" s="31">
        <v>0</v>
      </c>
      <c r="DF19" s="31">
        <v>90</v>
      </c>
      <c r="DG19" s="31">
        <v>0</v>
      </c>
      <c r="DH19" s="48">
        <f t="shared" si="219"/>
        <v>0</v>
      </c>
      <c r="DI19" s="62">
        <v>6836</v>
      </c>
      <c r="DJ19" s="62">
        <v>65496.21</v>
      </c>
      <c r="DK19" s="48">
        <f t="shared" si="220"/>
        <v>0</v>
      </c>
      <c r="DL19" s="62">
        <v>0</v>
      </c>
      <c r="DM19" s="62">
        <v>0</v>
      </c>
      <c r="DN19" s="62">
        <v>5170.4290000000001</v>
      </c>
      <c r="DO19" s="62">
        <v>49538.250999999997</v>
      </c>
      <c r="DP19" s="48">
        <f t="shared" si="221"/>
        <v>0</v>
      </c>
      <c r="DQ19" s="62">
        <v>1868</v>
      </c>
      <c r="DR19" s="62">
        <v>17897.439999999999</v>
      </c>
      <c r="DS19" s="62">
        <v>4968</v>
      </c>
      <c r="DT19" s="62">
        <v>47598.767999999996</v>
      </c>
      <c r="DU19" s="48">
        <f t="shared" si="222"/>
        <v>0</v>
      </c>
      <c r="DV19" s="62">
        <v>0</v>
      </c>
      <c r="DW19" s="62">
        <v>0</v>
      </c>
      <c r="DX19" s="62">
        <f t="shared" si="223"/>
        <v>0</v>
      </c>
      <c r="DY19" s="62">
        <f t="shared" si="224"/>
        <v>0</v>
      </c>
      <c r="DZ19" s="48">
        <f t="shared" si="225"/>
        <v>0</v>
      </c>
      <c r="EA19" s="62">
        <f t="shared" si="226"/>
        <v>0</v>
      </c>
      <c r="EB19" s="62">
        <f t="shared" si="227"/>
        <v>0</v>
      </c>
      <c r="EC19" s="48">
        <f t="shared" si="228"/>
        <v>0</v>
      </c>
      <c r="ED19" s="62">
        <f t="shared" si="229"/>
        <v>0</v>
      </c>
      <c r="EE19" s="62">
        <f t="shared" si="230"/>
        <v>0</v>
      </c>
      <c r="EF19" s="48">
        <f t="shared" si="231"/>
        <v>0</v>
      </c>
      <c r="EG19" s="62">
        <f t="shared" si="232"/>
        <v>4320</v>
      </c>
      <c r="EH19" s="62">
        <f t="shared" si="233"/>
        <v>41385.599999999999</v>
      </c>
      <c r="EI19" s="48">
        <f t="shared" si="234"/>
        <v>0</v>
      </c>
      <c r="EJ19" s="62">
        <f t="shared" si="235"/>
        <v>0</v>
      </c>
      <c r="EK19" s="62">
        <f t="shared" si="236"/>
        <v>0</v>
      </c>
      <c r="EL19" s="48">
        <f t="shared" si="237"/>
        <v>0</v>
      </c>
      <c r="EM19" s="62">
        <f t="shared" si="238"/>
        <v>1680</v>
      </c>
      <c r="EN19" s="62">
        <f t="shared" si="239"/>
        <v>16094.4</v>
      </c>
      <c r="EO19" s="48">
        <f t="shared" si="240"/>
        <v>0</v>
      </c>
      <c r="EP19" s="62">
        <f t="shared" si="241"/>
        <v>0</v>
      </c>
      <c r="EQ19" s="62">
        <f t="shared" si="241"/>
        <v>0</v>
      </c>
      <c r="ER19" s="62">
        <f t="shared" si="241"/>
        <v>0</v>
      </c>
      <c r="ES19" s="62">
        <f t="shared" si="242"/>
        <v>13795.2</v>
      </c>
      <c r="ET19" s="62">
        <f t="shared" si="242"/>
        <v>0</v>
      </c>
      <c r="EU19" s="62">
        <f t="shared" si="242"/>
        <v>5364.8</v>
      </c>
      <c r="EV19" s="31" t="s">
        <v>192</v>
      </c>
      <c r="EW19" s="103">
        <v>0</v>
      </c>
      <c r="EX19" s="31">
        <v>0</v>
      </c>
      <c r="EY19" s="31">
        <v>0</v>
      </c>
      <c r="FB19" s="119"/>
      <c r="FC19" s="119"/>
      <c r="FE19" s="105">
        <v>9.58</v>
      </c>
      <c r="FF19" s="105">
        <v>9.58</v>
      </c>
      <c r="FG19" s="105">
        <v>9.58</v>
      </c>
      <c r="FH19" s="106">
        <v>9.58</v>
      </c>
      <c r="FI19" s="107" t="b">
        <f t="shared" si="243"/>
        <v>1</v>
      </c>
      <c r="FJ19" s="34"/>
      <c r="FK19" s="104" t="s">
        <v>196</v>
      </c>
      <c r="FL19" s="104" t="s">
        <v>271</v>
      </c>
      <c r="FM19" s="104">
        <v>45901</v>
      </c>
      <c r="FN19" s="104">
        <v>0</v>
      </c>
      <c r="FO19" s="104">
        <v>0</v>
      </c>
      <c r="FP19" s="104"/>
      <c r="FQ19" s="104">
        <v>0</v>
      </c>
      <c r="FR19" s="103" t="b">
        <f t="shared" si="57"/>
        <v>1</v>
      </c>
      <c r="FS19" s="103" t="b">
        <f t="shared" si="58"/>
        <v>1</v>
      </c>
      <c r="FT19" s="103" t="b">
        <f t="shared" si="59"/>
        <v>0</v>
      </c>
      <c r="FU19" s="103" t="b">
        <f t="shared" si="60"/>
        <v>0</v>
      </c>
      <c r="FV19" s="103" t="b">
        <f t="shared" si="61"/>
        <v>1</v>
      </c>
      <c r="FW19" s="103"/>
      <c r="FX19" s="120" t="b">
        <f t="shared" si="244"/>
        <v>1</v>
      </c>
      <c r="FY19" s="104" t="s">
        <v>214</v>
      </c>
      <c r="FZ19" s="104" t="b">
        <f t="shared" si="245"/>
        <v>1</v>
      </c>
      <c r="GA19" s="104">
        <v>0</v>
      </c>
      <c r="GB19" s="104" t="s">
        <v>207</v>
      </c>
      <c r="GD19" s="104" t="s">
        <v>214</v>
      </c>
      <c r="GE19" s="104">
        <v>0</v>
      </c>
      <c r="GF19" s="104" t="e">
        <v>#N/A</v>
      </c>
      <c r="GG19" s="104">
        <v>0</v>
      </c>
      <c r="GH19" s="104" t="b">
        <f t="shared" si="246"/>
        <v>1</v>
      </c>
      <c r="GI19" s="8" t="b">
        <f t="shared" si="247"/>
        <v>0</v>
      </c>
    </row>
    <row r="20" spans="1:191" s="31" customFormat="1" hidden="1" x14ac:dyDescent="0.25">
      <c r="A20" s="109">
        <v>168029</v>
      </c>
      <c r="B20" s="109">
        <v>102120</v>
      </c>
      <c r="C20" s="110" t="s">
        <v>214</v>
      </c>
      <c r="D20" s="109" t="s">
        <v>267</v>
      </c>
      <c r="E20" s="109" t="s">
        <v>273</v>
      </c>
      <c r="F20" s="109" t="s">
        <v>207</v>
      </c>
      <c r="G20" s="110"/>
      <c r="H20" s="109" t="s">
        <v>188</v>
      </c>
      <c r="I20" s="109" t="s">
        <v>189</v>
      </c>
      <c r="J20" s="109" t="s">
        <v>189</v>
      </c>
      <c r="K20" s="109"/>
      <c r="L20" s="109">
        <v>0</v>
      </c>
      <c r="M20" s="109"/>
      <c r="N20" s="111">
        <v>0</v>
      </c>
      <c r="O20" s="111">
        <v>0</v>
      </c>
      <c r="P20" s="111" t="str">
        <f t="shared" si="188"/>
        <v>нет минмакс</v>
      </c>
      <c r="Q20" s="95">
        <v>536</v>
      </c>
      <c r="R20" s="95">
        <f t="shared" si="189"/>
        <v>10328.719999999999</v>
      </c>
      <c r="S20" s="112">
        <v>536</v>
      </c>
      <c r="T20" s="112">
        <v>10328.719999999999</v>
      </c>
      <c r="U20" s="112">
        <f t="shared" si="190"/>
        <v>0</v>
      </c>
      <c r="V20" s="113">
        <f t="shared" si="191"/>
        <v>536</v>
      </c>
      <c r="W20" s="113">
        <f t="shared" si="192"/>
        <v>10328.719999999999</v>
      </c>
      <c r="X20" s="113">
        <f t="shared" si="193"/>
        <v>0</v>
      </c>
      <c r="Y20" s="113"/>
      <c r="Z20" s="95">
        <v>536</v>
      </c>
      <c r="AA20" s="95">
        <v>0</v>
      </c>
      <c r="AB20" s="95">
        <v>0</v>
      </c>
      <c r="AC20" s="95">
        <v>0</v>
      </c>
      <c r="AD20" s="95">
        <v>0</v>
      </c>
      <c r="AE20" s="95">
        <f t="shared" si="194"/>
        <v>0</v>
      </c>
      <c r="AF20" s="95">
        <f t="shared" si="195"/>
        <v>0</v>
      </c>
      <c r="AG20" s="114">
        <v>0</v>
      </c>
      <c r="AH20" s="95">
        <f t="shared" si="196"/>
        <v>536</v>
      </c>
      <c r="AI20" s="115">
        <f t="shared" si="197"/>
        <v>10328.719999999999</v>
      </c>
      <c r="AJ20" s="95">
        <f t="shared" si="198"/>
        <v>0</v>
      </c>
      <c r="AK20" s="95">
        <f t="shared" si="199"/>
        <v>0</v>
      </c>
      <c r="AL20" s="95">
        <f t="shared" si="200"/>
        <v>464</v>
      </c>
      <c r="AM20" s="95">
        <f t="shared" si="201"/>
        <v>500</v>
      </c>
      <c r="AN20" s="95">
        <f t="shared" si="202"/>
        <v>64.320000000000007</v>
      </c>
      <c r="AO20" s="95" t="str">
        <f t="shared" si="203"/>
        <v>&gt; 60 дней (до 70)</v>
      </c>
      <c r="AP20" s="29" t="s">
        <v>195</v>
      </c>
      <c r="AQ20" s="116" t="s">
        <v>206</v>
      </c>
      <c r="AR20" s="29" t="s">
        <v>185</v>
      </c>
      <c r="AS20" s="116" t="s">
        <v>219</v>
      </c>
      <c r="AT20" s="25" t="s">
        <v>195</v>
      </c>
      <c r="AU20" s="25"/>
      <c r="AV20" s="97" t="str">
        <f t="shared" si="204"/>
        <v>0-07</v>
      </c>
      <c r="AW20" s="117">
        <f t="shared" si="205"/>
        <v>10328.719999999999</v>
      </c>
      <c r="AX20" s="14">
        <f t="shared" si="248"/>
        <v>6</v>
      </c>
      <c r="AY20" s="25">
        <f t="shared" si="207"/>
        <v>0</v>
      </c>
      <c r="AZ20" s="109" t="s">
        <v>1010</v>
      </c>
      <c r="BA20" s="26" t="s">
        <v>196</v>
      </c>
      <c r="BB20" s="26" t="s">
        <v>271</v>
      </c>
      <c r="BC20" s="27">
        <v>46022</v>
      </c>
      <c r="BD20" s="28"/>
      <c r="BE20" s="29">
        <v>0</v>
      </c>
      <c r="BF20" s="29">
        <f t="shared" si="208"/>
        <v>0</v>
      </c>
      <c r="BG20" s="29">
        <v>0</v>
      </c>
      <c r="BH20" s="29">
        <f t="shared" si="209"/>
        <v>0</v>
      </c>
      <c r="BI20" s="99">
        <v>0</v>
      </c>
      <c r="BJ20" s="109">
        <v>0</v>
      </c>
      <c r="BK20" s="95">
        <v>0</v>
      </c>
      <c r="BL20" s="95">
        <v>0</v>
      </c>
      <c r="BM20" s="95">
        <v>0</v>
      </c>
      <c r="BN20" s="95">
        <v>360</v>
      </c>
      <c r="BO20" s="95">
        <v>0</v>
      </c>
      <c r="BP20" s="95">
        <v>140</v>
      </c>
      <c r="BQ20" s="95">
        <f t="shared" si="210"/>
        <v>250</v>
      </c>
      <c r="BR20" s="95">
        <f t="shared" si="211"/>
        <v>536</v>
      </c>
      <c r="BS20" s="95">
        <f t="shared" si="212"/>
        <v>536</v>
      </c>
      <c r="BT20" s="95">
        <f t="shared" si="212"/>
        <v>536</v>
      </c>
      <c r="BU20" s="95">
        <f t="shared" si="212"/>
        <v>176</v>
      </c>
      <c r="BV20" s="95">
        <f t="shared" si="212"/>
        <v>176</v>
      </c>
      <c r="BW20" s="95">
        <f t="shared" si="212"/>
        <v>36</v>
      </c>
      <c r="BX20" s="95">
        <f t="shared" si="249"/>
        <v>-214</v>
      </c>
      <c r="BY20" s="95">
        <f t="shared" si="249"/>
        <v>-464</v>
      </c>
      <c r="BZ20" s="95">
        <f t="shared" si="249"/>
        <v>-714</v>
      </c>
      <c r="CA20" s="95">
        <f t="shared" si="249"/>
        <v>-964</v>
      </c>
      <c r="CB20" s="95">
        <f t="shared" si="249"/>
        <v>-1214</v>
      </c>
      <c r="CC20" s="95">
        <f t="shared" si="249"/>
        <v>-1464</v>
      </c>
      <c r="CD20" s="95">
        <f t="shared" si="249"/>
        <v>-1714</v>
      </c>
      <c r="CE20" s="95">
        <f t="shared" si="249"/>
        <v>-1964</v>
      </c>
      <c r="CF20" s="95">
        <f t="shared" si="249"/>
        <v>-2214</v>
      </c>
      <c r="CG20" s="95">
        <f t="shared" si="249"/>
        <v>-2464</v>
      </c>
      <c r="CH20" s="95">
        <f t="shared" si="249"/>
        <v>-2714</v>
      </c>
      <c r="CI20" s="95">
        <f t="shared" si="249"/>
        <v>-2964</v>
      </c>
      <c r="CJ20" s="95">
        <f t="shared" si="249"/>
        <v>-3214</v>
      </c>
      <c r="CK20" s="95">
        <f t="shared" si="249"/>
        <v>-3464</v>
      </c>
      <c r="CL20" s="95">
        <f t="shared" si="249"/>
        <v>-3714</v>
      </c>
      <c r="CM20" s="95">
        <f t="shared" si="249"/>
        <v>-3964</v>
      </c>
      <c r="CN20" s="95">
        <f t="shared" si="249"/>
        <v>-4214</v>
      </c>
      <c r="CO20" s="95">
        <f t="shared" si="249"/>
        <v>-4464</v>
      </c>
      <c r="CP20" s="100">
        <v>0</v>
      </c>
      <c r="CQ20" s="100">
        <v>0</v>
      </c>
      <c r="CR20" s="100">
        <v>464</v>
      </c>
      <c r="CS20" s="100">
        <v>0</v>
      </c>
      <c r="CT20" s="100">
        <v>0</v>
      </c>
      <c r="CU20" s="100">
        <v>0</v>
      </c>
      <c r="CV20" s="121">
        <f t="shared" si="214"/>
        <v>464</v>
      </c>
      <c r="CW20" s="31">
        <v>0</v>
      </c>
      <c r="CX20" s="31">
        <v>6</v>
      </c>
      <c r="CY20" s="62">
        <v>0</v>
      </c>
      <c r="CZ20" s="62">
        <v>0</v>
      </c>
      <c r="DA20" s="102">
        <f t="shared" si="215"/>
        <v>0</v>
      </c>
      <c r="DB20" s="62">
        <f t="shared" si="216"/>
        <v>0</v>
      </c>
      <c r="DC20" s="62">
        <f t="shared" si="217"/>
        <v>0</v>
      </c>
      <c r="DD20" s="102">
        <f t="shared" si="218"/>
        <v>0</v>
      </c>
      <c r="DE20" s="31">
        <v>0</v>
      </c>
      <c r="DF20" s="31">
        <v>90</v>
      </c>
      <c r="DG20" s="31">
        <v>0</v>
      </c>
      <c r="DH20" s="48">
        <f t="shared" si="219"/>
        <v>0</v>
      </c>
      <c r="DI20" s="62">
        <v>1000</v>
      </c>
      <c r="DJ20" s="62">
        <v>19266.009999999998</v>
      </c>
      <c r="DK20" s="48">
        <f t="shared" si="220"/>
        <v>0</v>
      </c>
      <c r="DL20" s="62">
        <v>0</v>
      </c>
      <c r="DM20" s="62">
        <v>0</v>
      </c>
      <c r="DN20" s="62">
        <v>586.07099999999991</v>
      </c>
      <c r="DO20" s="62">
        <v>11291.258</v>
      </c>
      <c r="DP20" s="48">
        <f t="shared" si="221"/>
        <v>0</v>
      </c>
      <c r="DQ20" s="62">
        <v>464</v>
      </c>
      <c r="DR20" s="62">
        <v>8939.4286400000001</v>
      </c>
      <c r="DS20" s="62">
        <v>536</v>
      </c>
      <c r="DT20" s="62">
        <v>10326.581</v>
      </c>
      <c r="DU20" s="48">
        <f t="shared" si="222"/>
        <v>0</v>
      </c>
      <c r="DV20" s="62">
        <v>0</v>
      </c>
      <c r="DW20" s="62">
        <v>0</v>
      </c>
      <c r="DX20" s="62">
        <f t="shared" si="223"/>
        <v>0</v>
      </c>
      <c r="DY20" s="62">
        <f t="shared" si="224"/>
        <v>0</v>
      </c>
      <c r="DZ20" s="48">
        <f t="shared" si="225"/>
        <v>0</v>
      </c>
      <c r="EA20" s="62">
        <f t="shared" si="226"/>
        <v>0</v>
      </c>
      <c r="EB20" s="62">
        <f t="shared" si="227"/>
        <v>0</v>
      </c>
      <c r="EC20" s="48">
        <f t="shared" si="228"/>
        <v>0</v>
      </c>
      <c r="ED20" s="62">
        <f t="shared" si="229"/>
        <v>0</v>
      </c>
      <c r="EE20" s="62">
        <f t="shared" si="230"/>
        <v>0</v>
      </c>
      <c r="EF20" s="48">
        <f t="shared" si="231"/>
        <v>0</v>
      </c>
      <c r="EG20" s="62">
        <f t="shared" si="232"/>
        <v>1080</v>
      </c>
      <c r="EH20" s="62">
        <f t="shared" si="233"/>
        <v>20811.599999999999</v>
      </c>
      <c r="EI20" s="48">
        <f t="shared" si="234"/>
        <v>0</v>
      </c>
      <c r="EJ20" s="62">
        <f t="shared" si="235"/>
        <v>0</v>
      </c>
      <c r="EK20" s="62">
        <f t="shared" si="236"/>
        <v>0</v>
      </c>
      <c r="EL20" s="48">
        <f t="shared" si="237"/>
        <v>0</v>
      </c>
      <c r="EM20" s="62">
        <f t="shared" si="238"/>
        <v>420</v>
      </c>
      <c r="EN20" s="62">
        <f t="shared" si="239"/>
        <v>8093.4</v>
      </c>
      <c r="EO20" s="48">
        <f t="shared" si="240"/>
        <v>0</v>
      </c>
      <c r="EP20" s="62">
        <f t="shared" si="241"/>
        <v>0</v>
      </c>
      <c r="EQ20" s="62">
        <f t="shared" si="241"/>
        <v>0</v>
      </c>
      <c r="ER20" s="62">
        <f t="shared" si="241"/>
        <v>0</v>
      </c>
      <c r="ES20" s="62">
        <f t="shared" si="242"/>
        <v>6937.2</v>
      </c>
      <c r="ET20" s="62">
        <f t="shared" si="242"/>
        <v>0</v>
      </c>
      <c r="EU20" s="62">
        <f t="shared" si="242"/>
        <v>2697.7999999999997</v>
      </c>
      <c r="EV20" s="31" t="s">
        <v>192</v>
      </c>
      <c r="EW20" s="103">
        <v>0</v>
      </c>
      <c r="EX20" s="31">
        <v>0</v>
      </c>
      <c r="EY20" s="31">
        <v>0</v>
      </c>
      <c r="FB20" s="119"/>
      <c r="FC20" s="119"/>
      <c r="FE20" s="105">
        <v>19.27</v>
      </c>
      <c r="FF20" s="105">
        <v>19.27</v>
      </c>
      <c r="FG20" s="105">
        <v>19.27</v>
      </c>
      <c r="FH20" s="106">
        <v>19.27</v>
      </c>
      <c r="FI20" s="107" t="b">
        <f t="shared" si="243"/>
        <v>1</v>
      </c>
      <c r="FJ20" s="34"/>
      <c r="FK20" s="104" t="s">
        <v>196</v>
      </c>
      <c r="FL20" s="104" t="s">
        <v>271</v>
      </c>
      <c r="FM20" s="104">
        <v>45901</v>
      </c>
      <c r="FN20" s="104">
        <v>0</v>
      </c>
      <c r="FO20" s="104">
        <v>0</v>
      </c>
      <c r="FP20" s="104"/>
      <c r="FQ20" s="104">
        <v>0</v>
      </c>
      <c r="FR20" s="103" t="b">
        <f t="shared" si="57"/>
        <v>1</v>
      </c>
      <c r="FS20" s="103" t="b">
        <f t="shared" si="58"/>
        <v>1</v>
      </c>
      <c r="FT20" s="103" t="b">
        <f t="shared" si="59"/>
        <v>0</v>
      </c>
      <c r="FU20" s="103" t="b">
        <f t="shared" si="60"/>
        <v>0</v>
      </c>
      <c r="FV20" s="103" t="b">
        <f t="shared" si="61"/>
        <v>1</v>
      </c>
      <c r="FW20" s="103"/>
      <c r="FX20" s="120" t="b">
        <f t="shared" si="244"/>
        <v>1</v>
      </c>
      <c r="FY20" s="104" t="s">
        <v>214</v>
      </c>
      <c r="FZ20" s="104" t="b">
        <f t="shared" si="245"/>
        <v>1</v>
      </c>
      <c r="GA20" s="104">
        <v>0</v>
      </c>
      <c r="GB20" s="104" t="s">
        <v>207</v>
      </c>
      <c r="GD20" s="104" t="s">
        <v>214</v>
      </c>
      <c r="GE20" s="104">
        <v>0</v>
      </c>
      <c r="GF20" s="104" t="e">
        <v>#N/A</v>
      </c>
      <c r="GG20" s="104">
        <v>0</v>
      </c>
      <c r="GH20" s="104" t="b">
        <f t="shared" si="246"/>
        <v>1</v>
      </c>
      <c r="GI20" s="8" t="b">
        <f t="shared" si="247"/>
        <v>0</v>
      </c>
    </row>
    <row r="21" spans="1:191" s="31" customFormat="1" hidden="1" x14ac:dyDescent="0.25">
      <c r="A21" s="93">
        <v>165140</v>
      </c>
      <c r="B21" s="93" t="s">
        <v>274</v>
      </c>
      <c r="C21" s="110" t="s">
        <v>214</v>
      </c>
      <c r="D21" s="93" t="s">
        <v>275</v>
      </c>
      <c r="E21" s="93" t="s">
        <v>275</v>
      </c>
      <c r="F21" s="93" t="s">
        <v>207</v>
      </c>
      <c r="G21" s="110"/>
      <c r="H21" s="93" t="s">
        <v>81</v>
      </c>
      <c r="I21" s="93" t="s">
        <v>208</v>
      </c>
      <c r="J21" s="93" t="s">
        <v>204</v>
      </c>
      <c r="K21" s="93" t="s">
        <v>217</v>
      </c>
      <c r="L21" s="93">
        <v>0</v>
      </c>
      <c r="M21" s="93"/>
      <c r="N21" s="122">
        <v>0</v>
      </c>
      <c r="O21" s="122">
        <v>0</v>
      </c>
      <c r="P21" s="122" t="str">
        <f t="shared" ref="P21:P22" si="250">IF(AND(N21=0,O21=0),"нет минмакс",IF((S21-N21)&lt;0,"меньше мин",IF((S21-O21)&gt;0,"больше макс","в диапазоне")))</f>
        <v>нет минмакс</v>
      </c>
      <c r="Q21" s="95">
        <v>0</v>
      </c>
      <c r="R21" s="95">
        <f t="shared" ref="R21:R22" si="251">Q21*FH21</f>
        <v>0</v>
      </c>
      <c r="S21" s="94">
        <v>72</v>
      </c>
      <c r="T21" s="94">
        <v>2348249.04</v>
      </c>
      <c r="U21" s="94">
        <f t="shared" ref="U21:U22" si="252">IFERROR(ROUNDUP(S21/$EX21,0)*$EY21,0)</f>
        <v>27</v>
      </c>
      <c r="V21" s="94">
        <f t="shared" ref="V21:V22" si="253">SUM(Z21:AD21)</f>
        <v>0</v>
      </c>
      <c r="W21" s="94">
        <f t="shared" ref="W21:W22" si="254">V21*FH21</f>
        <v>0</v>
      </c>
      <c r="X21" s="94">
        <f t="shared" ref="X21:X22" si="255">IFERROR(ROUNDUP(V21/$EX21,0)*$EY21,0)</f>
        <v>0</v>
      </c>
      <c r="Y21" s="113"/>
      <c r="Z21" s="95">
        <v>0</v>
      </c>
      <c r="AA21" s="94">
        <v>0</v>
      </c>
      <c r="AB21" s="94">
        <v>0</v>
      </c>
      <c r="AC21" s="95">
        <v>0</v>
      </c>
      <c r="AD21" s="95">
        <v>0</v>
      </c>
      <c r="AE21" s="95">
        <f t="shared" ref="AE21:AE22" si="256">AA21*FH21</f>
        <v>0</v>
      </c>
      <c r="AF21" s="95">
        <f t="shared" ref="AF21:AF22" si="257">AB21*FH21</f>
        <v>0</v>
      </c>
      <c r="AG21" s="96">
        <v>0</v>
      </c>
      <c r="AH21" s="95">
        <f t="shared" ref="AH21:AH22" si="258">V21-AG21</f>
        <v>0</v>
      </c>
      <c r="AI21" s="94">
        <f t="shared" ref="AI21:AI22" si="259">IF(AH21&gt;0,AH21*FH21,0)</f>
        <v>0</v>
      </c>
      <c r="AJ21" s="94">
        <f t="shared" ref="AJ21:AJ22" si="260">CU21</f>
        <v>64</v>
      </c>
      <c r="AK21" s="94">
        <f t="shared" ref="AK21:AK22" si="261">SUM(CS21:CU21)</f>
        <v>232</v>
      </c>
      <c r="AL21" s="94">
        <f t="shared" ref="AL21:AL22" si="262">SUM(CP21:CU21)</f>
        <v>466</v>
      </c>
      <c r="AM21" s="94">
        <f t="shared" ref="AM21:AM22" si="263">SUM(BK21:BP21)</f>
        <v>300</v>
      </c>
      <c r="AN21" s="94">
        <f t="shared" ref="AN21:AN22" si="264">IFERROR(S21/BQ21*30,"нет оборота")</f>
        <v>43.199999999999996</v>
      </c>
      <c r="AO21" s="94" t="str">
        <f t="shared" ref="AO21:AO22" si="265">IF(S21=0,"нет остатка",IF(AN21="нет оборота","нет плана",IF(AN21&lt;30,"&lt; 30 дней",IF(AND(AN21&gt;=30,AN21&lt;60),"&gt; 30 дней (до 60)",IF(AND(AN21&gt;=60,AN21&lt;70),"&gt; 60 дней (до 70)",IF(AND(AN21&gt;=70,AN21&lt;80),"&gt; 70 дней (до 80)",IF(AND(AN21&gt;=80,AN21&lt;90),"&gt; 80 дней (до 90)",IF(AND(AN21&gt;=90,AN21&lt;120),"&gt; 90 дней (до 120)",IF(AN21&gt;=120,"&gt; 120 дней")))))))))</f>
        <v>&gt; 30 дней (до 60)</v>
      </c>
      <c r="AP21" s="94" t="s">
        <v>185</v>
      </c>
      <c r="AQ21" s="123" t="s">
        <v>186</v>
      </c>
      <c r="AR21" s="94" t="s">
        <v>185</v>
      </c>
      <c r="AS21" s="116" t="s">
        <v>191</v>
      </c>
      <c r="AT21" s="94" t="s">
        <v>185</v>
      </c>
      <c r="AU21" s="94"/>
      <c r="AV21" s="97" t="str">
        <f t="shared" ref="AV21:AV22" si="266">IF(V21=0,"нет остатка",IF(SUM(BK21:BP21)=0,"Нет планов",IF(BR21&lt;=0,"0-01",IF(BS21&lt;=0,"0-02",IF(BT21&lt;=0,"0-03",IF(BU21&lt;=0,"0-04",IF(BV21&lt;=0,"0-05",IF(BW21&lt;=0,"0-06",IF(BX21&lt;=0,"0-07",IF(BY21&lt;=0,"0-08",IF(BZ21&lt;=0,"0-09",IF(CA21&lt;=0,"0-10",IF(CB21&lt;=0,"0-11",IF(CC21&lt;=0,"0-12",IF(CD21&lt;=0,"0-13",IF(CE21&lt;=0,"0-14",IF(CF21&lt;=0,"0-15",IF(CG21&lt;=0,"0-16",IF(CH21&lt;=0,"0-17",IF(CI21&lt;=0,"0-18",IF(CJ21&lt;=0,"0-19",IF(CK21&lt;=0,"0-20",IF(CL21&lt;=0,"0-21",IF(CM21&lt;=0,"0-22",IF(CN21&lt;=0,"0-23",IF(CO21&lt;=0,"0-24","0-25 более 24"))))))))))))))))))))))))))</f>
        <v>нет остатка</v>
      </c>
      <c r="AW21" s="98">
        <f t="shared" ref="AW21:AW22" si="267">IF(AT21="Да",W21,0)</f>
        <v>0</v>
      </c>
      <c r="AX21" s="93"/>
      <c r="AY21" s="94">
        <f t="shared" ref="AY21:AY22" si="268">IF(AX21&gt;6,W21,0)</f>
        <v>0</v>
      </c>
      <c r="AZ21" s="93" t="s">
        <v>1011</v>
      </c>
      <c r="BA21" s="26" t="s">
        <v>276</v>
      </c>
      <c r="BB21" s="26" t="s">
        <v>277</v>
      </c>
      <c r="BC21" s="27">
        <v>46022</v>
      </c>
      <c r="BD21" s="28"/>
      <c r="BE21" s="29">
        <v>0</v>
      </c>
      <c r="BF21" s="29">
        <f t="shared" ref="BF21:BF22" si="269">BE21*FH21</f>
        <v>0</v>
      </c>
      <c r="BG21" s="29">
        <v>0</v>
      </c>
      <c r="BH21" s="29">
        <f t="shared" ref="BH21:BH22" si="270">BG21*FH21</f>
        <v>0</v>
      </c>
      <c r="BI21" s="99">
        <v>0</v>
      </c>
      <c r="BJ21" s="109" t="s">
        <v>187</v>
      </c>
      <c r="BK21" s="100">
        <v>60</v>
      </c>
      <c r="BL21" s="100">
        <v>30</v>
      </c>
      <c r="BM21" s="100">
        <v>30</v>
      </c>
      <c r="BN21" s="100">
        <v>60</v>
      </c>
      <c r="BO21" s="100">
        <v>60</v>
      </c>
      <c r="BP21" s="100">
        <v>60</v>
      </c>
      <c r="BQ21" s="95">
        <f t="shared" ref="BQ21:BQ22" si="271">IF(COUNTIF(BK21:BP21,"&gt;0")=0,0,SUM(BK21:BP21)/COUNTIF(BK21:BP21,"&gt;0"))</f>
        <v>50</v>
      </c>
      <c r="BR21" s="95">
        <f t="shared" ref="BR21:BR22" si="272">IF(OR(Q21=0,SUM(BK21:BP21)=0,V21&gt;Q21),V21-BK21,Q21-BK21)</f>
        <v>-60</v>
      </c>
      <c r="BS21" s="95">
        <f t="shared" ref="BS21:BW22" si="273">BR21-BL21</f>
        <v>-90</v>
      </c>
      <c r="BT21" s="95">
        <f t="shared" si="273"/>
        <v>-120</v>
      </c>
      <c r="BU21" s="95">
        <f t="shared" si="273"/>
        <v>-180</v>
      </c>
      <c r="BV21" s="95">
        <f t="shared" si="273"/>
        <v>-240</v>
      </c>
      <c r="BW21" s="95">
        <f t="shared" si="273"/>
        <v>-300</v>
      </c>
      <c r="BX21" s="95">
        <f t="shared" ref="BX21:CO22" si="274">BW21-$BQ21</f>
        <v>-350</v>
      </c>
      <c r="BY21" s="95">
        <f t="shared" si="274"/>
        <v>-400</v>
      </c>
      <c r="BZ21" s="95">
        <f t="shared" si="274"/>
        <v>-450</v>
      </c>
      <c r="CA21" s="95">
        <f t="shared" si="274"/>
        <v>-500</v>
      </c>
      <c r="CB21" s="95">
        <f t="shared" si="274"/>
        <v>-550</v>
      </c>
      <c r="CC21" s="95">
        <f t="shared" si="274"/>
        <v>-600</v>
      </c>
      <c r="CD21" s="95">
        <f t="shared" si="274"/>
        <v>-650</v>
      </c>
      <c r="CE21" s="95">
        <f t="shared" si="274"/>
        <v>-700</v>
      </c>
      <c r="CF21" s="95">
        <f t="shared" si="274"/>
        <v>-750</v>
      </c>
      <c r="CG21" s="95">
        <f t="shared" si="274"/>
        <v>-800</v>
      </c>
      <c r="CH21" s="95">
        <f t="shared" si="274"/>
        <v>-850</v>
      </c>
      <c r="CI21" s="95">
        <f t="shared" si="274"/>
        <v>-900</v>
      </c>
      <c r="CJ21" s="95">
        <f t="shared" si="274"/>
        <v>-950</v>
      </c>
      <c r="CK21" s="95">
        <f t="shared" si="274"/>
        <v>-1000</v>
      </c>
      <c r="CL21" s="95">
        <f t="shared" si="274"/>
        <v>-1050</v>
      </c>
      <c r="CM21" s="95">
        <f t="shared" si="274"/>
        <v>-1100</v>
      </c>
      <c r="CN21" s="95">
        <f t="shared" si="274"/>
        <v>-1150</v>
      </c>
      <c r="CO21" s="95">
        <f t="shared" si="274"/>
        <v>-1200</v>
      </c>
      <c r="CP21" s="100">
        <v>180</v>
      </c>
      <c r="CQ21" s="100">
        <v>0</v>
      </c>
      <c r="CR21" s="100">
        <v>54</v>
      </c>
      <c r="CS21" s="100">
        <v>128</v>
      </c>
      <c r="CT21" s="100">
        <v>40</v>
      </c>
      <c r="CU21" s="100">
        <v>64</v>
      </c>
      <c r="CV21" s="101">
        <f t="shared" ref="CV21:CV22" si="275">IF(COUNTIF(CP21:CU21,"&gt;0")=0,0,SUM(CP21:CU21)/COUNTIF(CP21:CU21,"&gt;0"))</f>
        <v>93.2</v>
      </c>
      <c r="CW21" s="31" t="s">
        <v>187</v>
      </c>
      <c r="CX21" s="31" t="s">
        <v>187</v>
      </c>
      <c r="CY21" s="62">
        <v>120</v>
      </c>
      <c r="CZ21" s="62">
        <v>128</v>
      </c>
      <c r="DA21" s="102">
        <f t="shared" ref="DA21:DA22" si="276">IFERROR(CZ21/CY21,0)</f>
        <v>1.0666666666666667</v>
      </c>
      <c r="DB21" s="62">
        <f t="shared" ref="DB21:DB22" si="277">CY21*FH21</f>
        <v>3849003.5999999996</v>
      </c>
      <c r="DC21" s="62">
        <f t="shared" ref="DC21:DC22" si="278">CZ21*FH21</f>
        <v>4105603.84</v>
      </c>
      <c r="DD21" s="102">
        <f t="shared" ref="DD21:DD22" si="279">IFERROR(DC21/DB21,0)</f>
        <v>1.0666666666666667</v>
      </c>
      <c r="DE21" s="31">
        <v>0</v>
      </c>
      <c r="DG21" s="31">
        <v>0</v>
      </c>
      <c r="DH21" s="48">
        <f t="shared" ref="DH21:DH22" si="280">IFERROR(ROUNDUP(DG21/$EX21,0)*$EY21,0)</f>
        <v>0</v>
      </c>
      <c r="DI21" s="62">
        <v>19.161000000000001</v>
      </c>
      <c r="DJ21" s="62">
        <v>646430.98499999999</v>
      </c>
      <c r="DK21" s="48">
        <f t="shared" ref="DK21:DK22" si="281">IFERROR(ROUNDUP(DI21/$EX21,0)*$EY21,0)</f>
        <v>7.5</v>
      </c>
      <c r="DL21" s="62">
        <v>0</v>
      </c>
      <c r="DM21" s="62">
        <v>0</v>
      </c>
      <c r="DN21" s="62">
        <v>89.572000000000003</v>
      </c>
      <c r="DO21" s="62">
        <v>3009679.284</v>
      </c>
      <c r="DP21" s="48">
        <f t="shared" ref="DP21:DP22" si="282">IFERROR(ROUNDUP(DN21/$EX21,0)*$EY21,0)</f>
        <v>34.5</v>
      </c>
      <c r="DQ21" s="62">
        <v>54</v>
      </c>
      <c r="DR21" s="62">
        <v>1814528.3357647061</v>
      </c>
      <c r="DS21" s="62">
        <v>130.452</v>
      </c>
      <c r="DT21" s="62">
        <v>4383484.2230000002</v>
      </c>
      <c r="DU21" s="48">
        <f t="shared" ref="DU21:DU22" si="283">IFERROR(ROUNDUP(DS21/$EX21,0)*$EY21,0)</f>
        <v>49.5</v>
      </c>
      <c r="DV21" s="62">
        <v>128</v>
      </c>
      <c r="DW21" s="62">
        <v>4301104.2032941179</v>
      </c>
      <c r="DX21" s="62">
        <f t="shared" ref="DX21:DX22" si="284">$DF21*BK21/30</f>
        <v>0</v>
      </c>
      <c r="DY21" s="62">
        <f t="shared" ref="DY21:DY22" si="285">DX21*$FH21</f>
        <v>0</v>
      </c>
      <c r="DZ21" s="48">
        <f t="shared" ref="DZ21:DZ22" si="286">IFERROR(ROUNDUP(DX21/$EX21,0)*$EY21,0)</f>
        <v>0</v>
      </c>
      <c r="EA21" s="62">
        <f t="shared" ref="EA21:EA22" si="287">$DF21*BL21/30</f>
        <v>0</v>
      </c>
      <c r="EB21" s="62">
        <f t="shared" ref="EB21:EB22" si="288">EA21*$FH21</f>
        <v>0</v>
      </c>
      <c r="EC21" s="48">
        <f t="shared" ref="EC21:EC22" si="289">IFERROR(ROUNDUP(EA21/$EX21,0)*$EY21,0)</f>
        <v>0</v>
      </c>
      <c r="ED21" s="62">
        <f t="shared" ref="ED21:ED22" si="290">$DF21*BM21/30</f>
        <v>0</v>
      </c>
      <c r="EE21" s="62">
        <f t="shared" ref="EE21:EE22" si="291">ED21*$FH21</f>
        <v>0</v>
      </c>
      <c r="EF21" s="48">
        <f t="shared" ref="EF21:EF22" si="292">IFERROR(ROUNDUP(ED21/$EX21,0)*$EY21,0)</f>
        <v>0</v>
      </c>
      <c r="EG21" s="62">
        <f t="shared" ref="EG21:EG22" si="293">$DF21*BN21/30</f>
        <v>0</v>
      </c>
      <c r="EH21" s="62">
        <f t="shared" ref="EH21:EH22" si="294">EG21*$FH21</f>
        <v>0</v>
      </c>
      <c r="EI21" s="48">
        <f t="shared" ref="EI21:EI22" si="295">IFERROR(ROUNDUP(EG21/$EX21,0)*$EY21,0)</f>
        <v>0</v>
      </c>
      <c r="EJ21" s="62">
        <f t="shared" ref="EJ21:EJ22" si="296">$DF21*BO21/30</f>
        <v>0</v>
      </c>
      <c r="EK21" s="62">
        <f t="shared" ref="EK21:EK22" si="297">EJ21*$FH21</f>
        <v>0</v>
      </c>
      <c r="EL21" s="48">
        <f t="shared" ref="EL21:EL22" si="298">IFERROR(ROUNDUP(EJ21/$EX21,0)*$EY21,0)</f>
        <v>0</v>
      </c>
      <c r="EM21" s="62">
        <f t="shared" ref="EM21:EM22" si="299">$DF21*BP21/30</f>
        <v>0</v>
      </c>
      <c r="EN21" s="62">
        <f t="shared" ref="EN21:EN22" si="300">EM21*$FH21</f>
        <v>0</v>
      </c>
      <c r="EO21" s="48">
        <f t="shared" ref="EO21:EO22" si="301">IFERROR(ROUNDUP(EM21/$EX21,0)*$EY21,0)</f>
        <v>0</v>
      </c>
      <c r="EP21" s="62">
        <f t="shared" ref="EP21:ER22" si="302">BK21*$FH21</f>
        <v>1924501.7999999998</v>
      </c>
      <c r="EQ21" s="62">
        <f t="shared" si="302"/>
        <v>962250.89999999991</v>
      </c>
      <c r="ER21" s="62">
        <f t="shared" si="302"/>
        <v>962250.89999999991</v>
      </c>
      <c r="ES21" s="62">
        <f t="shared" ref="ES21:EU22" si="303">BN21*$FH21</f>
        <v>1924501.7999999998</v>
      </c>
      <c r="ET21" s="62">
        <f t="shared" si="303"/>
        <v>1924501.7999999998</v>
      </c>
      <c r="EU21" s="62">
        <f t="shared" si="303"/>
        <v>1924501.7999999998</v>
      </c>
      <c r="EV21" s="31" t="s">
        <v>498</v>
      </c>
      <c r="EW21" s="103">
        <v>0</v>
      </c>
      <c r="EX21" s="104">
        <v>4</v>
      </c>
      <c r="EY21" s="104">
        <v>1.5</v>
      </c>
      <c r="EZ21" s="104"/>
      <c r="FA21" s="104"/>
      <c r="FB21" s="119"/>
      <c r="FC21" s="119"/>
      <c r="FE21" s="105">
        <v>33566.400000000001</v>
      </c>
      <c r="FF21" s="105">
        <v>32614.57</v>
      </c>
      <c r="FG21" s="105">
        <v>31285.17</v>
      </c>
      <c r="FH21" s="106">
        <v>32075.03</v>
      </c>
      <c r="FI21" s="107" t="b">
        <f t="shared" ref="FI21:FI22" si="304">EXACT(AT21,AP21)</f>
        <v>1</v>
      </c>
      <c r="FJ21" s="34"/>
      <c r="FK21" s="104" t="s">
        <v>276</v>
      </c>
      <c r="FL21" s="104" t="s">
        <v>277</v>
      </c>
      <c r="FM21" s="104">
        <v>45839</v>
      </c>
      <c r="FN21" s="104">
        <v>0</v>
      </c>
      <c r="FO21" s="104">
        <v>0</v>
      </c>
      <c r="FP21" s="104"/>
      <c r="FQ21" s="104">
        <v>0</v>
      </c>
      <c r="FR21" s="104" t="b">
        <f t="shared" si="57"/>
        <v>1</v>
      </c>
      <c r="FS21" s="104" t="b">
        <f t="shared" si="58"/>
        <v>1</v>
      </c>
      <c r="FT21" s="104" t="b">
        <f t="shared" si="59"/>
        <v>0</v>
      </c>
      <c r="FU21" s="104" t="b">
        <f t="shared" si="60"/>
        <v>0</v>
      </c>
      <c r="FV21" s="104" t="b">
        <f t="shared" si="61"/>
        <v>1</v>
      </c>
      <c r="FW21" s="104"/>
      <c r="FX21" s="104" t="b">
        <f t="shared" ref="FX21:FX22" si="305">EXACT(FQ21,BI21)</f>
        <v>1</v>
      </c>
      <c r="FY21" s="104" t="s">
        <v>214</v>
      </c>
      <c r="FZ21" s="104" t="b">
        <f t="shared" ref="FZ21:FZ22" si="306">EXACT(FY21,C21)</f>
        <v>1</v>
      </c>
      <c r="GA21" s="104">
        <v>0</v>
      </c>
      <c r="GB21" s="104" t="s">
        <v>207</v>
      </c>
      <c r="GC21" s="104"/>
      <c r="GD21" s="104" t="s">
        <v>214</v>
      </c>
      <c r="GE21" s="104">
        <v>0</v>
      </c>
      <c r="GF21" s="104" t="e">
        <v>#N/A</v>
      </c>
      <c r="GG21" s="104">
        <v>0</v>
      </c>
      <c r="GH21" s="104" t="b">
        <f t="shared" ref="GH21:GH22" si="307">EXACT(GD21,C21)</f>
        <v>1</v>
      </c>
      <c r="GI21" s="108" t="b">
        <f t="shared" ref="GI21:GI22" si="308">EXACT(GG21,G21)</f>
        <v>0</v>
      </c>
    </row>
    <row r="22" spans="1:191" s="31" customFormat="1" ht="30" hidden="1" x14ac:dyDescent="0.25">
      <c r="A22" s="109">
        <v>165681</v>
      </c>
      <c r="B22" s="109">
        <v>102223</v>
      </c>
      <c r="C22" s="110" t="s">
        <v>214</v>
      </c>
      <c r="D22" s="109" t="s">
        <v>275</v>
      </c>
      <c r="E22" s="109" t="s">
        <v>278</v>
      </c>
      <c r="F22" s="109" t="s">
        <v>207</v>
      </c>
      <c r="G22" s="110"/>
      <c r="H22" s="109" t="s">
        <v>188</v>
      </c>
      <c r="I22" s="109" t="s">
        <v>189</v>
      </c>
      <c r="J22" s="109" t="s">
        <v>189</v>
      </c>
      <c r="K22" s="109"/>
      <c r="L22" s="109">
        <v>0</v>
      </c>
      <c r="M22" s="109"/>
      <c r="N22" s="111">
        <v>0</v>
      </c>
      <c r="O22" s="111">
        <v>0</v>
      </c>
      <c r="P22" s="111" t="str">
        <f t="shared" si="250"/>
        <v>нет минмакс</v>
      </c>
      <c r="Q22" s="95">
        <v>658</v>
      </c>
      <c r="R22" s="95">
        <f t="shared" si="251"/>
        <v>39019.4</v>
      </c>
      <c r="S22" s="112">
        <v>692</v>
      </c>
      <c r="T22" s="112">
        <v>40454.32</v>
      </c>
      <c r="U22" s="112">
        <f t="shared" si="252"/>
        <v>0</v>
      </c>
      <c r="V22" s="113">
        <f t="shared" si="253"/>
        <v>376</v>
      </c>
      <c r="W22" s="113">
        <f t="shared" si="254"/>
        <v>22296.799999999999</v>
      </c>
      <c r="X22" s="113">
        <f t="shared" si="255"/>
        <v>0</v>
      </c>
      <c r="Y22" s="113"/>
      <c r="Z22" s="95">
        <v>376</v>
      </c>
      <c r="AA22" s="95">
        <v>0</v>
      </c>
      <c r="AB22" s="95">
        <v>0</v>
      </c>
      <c r="AC22" s="95">
        <v>0</v>
      </c>
      <c r="AD22" s="95">
        <v>0</v>
      </c>
      <c r="AE22" s="95">
        <f t="shared" si="256"/>
        <v>0</v>
      </c>
      <c r="AF22" s="95">
        <f t="shared" si="257"/>
        <v>0</v>
      </c>
      <c r="AG22" s="114">
        <v>0</v>
      </c>
      <c r="AH22" s="95">
        <f t="shared" si="258"/>
        <v>376</v>
      </c>
      <c r="AI22" s="115">
        <f t="shared" si="259"/>
        <v>22296.799999999999</v>
      </c>
      <c r="AJ22" s="95">
        <f t="shared" si="260"/>
        <v>0</v>
      </c>
      <c r="AK22" s="95">
        <f t="shared" si="261"/>
        <v>125</v>
      </c>
      <c r="AL22" s="95">
        <f t="shared" si="262"/>
        <v>364</v>
      </c>
      <c r="AM22" s="95">
        <f t="shared" si="263"/>
        <v>300</v>
      </c>
      <c r="AN22" s="95">
        <f t="shared" si="264"/>
        <v>415.2</v>
      </c>
      <c r="AO22" s="95" t="str">
        <f t="shared" si="265"/>
        <v>&gt; 120 дней</v>
      </c>
      <c r="AP22" s="29" t="s">
        <v>185</v>
      </c>
      <c r="AQ22" s="116" t="s">
        <v>190</v>
      </c>
      <c r="AR22" s="29" t="s">
        <v>195</v>
      </c>
      <c r="AS22" s="116" t="s">
        <v>212</v>
      </c>
      <c r="AT22" s="25" t="s">
        <v>195</v>
      </c>
      <c r="AU22" s="25"/>
      <c r="AV22" s="97" t="str">
        <f t="shared" si="266"/>
        <v>0-14</v>
      </c>
      <c r="AW22" s="117">
        <f t="shared" si="267"/>
        <v>22296.799999999999</v>
      </c>
      <c r="AX22" s="14">
        <f>MONTH(BC22)-6</f>
        <v>6</v>
      </c>
      <c r="AY22" s="25">
        <f t="shared" si="268"/>
        <v>0</v>
      </c>
      <c r="AZ22" s="109" t="s">
        <v>1011</v>
      </c>
      <c r="BA22" s="26" t="s">
        <v>223</v>
      </c>
      <c r="BB22" s="26" t="s">
        <v>279</v>
      </c>
      <c r="BC22" s="27">
        <v>46022</v>
      </c>
      <c r="BD22" s="28"/>
      <c r="BE22" s="29">
        <v>0</v>
      </c>
      <c r="BF22" s="29">
        <f t="shared" si="269"/>
        <v>0</v>
      </c>
      <c r="BG22" s="29">
        <v>0</v>
      </c>
      <c r="BH22" s="29">
        <f t="shared" si="270"/>
        <v>0</v>
      </c>
      <c r="BI22" s="99" t="s">
        <v>225</v>
      </c>
      <c r="BJ22" s="109">
        <v>0</v>
      </c>
      <c r="BK22" s="95">
        <v>60</v>
      </c>
      <c r="BL22" s="95">
        <v>30</v>
      </c>
      <c r="BM22" s="95">
        <v>30</v>
      </c>
      <c r="BN22" s="95">
        <v>60</v>
      </c>
      <c r="BO22" s="95">
        <v>60</v>
      </c>
      <c r="BP22" s="95">
        <v>60</v>
      </c>
      <c r="BQ22" s="95">
        <f t="shared" si="271"/>
        <v>50</v>
      </c>
      <c r="BR22" s="95">
        <f t="shared" si="272"/>
        <v>598</v>
      </c>
      <c r="BS22" s="95">
        <f t="shared" si="273"/>
        <v>568</v>
      </c>
      <c r="BT22" s="95">
        <f t="shared" si="273"/>
        <v>538</v>
      </c>
      <c r="BU22" s="95">
        <f t="shared" si="273"/>
        <v>478</v>
      </c>
      <c r="BV22" s="95">
        <f t="shared" si="273"/>
        <v>418</v>
      </c>
      <c r="BW22" s="95">
        <f t="shared" si="273"/>
        <v>358</v>
      </c>
      <c r="BX22" s="95">
        <f t="shared" si="274"/>
        <v>308</v>
      </c>
      <c r="BY22" s="95">
        <f t="shared" si="274"/>
        <v>258</v>
      </c>
      <c r="BZ22" s="95">
        <f t="shared" si="274"/>
        <v>208</v>
      </c>
      <c r="CA22" s="95">
        <f t="shared" si="274"/>
        <v>158</v>
      </c>
      <c r="CB22" s="95">
        <f t="shared" si="274"/>
        <v>108</v>
      </c>
      <c r="CC22" s="95">
        <f t="shared" si="274"/>
        <v>58</v>
      </c>
      <c r="CD22" s="95">
        <f t="shared" si="274"/>
        <v>8</v>
      </c>
      <c r="CE22" s="95">
        <f t="shared" si="274"/>
        <v>-42</v>
      </c>
      <c r="CF22" s="95">
        <f t="shared" si="274"/>
        <v>-92</v>
      </c>
      <c r="CG22" s="95">
        <f t="shared" si="274"/>
        <v>-142</v>
      </c>
      <c r="CH22" s="95">
        <f t="shared" si="274"/>
        <v>-192</v>
      </c>
      <c r="CI22" s="95">
        <f t="shared" si="274"/>
        <v>-242</v>
      </c>
      <c r="CJ22" s="95">
        <f t="shared" si="274"/>
        <v>-292</v>
      </c>
      <c r="CK22" s="95">
        <f t="shared" si="274"/>
        <v>-342</v>
      </c>
      <c r="CL22" s="95">
        <f t="shared" si="274"/>
        <v>-392</v>
      </c>
      <c r="CM22" s="95">
        <f t="shared" si="274"/>
        <v>-442</v>
      </c>
      <c r="CN22" s="95">
        <f t="shared" si="274"/>
        <v>-492</v>
      </c>
      <c r="CO22" s="95">
        <f t="shared" si="274"/>
        <v>-542</v>
      </c>
      <c r="CP22" s="100">
        <v>56</v>
      </c>
      <c r="CQ22" s="100">
        <v>63</v>
      </c>
      <c r="CR22" s="100">
        <v>120</v>
      </c>
      <c r="CS22" s="100">
        <v>91</v>
      </c>
      <c r="CT22" s="100">
        <v>34</v>
      </c>
      <c r="CU22" s="100">
        <v>0</v>
      </c>
      <c r="CV22" s="121">
        <f t="shared" si="275"/>
        <v>72.8</v>
      </c>
      <c r="CW22" s="31">
        <v>0</v>
      </c>
      <c r="CX22" s="31">
        <v>0</v>
      </c>
      <c r="CY22" s="62">
        <v>0</v>
      </c>
      <c r="CZ22" s="62">
        <v>0</v>
      </c>
      <c r="DA22" s="102">
        <f t="shared" si="276"/>
        <v>0</v>
      </c>
      <c r="DB22" s="62">
        <f t="shared" si="277"/>
        <v>0</v>
      </c>
      <c r="DC22" s="62">
        <f t="shared" si="278"/>
        <v>0</v>
      </c>
      <c r="DD22" s="102">
        <f t="shared" si="279"/>
        <v>0</v>
      </c>
      <c r="DE22" s="31">
        <v>0</v>
      </c>
      <c r="DF22" s="31">
        <v>90</v>
      </c>
      <c r="DG22" s="31">
        <v>0</v>
      </c>
      <c r="DH22" s="48">
        <f t="shared" si="280"/>
        <v>0</v>
      </c>
      <c r="DI22" s="62">
        <v>439.839</v>
      </c>
      <c r="DJ22" s="62">
        <v>25216.749</v>
      </c>
      <c r="DK22" s="48">
        <f t="shared" si="281"/>
        <v>0</v>
      </c>
      <c r="DL22" s="62">
        <v>63</v>
      </c>
      <c r="DM22" s="62">
        <v>3217.1439999999998</v>
      </c>
      <c r="DN22" s="62">
        <v>586.82100000000003</v>
      </c>
      <c r="DO22" s="62">
        <v>34880.281000000003</v>
      </c>
      <c r="DP22" s="48">
        <f t="shared" si="282"/>
        <v>0</v>
      </c>
      <c r="DQ22" s="62">
        <v>120</v>
      </c>
      <c r="DR22" s="62">
        <v>6977.3351351351357</v>
      </c>
      <c r="DS22" s="62">
        <v>710.90300000000002</v>
      </c>
      <c r="DT22" s="62">
        <v>42094.952999999994</v>
      </c>
      <c r="DU22" s="48">
        <f t="shared" si="283"/>
        <v>0</v>
      </c>
      <c r="DV22" s="62">
        <v>91</v>
      </c>
      <c r="DW22" s="62">
        <v>5291.1458108108118</v>
      </c>
      <c r="DX22" s="62">
        <f t="shared" si="284"/>
        <v>180</v>
      </c>
      <c r="DY22" s="62">
        <f t="shared" si="285"/>
        <v>10674</v>
      </c>
      <c r="DZ22" s="48">
        <f t="shared" si="286"/>
        <v>0</v>
      </c>
      <c r="EA22" s="62">
        <f t="shared" si="287"/>
        <v>90</v>
      </c>
      <c r="EB22" s="62">
        <f t="shared" si="288"/>
        <v>5337</v>
      </c>
      <c r="EC22" s="48">
        <f t="shared" si="289"/>
        <v>0</v>
      </c>
      <c r="ED22" s="62">
        <f t="shared" si="290"/>
        <v>90</v>
      </c>
      <c r="EE22" s="62">
        <f t="shared" si="291"/>
        <v>5337</v>
      </c>
      <c r="EF22" s="48">
        <f t="shared" si="292"/>
        <v>0</v>
      </c>
      <c r="EG22" s="62">
        <f t="shared" si="293"/>
        <v>180</v>
      </c>
      <c r="EH22" s="62">
        <f t="shared" si="294"/>
        <v>10674</v>
      </c>
      <c r="EI22" s="48">
        <f t="shared" si="295"/>
        <v>0</v>
      </c>
      <c r="EJ22" s="62">
        <f t="shared" si="296"/>
        <v>180</v>
      </c>
      <c r="EK22" s="62">
        <f t="shared" si="297"/>
        <v>10674</v>
      </c>
      <c r="EL22" s="48">
        <f t="shared" si="298"/>
        <v>0</v>
      </c>
      <c r="EM22" s="62">
        <f t="shared" si="299"/>
        <v>180</v>
      </c>
      <c r="EN22" s="62">
        <f t="shared" si="300"/>
        <v>10674</v>
      </c>
      <c r="EO22" s="48">
        <f t="shared" si="301"/>
        <v>0</v>
      </c>
      <c r="EP22" s="62">
        <f t="shared" si="302"/>
        <v>3558</v>
      </c>
      <c r="EQ22" s="62">
        <f t="shared" si="302"/>
        <v>1779</v>
      </c>
      <c r="ER22" s="62">
        <f t="shared" si="302"/>
        <v>1779</v>
      </c>
      <c r="ES22" s="62">
        <f t="shared" si="303"/>
        <v>3558</v>
      </c>
      <c r="ET22" s="62">
        <f t="shared" si="303"/>
        <v>3558</v>
      </c>
      <c r="EU22" s="62">
        <f t="shared" si="303"/>
        <v>3558</v>
      </c>
      <c r="EV22" s="31" t="s">
        <v>192</v>
      </c>
      <c r="EW22" s="103">
        <v>0</v>
      </c>
      <c r="EX22" s="31">
        <v>0</v>
      </c>
      <c r="EY22" s="31">
        <v>0</v>
      </c>
      <c r="FB22" s="119"/>
      <c r="FC22" s="119"/>
      <c r="FE22" s="105">
        <v>58.74</v>
      </c>
      <c r="FF22" s="105">
        <v>58.46</v>
      </c>
      <c r="FG22" s="105">
        <v>58.83</v>
      </c>
      <c r="FH22" s="106">
        <v>59.3</v>
      </c>
      <c r="FI22" s="107" t="b">
        <f t="shared" si="304"/>
        <v>0</v>
      </c>
      <c r="FJ22" s="34"/>
      <c r="FK22" s="104" t="s">
        <v>223</v>
      </c>
      <c r="FL22" s="104" t="s">
        <v>279</v>
      </c>
      <c r="FM22" s="104">
        <v>45901</v>
      </c>
      <c r="FN22" s="104">
        <v>0</v>
      </c>
      <c r="FO22" s="104">
        <v>0</v>
      </c>
      <c r="FP22" s="104"/>
      <c r="FQ22" s="104" t="s">
        <v>225</v>
      </c>
      <c r="FR22" s="103" t="b">
        <f t="shared" si="57"/>
        <v>1</v>
      </c>
      <c r="FS22" s="103" t="b">
        <f t="shared" si="58"/>
        <v>1</v>
      </c>
      <c r="FT22" s="103" t="b">
        <f t="shared" si="59"/>
        <v>0</v>
      </c>
      <c r="FU22" s="103" t="b">
        <f t="shared" si="60"/>
        <v>0</v>
      </c>
      <c r="FV22" s="103" t="b">
        <f t="shared" si="61"/>
        <v>1</v>
      </c>
      <c r="FW22" s="103"/>
      <c r="FX22" s="120" t="b">
        <f t="shared" si="305"/>
        <v>1</v>
      </c>
      <c r="FY22" s="104" t="s">
        <v>214</v>
      </c>
      <c r="FZ22" s="104" t="b">
        <f t="shared" si="306"/>
        <v>1</v>
      </c>
      <c r="GA22" s="104">
        <v>0</v>
      </c>
      <c r="GB22" s="104" t="s">
        <v>207</v>
      </c>
      <c r="GD22" s="104" t="s">
        <v>214</v>
      </c>
      <c r="GE22" s="104">
        <v>0</v>
      </c>
      <c r="GF22" s="104" t="e">
        <v>#N/A</v>
      </c>
      <c r="GG22" s="104">
        <v>0</v>
      </c>
      <c r="GH22" s="104" t="b">
        <f t="shared" si="307"/>
        <v>1</v>
      </c>
      <c r="GI22" s="8" t="b">
        <f t="shared" si="308"/>
        <v>0</v>
      </c>
    </row>
    <row r="23" spans="1:191" s="31" customFormat="1" ht="45" hidden="1" x14ac:dyDescent="0.25">
      <c r="A23" s="93">
        <v>167964</v>
      </c>
      <c r="B23" s="93" t="s">
        <v>284</v>
      </c>
      <c r="C23" s="110" t="s">
        <v>214</v>
      </c>
      <c r="D23" s="93" t="s">
        <v>285</v>
      </c>
      <c r="E23" s="93" t="s">
        <v>285</v>
      </c>
      <c r="F23" s="93" t="s">
        <v>207</v>
      </c>
      <c r="G23" s="110"/>
      <c r="H23" s="93" t="s">
        <v>81</v>
      </c>
      <c r="I23" s="93" t="s">
        <v>268</v>
      </c>
      <c r="J23" s="93" t="s">
        <v>204</v>
      </c>
      <c r="K23" s="93" t="s">
        <v>184</v>
      </c>
      <c r="L23" s="93">
        <v>0</v>
      </c>
      <c r="M23" s="93"/>
      <c r="N23" s="122">
        <v>0</v>
      </c>
      <c r="O23" s="122">
        <v>0</v>
      </c>
      <c r="P23" s="122" t="str">
        <f t="shared" ref="P23:P26" si="309">IF(AND(N23=0,O23=0),"нет минмакс",IF((S23-N23)&lt;0,"меньше мин",IF((S23-O23)&gt;0,"больше макс","в диапазоне")))</f>
        <v>нет минмакс</v>
      </c>
      <c r="Q23" s="95">
        <v>1276</v>
      </c>
      <c r="R23" s="95">
        <f t="shared" ref="R23:R26" si="310">Q23*FH23</f>
        <v>1661747.5599999998</v>
      </c>
      <c r="S23" s="94">
        <v>1276</v>
      </c>
      <c r="T23" s="94">
        <v>1661747.5599999998</v>
      </c>
      <c r="U23" s="94">
        <f t="shared" ref="U23:U26" si="311">IFERROR(ROUNDUP(S23/$EX23,0)*$EY23,0)</f>
        <v>9</v>
      </c>
      <c r="V23" s="94">
        <f t="shared" ref="V23:V26" si="312">SUM(Z23:AD23)</f>
        <v>1276</v>
      </c>
      <c r="W23" s="94">
        <f t="shared" ref="W23:W26" si="313">V23*FH23</f>
        <v>1661747.5599999998</v>
      </c>
      <c r="X23" s="94">
        <f t="shared" ref="X23:X26" si="314">IFERROR(ROUNDUP(V23/$EX23,0)*$EY23,0)</f>
        <v>9</v>
      </c>
      <c r="Y23" s="113"/>
      <c r="Z23" s="95">
        <v>1276</v>
      </c>
      <c r="AA23" s="94">
        <v>0</v>
      </c>
      <c r="AB23" s="94">
        <v>0</v>
      </c>
      <c r="AC23" s="95">
        <v>0</v>
      </c>
      <c r="AD23" s="95">
        <v>0</v>
      </c>
      <c r="AE23" s="95">
        <f t="shared" ref="AE23:AE26" si="315">AA23*FH23</f>
        <v>0</v>
      </c>
      <c r="AF23" s="95">
        <f t="shared" ref="AF23:AF26" si="316">AB23*FH23</f>
        <v>0</v>
      </c>
      <c r="AG23" s="96">
        <v>4</v>
      </c>
      <c r="AH23" s="95">
        <f t="shared" ref="AH23:AH26" si="317">V23-AG23</f>
        <v>1272</v>
      </c>
      <c r="AI23" s="94">
        <f t="shared" ref="AI23:AI26" si="318">IF(AH23&gt;0,AH23*FH23,0)</f>
        <v>1656538.3199999998</v>
      </c>
      <c r="AJ23" s="94">
        <f t="shared" ref="AJ23:AJ26" si="319">CU23</f>
        <v>0</v>
      </c>
      <c r="AK23" s="94">
        <f t="shared" ref="AK23:AK26" si="320">SUM(CS23:CU23)</f>
        <v>36</v>
      </c>
      <c r="AL23" s="94">
        <f t="shared" ref="AL23:AL26" si="321">SUM(CP23:CU23)</f>
        <v>1053</v>
      </c>
      <c r="AM23" s="94">
        <f t="shared" ref="AM23:AM26" si="322">SUM(BK23:BP23)</f>
        <v>1680</v>
      </c>
      <c r="AN23" s="94">
        <f t="shared" ref="AN23:AN26" si="323">IFERROR(S23/BQ23*30,"нет оборота")</f>
        <v>136.71428571428572</v>
      </c>
      <c r="AO23" s="94" t="str">
        <f t="shared" ref="AO23:AO26" si="324">IF(S23=0,"нет остатка",IF(AN23="нет оборота","нет плана",IF(AN23&lt;30,"&lt; 30 дней",IF(AND(AN23&gt;=30,AN23&lt;60),"&gt; 30 дней (до 60)",IF(AND(AN23&gt;=60,AN23&lt;70),"&gt; 60 дней (до 70)",IF(AND(AN23&gt;=70,AN23&lt;80),"&gt; 70 дней (до 80)",IF(AND(AN23&gt;=80,AN23&lt;90),"&gt; 80 дней (до 90)",IF(AND(AN23&gt;=90,AN23&lt;120),"&gt; 90 дней (до 120)",IF(AN23&gt;=120,"&gt; 120 дней")))))))))</f>
        <v>&gt; 120 дней</v>
      </c>
      <c r="AP23" s="94" t="s">
        <v>195</v>
      </c>
      <c r="AQ23" s="123" t="s">
        <v>198</v>
      </c>
      <c r="AR23" s="94" t="s">
        <v>195</v>
      </c>
      <c r="AS23" s="116" t="s">
        <v>218</v>
      </c>
      <c r="AT23" s="94" t="s">
        <v>195</v>
      </c>
      <c r="AU23" s="94"/>
      <c r="AV23" s="97" t="str">
        <f t="shared" ref="AV23:AV26" si="325">IF(V23=0,"нет остатка",IF(SUM(BK23:BP23)=0,"Нет планов",IF(BR23&lt;=0,"0-01",IF(BS23&lt;=0,"0-02",IF(BT23&lt;=0,"0-03",IF(BU23&lt;=0,"0-04",IF(BV23&lt;=0,"0-05",IF(BW23&lt;=0,"0-06",IF(BX23&lt;=0,"0-07",IF(BY23&lt;=0,"0-08",IF(BZ23&lt;=0,"0-09",IF(CA23&lt;=0,"0-10",IF(CB23&lt;=0,"0-11",IF(CC23&lt;=0,"0-12",IF(CD23&lt;=0,"0-13",IF(CE23&lt;=0,"0-14",IF(CF23&lt;=0,"0-15",IF(CG23&lt;=0,"0-16",IF(CH23&lt;=0,"0-17",IF(CI23&lt;=0,"0-18",IF(CJ23&lt;=0,"0-19",IF(CK23&lt;=0,"0-20",IF(CL23&lt;=0,"0-21",IF(CM23&lt;=0,"0-22",IF(CN23&lt;=0,"0-23",IF(CO23&lt;=0,"0-24","0-25 более 24"))))))))))))))))))))))))))</f>
        <v>0-05</v>
      </c>
      <c r="AW23" s="98">
        <f t="shared" ref="AW23:AW26" si="326">IF(AT23="Да",W23,0)</f>
        <v>1661747.5599999998</v>
      </c>
      <c r="AX23" s="14">
        <f>MONTH(BC23)-6</f>
        <v>6</v>
      </c>
      <c r="AY23" s="94">
        <f t="shared" ref="AY23:AY26" si="327">IF(AX23&gt;6,W23,0)</f>
        <v>0</v>
      </c>
      <c r="AZ23" s="93" t="s">
        <v>1012</v>
      </c>
      <c r="BA23" s="26" t="s">
        <v>201</v>
      </c>
      <c r="BB23" s="26" t="s">
        <v>252</v>
      </c>
      <c r="BC23" s="27">
        <v>46022</v>
      </c>
      <c r="BD23" s="28" t="s">
        <v>286</v>
      </c>
      <c r="BE23" s="29">
        <v>0</v>
      </c>
      <c r="BF23" s="29">
        <f t="shared" ref="BF23:BF26" si="328">BE23*FH23</f>
        <v>0</v>
      </c>
      <c r="BG23" s="29">
        <v>0</v>
      </c>
      <c r="BH23" s="29">
        <f t="shared" ref="BH23:BH26" si="329">BG23*FH23</f>
        <v>0</v>
      </c>
      <c r="BI23" s="99">
        <v>0</v>
      </c>
      <c r="BJ23" s="109" t="s">
        <v>187</v>
      </c>
      <c r="BK23" s="100">
        <v>280</v>
      </c>
      <c r="BL23" s="100">
        <v>280</v>
      </c>
      <c r="BM23" s="100">
        <v>280</v>
      </c>
      <c r="BN23" s="100">
        <v>280</v>
      </c>
      <c r="BO23" s="100">
        <v>280</v>
      </c>
      <c r="BP23" s="100">
        <v>280</v>
      </c>
      <c r="BQ23" s="95">
        <f t="shared" ref="BQ23:BQ26" si="330">IF(COUNTIF(BK23:BP23,"&gt;0")=0,0,SUM(BK23:BP23)/COUNTIF(BK23:BP23,"&gt;0"))</f>
        <v>280</v>
      </c>
      <c r="BR23" s="95">
        <f t="shared" ref="BR23:BR26" si="331">IF(OR(Q23=0,SUM(BK23:BP23)=0,V23&gt;Q23),V23-BK23,Q23-BK23)</f>
        <v>996</v>
      </c>
      <c r="BS23" s="95">
        <f t="shared" ref="BS23:BW26" si="332">BR23-BL23</f>
        <v>716</v>
      </c>
      <c r="BT23" s="95">
        <f t="shared" si="332"/>
        <v>436</v>
      </c>
      <c r="BU23" s="95">
        <f t="shared" si="332"/>
        <v>156</v>
      </c>
      <c r="BV23" s="95">
        <f t="shared" si="332"/>
        <v>-124</v>
      </c>
      <c r="BW23" s="95">
        <f t="shared" si="332"/>
        <v>-404</v>
      </c>
      <c r="BX23" s="95">
        <f t="shared" ref="BX23:CO26" si="333">BW23-$BQ23</f>
        <v>-684</v>
      </c>
      <c r="BY23" s="95">
        <f t="shared" si="333"/>
        <v>-964</v>
      </c>
      <c r="BZ23" s="95">
        <f t="shared" si="333"/>
        <v>-1244</v>
      </c>
      <c r="CA23" s="95">
        <f t="shared" si="333"/>
        <v>-1524</v>
      </c>
      <c r="CB23" s="95">
        <f t="shared" si="333"/>
        <v>-1804</v>
      </c>
      <c r="CC23" s="95">
        <f t="shared" si="333"/>
        <v>-2084</v>
      </c>
      <c r="CD23" s="95">
        <f t="shared" si="333"/>
        <v>-2364</v>
      </c>
      <c r="CE23" s="95">
        <f t="shared" si="333"/>
        <v>-2644</v>
      </c>
      <c r="CF23" s="95">
        <f t="shared" si="333"/>
        <v>-2924</v>
      </c>
      <c r="CG23" s="95">
        <f t="shared" si="333"/>
        <v>-3204</v>
      </c>
      <c r="CH23" s="95">
        <f t="shared" si="333"/>
        <v>-3484</v>
      </c>
      <c r="CI23" s="95">
        <f t="shared" si="333"/>
        <v>-3764</v>
      </c>
      <c r="CJ23" s="95">
        <f t="shared" si="333"/>
        <v>-4044</v>
      </c>
      <c r="CK23" s="95">
        <f t="shared" si="333"/>
        <v>-4324</v>
      </c>
      <c r="CL23" s="95">
        <f t="shared" si="333"/>
        <v>-4604</v>
      </c>
      <c r="CM23" s="95">
        <f t="shared" si="333"/>
        <v>-4884</v>
      </c>
      <c r="CN23" s="95">
        <f t="shared" si="333"/>
        <v>-5164</v>
      </c>
      <c r="CO23" s="95">
        <f t="shared" si="333"/>
        <v>-5444</v>
      </c>
      <c r="CP23" s="100">
        <v>108</v>
      </c>
      <c r="CQ23" s="100">
        <v>909</v>
      </c>
      <c r="CR23" s="100">
        <v>0</v>
      </c>
      <c r="CS23" s="100">
        <v>36</v>
      </c>
      <c r="CT23" s="100">
        <v>0</v>
      </c>
      <c r="CU23" s="100">
        <v>0</v>
      </c>
      <c r="CV23" s="101">
        <f t="shared" ref="CV23:CV26" si="334">IF(COUNTIF(CP23:CU23,"&gt;0")=0,0,SUM(CP23:CU23)/COUNTIF(CP23:CU23,"&gt;0"))</f>
        <v>351</v>
      </c>
      <c r="CW23" s="31" t="s">
        <v>187</v>
      </c>
      <c r="CX23" s="31" t="s">
        <v>187</v>
      </c>
      <c r="CY23" s="62">
        <v>400</v>
      </c>
      <c r="CZ23" s="62">
        <v>36</v>
      </c>
      <c r="DA23" s="102">
        <f t="shared" ref="DA23:DA26" si="335">IFERROR(CZ23/CY23,0)</f>
        <v>0.09</v>
      </c>
      <c r="DB23" s="62">
        <f t="shared" ref="DB23:DB26" si="336">CY23*FH23</f>
        <v>520924</v>
      </c>
      <c r="DC23" s="62">
        <f t="shared" ref="DC23:DC26" si="337">CZ23*FH23</f>
        <v>46883.159999999996</v>
      </c>
      <c r="DD23" s="102">
        <f t="shared" ref="DD23:DD26" si="338">IFERROR(DC23/DB23,0)</f>
        <v>0.09</v>
      </c>
      <c r="DE23" s="31">
        <v>0</v>
      </c>
      <c r="DG23" s="31">
        <v>0</v>
      </c>
      <c r="DH23" s="48">
        <f t="shared" ref="DH23:DH26" si="339">IFERROR(ROUNDUP(DG23/$EX23,0)*$EY23,0)</f>
        <v>0</v>
      </c>
      <c r="DI23" s="62">
        <v>929.67699999999991</v>
      </c>
      <c r="DJ23" s="62">
        <v>1191838.7790000001</v>
      </c>
      <c r="DK23" s="48">
        <f t="shared" ref="DK23:DK26" si="340">IFERROR(ROUNDUP(DI23/$EX23,0)*$EY23,0)</f>
        <v>7</v>
      </c>
      <c r="DL23" s="62">
        <v>909</v>
      </c>
      <c r="DM23" s="62">
        <v>1183798.0833228275</v>
      </c>
      <c r="DN23" s="62">
        <v>1310</v>
      </c>
      <c r="DO23" s="62">
        <v>1706023.63</v>
      </c>
      <c r="DP23" s="48">
        <f t="shared" ref="DP23:DP26" si="341">IFERROR(ROUNDUP(DN23/$EX23,0)*$EY23,0)</f>
        <v>10</v>
      </c>
      <c r="DQ23" s="62">
        <v>0</v>
      </c>
      <c r="DR23" s="62">
        <v>0</v>
      </c>
      <c r="DS23" s="62">
        <v>1276.7740000000001</v>
      </c>
      <c r="DT23" s="62">
        <v>1661160.436</v>
      </c>
      <c r="DU23" s="48">
        <f t="shared" ref="DU23:DU26" si="342">IFERROR(ROUNDUP(DS23/$EX23,0)*$EY23,0)</f>
        <v>9</v>
      </c>
      <c r="DV23" s="62">
        <v>36</v>
      </c>
      <c r="DW23" s="62">
        <v>45951.362500000003</v>
      </c>
      <c r="DX23" s="62">
        <f t="shared" ref="DX23:DX26" si="343">$DF23*BK23/30</f>
        <v>0</v>
      </c>
      <c r="DY23" s="62">
        <f t="shared" ref="DY23:DY26" si="344">DX23*$FH23</f>
        <v>0</v>
      </c>
      <c r="DZ23" s="48">
        <f t="shared" ref="DZ23:DZ26" si="345">IFERROR(ROUNDUP(DX23/$EX23,0)*$EY23,0)</f>
        <v>0</v>
      </c>
      <c r="EA23" s="62">
        <f t="shared" ref="EA23:EA26" si="346">$DF23*BL23/30</f>
        <v>0</v>
      </c>
      <c r="EB23" s="62">
        <f t="shared" ref="EB23:EB26" si="347">EA23*$FH23</f>
        <v>0</v>
      </c>
      <c r="EC23" s="48">
        <f t="shared" ref="EC23:EC26" si="348">IFERROR(ROUNDUP(EA23/$EX23,0)*$EY23,0)</f>
        <v>0</v>
      </c>
      <c r="ED23" s="62">
        <f t="shared" ref="ED23:ED26" si="349">$DF23*BM23/30</f>
        <v>0</v>
      </c>
      <c r="EE23" s="62">
        <f t="shared" ref="EE23:EE26" si="350">ED23*$FH23</f>
        <v>0</v>
      </c>
      <c r="EF23" s="48">
        <f t="shared" ref="EF23:EF26" si="351">IFERROR(ROUNDUP(ED23/$EX23,0)*$EY23,0)</f>
        <v>0</v>
      </c>
      <c r="EG23" s="62">
        <f t="shared" ref="EG23:EG26" si="352">$DF23*BN23/30</f>
        <v>0</v>
      </c>
      <c r="EH23" s="62">
        <f t="shared" ref="EH23:EH26" si="353">EG23*$FH23</f>
        <v>0</v>
      </c>
      <c r="EI23" s="48">
        <f t="shared" ref="EI23:EI26" si="354">IFERROR(ROUNDUP(EG23/$EX23,0)*$EY23,0)</f>
        <v>0</v>
      </c>
      <c r="EJ23" s="62">
        <f t="shared" ref="EJ23:EJ26" si="355">$DF23*BO23/30</f>
        <v>0</v>
      </c>
      <c r="EK23" s="62">
        <f t="shared" ref="EK23:EK26" si="356">EJ23*$FH23</f>
        <v>0</v>
      </c>
      <c r="EL23" s="48">
        <f t="shared" ref="EL23:EL26" si="357">IFERROR(ROUNDUP(EJ23/$EX23,0)*$EY23,0)</f>
        <v>0</v>
      </c>
      <c r="EM23" s="62">
        <f t="shared" ref="EM23:EM26" si="358">$DF23*BP23/30</f>
        <v>0</v>
      </c>
      <c r="EN23" s="62">
        <f t="shared" ref="EN23:EN26" si="359">EM23*$FH23</f>
        <v>0</v>
      </c>
      <c r="EO23" s="48">
        <f t="shared" ref="EO23:EO26" si="360">IFERROR(ROUNDUP(EM23/$EX23,0)*$EY23,0)</f>
        <v>0</v>
      </c>
      <c r="EP23" s="62">
        <f t="shared" ref="EP23:ER26" si="361">BK23*$FH23</f>
        <v>364646.8</v>
      </c>
      <c r="EQ23" s="62">
        <f t="shared" si="361"/>
        <v>364646.8</v>
      </c>
      <c r="ER23" s="62">
        <f t="shared" si="361"/>
        <v>364646.8</v>
      </c>
      <c r="ES23" s="62">
        <f t="shared" ref="ES23:EU26" si="362">BN23*$FH23</f>
        <v>364646.8</v>
      </c>
      <c r="ET23" s="62">
        <f t="shared" si="362"/>
        <v>364646.8</v>
      </c>
      <c r="EU23" s="62">
        <f t="shared" si="362"/>
        <v>364646.8</v>
      </c>
      <c r="EV23" s="31" t="s">
        <v>498</v>
      </c>
      <c r="EW23" s="103">
        <v>0</v>
      </c>
      <c r="EX23" s="104">
        <v>144</v>
      </c>
      <c r="EY23" s="104">
        <v>1</v>
      </c>
      <c r="EZ23" s="104"/>
      <c r="FA23" s="104"/>
      <c r="FB23" s="119"/>
      <c r="FC23" s="119"/>
      <c r="FE23" s="105">
        <v>1302.31</v>
      </c>
      <c r="FF23" s="105">
        <v>1302.31</v>
      </c>
      <c r="FG23" s="105">
        <v>1302.31</v>
      </c>
      <c r="FH23" s="106">
        <v>1302.31</v>
      </c>
      <c r="FI23" s="107" t="b">
        <f t="shared" ref="FI23:FI26" si="363">EXACT(AT23,AP23)</f>
        <v>1</v>
      </c>
      <c r="FJ23" s="34"/>
      <c r="FK23" s="104" t="s">
        <v>201</v>
      </c>
      <c r="FL23" s="104" t="s">
        <v>252</v>
      </c>
      <c r="FM23" s="104">
        <v>45962</v>
      </c>
      <c r="FN23" s="104" t="s">
        <v>286</v>
      </c>
      <c r="FO23" s="104">
        <v>0</v>
      </c>
      <c r="FP23" s="104"/>
      <c r="FQ23" s="104">
        <v>0</v>
      </c>
      <c r="FR23" s="104" t="b">
        <f t="shared" si="57"/>
        <v>1</v>
      </c>
      <c r="FS23" s="104" t="b">
        <f t="shared" si="58"/>
        <v>1</v>
      </c>
      <c r="FT23" s="104" t="b">
        <f t="shared" si="59"/>
        <v>0</v>
      </c>
      <c r="FU23" s="104" t="b">
        <f t="shared" si="60"/>
        <v>1</v>
      </c>
      <c r="FV23" s="104" t="b">
        <f t="shared" si="61"/>
        <v>1</v>
      </c>
      <c r="FW23" s="104"/>
      <c r="FX23" s="104" t="b">
        <f t="shared" ref="FX23:FX26" si="364">EXACT(FQ23,BI23)</f>
        <v>1</v>
      </c>
      <c r="FY23" s="104" t="s">
        <v>214</v>
      </c>
      <c r="FZ23" s="104" t="b">
        <f t="shared" ref="FZ23:FZ26" si="365">EXACT(FY23,C23)</f>
        <v>1</v>
      </c>
      <c r="GA23" s="104">
        <v>0</v>
      </c>
      <c r="GB23" s="104" t="s">
        <v>207</v>
      </c>
      <c r="GC23" s="104"/>
      <c r="GD23" s="104" t="s">
        <v>214</v>
      </c>
      <c r="GE23" s="104">
        <v>0</v>
      </c>
      <c r="GF23" s="104" t="e">
        <v>#N/A</v>
      </c>
      <c r="GG23" s="104">
        <v>0</v>
      </c>
      <c r="GH23" s="104" t="b">
        <f t="shared" ref="GH23:GH26" si="366">EXACT(GD23,C23)</f>
        <v>1</v>
      </c>
      <c r="GI23" s="108" t="b">
        <f t="shared" ref="GI23:GI26" si="367">EXACT(GG23,G23)</f>
        <v>0</v>
      </c>
    </row>
    <row r="24" spans="1:191" s="31" customFormat="1" ht="30" hidden="1" x14ac:dyDescent="0.25">
      <c r="A24" s="109">
        <v>168019</v>
      </c>
      <c r="B24" s="109">
        <v>101513</v>
      </c>
      <c r="C24" s="110" t="s">
        <v>214</v>
      </c>
      <c r="D24" s="109" t="s">
        <v>285</v>
      </c>
      <c r="E24" s="109" t="s">
        <v>287</v>
      </c>
      <c r="F24" s="109" t="s">
        <v>207</v>
      </c>
      <c r="G24" s="110"/>
      <c r="H24" s="109" t="s">
        <v>188</v>
      </c>
      <c r="I24" s="109" t="s">
        <v>189</v>
      </c>
      <c r="J24" s="109" t="s">
        <v>189</v>
      </c>
      <c r="K24" s="109"/>
      <c r="L24" s="109">
        <v>0</v>
      </c>
      <c r="M24" s="109"/>
      <c r="N24" s="111">
        <v>0</v>
      </c>
      <c r="O24" s="111">
        <v>0</v>
      </c>
      <c r="P24" s="111" t="str">
        <f t="shared" si="309"/>
        <v>нет минмакс</v>
      </c>
      <c r="Q24" s="95">
        <v>6809</v>
      </c>
      <c r="R24" s="95">
        <f t="shared" si="310"/>
        <v>65434.49</v>
      </c>
      <c r="S24" s="112">
        <v>6810</v>
      </c>
      <c r="T24" s="112">
        <v>65444.1</v>
      </c>
      <c r="U24" s="112">
        <f t="shared" si="311"/>
        <v>0</v>
      </c>
      <c r="V24" s="113">
        <f t="shared" si="312"/>
        <v>6809</v>
      </c>
      <c r="W24" s="113">
        <f t="shared" si="313"/>
        <v>65434.49</v>
      </c>
      <c r="X24" s="113">
        <f t="shared" si="314"/>
        <v>0</v>
      </c>
      <c r="Y24" s="113"/>
      <c r="Z24" s="95">
        <v>6809</v>
      </c>
      <c r="AA24" s="95">
        <v>0</v>
      </c>
      <c r="AB24" s="95">
        <v>0</v>
      </c>
      <c r="AC24" s="95">
        <v>0</v>
      </c>
      <c r="AD24" s="95">
        <v>0</v>
      </c>
      <c r="AE24" s="95">
        <f t="shared" si="315"/>
        <v>0</v>
      </c>
      <c r="AF24" s="95">
        <f t="shared" si="316"/>
        <v>0</v>
      </c>
      <c r="AG24" s="114">
        <v>0</v>
      </c>
      <c r="AH24" s="95">
        <f t="shared" si="317"/>
        <v>6809</v>
      </c>
      <c r="AI24" s="115">
        <f t="shared" si="318"/>
        <v>65434.49</v>
      </c>
      <c r="AJ24" s="95">
        <f t="shared" si="319"/>
        <v>0</v>
      </c>
      <c r="AK24" s="95">
        <f t="shared" si="320"/>
        <v>1</v>
      </c>
      <c r="AL24" s="95">
        <f t="shared" si="321"/>
        <v>1313</v>
      </c>
      <c r="AM24" s="95">
        <f t="shared" si="322"/>
        <v>1720</v>
      </c>
      <c r="AN24" s="95">
        <f t="shared" si="323"/>
        <v>237.55813953488371</v>
      </c>
      <c r="AO24" s="95" t="str">
        <f t="shared" si="324"/>
        <v>&gt; 120 дней</v>
      </c>
      <c r="AP24" s="29" t="s">
        <v>195</v>
      </c>
      <c r="AQ24" s="116" t="s">
        <v>210</v>
      </c>
      <c r="AR24" s="29" t="s">
        <v>195</v>
      </c>
      <c r="AS24" s="116" t="s">
        <v>231</v>
      </c>
      <c r="AT24" s="25" t="s">
        <v>195</v>
      </c>
      <c r="AU24" s="25"/>
      <c r="AV24" s="97" t="str">
        <f t="shared" si="325"/>
        <v>0-12</v>
      </c>
      <c r="AW24" s="117">
        <f t="shared" si="326"/>
        <v>65434.49</v>
      </c>
      <c r="AX24" s="25">
        <f t="shared" ref="AX24:AX25" si="368">MONTH(BC24)+6</f>
        <v>18</v>
      </c>
      <c r="AY24" s="25">
        <f t="shared" si="327"/>
        <v>65434.49</v>
      </c>
      <c r="AZ24" s="109" t="s">
        <v>1012</v>
      </c>
      <c r="BA24" s="26" t="s">
        <v>196</v>
      </c>
      <c r="BB24" s="26" t="s">
        <v>1046</v>
      </c>
      <c r="BC24" s="27">
        <v>46022</v>
      </c>
      <c r="BD24" s="28"/>
      <c r="BE24" s="29">
        <v>0</v>
      </c>
      <c r="BF24" s="29">
        <f t="shared" si="328"/>
        <v>0</v>
      </c>
      <c r="BG24" s="29">
        <v>0</v>
      </c>
      <c r="BH24" s="29">
        <f t="shared" si="329"/>
        <v>0</v>
      </c>
      <c r="BI24" s="99">
        <v>0</v>
      </c>
      <c r="BJ24" s="109">
        <v>0</v>
      </c>
      <c r="BK24" s="95">
        <v>0</v>
      </c>
      <c r="BL24" s="95">
        <v>0</v>
      </c>
      <c r="BM24" s="95">
        <v>0</v>
      </c>
      <c r="BN24" s="95">
        <v>0</v>
      </c>
      <c r="BO24" s="95">
        <v>1440</v>
      </c>
      <c r="BP24" s="95">
        <v>280</v>
      </c>
      <c r="BQ24" s="95">
        <f t="shared" si="330"/>
        <v>860</v>
      </c>
      <c r="BR24" s="95">
        <f t="shared" si="331"/>
        <v>6809</v>
      </c>
      <c r="BS24" s="95">
        <f t="shared" si="332"/>
        <v>6809</v>
      </c>
      <c r="BT24" s="95">
        <f t="shared" si="332"/>
        <v>6809</v>
      </c>
      <c r="BU24" s="95">
        <f t="shared" si="332"/>
        <v>6809</v>
      </c>
      <c r="BV24" s="95">
        <f t="shared" si="332"/>
        <v>5369</v>
      </c>
      <c r="BW24" s="95">
        <f t="shared" si="332"/>
        <v>5089</v>
      </c>
      <c r="BX24" s="95">
        <f t="shared" si="333"/>
        <v>4229</v>
      </c>
      <c r="BY24" s="95">
        <f t="shared" si="333"/>
        <v>3369</v>
      </c>
      <c r="BZ24" s="95">
        <f t="shared" si="333"/>
        <v>2509</v>
      </c>
      <c r="CA24" s="95">
        <f t="shared" si="333"/>
        <v>1649</v>
      </c>
      <c r="CB24" s="95">
        <f t="shared" si="333"/>
        <v>789</v>
      </c>
      <c r="CC24" s="95">
        <f t="shared" si="333"/>
        <v>-71</v>
      </c>
      <c r="CD24" s="95">
        <f t="shared" si="333"/>
        <v>-931</v>
      </c>
      <c r="CE24" s="95">
        <f t="shared" si="333"/>
        <v>-1791</v>
      </c>
      <c r="CF24" s="95">
        <f t="shared" si="333"/>
        <v>-2651</v>
      </c>
      <c r="CG24" s="95">
        <f t="shared" si="333"/>
        <v>-3511</v>
      </c>
      <c r="CH24" s="95">
        <f t="shared" si="333"/>
        <v>-4371</v>
      </c>
      <c r="CI24" s="95">
        <f t="shared" si="333"/>
        <v>-5231</v>
      </c>
      <c r="CJ24" s="95">
        <f t="shared" si="333"/>
        <v>-6091</v>
      </c>
      <c r="CK24" s="95">
        <f t="shared" si="333"/>
        <v>-6951</v>
      </c>
      <c r="CL24" s="95">
        <f t="shared" si="333"/>
        <v>-7811</v>
      </c>
      <c r="CM24" s="95">
        <f t="shared" si="333"/>
        <v>-8671</v>
      </c>
      <c r="CN24" s="95">
        <f t="shared" si="333"/>
        <v>-9531</v>
      </c>
      <c r="CO24" s="95">
        <f t="shared" si="333"/>
        <v>-10391</v>
      </c>
      <c r="CP24" s="100">
        <v>0</v>
      </c>
      <c r="CQ24" s="100">
        <v>1312</v>
      </c>
      <c r="CR24" s="100">
        <v>0</v>
      </c>
      <c r="CS24" s="100">
        <v>0</v>
      </c>
      <c r="CT24" s="100">
        <v>1</v>
      </c>
      <c r="CU24" s="100">
        <v>0</v>
      </c>
      <c r="CV24" s="121">
        <f t="shared" si="334"/>
        <v>656.5</v>
      </c>
      <c r="CW24" s="31">
        <v>0</v>
      </c>
      <c r="CX24" s="31" t="s">
        <v>289</v>
      </c>
      <c r="CY24" s="62">
        <v>0</v>
      </c>
      <c r="CZ24" s="62">
        <v>0</v>
      </c>
      <c r="DA24" s="102">
        <f t="shared" si="335"/>
        <v>0</v>
      </c>
      <c r="DB24" s="62">
        <f t="shared" si="336"/>
        <v>0</v>
      </c>
      <c r="DC24" s="62">
        <f t="shared" si="337"/>
        <v>0</v>
      </c>
      <c r="DD24" s="102">
        <f t="shared" si="338"/>
        <v>0</v>
      </c>
      <c r="DE24" s="31">
        <v>0</v>
      </c>
      <c r="DF24" s="31">
        <v>90</v>
      </c>
      <c r="DG24" s="31">
        <v>0</v>
      </c>
      <c r="DH24" s="48">
        <f t="shared" si="339"/>
        <v>0</v>
      </c>
      <c r="DI24" s="62">
        <v>7941.71</v>
      </c>
      <c r="DJ24" s="62">
        <v>76294.471999999994</v>
      </c>
      <c r="DK24" s="48">
        <f t="shared" si="340"/>
        <v>0</v>
      </c>
      <c r="DL24" s="62">
        <v>1312</v>
      </c>
      <c r="DM24" s="62">
        <v>12604.132227579556</v>
      </c>
      <c r="DN24" s="62">
        <v>6809.607</v>
      </c>
      <c r="DO24" s="62">
        <v>65418.615999999995</v>
      </c>
      <c r="DP24" s="48">
        <f t="shared" si="341"/>
        <v>0</v>
      </c>
      <c r="DQ24" s="62">
        <v>0</v>
      </c>
      <c r="DR24" s="62">
        <v>0</v>
      </c>
      <c r="DS24" s="62">
        <v>6810</v>
      </c>
      <c r="DT24" s="62">
        <v>65422.353999999999</v>
      </c>
      <c r="DU24" s="48">
        <f t="shared" si="342"/>
        <v>0</v>
      </c>
      <c r="DV24" s="62">
        <v>0</v>
      </c>
      <c r="DW24" s="62">
        <v>0</v>
      </c>
      <c r="DX24" s="62">
        <f t="shared" si="343"/>
        <v>0</v>
      </c>
      <c r="DY24" s="62">
        <f t="shared" si="344"/>
        <v>0</v>
      </c>
      <c r="DZ24" s="48">
        <f t="shared" si="345"/>
        <v>0</v>
      </c>
      <c r="EA24" s="62">
        <f t="shared" si="346"/>
        <v>0</v>
      </c>
      <c r="EB24" s="62">
        <f t="shared" si="347"/>
        <v>0</v>
      </c>
      <c r="EC24" s="48">
        <f t="shared" si="348"/>
        <v>0</v>
      </c>
      <c r="ED24" s="62">
        <f t="shared" si="349"/>
        <v>0</v>
      </c>
      <c r="EE24" s="62">
        <f t="shared" si="350"/>
        <v>0</v>
      </c>
      <c r="EF24" s="48">
        <f t="shared" si="351"/>
        <v>0</v>
      </c>
      <c r="EG24" s="62">
        <f t="shared" si="352"/>
        <v>0</v>
      </c>
      <c r="EH24" s="62">
        <f t="shared" si="353"/>
        <v>0</v>
      </c>
      <c r="EI24" s="48">
        <f t="shared" si="354"/>
        <v>0</v>
      </c>
      <c r="EJ24" s="62">
        <f t="shared" si="355"/>
        <v>4320</v>
      </c>
      <c r="EK24" s="62">
        <f t="shared" si="356"/>
        <v>41515.199999999997</v>
      </c>
      <c r="EL24" s="48">
        <f t="shared" si="357"/>
        <v>0</v>
      </c>
      <c r="EM24" s="62">
        <f t="shared" si="358"/>
        <v>840</v>
      </c>
      <c r="EN24" s="62">
        <f t="shared" si="359"/>
        <v>8072.4</v>
      </c>
      <c r="EO24" s="48">
        <f t="shared" si="360"/>
        <v>0</v>
      </c>
      <c r="EP24" s="62">
        <f t="shared" si="361"/>
        <v>0</v>
      </c>
      <c r="EQ24" s="62">
        <f t="shared" si="361"/>
        <v>0</v>
      </c>
      <c r="ER24" s="62">
        <f t="shared" si="361"/>
        <v>0</v>
      </c>
      <c r="ES24" s="62">
        <f t="shared" si="362"/>
        <v>0</v>
      </c>
      <c r="ET24" s="62">
        <f t="shared" si="362"/>
        <v>13838.4</v>
      </c>
      <c r="EU24" s="62">
        <f t="shared" si="362"/>
        <v>2690.7999999999997</v>
      </c>
      <c r="EV24" s="31" t="s">
        <v>192</v>
      </c>
      <c r="EW24" s="103">
        <v>0</v>
      </c>
      <c r="EX24" s="31">
        <v>0</v>
      </c>
      <c r="EY24" s="31">
        <v>0</v>
      </c>
      <c r="FB24" s="119"/>
      <c r="FC24" s="119"/>
      <c r="FE24" s="105">
        <v>9.61</v>
      </c>
      <c r="FF24" s="105">
        <v>9.61</v>
      </c>
      <c r="FG24" s="105">
        <v>9.61</v>
      </c>
      <c r="FH24" s="106">
        <v>9.61</v>
      </c>
      <c r="FI24" s="107" t="b">
        <f t="shared" si="363"/>
        <v>1</v>
      </c>
      <c r="FJ24" s="34"/>
      <c r="FK24" s="104" t="s">
        <v>196</v>
      </c>
      <c r="FL24" s="104" t="s">
        <v>288</v>
      </c>
      <c r="FM24" s="104">
        <v>46266</v>
      </c>
      <c r="FN24" s="104">
        <v>0</v>
      </c>
      <c r="FO24" s="104">
        <v>0</v>
      </c>
      <c r="FP24" s="104"/>
      <c r="FQ24" s="104">
        <v>0</v>
      </c>
      <c r="FR24" s="103" t="b">
        <f t="shared" si="57"/>
        <v>1</v>
      </c>
      <c r="FS24" s="103" t="b">
        <f t="shared" si="58"/>
        <v>0</v>
      </c>
      <c r="FT24" s="103" t="b">
        <f t="shared" si="59"/>
        <v>0</v>
      </c>
      <c r="FU24" s="103" t="b">
        <f t="shared" si="60"/>
        <v>0</v>
      </c>
      <c r="FV24" s="103" t="b">
        <f t="shared" si="61"/>
        <v>1</v>
      </c>
      <c r="FW24" s="103"/>
      <c r="FX24" s="120" t="b">
        <f t="shared" si="364"/>
        <v>1</v>
      </c>
      <c r="FY24" s="104" t="s">
        <v>214</v>
      </c>
      <c r="FZ24" s="104" t="b">
        <f t="shared" si="365"/>
        <v>1</v>
      </c>
      <c r="GA24" s="104">
        <v>0</v>
      </c>
      <c r="GB24" s="104" t="s">
        <v>207</v>
      </c>
      <c r="GD24" s="104" t="s">
        <v>214</v>
      </c>
      <c r="GE24" s="104">
        <v>0</v>
      </c>
      <c r="GF24" s="104" t="e">
        <v>#N/A</v>
      </c>
      <c r="GG24" s="104">
        <v>0</v>
      </c>
      <c r="GH24" s="104" t="b">
        <f t="shared" si="366"/>
        <v>1</v>
      </c>
      <c r="GI24" s="8" t="b">
        <f t="shared" si="367"/>
        <v>0</v>
      </c>
    </row>
    <row r="25" spans="1:191" s="31" customFormat="1" hidden="1" x14ac:dyDescent="0.25">
      <c r="A25" s="109">
        <v>168020</v>
      </c>
      <c r="B25" s="109">
        <v>103028</v>
      </c>
      <c r="C25" s="110" t="s">
        <v>214</v>
      </c>
      <c r="D25" s="109" t="s">
        <v>285</v>
      </c>
      <c r="E25" s="109" t="s">
        <v>290</v>
      </c>
      <c r="F25" s="109" t="s">
        <v>207</v>
      </c>
      <c r="G25" s="110"/>
      <c r="H25" s="109" t="s">
        <v>188</v>
      </c>
      <c r="I25" s="109" t="s">
        <v>189</v>
      </c>
      <c r="J25" s="109" t="s">
        <v>189</v>
      </c>
      <c r="K25" s="109"/>
      <c r="L25" s="109">
        <v>0</v>
      </c>
      <c r="M25" s="109"/>
      <c r="N25" s="111">
        <v>0</v>
      </c>
      <c r="O25" s="111">
        <v>0</v>
      </c>
      <c r="P25" s="111" t="str">
        <f t="shared" si="309"/>
        <v>нет минмакс</v>
      </c>
      <c r="Q25" s="95">
        <v>6807</v>
      </c>
      <c r="R25" s="95">
        <f t="shared" si="310"/>
        <v>65415.27</v>
      </c>
      <c r="S25" s="112">
        <v>6808</v>
      </c>
      <c r="T25" s="112">
        <v>65424.88</v>
      </c>
      <c r="U25" s="112">
        <f t="shared" si="311"/>
        <v>0</v>
      </c>
      <c r="V25" s="113">
        <f t="shared" si="312"/>
        <v>6807</v>
      </c>
      <c r="W25" s="113">
        <f t="shared" si="313"/>
        <v>65415.27</v>
      </c>
      <c r="X25" s="113">
        <f t="shared" si="314"/>
        <v>0</v>
      </c>
      <c r="Y25" s="113"/>
      <c r="Z25" s="95">
        <v>6807</v>
      </c>
      <c r="AA25" s="95">
        <v>0</v>
      </c>
      <c r="AB25" s="95">
        <v>0</v>
      </c>
      <c r="AC25" s="95">
        <v>0</v>
      </c>
      <c r="AD25" s="95">
        <v>0</v>
      </c>
      <c r="AE25" s="95">
        <f t="shared" si="315"/>
        <v>0</v>
      </c>
      <c r="AF25" s="95">
        <f t="shared" si="316"/>
        <v>0</v>
      </c>
      <c r="AG25" s="114">
        <v>0</v>
      </c>
      <c r="AH25" s="95">
        <f t="shared" si="317"/>
        <v>6807</v>
      </c>
      <c r="AI25" s="115">
        <f t="shared" si="318"/>
        <v>65415.27</v>
      </c>
      <c r="AJ25" s="95">
        <f t="shared" si="319"/>
        <v>0</v>
      </c>
      <c r="AK25" s="95">
        <f t="shared" si="320"/>
        <v>1</v>
      </c>
      <c r="AL25" s="95">
        <f t="shared" si="321"/>
        <v>1313</v>
      </c>
      <c r="AM25" s="95">
        <f t="shared" si="322"/>
        <v>1720</v>
      </c>
      <c r="AN25" s="95">
        <f t="shared" si="323"/>
        <v>237.48837209302326</v>
      </c>
      <c r="AO25" s="95" t="str">
        <f t="shared" si="324"/>
        <v>&gt; 120 дней</v>
      </c>
      <c r="AP25" s="29" t="s">
        <v>195</v>
      </c>
      <c r="AQ25" s="116" t="s">
        <v>210</v>
      </c>
      <c r="AR25" s="29" t="s">
        <v>195</v>
      </c>
      <c r="AS25" s="116" t="s">
        <v>231</v>
      </c>
      <c r="AT25" s="25" t="s">
        <v>195</v>
      </c>
      <c r="AU25" s="25"/>
      <c r="AV25" s="97" t="str">
        <f t="shared" si="325"/>
        <v>0-12</v>
      </c>
      <c r="AW25" s="117">
        <f t="shared" si="326"/>
        <v>65415.27</v>
      </c>
      <c r="AX25" s="25">
        <f t="shared" si="368"/>
        <v>18</v>
      </c>
      <c r="AY25" s="25">
        <f t="shared" si="327"/>
        <v>65415.27</v>
      </c>
      <c r="AZ25" s="109" t="s">
        <v>1012</v>
      </c>
      <c r="BA25" s="26" t="s">
        <v>196</v>
      </c>
      <c r="BB25" s="26"/>
      <c r="BC25" s="27">
        <v>46022</v>
      </c>
      <c r="BD25" s="28"/>
      <c r="BE25" s="29">
        <v>0</v>
      </c>
      <c r="BF25" s="29">
        <f t="shared" si="328"/>
        <v>0</v>
      </c>
      <c r="BG25" s="29">
        <v>0</v>
      </c>
      <c r="BH25" s="29">
        <f t="shared" si="329"/>
        <v>0</v>
      </c>
      <c r="BI25" s="99">
        <v>0</v>
      </c>
      <c r="BJ25" s="109">
        <v>0</v>
      </c>
      <c r="BK25" s="95">
        <v>0</v>
      </c>
      <c r="BL25" s="95">
        <v>0</v>
      </c>
      <c r="BM25" s="95">
        <v>0</v>
      </c>
      <c r="BN25" s="95">
        <v>0</v>
      </c>
      <c r="BO25" s="95">
        <v>1440</v>
      </c>
      <c r="BP25" s="95">
        <v>280</v>
      </c>
      <c r="BQ25" s="95">
        <f t="shared" si="330"/>
        <v>860</v>
      </c>
      <c r="BR25" s="95">
        <f t="shared" si="331"/>
        <v>6807</v>
      </c>
      <c r="BS25" s="95">
        <f t="shared" si="332"/>
        <v>6807</v>
      </c>
      <c r="BT25" s="95">
        <f t="shared" si="332"/>
        <v>6807</v>
      </c>
      <c r="BU25" s="95">
        <f t="shared" si="332"/>
        <v>6807</v>
      </c>
      <c r="BV25" s="95">
        <f t="shared" si="332"/>
        <v>5367</v>
      </c>
      <c r="BW25" s="95">
        <f t="shared" si="332"/>
        <v>5087</v>
      </c>
      <c r="BX25" s="95">
        <f t="shared" si="333"/>
        <v>4227</v>
      </c>
      <c r="BY25" s="95">
        <f t="shared" si="333"/>
        <v>3367</v>
      </c>
      <c r="BZ25" s="95">
        <f t="shared" si="333"/>
        <v>2507</v>
      </c>
      <c r="CA25" s="95">
        <f t="shared" si="333"/>
        <v>1647</v>
      </c>
      <c r="CB25" s="95">
        <f t="shared" si="333"/>
        <v>787</v>
      </c>
      <c r="CC25" s="95">
        <f t="shared" si="333"/>
        <v>-73</v>
      </c>
      <c r="CD25" s="95">
        <f t="shared" si="333"/>
        <v>-933</v>
      </c>
      <c r="CE25" s="95">
        <f t="shared" si="333"/>
        <v>-1793</v>
      </c>
      <c r="CF25" s="95">
        <f t="shared" si="333"/>
        <v>-2653</v>
      </c>
      <c r="CG25" s="95">
        <f t="shared" si="333"/>
        <v>-3513</v>
      </c>
      <c r="CH25" s="95">
        <f t="shared" si="333"/>
        <v>-4373</v>
      </c>
      <c r="CI25" s="95">
        <f t="shared" si="333"/>
        <v>-5233</v>
      </c>
      <c r="CJ25" s="95">
        <f t="shared" si="333"/>
        <v>-6093</v>
      </c>
      <c r="CK25" s="95">
        <f t="shared" si="333"/>
        <v>-6953</v>
      </c>
      <c r="CL25" s="95">
        <f t="shared" si="333"/>
        <v>-7813</v>
      </c>
      <c r="CM25" s="95">
        <f t="shared" si="333"/>
        <v>-8673</v>
      </c>
      <c r="CN25" s="95">
        <f t="shared" si="333"/>
        <v>-9533</v>
      </c>
      <c r="CO25" s="95">
        <f t="shared" si="333"/>
        <v>-10393</v>
      </c>
      <c r="CP25" s="100">
        <v>0</v>
      </c>
      <c r="CQ25" s="100">
        <v>1312</v>
      </c>
      <c r="CR25" s="100">
        <v>0</v>
      </c>
      <c r="CS25" s="100">
        <v>0</v>
      </c>
      <c r="CT25" s="100">
        <v>1</v>
      </c>
      <c r="CU25" s="100">
        <v>0</v>
      </c>
      <c r="CV25" s="121">
        <f t="shared" si="334"/>
        <v>656.5</v>
      </c>
      <c r="CW25" s="31">
        <v>0</v>
      </c>
      <c r="CX25" s="31" t="s">
        <v>289</v>
      </c>
      <c r="CY25" s="62">
        <v>0</v>
      </c>
      <c r="CZ25" s="62">
        <v>0</v>
      </c>
      <c r="DA25" s="102">
        <f t="shared" si="335"/>
        <v>0</v>
      </c>
      <c r="DB25" s="62">
        <f t="shared" si="336"/>
        <v>0</v>
      </c>
      <c r="DC25" s="62">
        <f t="shared" si="337"/>
        <v>0</v>
      </c>
      <c r="DD25" s="102">
        <f t="shared" si="338"/>
        <v>0</v>
      </c>
      <c r="DE25" s="31">
        <v>0</v>
      </c>
      <c r="DF25" s="31">
        <v>90</v>
      </c>
      <c r="DG25" s="31">
        <v>0</v>
      </c>
      <c r="DH25" s="48">
        <f t="shared" si="339"/>
        <v>0</v>
      </c>
      <c r="DI25" s="62">
        <v>7941.71</v>
      </c>
      <c r="DJ25" s="62">
        <v>76294.471999999994</v>
      </c>
      <c r="DK25" s="48">
        <f t="shared" si="340"/>
        <v>0</v>
      </c>
      <c r="DL25" s="62">
        <v>1312</v>
      </c>
      <c r="DM25" s="62">
        <v>12604.132227579556</v>
      </c>
      <c r="DN25" s="62">
        <v>6807.6790000000001</v>
      </c>
      <c r="DO25" s="62">
        <v>65400.081999999995</v>
      </c>
      <c r="DP25" s="48">
        <f t="shared" si="341"/>
        <v>0</v>
      </c>
      <c r="DQ25" s="62">
        <v>0</v>
      </c>
      <c r="DR25" s="62">
        <v>0</v>
      </c>
      <c r="DS25" s="62">
        <v>6808</v>
      </c>
      <c r="DT25" s="62">
        <v>65403.138999999996</v>
      </c>
      <c r="DU25" s="48">
        <f t="shared" si="342"/>
        <v>0</v>
      </c>
      <c r="DV25" s="62">
        <v>0</v>
      </c>
      <c r="DW25" s="62">
        <v>0</v>
      </c>
      <c r="DX25" s="62">
        <f t="shared" si="343"/>
        <v>0</v>
      </c>
      <c r="DY25" s="62">
        <f t="shared" si="344"/>
        <v>0</v>
      </c>
      <c r="DZ25" s="48">
        <f t="shared" si="345"/>
        <v>0</v>
      </c>
      <c r="EA25" s="62">
        <f t="shared" si="346"/>
        <v>0</v>
      </c>
      <c r="EB25" s="62">
        <f t="shared" si="347"/>
        <v>0</v>
      </c>
      <c r="EC25" s="48">
        <f t="shared" si="348"/>
        <v>0</v>
      </c>
      <c r="ED25" s="62">
        <f t="shared" si="349"/>
        <v>0</v>
      </c>
      <c r="EE25" s="62">
        <f t="shared" si="350"/>
        <v>0</v>
      </c>
      <c r="EF25" s="48">
        <f t="shared" si="351"/>
        <v>0</v>
      </c>
      <c r="EG25" s="62">
        <f t="shared" si="352"/>
        <v>0</v>
      </c>
      <c r="EH25" s="62">
        <f t="shared" si="353"/>
        <v>0</v>
      </c>
      <c r="EI25" s="48">
        <f t="shared" si="354"/>
        <v>0</v>
      </c>
      <c r="EJ25" s="62">
        <f t="shared" si="355"/>
        <v>4320</v>
      </c>
      <c r="EK25" s="62">
        <f t="shared" si="356"/>
        <v>41515.199999999997</v>
      </c>
      <c r="EL25" s="48">
        <f t="shared" si="357"/>
        <v>0</v>
      </c>
      <c r="EM25" s="62">
        <f t="shared" si="358"/>
        <v>840</v>
      </c>
      <c r="EN25" s="62">
        <f t="shared" si="359"/>
        <v>8072.4</v>
      </c>
      <c r="EO25" s="48">
        <f t="shared" si="360"/>
        <v>0</v>
      </c>
      <c r="EP25" s="62">
        <f t="shared" si="361"/>
        <v>0</v>
      </c>
      <c r="EQ25" s="62">
        <f t="shared" si="361"/>
        <v>0</v>
      </c>
      <c r="ER25" s="62">
        <f t="shared" si="361"/>
        <v>0</v>
      </c>
      <c r="ES25" s="62">
        <f t="shared" si="362"/>
        <v>0</v>
      </c>
      <c r="ET25" s="62">
        <f t="shared" si="362"/>
        <v>13838.4</v>
      </c>
      <c r="EU25" s="62">
        <f t="shared" si="362"/>
        <v>2690.7999999999997</v>
      </c>
      <c r="EV25" s="31" t="s">
        <v>192</v>
      </c>
      <c r="EW25" s="103">
        <v>0</v>
      </c>
      <c r="EX25" s="31">
        <v>0</v>
      </c>
      <c r="EY25" s="31">
        <v>0</v>
      </c>
      <c r="FB25" s="119"/>
      <c r="FC25" s="119"/>
      <c r="FE25" s="105">
        <v>9.61</v>
      </c>
      <c r="FF25" s="105">
        <v>9.61</v>
      </c>
      <c r="FG25" s="105">
        <v>9.61</v>
      </c>
      <c r="FH25" s="106">
        <v>9.61</v>
      </c>
      <c r="FI25" s="107" t="b">
        <f t="shared" si="363"/>
        <v>1</v>
      </c>
      <c r="FJ25" s="34"/>
      <c r="FK25" s="104" t="s">
        <v>196</v>
      </c>
      <c r="FL25" s="104" t="s">
        <v>288</v>
      </c>
      <c r="FM25" s="104">
        <v>46266</v>
      </c>
      <c r="FN25" s="104">
        <v>0</v>
      </c>
      <c r="FO25" s="104">
        <v>0</v>
      </c>
      <c r="FP25" s="104"/>
      <c r="FQ25" s="104">
        <v>0</v>
      </c>
      <c r="FR25" s="103" t="b">
        <f t="shared" si="57"/>
        <v>1</v>
      </c>
      <c r="FS25" s="103" t="b">
        <f t="shared" si="58"/>
        <v>0</v>
      </c>
      <c r="FT25" s="103" t="b">
        <f t="shared" si="59"/>
        <v>0</v>
      </c>
      <c r="FU25" s="103" t="b">
        <f t="shared" si="60"/>
        <v>0</v>
      </c>
      <c r="FV25" s="103" t="b">
        <f t="shared" si="61"/>
        <v>1</v>
      </c>
      <c r="FW25" s="103"/>
      <c r="FX25" s="120" t="b">
        <f t="shared" si="364"/>
        <v>1</v>
      </c>
      <c r="FY25" s="104" t="s">
        <v>214</v>
      </c>
      <c r="FZ25" s="104" t="b">
        <f t="shared" si="365"/>
        <v>1</v>
      </c>
      <c r="GA25" s="104">
        <v>0</v>
      </c>
      <c r="GB25" s="104" t="s">
        <v>207</v>
      </c>
      <c r="GD25" s="104" t="s">
        <v>214</v>
      </c>
      <c r="GE25" s="104">
        <v>0</v>
      </c>
      <c r="GF25" s="104" t="e">
        <v>#N/A</v>
      </c>
      <c r="GG25" s="104">
        <v>0</v>
      </c>
      <c r="GH25" s="104" t="b">
        <f t="shared" si="366"/>
        <v>1</v>
      </c>
      <c r="GI25" s="8" t="b">
        <f t="shared" si="367"/>
        <v>0</v>
      </c>
    </row>
    <row r="26" spans="1:191" s="31" customFormat="1" ht="30" hidden="1" x14ac:dyDescent="0.25">
      <c r="A26" s="109">
        <v>168030</v>
      </c>
      <c r="B26" s="109">
        <v>102355</v>
      </c>
      <c r="C26" s="110" t="s">
        <v>214</v>
      </c>
      <c r="D26" s="109" t="s">
        <v>285</v>
      </c>
      <c r="E26" s="109" t="s">
        <v>291</v>
      </c>
      <c r="F26" s="109" t="s">
        <v>207</v>
      </c>
      <c r="G26" s="110"/>
      <c r="H26" s="109" t="s">
        <v>188</v>
      </c>
      <c r="I26" s="109" t="s">
        <v>189</v>
      </c>
      <c r="J26" s="109" t="s">
        <v>189</v>
      </c>
      <c r="K26" s="109"/>
      <c r="L26" s="109">
        <v>0</v>
      </c>
      <c r="M26" s="109"/>
      <c r="N26" s="111">
        <v>0</v>
      </c>
      <c r="O26" s="111">
        <v>0</v>
      </c>
      <c r="P26" s="111" t="str">
        <f t="shared" si="309"/>
        <v>нет минмакс</v>
      </c>
      <c r="Q26" s="95">
        <v>129</v>
      </c>
      <c r="R26" s="95">
        <f t="shared" si="310"/>
        <v>2979.9</v>
      </c>
      <c r="S26" s="112">
        <v>129</v>
      </c>
      <c r="T26" s="112">
        <v>2979.9</v>
      </c>
      <c r="U26" s="112">
        <f t="shared" si="311"/>
        <v>0</v>
      </c>
      <c r="V26" s="113">
        <f t="shared" si="312"/>
        <v>129</v>
      </c>
      <c r="W26" s="113">
        <f t="shared" si="313"/>
        <v>2979.9</v>
      </c>
      <c r="X26" s="113">
        <f t="shared" si="314"/>
        <v>0</v>
      </c>
      <c r="Y26" s="113"/>
      <c r="Z26" s="95">
        <v>129</v>
      </c>
      <c r="AA26" s="95">
        <v>0</v>
      </c>
      <c r="AB26" s="95">
        <v>0</v>
      </c>
      <c r="AC26" s="95">
        <v>0</v>
      </c>
      <c r="AD26" s="95">
        <v>0</v>
      </c>
      <c r="AE26" s="95">
        <f t="shared" si="315"/>
        <v>0</v>
      </c>
      <c r="AF26" s="95">
        <f t="shared" si="316"/>
        <v>0</v>
      </c>
      <c r="AG26" s="114">
        <v>0</v>
      </c>
      <c r="AH26" s="95">
        <f t="shared" si="317"/>
        <v>129</v>
      </c>
      <c r="AI26" s="115">
        <f t="shared" si="318"/>
        <v>2979.9</v>
      </c>
      <c r="AJ26" s="95">
        <f t="shared" si="319"/>
        <v>0</v>
      </c>
      <c r="AK26" s="95">
        <f t="shared" si="320"/>
        <v>0</v>
      </c>
      <c r="AL26" s="95">
        <f t="shared" si="321"/>
        <v>371</v>
      </c>
      <c r="AM26" s="95">
        <f t="shared" si="322"/>
        <v>430</v>
      </c>
      <c r="AN26" s="95">
        <f t="shared" si="323"/>
        <v>18</v>
      </c>
      <c r="AO26" s="95" t="str">
        <f t="shared" si="324"/>
        <v>&lt; 30 дней</v>
      </c>
      <c r="AP26" s="29" t="s">
        <v>185</v>
      </c>
      <c r="AQ26" s="116" t="s">
        <v>198</v>
      </c>
      <c r="AR26" s="29" t="s">
        <v>185</v>
      </c>
      <c r="AS26" s="116" t="s">
        <v>218</v>
      </c>
      <c r="AT26" s="25" t="s">
        <v>185</v>
      </c>
      <c r="AU26" s="25"/>
      <c r="AV26" s="97" t="str">
        <f t="shared" si="325"/>
        <v>0-05</v>
      </c>
      <c r="AW26" s="117">
        <f t="shared" si="326"/>
        <v>0</v>
      </c>
      <c r="AX26" s="118"/>
      <c r="AY26" s="25">
        <f t="shared" si="327"/>
        <v>0</v>
      </c>
      <c r="AZ26" s="109" t="s">
        <v>1012</v>
      </c>
      <c r="BA26" s="26" t="s">
        <v>196</v>
      </c>
      <c r="BB26" s="26" t="s">
        <v>1046</v>
      </c>
      <c r="BC26" s="27">
        <v>46022</v>
      </c>
      <c r="BD26" s="28"/>
      <c r="BE26" s="29">
        <v>0</v>
      </c>
      <c r="BF26" s="29">
        <f t="shared" si="328"/>
        <v>0</v>
      </c>
      <c r="BG26" s="29">
        <v>0</v>
      </c>
      <c r="BH26" s="29">
        <f t="shared" si="329"/>
        <v>0</v>
      </c>
      <c r="BI26" s="99">
        <v>0</v>
      </c>
      <c r="BJ26" s="109">
        <v>0</v>
      </c>
      <c r="BK26" s="95">
        <v>0</v>
      </c>
      <c r="BL26" s="95">
        <v>0</v>
      </c>
      <c r="BM26" s="95">
        <v>0</v>
      </c>
      <c r="BN26" s="95">
        <v>0</v>
      </c>
      <c r="BO26" s="95">
        <v>360</v>
      </c>
      <c r="BP26" s="95">
        <v>70</v>
      </c>
      <c r="BQ26" s="95">
        <f t="shared" si="330"/>
        <v>215</v>
      </c>
      <c r="BR26" s="95">
        <f t="shared" si="331"/>
        <v>129</v>
      </c>
      <c r="BS26" s="95">
        <f t="shared" si="332"/>
        <v>129</v>
      </c>
      <c r="BT26" s="95">
        <f t="shared" si="332"/>
        <v>129</v>
      </c>
      <c r="BU26" s="95">
        <f t="shared" si="332"/>
        <v>129</v>
      </c>
      <c r="BV26" s="95">
        <f t="shared" si="332"/>
        <v>-231</v>
      </c>
      <c r="BW26" s="95">
        <f t="shared" si="332"/>
        <v>-301</v>
      </c>
      <c r="BX26" s="95">
        <f t="shared" si="333"/>
        <v>-516</v>
      </c>
      <c r="BY26" s="95">
        <f t="shared" si="333"/>
        <v>-731</v>
      </c>
      <c r="BZ26" s="95">
        <f t="shared" si="333"/>
        <v>-946</v>
      </c>
      <c r="CA26" s="95">
        <f t="shared" si="333"/>
        <v>-1161</v>
      </c>
      <c r="CB26" s="95">
        <f t="shared" si="333"/>
        <v>-1376</v>
      </c>
      <c r="CC26" s="95">
        <f t="shared" si="333"/>
        <v>-1591</v>
      </c>
      <c r="CD26" s="95">
        <f t="shared" si="333"/>
        <v>-1806</v>
      </c>
      <c r="CE26" s="95">
        <f t="shared" si="333"/>
        <v>-2021</v>
      </c>
      <c r="CF26" s="95">
        <f t="shared" si="333"/>
        <v>-2236</v>
      </c>
      <c r="CG26" s="95">
        <f t="shared" si="333"/>
        <v>-2451</v>
      </c>
      <c r="CH26" s="95">
        <f t="shared" si="333"/>
        <v>-2666</v>
      </c>
      <c r="CI26" s="95">
        <f t="shared" si="333"/>
        <v>-2881</v>
      </c>
      <c r="CJ26" s="95">
        <f t="shared" si="333"/>
        <v>-3096</v>
      </c>
      <c r="CK26" s="95">
        <f t="shared" si="333"/>
        <v>-3311</v>
      </c>
      <c r="CL26" s="95">
        <f t="shared" si="333"/>
        <v>-3526</v>
      </c>
      <c r="CM26" s="95">
        <f t="shared" si="333"/>
        <v>-3741</v>
      </c>
      <c r="CN26" s="95">
        <f t="shared" si="333"/>
        <v>-3956</v>
      </c>
      <c r="CO26" s="95">
        <f t="shared" si="333"/>
        <v>-4171</v>
      </c>
      <c r="CP26" s="100">
        <v>0</v>
      </c>
      <c r="CQ26" s="100">
        <v>371</v>
      </c>
      <c r="CR26" s="100">
        <v>0</v>
      </c>
      <c r="CS26" s="100">
        <v>0</v>
      </c>
      <c r="CT26" s="100">
        <v>0</v>
      </c>
      <c r="CU26" s="100">
        <v>0</v>
      </c>
      <c r="CV26" s="121">
        <f t="shared" si="334"/>
        <v>371</v>
      </c>
      <c r="CW26" s="31">
        <v>0</v>
      </c>
      <c r="CX26" s="31">
        <v>0</v>
      </c>
      <c r="CY26" s="62">
        <v>0</v>
      </c>
      <c r="CZ26" s="62">
        <v>0</v>
      </c>
      <c r="DA26" s="102">
        <f t="shared" si="335"/>
        <v>0</v>
      </c>
      <c r="DB26" s="62">
        <f t="shared" si="336"/>
        <v>0</v>
      </c>
      <c r="DC26" s="62">
        <f t="shared" si="337"/>
        <v>0</v>
      </c>
      <c r="DD26" s="102">
        <f t="shared" si="338"/>
        <v>0</v>
      </c>
      <c r="DE26" s="31">
        <v>0</v>
      </c>
      <c r="DF26" s="31">
        <v>90</v>
      </c>
      <c r="DG26" s="31">
        <v>0</v>
      </c>
      <c r="DH26" s="48">
        <f t="shared" si="339"/>
        <v>0</v>
      </c>
      <c r="DI26" s="62">
        <v>454.90300000000002</v>
      </c>
      <c r="DJ26" s="62">
        <v>10509.420000000002</v>
      </c>
      <c r="DK26" s="48">
        <f t="shared" si="340"/>
        <v>0</v>
      </c>
      <c r="DL26" s="62">
        <v>371</v>
      </c>
      <c r="DM26" s="62">
        <v>8571.04234</v>
      </c>
      <c r="DN26" s="62">
        <v>129</v>
      </c>
      <c r="DO26" s="62">
        <v>2980.23</v>
      </c>
      <c r="DP26" s="48">
        <f t="shared" si="341"/>
        <v>0</v>
      </c>
      <c r="DQ26" s="62">
        <v>0</v>
      </c>
      <c r="DR26" s="62">
        <v>0</v>
      </c>
      <c r="DS26" s="62">
        <v>129</v>
      </c>
      <c r="DT26" s="62">
        <v>2980.23</v>
      </c>
      <c r="DU26" s="48">
        <f t="shared" si="342"/>
        <v>0</v>
      </c>
      <c r="DV26" s="62">
        <v>0</v>
      </c>
      <c r="DW26" s="62">
        <v>0</v>
      </c>
      <c r="DX26" s="62">
        <f t="shared" si="343"/>
        <v>0</v>
      </c>
      <c r="DY26" s="62">
        <f t="shared" si="344"/>
        <v>0</v>
      </c>
      <c r="DZ26" s="48">
        <f t="shared" si="345"/>
        <v>0</v>
      </c>
      <c r="EA26" s="62">
        <f t="shared" si="346"/>
        <v>0</v>
      </c>
      <c r="EB26" s="62">
        <f t="shared" si="347"/>
        <v>0</v>
      </c>
      <c r="EC26" s="48">
        <f t="shared" si="348"/>
        <v>0</v>
      </c>
      <c r="ED26" s="62">
        <f t="shared" si="349"/>
        <v>0</v>
      </c>
      <c r="EE26" s="62">
        <f t="shared" si="350"/>
        <v>0</v>
      </c>
      <c r="EF26" s="48">
        <f t="shared" si="351"/>
        <v>0</v>
      </c>
      <c r="EG26" s="62">
        <f t="shared" si="352"/>
        <v>0</v>
      </c>
      <c r="EH26" s="62">
        <f t="shared" si="353"/>
        <v>0</v>
      </c>
      <c r="EI26" s="48">
        <f t="shared" si="354"/>
        <v>0</v>
      </c>
      <c r="EJ26" s="62">
        <f t="shared" si="355"/>
        <v>1080</v>
      </c>
      <c r="EK26" s="62">
        <f t="shared" si="356"/>
        <v>24948</v>
      </c>
      <c r="EL26" s="48">
        <f t="shared" si="357"/>
        <v>0</v>
      </c>
      <c r="EM26" s="62">
        <f t="shared" si="358"/>
        <v>210</v>
      </c>
      <c r="EN26" s="62">
        <f t="shared" si="359"/>
        <v>4851</v>
      </c>
      <c r="EO26" s="48">
        <f t="shared" si="360"/>
        <v>0</v>
      </c>
      <c r="EP26" s="62">
        <f t="shared" si="361"/>
        <v>0</v>
      </c>
      <c r="EQ26" s="62">
        <f t="shared" si="361"/>
        <v>0</v>
      </c>
      <c r="ER26" s="62">
        <f t="shared" si="361"/>
        <v>0</v>
      </c>
      <c r="ES26" s="62">
        <f t="shared" si="362"/>
        <v>0</v>
      </c>
      <c r="ET26" s="62">
        <f t="shared" si="362"/>
        <v>8316</v>
      </c>
      <c r="EU26" s="62">
        <f t="shared" si="362"/>
        <v>1617</v>
      </c>
      <c r="EV26" s="31" t="s">
        <v>192</v>
      </c>
      <c r="EW26" s="103">
        <v>0</v>
      </c>
      <c r="EX26" s="31">
        <v>0</v>
      </c>
      <c r="EY26" s="31">
        <v>0</v>
      </c>
      <c r="FB26" s="119"/>
      <c r="FC26" s="119"/>
      <c r="FE26" s="105">
        <v>23.1</v>
      </c>
      <c r="FF26" s="105">
        <v>23.1</v>
      </c>
      <c r="FG26" s="105">
        <v>23.1</v>
      </c>
      <c r="FH26" s="106">
        <v>23.1</v>
      </c>
      <c r="FI26" s="107" t="b">
        <f t="shared" si="363"/>
        <v>1</v>
      </c>
      <c r="FJ26" s="34"/>
      <c r="FK26" s="104" t="s">
        <v>196</v>
      </c>
      <c r="FL26" s="104" t="s">
        <v>252</v>
      </c>
      <c r="FM26" s="104">
        <v>45962</v>
      </c>
      <c r="FN26" s="104">
        <v>0</v>
      </c>
      <c r="FO26" s="104">
        <v>0</v>
      </c>
      <c r="FP26" s="104"/>
      <c r="FQ26" s="104">
        <v>0</v>
      </c>
      <c r="FR26" s="103" t="b">
        <f t="shared" si="57"/>
        <v>1</v>
      </c>
      <c r="FS26" s="103" t="b">
        <f t="shared" si="58"/>
        <v>0</v>
      </c>
      <c r="FT26" s="103" t="b">
        <f t="shared" si="59"/>
        <v>0</v>
      </c>
      <c r="FU26" s="103" t="b">
        <f t="shared" si="60"/>
        <v>0</v>
      </c>
      <c r="FV26" s="103" t="b">
        <f t="shared" si="61"/>
        <v>1</v>
      </c>
      <c r="FW26" s="103"/>
      <c r="FX26" s="120" t="b">
        <f t="shared" si="364"/>
        <v>1</v>
      </c>
      <c r="FY26" s="104" t="s">
        <v>214</v>
      </c>
      <c r="FZ26" s="104" t="b">
        <f t="shared" si="365"/>
        <v>1</v>
      </c>
      <c r="GA26" s="104">
        <v>0</v>
      </c>
      <c r="GB26" s="104" t="s">
        <v>207</v>
      </c>
      <c r="GD26" s="104" t="s">
        <v>214</v>
      </c>
      <c r="GE26" s="104">
        <v>0</v>
      </c>
      <c r="GF26" s="104" t="e">
        <v>#N/A</v>
      </c>
      <c r="GG26" s="104">
        <v>0</v>
      </c>
      <c r="GH26" s="104" t="b">
        <f t="shared" si="366"/>
        <v>1</v>
      </c>
      <c r="GI26" s="8" t="b">
        <f t="shared" si="367"/>
        <v>0</v>
      </c>
    </row>
    <row r="27" spans="1:191" s="31" customFormat="1" ht="30" hidden="1" x14ac:dyDescent="0.25">
      <c r="A27" s="93">
        <v>167962</v>
      </c>
      <c r="B27" s="93" t="s">
        <v>295</v>
      </c>
      <c r="C27" s="110" t="s">
        <v>182</v>
      </c>
      <c r="D27" s="93" t="s">
        <v>296</v>
      </c>
      <c r="E27" s="93" t="s">
        <v>296</v>
      </c>
      <c r="F27" s="93" t="s">
        <v>207</v>
      </c>
      <c r="G27" s="110"/>
      <c r="H27" s="93" t="s">
        <v>81</v>
      </c>
      <c r="I27" s="93" t="s">
        <v>268</v>
      </c>
      <c r="J27" s="93" t="s">
        <v>204</v>
      </c>
      <c r="K27" s="93" t="s">
        <v>184</v>
      </c>
      <c r="L27" s="93">
        <v>0</v>
      </c>
      <c r="M27" s="93"/>
      <c r="N27" s="122">
        <v>0</v>
      </c>
      <c r="O27" s="122">
        <v>0</v>
      </c>
      <c r="P27" s="122" t="str">
        <f t="shared" ref="P27:P30" si="369">IF(AND(N27=0,O27=0),"нет минмакс",IF((S27-N27)&lt;0,"меньше мин",IF((S27-O27)&gt;0,"больше макс","в диапазоне")))</f>
        <v>нет минмакс</v>
      </c>
      <c r="Q27" s="95">
        <v>940</v>
      </c>
      <c r="R27" s="95">
        <f t="shared" ref="R27:R30" si="370">Q27*FH27</f>
        <v>1063694.5999999999</v>
      </c>
      <c r="S27" s="94">
        <v>1196</v>
      </c>
      <c r="T27" s="94">
        <v>1363511.76</v>
      </c>
      <c r="U27" s="94">
        <f t="shared" ref="U27:U30" si="371">IFERROR(ROUNDUP(S27/$EX27,0)*$EY27,0)</f>
        <v>9</v>
      </c>
      <c r="V27" s="94">
        <f t="shared" ref="V27:V30" si="372">SUM(Z27:AD27)</f>
        <v>552</v>
      </c>
      <c r="W27" s="94">
        <f t="shared" ref="W27:W30" si="373">V27*FH27</f>
        <v>624637.67999999993</v>
      </c>
      <c r="X27" s="94">
        <f t="shared" ref="X27:X30" si="374">IFERROR(ROUNDUP(V27/$EX27,0)*$EY27,0)</f>
        <v>4</v>
      </c>
      <c r="Y27" s="113"/>
      <c r="Z27" s="95">
        <v>0</v>
      </c>
      <c r="AA27" s="94">
        <v>0</v>
      </c>
      <c r="AB27" s="94">
        <v>552</v>
      </c>
      <c r="AC27" s="95">
        <v>0</v>
      </c>
      <c r="AD27" s="95">
        <v>0</v>
      </c>
      <c r="AE27" s="95">
        <f t="shared" ref="AE27:AE30" si="375">AA27*FH27</f>
        <v>0</v>
      </c>
      <c r="AF27" s="95">
        <f t="shared" ref="AF27:AF30" si="376">AB27*FH27</f>
        <v>624637.67999999993</v>
      </c>
      <c r="AG27" s="96">
        <v>8</v>
      </c>
      <c r="AH27" s="95">
        <f t="shared" ref="AH27:AH30" si="377">V27-AG27</f>
        <v>544</v>
      </c>
      <c r="AI27" s="94">
        <f t="shared" ref="AI27:AI30" si="378">IF(AH27&gt;0,AH27*FH27,0)</f>
        <v>615584.96</v>
      </c>
      <c r="AJ27" s="94">
        <f t="shared" ref="AJ27:AJ30" si="379">CU27</f>
        <v>8</v>
      </c>
      <c r="AK27" s="94">
        <f t="shared" ref="AK27:AK28" si="380">SUM(CS27:CU27)</f>
        <v>292</v>
      </c>
      <c r="AL27" s="94">
        <f t="shared" ref="AL27:AL30" si="381">SUM(CP27:CU27)</f>
        <v>1663</v>
      </c>
      <c r="AM27" s="94">
        <f t="shared" ref="AM27:AM30" si="382">SUM(BK27:BP27)</f>
        <v>2100</v>
      </c>
      <c r="AN27" s="94">
        <f t="shared" ref="AN27:AN30" si="383">IFERROR(S27/BQ27*30,"нет оборота")</f>
        <v>102.51428571428572</v>
      </c>
      <c r="AO27" s="94" t="str">
        <f t="shared" ref="AO27:AO30" si="384">IF(S27=0,"нет остатка",IF(AN27="нет оборота","нет плана",IF(AN27&lt;30,"&lt; 30 дней",IF(AND(AN27&gt;=30,AN27&lt;60),"&gt; 30 дней (до 60)",IF(AND(AN27&gt;=60,AN27&lt;70),"&gt; 60 дней (до 70)",IF(AND(AN27&gt;=70,AN27&lt;80),"&gt; 70 дней (до 80)",IF(AND(AN27&gt;=80,AN27&lt;90),"&gt; 80 дней (до 90)",IF(AND(AN27&gt;=90,AN27&lt;120),"&gt; 90 дней (до 120)",IF(AN27&gt;=120,"&gt; 120 дней")))))))))</f>
        <v>&gt; 90 дней (до 120)</v>
      </c>
      <c r="AP27" s="94" t="s">
        <v>195</v>
      </c>
      <c r="AQ27" s="123" t="s">
        <v>198</v>
      </c>
      <c r="AR27" s="94" t="s">
        <v>195</v>
      </c>
      <c r="AS27" s="116" t="s">
        <v>198</v>
      </c>
      <c r="AT27" s="94" t="s">
        <v>195</v>
      </c>
      <c r="AU27" s="94"/>
      <c r="AV27" s="97" t="str">
        <f t="shared" ref="AV27:AV30" si="385">IF(V27=0,"нет остатка",IF(SUM(BK27:BP27)=0,"Нет планов",IF(BR27&lt;=0,"0-01",IF(BS27&lt;=0,"0-02",IF(BT27&lt;=0,"0-03",IF(BU27&lt;=0,"0-04",IF(BV27&lt;=0,"0-05",IF(BW27&lt;=0,"0-06",IF(BX27&lt;=0,"0-07",IF(BY27&lt;=0,"0-08",IF(BZ27&lt;=0,"0-09",IF(CA27&lt;=0,"0-10",IF(CB27&lt;=0,"0-11",IF(CC27&lt;=0,"0-12",IF(CD27&lt;=0,"0-13",IF(CE27&lt;=0,"0-14",IF(CF27&lt;=0,"0-15",IF(CG27&lt;=0,"0-16",IF(CH27&lt;=0,"0-17",IF(CI27&lt;=0,"0-18",IF(CJ27&lt;=0,"0-19",IF(CK27&lt;=0,"0-20",IF(CL27&lt;=0,"0-21",IF(CM27&lt;=0,"0-22",IF(CN27&lt;=0,"0-23",IF(CO27&lt;=0,"0-24","0-25 более 24"))))))))))))))))))))))))))</f>
        <v>0-03</v>
      </c>
      <c r="AW27" s="98">
        <f t="shared" ref="AW27:AW30" si="386">IF(AT27="Да",W27,0)</f>
        <v>624637.67999999993</v>
      </c>
      <c r="AX27" s="14">
        <f t="shared" ref="AX27:AX30" si="387">MONTH(BC27)-6</f>
        <v>3</v>
      </c>
      <c r="AY27" s="94">
        <f t="shared" ref="AY27:AY30" si="388">IF(AX27&gt;6,W27,0)</f>
        <v>0</v>
      </c>
      <c r="AZ27" s="93" t="s">
        <v>1013</v>
      </c>
      <c r="BA27" s="26" t="s">
        <v>201</v>
      </c>
      <c r="BB27" s="26" t="s">
        <v>297</v>
      </c>
      <c r="BC27" s="27">
        <v>45901</v>
      </c>
      <c r="BD27" s="28"/>
      <c r="BE27" s="29">
        <v>0</v>
      </c>
      <c r="BF27" s="29">
        <f t="shared" ref="BF27:BF30" si="389">BE27*FH27</f>
        <v>0</v>
      </c>
      <c r="BG27" s="29">
        <v>0</v>
      </c>
      <c r="BH27" s="29">
        <f t="shared" ref="BH27:BH30" si="390">BG27*FH27</f>
        <v>0</v>
      </c>
      <c r="BI27" s="99">
        <v>0</v>
      </c>
      <c r="BJ27" s="109" t="s">
        <v>187</v>
      </c>
      <c r="BK27" s="100">
        <v>350</v>
      </c>
      <c r="BL27" s="100">
        <v>350</v>
      </c>
      <c r="BM27" s="100">
        <v>350</v>
      </c>
      <c r="BN27" s="100">
        <v>350</v>
      </c>
      <c r="BO27" s="100">
        <v>350</v>
      </c>
      <c r="BP27" s="100">
        <v>350</v>
      </c>
      <c r="BQ27" s="95">
        <f t="shared" ref="BQ27:BQ30" si="391">IF(COUNTIF(BK27:BP27,"&gt;0")=0,0,SUM(BK27:BP27)/COUNTIF(BK27:BP27,"&gt;0"))</f>
        <v>350</v>
      </c>
      <c r="BR27" s="95">
        <f t="shared" ref="BR27:BR30" si="392">IF(OR(Q27=0,SUM(BK27:BP27)=0,V27&gt;Q27),V27-BK27,Q27-BK27)</f>
        <v>590</v>
      </c>
      <c r="BS27" s="95">
        <f t="shared" ref="BS27:BW30" si="393">BR27-BL27</f>
        <v>240</v>
      </c>
      <c r="BT27" s="95">
        <f t="shared" si="393"/>
        <v>-110</v>
      </c>
      <c r="BU27" s="95">
        <f t="shared" si="393"/>
        <v>-460</v>
      </c>
      <c r="BV27" s="95">
        <f t="shared" si="393"/>
        <v>-810</v>
      </c>
      <c r="BW27" s="95">
        <f t="shared" si="393"/>
        <v>-1160</v>
      </c>
      <c r="BX27" s="95">
        <f t="shared" ref="BX27:CO29" si="394">BW27-$BQ27</f>
        <v>-1510</v>
      </c>
      <c r="BY27" s="95">
        <f t="shared" si="394"/>
        <v>-1860</v>
      </c>
      <c r="BZ27" s="95">
        <f t="shared" si="394"/>
        <v>-2210</v>
      </c>
      <c r="CA27" s="95">
        <f t="shared" si="394"/>
        <v>-2560</v>
      </c>
      <c r="CB27" s="95">
        <f t="shared" si="394"/>
        <v>-2910</v>
      </c>
      <c r="CC27" s="95">
        <f t="shared" si="394"/>
        <v>-3260</v>
      </c>
      <c r="CD27" s="95">
        <f t="shared" si="394"/>
        <v>-3610</v>
      </c>
      <c r="CE27" s="95">
        <f t="shared" si="394"/>
        <v>-3960</v>
      </c>
      <c r="CF27" s="95">
        <f t="shared" si="394"/>
        <v>-4310</v>
      </c>
      <c r="CG27" s="95">
        <f t="shared" si="394"/>
        <v>-4660</v>
      </c>
      <c r="CH27" s="95">
        <f t="shared" si="394"/>
        <v>-5010</v>
      </c>
      <c r="CI27" s="95">
        <f t="shared" si="394"/>
        <v>-5360</v>
      </c>
      <c r="CJ27" s="95">
        <f t="shared" si="394"/>
        <v>-5710</v>
      </c>
      <c r="CK27" s="95">
        <f t="shared" si="394"/>
        <v>-6060</v>
      </c>
      <c r="CL27" s="95">
        <f t="shared" si="394"/>
        <v>-6410</v>
      </c>
      <c r="CM27" s="95">
        <f t="shared" si="394"/>
        <v>-6760</v>
      </c>
      <c r="CN27" s="95">
        <f t="shared" si="394"/>
        <v>-7110</v>
      </c>
      <c r="CO27" s="95">
        <f t="shared" si="394"/>
        <v>-7460</v>
      </c>
      <c r="CP27" s="100">
        <v>357</v>
      </c>
      <c r="CQ27" s="100">
        <v>1014</v>
      </c>
      <c r="CR27" s="100">
        <v>0</v>
      </c>
      <c r="CS27" s="100">
        <v>36</v>
      </c>
      <c r="CT27" s="100">
        <v>248</v>
      </c>
      <c r="CU27" s="100">
        <v>8</v>
      </c>
      <c r="CV27" s="101">
        <f t="shared" ref="CV27:CV30" si="395">IF(COUNTIF(CP27:CU27,"&gt;0")=0,0,SUM(CP27:CU27)/COUNTIF(CP27:CU27,"&gt;0"))</f>
        <v>332.6</v>
      </c>
      <c r="CW27" s="31" t="s">
        <v>187</v>
      </c>
      <c r="CX27" s="31" t="s">
        <v>187</v>
      </c>
      <c r="CY27" s="62">
        <v>569.01798063623789</v>
      </c>
      <c r="CZ27" s="62">
        <v>36</v>
      </c>
      <c r="DA27" s="102">
        <f t="shared" ref="DA27:DA30" si="396">IFERROR(CZ27/CY27,0)</f>
        <v>6.3266893534273214E-2</v>
      </c>
      <c r="DB27" s="62">
        <f t="shared" ref="DB27:DB30" si="397">CY27*FH27</f>
        <v>643895.05670816044</v>
      </c>
      <c r="DC27" s="62">
        <f t="shared" ref="DC27:DC30" si="398">CZ27*FH27</f>
        <v>40737.24</v>
      </c>
      <c r="DD27" s="102">
        <f t="shared" ref="DD27:DD30" si="399">IFERROR(DC27/DB27,0)</f>
        <v>6.3266893534273214E-2</v>
      </c>
      <c r="DE27" s="31">
        <v>0</v>
      </c>
      <c r="DG27" s="31">
        <v>0</v>
      </c>
      <c r="DH27" s="48">
        <f t="shared" ref="DH27:DH30" si="400">IFERROR(ROUNDUP(DG27/$EX27,0)*$EY27,0)</f>
        <v>0</v>
      </c>
      <c r="DI27" s="62">
        <v>1635.645</v>
      </c>
      <c r="DJ27" s="62">
        <v>1831878.392</v>
      </c>
      <c r="DK27" s="48">
        <f t="shared" ref="DK27:DK30" si="401">IFERROR(ROUNDUP(DI27/$EX27,0)*$EY27,0)</f>
        <v>12</v>
      </c>
      <c r="DL27" s="62">
        <v>1014</v>
      </c>
      <c r="DM27" s="62">
        <v>1135652.6100393187</v>
      </c>
      <c r="DN27" s="62">
        <v>827</v>
      </c>
      <c r="DO27" s="62">
        <v>926217.66</v>
      </c>
      <c r="DP27" s="48">
        <f t="shared" ref="DP27:DP30" si="402">IFERROR(ROUNDUP(DN27/$EX27,0)*$EY27,0)</f>
        <v>6</v>
      </c>
      <c r="DQ27" s="62">
        <v>0</v>
      </c>
      <c r="DR27" s="62">
        <v>0</v>
      </c>
      <c r="DS27" s="62">
        <v>1076.386</v>
      </c>
      <c r="DT27" s="62">
        <v>1206778.6030000001</v>
      </c>
      <c r="DU27" s="48">
        <f t="shared" ref="DU27:DU30" si="403">IFERROR(ROUNDUP(DS27/$EX27,0)*$EY27,0)</f>
        <v>8</v>
      </c>
      <c r="DV27" s="62">
        <v>36</v>
      </c>
      <c r="DW27" s="62">
        <v>40802.519745762707</v>
      </c>
      <c r="DX27" s="62">
        <f t="shared" ref="DX27:DX30" si="404">$DF27*BK27/30</f>
        <v>0</v>
      </c>
      <c r="DY27" s="62">
        <f t="shared" ref="DY27:DY30" si="405">DX27*$FH27</f>
        <v>0</v>
      </c>
      <c r="DZ27" s="48">
        <f t="shared" ref="DZ27:DZ30" si="406">IFERROR(ROUNDUP(DX27/$EX27,0)*$EY27,0)</f>
        <v>0</v>
      </c>
      <c r="EA27" s="62">
        <f t="shared" ref="EA27:EA30" si="407">$DF27*BL27/30</f>
        <v>0</v>
      </c>
      <c r="EB27" s="62">
        <f t="shared" ref="EB27:EB30" si="408">EA27*$FH27</f>
        <v>0</v>
      </c>
      <c r="EC27" s="48">
        <f t="shared" ref="EC27:EC30" si="409">IFERROR(ROUNDUP(EA27/$EX27,0)*$EY27,0)</f>
        <v>0</v>
      </c>
      <c r="ED27" s="62">
        <f t="shared" ref="ED27:ED30" si="410">$DF27*BM27/30</f>
        <v>0</v>
      </c>
      <c r="EE27" s="62">
        <f t="shared" ref="EE27:EE30" si="411">ED27*$FH27</f>
        <v>0</v>
      </c>
      <c r="EF27" s="48">
        <f t="shared" ref="EF27:EF30" si="412">IFERROR(ROUNDUP(ED27/$EX27,0)*$EY27,0)</f>
        <v>0</v>
      </c>
      <c r="EG27" s="62">
        <f t="shared" ref="EG27:EG30" si="413">$DF27*BN27/30</f>
        <v>0</v>
      </c>
      <c r="EH27" s="62">
        <f t="shared" ref="EH27:EH30" si="414">EG27*$FH27</f>
        <v>0</v>
      </c>
      <c r="EI27" s="48">
        <f t="shared" ref="EI27:EI30" si="415">IFERROR(ROUNDUP(EG27/$EX27,0)*$EY27,0)</f>
        <v>0</v>
      </c>
      <c r="EJ27" s="62">
        <f t="shared" ref="EJ27:EJ30" si="416">$DF27*BO27/30</f>
        <v>0</v>
      </c>
      <c r="EK27" s="62">
        <f t="shared" ref="EK27:EK30" si="417">EJ27*$FH27</f>
        <v>0</v>
      </c>
      <c r="EL27" s="48">
        <f t="shared" ref="EL27:EL30" si="418">IFERROR(ROUNDUP(EJ27/$EX27,0)*$EY27,0)</f>
        <v>0</v>
      </c>
      <c r="EM27" s="62">
        <f t="shared" ref="EM27:EM30" si="419">$DF27*BP27/30</f>
        <v>0</v>
      </c>
      <c r="EN27" s="62">
        <f t="shared" ref="EN27:EN30" si="420">EM27*$FH27</f>
        <v>0</v>
      </c>
      <c r="EO27" s="48">
        <f t="shared" ref="EO27:EO30" si="421">IFERROR(ROUNDUP(EM27/$EX27,0)*$EY27,0)</f>
        <v>0</v>
      </c>
      <c r="EP27" s="62">
        <f t="shared" ref="EP27:ER30" si="422">BK27*$FH27</f>
        <v>396056.5</v>
      </c>
      <c r="EQ27" s="62">
        <f t="shared" si="422"/>
        <v>396056.5</v>
      </c>
      <c r="ER27" s="62">
        <f t="shared" si="422"/>
        <v>396056.5</v>
      </c>
      <c r="ES27" s="62">
        <f t="shared" ref="ES27:EU30" si="423">BN27*$FH27</f>
        <v>396056.5</v>
      </c>
      <c r="ET27" s="62">
        <f t="shared" si="423"/>
        <v>396056.5</v>
      </c>
      <c r="EU27" s="62">
        <f t="shared" si="423"/>
        <v>396056.5</v>
      </c>
      <c r="EV27" s="31" t="s">
        <v>498</v>
      </c>
      <c r="EW27" s="103">
        <v>0</v>
      </c>
      <c r="EX27" s="104">
        <v>144</v>
      </c>
      <c r="EY27" s="104">
        <v>1</v>
      </c>
      <c r="EZ27" s="104"/>
      <c r="FA27" s="104"/>
      <c r="FB27" s="119"/>
      <c r="FC27" s="119"/>
      <c r="FE27" s="105">
        <v>1119.97</v>
      </c>
      <c r="FF27" s="105">
        <v>1140.06</v>
      </c>
      <c r="FG27" s="105">
        <v>1131.5899999999999</v>
      </c>
      <c r="FH27" s="106">
        <v>1131.5899999999999</v>
      </c>
      <c r="FI27" s="107" t="b">
        <f t="shared" ref="FI27:FI30" si="424">EXACT(AT27,AP27)</f>
        <v>1</v>
      </c>
      <c r="FJ27" s="34"/>
      <c r="FK27" s="104" t="s">
        <v>201</v>
      </c>
      <c r="FL27" s="104" t="s">
        <v>297</v>
      </c>
      <c r="FM27" s="104">
        <v>45901</v>
      </c>
      <c r="FN27" s="104">
        <v>0</v>
      </c>
      <c r="FO27" s="104">
        <v>0</v>
      </c>
      <c r="FP27" s="104"/>
      <c r="FQ27" s="104">
        <v>0</v>
      </c>
      <c r="FR27" s="104" t="b">
        <f t="shared" si="57"/>
        <v>1</v>
      </c>
      <c r="FS27" s="104" t="b">
        <f t="shared" si="58"/>
        <v>1</v>
      </c>
      <c r="FT27" s="104" t="b">
        <f t="shared" si="59"/>
        <v>1</v>
      </c>
      <c r="FU27" s="104" t="b">
        <f t="shared" si="60"/>
        <v>0</v>
      </c>
      <c r="FV27" s="104" t="b">
        <f t="shared" si="61"/>
        <v>1</v>
      </c>
      <c r="FW27" s="104"/>
      <c r="FX27" s="104" t="b">
        <f t="shared" ref="FX27:FX30" si="425">EXACT(FQ27,BI27)</f>
        <v>1</v>
      </c>
      <c r="FY27" s="104" t="s">
        <v>214</v>
      </c>
      <c r="FZ27" s="104" t="b">
        <f t="shared" ref="FZ27:FZ30" si="426">EXACT(FY27,C27)</f>
        <v>0</v>
      </c>
      <c r="GA27" s="104">
        <v>0</v>
      </c>
      <c r="GB27" s="104" t="s">
        <v>207</v>
      </c>
      <c r="GC27" s="104"/>
      <c r="GD27" s="104" t="s">
        <v>214</v>
      </c>
      <c r="GE27" s="104">
        <v>0</v>
      </c>
      <c r="GF27" s="104" t="e">
        <v>#N/A</v>
      </c>
      <c r="GG27" s="104">
        <v>0</v>
      </c>
      <c r="GH27" s="104" t="b">
        <f t="shared" ref="GH27:GH30" si="427">EXACT(GD27,C27)</f>
        <v>0</v>
      </c>
      <c r="GI27" s="108" t="b">
        <f t="shared" ref="GI27:GI30" si="428">EXACT(GG27,G27)</f>
        <v>0</v>
      </c>
    </row>
    <row r="28" spans="1:191" s="31" customFormat="1" hidden="1" x14ac:dyDescent="0.25">
      <c r="A28" s="109">
        <v>168016</v>
      </c>
      <c r="B28" s="109">
        <v>102702</v>
      </c>
      <c r="C28" s="110" t="s">
        <v>214</v>
      </c>
      <c r="D28" s="109" t="s">
        <v>296</v>
      </c>
      <c r="E28" s="109" t="s">
        <v>298</v>
      </c>
      <c r="F28" s="109" t="s">
        <v>207</v>
      </c>
      <c r="G28" s="110"/>
      <c r="H28" s="109" t="s">
        <v>188</v>
      </c>
      <c r="I28" s="109" t="s">
        <v>189</v>
      </c>
      <c r="J28" s="109" t="s">
        <v>189</v>
      </c>
      <c r="K28" s="109"/>
      <c r="L28" s="109">
        <v>0</v>
      </c>
      <c r="M28" s="109"/>
      <c r="N28" s="111">
        <v>0</v>
      </c>
      <c r="O28" s="111">
        <v>0</v>
      </c>
      <c r="P28" s="111" t="str">
        <f t="shared" si="369"/>
        <v>нет минмакс</v>
      </c>
      <c r="Q28" s="95">
        <v>5773</v>
      </c>
      <c r="R28" s="95">
        <f t="shared" si="370"/>
        <v>55478.53</v>
      </c>
      <c r="S28" s="112">
        <v>5774</v>
      </c>
      <c r="T28" s="112">
        <v>55488.14</v>
      </c>
      <c r="U28" s="112">
        <f t="shared" si="371"/>
        <v>0</v>
      </c>
      <c r="V28" s="113">
        <f t="shared" si="372"/>
        <v>5773</v>
      </c>
      <c r="W28" s="113">
        <f t="shared" si="373"/>
        <v>55478.53</v>
      </c>
      <c r="X28" s="113">
        <f t="shared" si="374"/>
        <v>0</v>
      </c>
      <c r="Y28" s="113"/>
      <c r="Z28" s="95">
        <v>5773</v>
      </c>
      <c r="AA28" s="95">
        <v>0</v>
      </c>
      <c r="AB28" s="95">
        <v>0</v>
      </c>
      <c r="AC28" s="95">
        <v>0</v>
      </c>
      <c r="AD28" s="95">
        <v>0</v>
      </c>
      <c r="AE28" s="95">
        <f t="shared" si="375"/>
        <v>0</v>
      </c>
      <c r="AF28" s="95">
        <f t="shared" si="376"/>
        <v>0</v>
      </c>
      <c r="AG28" s="114">
        <v>0</v>
      </c>
      <c r="AH28" s="95">
        <f t="shared" si="377"/>
        <v>5773</v>
      </c>
      <c r="AI28" s="115">
        <f t="shared" si="378"/>
        <v>55478.53</v>
      </c>
      <c r="AJ28" s="95">
        <f t="shared" si="379"/>
        <v>0</v>
      </c>
      <c r="AK28" s="95">
        <f t="shared" si="380"/>
        <v>501</v>
      </c>
      <c r="AL28" s="95">
        <f t="shared" si="381"/>
        <v>1491</v>
      </c>
      <c r="AM28" s="95">
        <f t="shared" si="382"/>
        <v>1790</v>
      </c>
      <c r="AN28" s="95">
        <f t="shared" si="383"/>
        <v>193.54189944134077</v>
      </c>
      <c r="AO28" s="95" t="str">
        <f t="shared" si="384"/>
        <v>&gt; 120 дней</v>
      </c>
      <c r="AP28" s="29" t="s">
        <v>195</v>
      </c>
      <c r="AQ28" s="116" t="s">
        <v>210</v>
      </c>
      <c r="AR28" s="29" t="s">
        <v>195</v>
      </c>
      <c r="AS28" s="116" t="s">
        <v>231</v>
      </c>
      <c r="AT28" s="25" t="s">
        <v>195</v>
      </c>
      <c r="AU28" s="25"/>
      <c r="AV28" s="97" t="str">
        <f t="shared" si="385"/>
        <v>0-11</v>
      </c>
      <c r="AW28" s="117">
        <f t="shared" si="386"/>
        <v>55478.53</v>
      </c>
      <c r="AX28" s="14">
        <f t="shared" si="387"/>
        <v>6</v>
      </c>
      <c r="AY28" s="25">
        <f t="shared" si="388"/>
        <v>0</v>
      </c>
      <c r="AZ28" s="109" t="s">
        <v>1013</v>
      </c>
      <c r="BA28" s="26" t="s">
        <v>196</v>
      </c>
      <c r="BB28" s="26" t="s">
        <v>299</v>
      </c>
      <c r="BC28" s="27">
        <v>46022</v>
      </c>
      <c r="BD28" s="28"/>
      <c r="BE28" s="29">
        <v>0</v>
      </c>
      <c r="BF28" s="29">
        <f t="shared" si="389"/>
        <v>0</v>
      </c>
      <c r="BG28" s="29">
        <v>0</v>
      </c>
      <c r="BH28" s="29">
        <f t="shared" si="390"/>
        <v>0</v>
      </c>
      <c r="BI28" s="99">
        <v>0</v>
      </c>
      <c r="BJ28" s="109">
        <v>0</v>
      </c>
      <c r="BK28" s="95">
        <v>0</v>
      </c>
      <c r="BL28" s="95">
        <v>0</v>
      </c>
      <c r="BM28" s="95">
        <v>1440</v>
      </c>
      <c r="BN28" s="95">
        <v>0</v>
      </c>
      <c r="BO28" s="95">
        <v>0</v>
      </c>
      <c r="BP28" s="95">
        <v>350</v>
      </c>
      <c r="BQ28" s="95">
        <f t="shared" si="391"/>
        <v>895</v>
      </c>
      <c r="BR28" s="95">
        <f t="shared" si="392"/>
        <v>5773</v>
      </c>
      <c r="BS28" s="95">
        <f t="shared" si="393"/>
        <v>5773</v>
      </c>
      <c r="BT28" s="95">
        <f t="shared" si="393"/>
        <v>4333</v>
      </c>
      <c r="BU28" s="95">
        <f t="shared" si="393"/>
        <v>4333</v>
      </c>
      <c r="BV28" s="95">
        <f t="shared" si="393"/>
        <v>4333</v>
      </c>
      <c r="BW28" s="95">
        <f t="shared" si="393"/>
        <v>3983</v>
      </c>
      <c r="BX28" s="95">
        <f t="shared" si="394"/>
        <v>3088</v>
      </c>
      <c r="BY28" s="95">
        <f t="shared" si="394"/>
        <v>2193</v>
      </c>
      <c r="BZ28" s="95">
        <f t="shared" si="394"/>
        <v>1298</v>
      </c>
      <c r="CA28" s="95">
        <f t="shared" si="394"/>
        <v>403</v>
      </c>
      <c r="CB28" s="95">
        <f t="shared" si="394"/>
        <v>-492</v>
      </c>
      <c r="CC28" s="95">
        <f t="shared" si="394"/>
        <v>-1387</v>
      </c>
      <c r="CD28" s="95">
        <f t="shared" si="394"/>
        <v>-2282</v>
      </c>
      <c r="CE28" s="95">
        <f t="shared" si="394"/>
        <v>-3177</v>
      </c>
      <c r="CF28" s="95">
        <f t="shared" si="394"/>
        <v>-4072</v>
      </c>
      <c r="CG28" s="95">
        <f t="shared" si="394"/>
        <v>-4967</v>
      </c>
      <c r="CH28" s="95">
        <f t="shared" si="394"/>
        <v>-5862</v>
      </c>
      <c r="CI28" s="95">
        <f t="shared" si="394"/>
        <v>-6757</v>
      </c>
      <c r="CJ28" s="95">
        <f t="shared" si="394"/>
        <v>-7652</v>
      </c>
      <c r="CK28" s="95">
        <f t="shared" si="394"/>
        <v>-8547</v>
      </c>
      <c r="CL28" s="95">
        <f t="shared" si="394"/>
        <v>-9442</v>
      </c>
      <c r="CM28" s="95">
        <f t="shared" si="394"/>
        <v>-10337</v>
      </c>
      <c r="CN28" s="95">
        <f t="shared" si="394"/>
        <v>-11232</v>
      </c>
      <c r="CO28" s="95">
        <f t="shared" si="394"/>
        <v>-12127</v>
      </c>
      <c r="CP28" s="100">
        <v>990</v>
      </c>
      <c r="CQ28" s="100">
        <v>0</v>
      </c>
      <c r="CR28" s="100">
        <v>0</v>
      </c>
      <c r="CS28" s="100">
        <v>500</v>
      </c>
      <c r="CT28" s="100">
        <v>1</v>
      </c>
      <c r="CU28" s="100">
        <v>0</v>
      </c>
      <c r="CV28" s="121">
        <f t="shared" si="395"/>
        <v>497</v>
      </c>
      <c r="CW28" s="31">
        <v>0</v>
      </c>
      <c r="CX28" s="31">
        <v>6</v>
      </c>
      <c r="CY28" s="62">
        <v>0</v>
      </c>
      <c r="CZ28" s="62">
        <v>0</v>
      </c>
      <c r="DA28" s="102">
        <f t="shared" si="396"/>
        <v>0</v>
      </c>
      <c r="DB28" s="62">
        <f t="shared" si="397"/>
        <v>0</v>
      </c>
      <c r="DC28" s="62">
        <f t="shared" si="398"/>
        <v>0</v>
      </c>
      <c r="DD28" s="102">
        <f t="shared" si="399"/>
        <v>0</v>
      </c>
      <c r="DE28" s="31">
        <v>0</v>
      </c>
      <c r="DF28" s="31">
        <v>90</v>
      </c>
      <c r="DG28" s="31">
        <v>0</v>
      </c>
      <c r="DH28" s="48">
        <f t="shared" si="400"/>
        <v>0</v>
      </c>
      <c r="DI28" s="62">
        <v>6274</v>
      </c>
      <c r="DJ28" s="62">
        <v>60262.28</v>
      </c>
      <c r="DK28" s="48">
        <f t="shared" si="401"/>
        <v>0</v>
      </c>
      <c r="DL28" s="62">
        <v>0</v>
      </c>
      <c r="DM28" s="62">
        <v>0</v>
      </c>
      <c r="DN28" s="62">
        <v>6274</v>
      </c>
      <c r="DO28" s="62">
        <v>60262.28</v>
      </c>
      <c r="DP28" s="48">
        <f t="shared" si="402"/>
        <v>0</v>
      </c>
      <c r="DQ28" s="62">
        <v>0</v>
      </c>
      <c r="DR28" s="62">
        <v>0</v>
      </c>
      <c r="DS28" s="62">
        <v>5922.13</v>
      </c>
      <c r="DT28" s="62">
        <v>56882.531000000003</v>
      </c>
      <c r="DU28" s="48">
        <f t="shared" si="403"/>
        <v>0</v>
      </c>
      <c r="DV28" s="62">
        <v>500</v>
      </c>
      <c r="DW28" s="62">
        <v>4802.5419611307425</v>
      </c>
      <c r="DX28" s="62">
        <f t="shared" si="404"/>
        <v>0</v>
      </c>
      <c r="DY28" s="62">
        <f t="shared" si="405"/>
        <v>0</v>
      </c>
      <c r="DZ28" s="48">
        <f t="shared" si="406"/>
        <v>0</v>
      </c>
      <c r="EA28" s="62">
        <f t="shared" si="407"/>
        <v>0</v>
      </c>
      <c r="EB28" s="62">
        <f t="shared" si="408"/>
        <v>0</v>
      </c>
      <c r="EC28" s="48">
        <f t="shared" si="409"/>
        <v>0</v>
      </c>
      <c r="ED28" s="62">
        <f t="shared" si="410"/>
        <v>4320</v>
      </c>
      <c r="EE28" s="62">
        <f t="shared" si="411"/>
        <v>41515.199999999997</v>
      </c>
      <c r="EF28" s="48">
        <f t="shared" si="412"/>
        <v>0</v>
      </c>
      <c r="EG28" s="62">
        <f t="shared" si="413"/>
        <v>0</v>
      </c>
      <c r="EH28" s="62">
        <f t="shared" si="414"/>
        <v>0</v>
      </c>
      <c r="EI28" s="48">
        <f t="shared" si="415"/>
        <v>0</v>
      </c>
      <c r="EJ28" s="62">
        <f t="shared" si="416"/>
        <v>0</v>
      </c>
      <c r="EK28" s="62">
        <f t="shared" si="417"/>
        <v>0</v>
      </c>
      <c r="EL28" s="48">
        <f t="shared" si="418"/>
        <v>0</v>
      </c>
      <c r="EM28" s="62">
        <f t="shared" si="419"/>
        <v>1050</v>
      </c>
      <c r="EN28" s="62">
        <f t="shared" si="420"/>
        <v>10090.5</v>
      </c>
      <c r="EO28" s="48">
        <f t="shared" si="421"/>
        <v>0</v>
      </c>
      <c r="EP28" s="62">
        <f t="shared" si="422"/>
        <v>0</v>
      </c>
      <c r="EQ28" s="62">
        <f t="shared" si="422"/>
        <v>0</v>
      </c>
      <c r="ER28" s="62">
        <f t="shared" si="422"/>
        <v>13838.4</v>
      </c>
      <c r="ES28" s="62">
        <f t="shared" si="423"/>
        <v>0</v>
      </c>
      <c r="ET28" s="62">
        <f t="shared" si="423"/>
        <v>0</v>
      </c>
      <c r="EU28" s="62">
        <f t="shared" si="423"/>
        <v>3363.5</v>
      </c>
      <c r="EV28" s="31" t="s">
        <v>192</v>
      </c>
      <c r="EW28" s="103">
        <v>0</v>
      </c>
      <c r="EX28" s="31">
        <v>0</v>
      </c>
      <c r="EY28" s="31">
        <v>0</v>
      </c>
      <c r="FB28" s="119"/>
      <c r="FC28" s="119"/>
      <c r="FE28" s="105">
        <v>9.61</v>
      </c>
      <c r="FF28" s="105">
        <v>9.61</v>
      </c>
      <c r="FG28" s="105">
        <v>9.61</v>
      </c>
      <c r="FH28" s="106">
        <v>9.61</v>
      </c>
      <c r="FI28" s="107" t="b">
        <f t="shared" si="424"/>
        <v>1</v>
      </c>
      <c r="FJ28" s="34"/>
      <c r="FK28" s="104" t="s">
        <v>196</v>
      </c>
      <c r="FL28" s="104" t="s">
        <v>299</v>
      </c>
      <c r="FM28" s="104">
        <v>45931</v>
      </c>
      <c r="FN28" s="104">
        <v>0</v>
      </c>
      <c r="FO28" s="104">
        <v>0</v>
      </c>
      <c r="FP28" s="104"/>
      <c r="FQ28" s="104">
        <v>0</v>
      </c>
      <c r="FR28" s="103" t="b">
        <f t="shared" si="57"/>
        <v>1</v>
      </c>
      <c r="FS28" s="103" t="b">
        <f t="shared" si="58"/>
        <v>1</v>
      </c>
      <c r="FT28" s="103" t="b">
        <f t="shared" si="59"/>
        <v>0</v>
      </c>
      <c r="FU28" s="103" t="b">
        <f t="shared" si="60"/>
        <v>0</v>
      </c>
      <c r="FV28" s="103" t="b">
        <f t="shared" si="61"/>
        <v>1</v>
      </c>
      <c r="FW28" s="103"/>
      <c r="FX28" s="120" t="b">
        <f t="shared" si="425"/>
        <v>1</v>
      </c>
      <c r="FY28" s="104" t="s">
        <v>214</v>
      </c>
      <c r="FZ28" s="104" t="b">
        <f t="shared" si="426"/>
        <v>1</v>
      </c>
      <c r="GA28" s="104">
        <v>0</v>
      </c>
      <c r="GB28" s="104" t="s">
        <v>207</v>
      </c>
      <c r="GD28" s="104" t="s">
        <v>214</v>
      </c>
      <c r="GE28" s="104">
        <v>0</v>
      </c>
      <c r="GF28" s="104" t="e">
        <v>#N/A</v>
      </c>
      <c r="GG28" s="104">
        <v>0</v>
      </c>
      <c r="GH28" s="104" t="b">
        <f t="shared" si="427"/>
        <v>1</v>
      </c>
      <c r="GI28" s="8" t="b">
        <f t="shared" si="428"/>
        <v>0</v>
      </c>
    </row>
    <row r="29" spans="1:191" s="31" customFormat="1" hidden="1" x14ac:dyDescent="0.25">
      <c r="A29" s="109">
        <v>168015</v>
      </c>
      <c r="B29" s="109">
        <v>100556</v>
      </c>
      <c r="C29" s="110" t="s">
        <v>214</v>
      </c>
      <c r="D29" s="109" t="s">
        <v>296</v>
      </c>
      <c r="E29" s="109" t="s">
        <v>300</v>
      </c>
      <c r="F29" s="109" t="s">
        <v>207</v>
      </c>
      <c r="G29" s="110"/>
      <c r="H29" s="109" t="s">
        <v>188</v>
      </c>
      <c r="I29" s="109" t="s">
        <v>189</v>
      </c>
      <c r="J29" s="109" t="s">
        <v>189</v>
      </c>
      <c r="K29" s="109"/>
      <c r="L29" s="109">
        <v>0</v>
      </c>
      <c r="M29" s="109"/>
      <c r="N29" s="111">
        <v>0</v>
      </c>
      <c r="O29" s="111">
        <v>0</v>
      </c>
      <c r="P29" s="111" t="str">
        <f t="shared" si="369"/>
        <v>нет минмакс</v>
      </c>
      <c r="Q29" s="95">
        <v>5726</v>
      </c>
      <c r="R29" s="95">
        <f t="shared" si="370"/>
        <v>55026.859999999993</v>
      </c>
      <c r="S29" s="112">
        <v>5727</v>
      </c>
      <c r="T29" s="112">
        <v>55036.469999999994</v>
      </c>
      <c r="U29" s="112">
        <f t="shared" si="371"/>
        <v>0</v>
      </c>
      <c r="V29" s="113">
        <f t="shared" si="372"/>
        <v>5726</v>
      </c>
      <c r="W29" s="113">
        <f t="shared" si="373"/>
        <v>55026.859999999993</v>
      </c>
      <c r="X29" s="113">
        <f t="shared" si="374"/>
        <v>0</v>
      </c>
      <c r="Y29" s="113"/>
      <c r="Z29" s="95">
        <v>5726</v>
      </c>
      <c r="AA29" s="95">
        <v>0</v>
      </c>
      <c r="AB29" s="95">
        <v>0</v>
      </c>
      <c r="AC29" s="95">
        <v>0</v>
      </c>
      <c r="AD29" s="95">
        <v>0</v>
      </c>
      <c r="AE29" s="95">
        <f t="shared" si="375"/>
        <v>0</v>
      </c>
      <c r="AF29" s="95">
        <f t="shared" si="376"/>
        <v>0</v>
      </c>
      <c r="AG29" s="114">
        <v>0</v>
      </c>
      <c r="AH29" s="95">
        <f t="shared" si="377"/>
        <v>5726</v>
      </c>
      <c r="AI29" s="115">
        <f t="shared" si="378"/>
        <v>55026.859999999993</v>
      </c>
      <c r="AJ29" s="95">
        <f t="shared" si="379"/>
        <v>0</v>
      </c>
      <c r="AK29" s="95">
        <f t="shared" ref="AK29:AK30" si="429">SUM(CS29:CU29)</f>
        <v>468</v>
      </c>
      <c r="AL29" s="95">
        <f t="shared" si="381"/>
        <v>1427</v>
      </c>
      <c r="AM29" s="95">
        <f t="shared" si="382"/>
        <v>1790</v>
      </c>
      <c r="AN29" s="95">
        <f t="shared" si="383"/>
        <v>191.96648044692736</v>
      </c>
      <c r="AO29" s="95" t="str">
        <f t="shared" si="384"/>
        <v>&gt; 120 дней</v>
      </c>
      <c r="AP29" s="29" t="s">
        <v>195</v>
      </c>
      <c r="AQ29" s="116" t="s">
        <v>209</v>
      </c>
      <c r="AR29" s="29" t="s">
        <v>195</v>
      </c>
      <c r="AS29" s="116" t="s">
        <v>210</v>
      </c>
      <c r="AT29" s="25" t="s">
        <v>195</v>
      </c>
      <c r="AU29" s="25"/>
      <c r="AV29" s="97" t="str">
        <f t="shared" si="385"/>
        <v>0-11</v>
      </c>
      <c r="AW29" s="117">
        <f t="shared" si="386"/>
        <v>55026.859999999993</v>
      </c>
      <c r="AX29" s="14">
        <f t="shared" si="387"/>
        <v>6</v>
      </c>
      <c r="AY29" s="25">
        <f t="shared" si="388"/>
        <v>0</v>
      </c>
      <c r="AZ29" s="109" t="s">
        <v>1013</v>
      </c>
      <c r="BA29" s="26" t="s">
        <v>196</v>
      </c>
      <c r="BB29" s="26" t="s">
        <v>299</v>
      </c>
      <c r="BC29" s="27">
        <v>46022</v>
      </c>
      <c r="BD29" s="28"/>
      <c r="BE29" s="29">
        <v>0</v>
      </c>
      <c r="BF29" s="29">
        <f t="shared" si="389"/>
        <v>0</v>
      </c>
      <c r="BG29" s="29">
        <v>0</v>
      </c>
      <c r="BH29" s="29">
        <f t="shared" si="390"/>
        <v>0</v>
      </c>
      <c r="BI29" s="99">
        <v>0</v>
      </c>
      <c r="BJ29" s="109">
        <v>0</v>
      </c>
      <c r="BK29" s="95">
        <v>0</v>
      </c>
      <c r="BL29" s="95">
        <v>0</v>
      </c>
      <c r="BM29" s="95">
        <v>1440</v>
      </c>
      <c r="BN29" s="95">
        <v>0</v>
      </c>
      <c r="BO29" s="95">
        <v>0</v>
      </c>
      <c r="BP29" s="95">
        <v>350</v>
      </c>
      <c r="BQ29" s="95">
        <f t="shared" si="391"/>
        <v>895</v>
      </c>
      <c r="BR29" s="95">
        <f t="shared" si="392"/>
        <v>5726</v>
      </c>
      <c r="BS29" s="95">
        <f t="shared" si="393"/>
        <v>5726</v>
      </c>
      <c r="BT29" s="95">
        <f t="shared" si="393"/>
        <v>4286</v>
      </c>
      <c r="BU29" s="95">
        <f t="shared" si="393"/>
        <v>4286</v>
      </c>
      <c r="BV29" s="95">
        <f t="shared" si="393"/>
        <v>4286</v>
      </c>
      <c r="BW29" s="95">
        <f t="shared" si="393"/>
        <v>3936</v>
      </c>
      <c r="BX29" s="95">
        <f t="shared" si="394"/>
        <v>3041</v>
      </c>
      <c r="BY29" s="95">
        <f t="shared" si="394"/>
        <v>2146</v>
      </c>
      <c r="BZ29" s="95">
        <f t="shared" si="394"/>
        <v>1251</v>
      </c>
      <c r="CA29" s="95">
        <f t="shared" ref="CA29:CO29" si="430">BZ29-$BQ29</f>
        <v>356</v>
      </c>
      <c r="CB29" s="95">
        <f t="shared" si="430"/>
        <v>-539</v>
      </c>
      <c r="CC29" s="95">
        <f t="shared" si="430"/>
        <v>-1434</v>
      </c>
      <c r="CD29" s="95">
        <f t="shared" si="430"/>
        <v>-2329</v>
      </c>
      <c r="CE29" s="95">
        <f t="shared" si="430"/>
        <v>-3224</v>
      </c>
      <c r="CF29" s="95">
        <f t="shared" si="430"/>
        <v>-4119</v>
      </c>
      <c r="CG29" s="95">
        <f t="shared" si="430"/>
        <v>-5014</v>
      </c>
      <c r="CH29" s="95">
        <f t="shared" si="430"/>
        <v>-5909</v>
      </c>
      <c r="CI29" s="95">
        <f t="shared" si="430"/>
        <v>-6804</v>
      </c>
      <c r="CJ29" s="95">
        <f t="shared" si="430"/>
        <v>-7699</v>
      </c>
      <c r="CK29" s="95">
        <f t="shared" si="430"/>
        <v>-8594</v>
      </c>
      <c r="CL29" s="95">
        <f t="shared" si="430"/>
        <v>-9489</v>
      </c>
      <c r="CM29" s="95">
        <f t="shared" si="430"/>
        <v>-10384</v>
      </c>
      <c r="CN29" s="95">
        <f t="shared" si="430"/>
        <v>-11279</v>
      </c>
      <c r="CO29" s="95">
        <f t="shared" si="430"/>
        <v>-12174</v>
      </c>
      <c r="CP29" s="100">
        <v>959</v>
      </c>
      <c r="CQ29" s="100">
        <v>0</v>
      </c>
      <c r="CR29" s="100">
        <v>0</v>
      </c>
      <c r="CS29" s="100">
        <v>467</v>
      </c>
      <c r="CT29" s="100">
        <v>1</v>
      </c>
      <c r="CU29" s="100">
        <v>0</v>
      </c>
      <c r="CV29" s="121">
        <f t="shared" si="395"/>
        <v>475.66666666666669</v>
      </c>
      <c r="CW29" s="31">
        <v>0</v>
      </c>
      <c r="CX29" s="31">
        <v>6</v>
      </c>
      <c r="CY29" s="62">
        <v>0</v>
      </c>
      <c r="CZ29" s="62">
        <v>0</v>
      </c>
      <c r="DA29" s="102">
        <f t="shared" si="396"/>
        <v>0</v>
      </c>
      <c r="DB29" s="62">
        <f t="shared" si="397"/>
        <v>0</v>
      </c>
      <c r="DC29" s="62">
        <f t="shared" si="398"/>
        <v>0</v>
      </c>
      <c r="DD29" s="102">
        <f t="shared" si="399"/>
        <v>0</v>
      </c>
      <c r="DE29" s="31">
        <v>0</v>
      </c>
      <c r="DF29" s="31">
        <v>90</v>
      </c>
      <c r="DG29" s="31">
        <v>0</v>
      </c>
      <c r="DH29" s="48">
        <f t="shared" si="400"/>
        <v>0</v>
      </c>
      <c r="DI29" s="62">
        <v>6194</v>
      </c>
      <c r="DJ29" s="62">
        <v>59508.17</v>
      </c>
      <c r="DK29" s="48">
        <f t="shared" si="401"/>
        <v>0</v>
      </c>
      <c r="DL29" s="62">
        <v>0</v>
      </c>
      <c r="DM29" s="62">
        <v>0</v>
      </c>
      <c r="DN29" s="62">
        <v>6194</v>
      </c>
      <c r="DO29" s="62">
        <v>59508.17</v>
      </c>
      <c r="DP29" s="48">
        <f t="shared" si="402"/>
        <v>0</v>
      </c>
      <c r="DQ29" s="62">
        <v>0</v>
      </c>
      <c r="DR29" s="62">
        <v>0</v>
      </c>
      <c r="DS29" s="62">
        <v>5864.4839999999995</v>
      </c>
      <c r="DT29" s="62">
        <v>56342.380000000005</v>
      </c>
      <c r="DU29" s="48">
        <f t="shared" si="403"/>
        <v>0</v>
      </c>
      <c r="DV29" s="62">
        <v>467</v>
      </c>
      <c r="DW29" s="62">
        <v>4486.6509846725503</v>
      </c>
      <c r="DX29" s="62">
        <f t="shared" si="404"/>
        <v>0</v>
      </c>
      <c r="DY29" s="62">
        <f t="shared" si="405"/>
        <v>0</v>
      </c>
      <c r="DZ29" s="48">
        <f t="shared" si="406"/>
        <v>0</v>
      </c>
      <c r="EA29" s="62">
        <f t="shared" si="407"/>
        <v>0</v>
      </c>
      <c r="EB29" s="62">
        <f t="shared" si="408"/>
        <v>0</v>
      </c>
      <c r="EC29" s="48">
        <f t="shared" si="409"/>
        <v>0</v>
      </c>
      <c r="ED29" s="62">
        <f t="shared" si="410"/>
        <v>4320</v>
      </c>
      <c r="EE29" s="62">
        <f t="shared" si="411"/>
        <v>41515.199999999997</v>
      </c>
      <c r="EF29" s="48">
        <f t="shared" si="412"/>
        <v>0</v>
      </c>
      <c r="EG29" s="62">
        <f t="shared" si="413"/>
        <v>0</v>
      </c>
      <c r="EH29" s="62">
        <f t="shared" si="414"/>
        <v>0</v>
      </c>
      <c r="EI29" s="48">
        <f t="shared" si="415"/>
        <v>0</v>
      </c>
      <c r="EJ29" s="62">
        <f t="shared" si="416"/>
        <v>0</v>
      </c>
      <c r="EK29" s="62">
        <f t="shared" si="417"/>
        <v>0</v>
      </c>
      <c r="EL29" s="48">
        <f t="shared" si="418"/>
        <v>0</v>
      </c>
      <c r="EM29" s="62">
        <f t="shared" si="419"/>
        <v>1050</v>
      </c>
      <c r="EN29" s="62">
        <f t="shared" si="420"/>
        <v>10090.5</v>
      </c>
      <c r="EO29" s="48">
        <f t="shared" si="421"/>
        <v>0</v>
      </c>
      <c r="EP29" s="62">
        <f t="shared" si="422"/>
        <v>0</v>
      </c>
      <c r="EQ29" s="62">
        <f t="shared" si="422"/>
        <v>0</v>
      </c>
      <c r="ER29" s="62">
        <f t="shared" si="422"/>
        <v>13838.4</v>
      </c>
      <c r="ES29" s="62">
        <f t="shared" si="423"/>
        <v>0</v>
      </c>
      <c r="ET29" s="62">
        <f t="shared" si="423"/>
        <v>0</v>
      </c>
      <c r="EU29" s="62">
        <f t="shared" si="423"/>
        <v>3363.5</v>
      </c>
      <c r="EV29" s="31" t="s">
        <v>192</v>
      </c>
      <c r="EW29" s="103">
        <v>0</v>
      </c>
      <c r="EX29" s="31">
        <v>0</v>
      </c>
      <c r="EY29" s="31">
        <v>0</v>
      </c>
      <c r="FB29" s="119"/>
      <c r="FC29" s="119"/>
      <c r="FE29" s="105">
        <v>9.61</v>
      </c>
      <c r="FF29" s="105">
        <v>9.61</v>
      </c>
      <c r="FG29" s="105">
        <v>9.61</v>
      </c>
      <c r="FH29" s="106">
        <v>9.61</v>
      </c>
      <c r="FI29" s="107" t="b">
        <f t="shared" si="424"/>
        <v>1</v>
      </c>
      <c r="FJ29" s="34"/>
      <c r="FK29" s="104" t="s">
        <v>196</v>
      </c>
      <c r="FL29" s="104" t="s">
        <v>299</v>
      </c>
      <c r="FM29" s="104">
        <v>45931</v>
      </c>
      <c r="FN29" s="104">
        <v>0</v>
      </c>
      <c r="FO29" s="104">
        <v>0</v>
      </c>
      <c r="FP29" s="104"/>
      <c r="FQ29" s="104">
        <v>0</v>
      </c>
      <c r="FR29" s="103" t="b">
        <f t="shared" si="57"/>
        <v>1</v>
      </c>
      <c r="FS29" s="103" t="b">
        <f t="shared" si="58"/>
        <v>1</v>
      </c>
      <c r="FT29" s="103" t="b">
        <f t="shared" si="59"/>
        <v>0</v>
      </c>
      <c r="FU29" s="103" t="b">
        <f t="shared" si="60"/>
        <v>0</v>
      </c>
      <c r="FV29" s="103" t="b">
        <f t="shared" si="61"/>
        <v>1</v>
      </c>
      <c r="FW29" s="103"/>
      <c r="FX29" s="120" t="b">
        <f t="shared" si="425"/>
        <v>1</v>
      </c>
      <c r="FY29" s="104" t="s">
        <v>214</v>
      </c>
      <c r="FZ29" s="104" t="b">
        <f t="shared" si="426"/>
        <v>1</v>
      </c>
      <c r="GA29" s="104">
        <v>0</v>
      </c>
      <c r="GB29" s="104" t="s">
        <v>207</v>
      </c>
      <c r="GD29" s="104" t="s">
        <v>214</v>
      </c>
      <c r="GE29" s="104">
        <v>0</v>
      </c>
      <c r="GF29" s="104" t="e">
        <v>#N/A</v>
      </c>
      <c r="GG29" s="104">
        <v>0</v>
      </c>
      <c r="GH29" s="104" t="b">
        <f t="shared" si="427"/>
        <v>1</v>
      </c>
      <c r="GI29" s="8" t="b">
        <f t="shared" si="428"/>
        <v>0</v>
      </c>
    </row>
    <row r="30" spans="1:191" s="31" customFormat="1" hidden="1" x14ac:dyDescent="0.25">
      <c r="A30" s="109">
        <v>168028</v>
      </c>
      <c r="B30" s="109">
        <v>102974</v>
      </c>
      <c r="C30" s="110" t="s">
        <v>214</v>
      </c>
      <c r="D30" s="109" t="s">
        <v>296</v>
      </c>
      <c r="E30" s="109" t="s">
        <v>301</v>
      </c>
      <c r="F30" s="109" t="s">
        <v>207</v>
      </c>
      <c r="G30" s="110"/>
      <c r="H30" s="109" t="s">
        <v>188</v>
      </c>
      <c r="I30" s="109" t="s">
        <v>189</v>
      </c>
      <c r="J30" s="109" t="s">
        <v>189</v>
      </c>
      <c r="K30" s="109"/>
      <c r="L30" s="109">
        <v>0</v>
      </c>
      <c r="M30" s="109"/>
      <c r="N30" s="111">
        <v>0</v>
      </c>
      <c r="O30" s="111">
        <v>0</v>
      </c>
      <c r="P30" s="111" t="str">
        <f t="shared" si="369"/>
        <v>нет минмакс</v>
      </c>
      <c r="Q30" s="95">
        <v>643</v>
      </c>
      <c r="R30" s="95">
        <f t="shared" si="370"/>
        <v>12390.61</v>
      </c>
      <c r="S30" s="112">
        <v>643</v>
      </c>
      <c r="T30" s="112">
        <v>12390.61</v>
      </c>
      <c r="U30" s="112">
        <f t="shared" si="371"/>
        <v>0</v>
      </c>
      <c r="V30" s="113">
        <f t="shared" si="372"/>
        <v>643</v>
      </c>
      <c r="W30" s="113">
        <f t="shared" si="373"/>
        <v>12390.61</v>
      </c>
      <c r="X30" s="113">
        <f t="shared" si="374"/>
        <v>0</v>
      </c>
      <c r="Y30" s="113"/>
      <c r="Z30" s="95">
        <v>643</v>
      </c>
      <c r="AA30" s="95">
        <v>0</v>
      </c>
      <c r="AB30" s="95">
        <v>0</v>
      </c>
      <c r="AC30" s="95">
        <v>0</v>
      </c>
      <c r="AD30" s="95">
        <v>0</v>
      </c>
      <c r="AE30" s="95">
        <f t="shared" si="375"/>
        <v>0</v>
      </c>
      <c r="AF30" s="95">
        <f t="shared" si="376"/>
        <v>0</v>
      </c>
      <c r="AG30" s="114">
        <v>0</v>
      </c>
      <c r="AH30" s="95">
        <f t="shared" si="377"/>
        <v>643</v>
      </c>
      <c r="AI30" s="115">
        <f t="shared" si="378"/>
        <v>12390.61</v>
      </c>
      <c r="AJ30" s="95">
        <f t="shared" si="379"/>
        <v>0</v>
      </c>
      <c r="AK30" s="95">
        <f t="shared" si="429"/>
        <v>108</v>
      </c>
      <c r="AL30" s="95">
        <f t="shared" si="381"/>
        <v>357</v>
      </c>
      <c r="AM30" s="95">
        <f t="shared" si="382"/>
        <v>447.5</v>
      </c>
      <c r="AN30" s="95">
        <f t="shared" si="383"/>
        <v>86.212290502793294</v>
      </c>
      <c r="AO30" s="95" t="str">
        <f t="shared" si="384"/>
        <v>&gt; 80 дней (до 90)</v>
      </c>
      <c r="AP30" s="29" t="s">
        <v>185</v>
      </c>
      <c r="AQ30" s="116" t="s">
        <v>198</v>
      </c>
      <c r="AR30" s="29" t="s">
        <v>195</v>
      </c>
      <c r="AS30" s="116" t="s">
        <v>205</v>
      </c>
      <c r="AT30" s="25" t="s">
        <v>195</v>
      </c>
      <c r="AU30" s="25"/>
      <c r="AV30" s="97" t="str">
        <f t="shared" si="385"/>
        <v>0-07</v>
      </c>
      <c r="AW30" s="117">
        <f t="shared" si="386"/>
        <v>12390.61</v>
      </c>
      <c r="AX30" s="14">
        <f t="shared" si="387"/>
        <v>6</v>
      </c>
      <c r="AY30" s="25">
        <f t="shared" si="388"/>
        <v>0</v>
      </c>
      <c r="AZ30" s="109" t="s">
        <v>1013</v>
      </c>
      <c r="BA30" s="26" t="s">
        <v>196</v>
      </c>
      <c r="BB30" s="26" t="s">
        <v>299</v>
      </c>
      <c r="BC30" s="27">
        <v>46022</v>
      </c>
      <c r="BD30" s="28"/>
      <c r="BE30" s="29">
        <v>0</v>
      </c>
      <c r="BF30" s="29">
        <f t="shared" si="389"/>
        <v>0</v>
      </c>
      <c r="BG30" s="29">
        <v>0</v>
      </c>
      <c r="BH30" s="29">
        <f t="shared" si="390"/>
        <v>0</v>
      </c>
      <c r="BI30" s="99">
        <v>0</v>
      </c>
      <c r="BJ30" s="109">
        <v>0</v>
      </c>
      <c r="BK30" s="95">
        <v>0</v>
      </c>
      <c r="BL30" s="95">
        <v>0</v>
      </c>
      <c r="BM30" s="95">
        <v>360</v>
      </c>
      <c r="BN30" s="95">
        <v>0</v>
      </c>
      <c r="BO30" s="95">
        <v>0</v>
      </c>
      <c r="BP30" s="95">
        <v>87.5</v>
      </c>
      <c r="BQ30" s="95">
        <f t="shared" si="391"/>
        <v>223.75</v>
      </c>
      <c r="BR30" s="95">
        <f t="shared" si="392"/>
        <v>643</v>
      </c>
      <c r="BS30" s="95">
        <f t="shared" si="393"/>
        <v>643</v>
      </c>
      <c r="BT30" s="95">
        <f t="shared" si="393"/>
        <v>283</v>
      </c>
      <c r="BU30" s="95">
        <f t="shared" si="393"/>
        <v>283</v>
      </c>
      <c r="BV30" s="95">
        <f t="shared" si="393"/>
        <v>283</v>
      </c>
      <c r="BW30" s="95">
        <f t="shared" si="393"/>
        <v>195.5</v>
      </c>
      <c r="BX30" s="95">
        <f t="shared" ref="BX30:CO30" si="431">BW30-$BQ30</f>
        <v>-28.25</v>
      </c>
      <c r="BY30" s="95">
        <f t="shared" si="431"/>
        <v>-252</v>
      </c>
      <c r="BZ30" s="95">
        <f t="shared" si="431"/>
        <v>-475.75</v>
      </c>
      <c r="CA30" s="95">
        <f t="shared" si="431"/>
        <v>-699.5</v>
      </c>
      <c r="CB30" s="95">
        <f t="shared" si="431"/>
        <v>-923.25</v>
      </c>
      <c r="CC30" s="95">
        <f t="shared" si="431"/>
        <v>-1147</v>
      </c>
      <c r="CD30" s="95">
        <f t="shared" si="431"/>
        <v>-1370.75</v>
      </c>
      <c r="CE30" s="95">
        <f t="shared" si="431"/>
        <v>-1594.5</v>
      </c>
      <c r="CF30" s="95">
        <f t="shared" si="431"/>
        <v>-1818.25</v>
      </c>
      <c r="CG30" s="95">
        <f t="shared" si="431"/>
        <v>-2042</v>
      </c>
      <c r="CH30" s="95">
        <f t="shared" si="431"/>
        <v>-2265.75</v>
      </c>
      <c r="CI30" s="95">
        <f t="shared" si="431"/>
        <v>-2489.5</v>
      </c>
      <c r="CJ30" s="95">
        <f t="shared" si="431"/>
        <v>-2713.25</v>
      </c>
      <c r="CK30" s="95">
        <f t="shared" si="431"/>
        <v>-2937</v>
      </c>
      <c r="CL30" s="95">
        <f t="shared" si="431"/>
        <v>-3160.75</v>
      </c>
      <c r="CM30" s="95">
        <f t="shared" si="431"/>
        <v>-3384.5</v>
      </c>
      <c r="CN30" s="95">
        <f t="shared" si="431"/>
        <v>-3608.25</v>
      </c>
      <c r="CO30" s="95">
        <f t="shared" si="431"/>
        <v>-3832</v>
      </c>
      <c r="CP30" s="100">
        <v>249</v>
      </c>
      <c r="CQ30" s="100">
        <v>0</v>
      </c>
      <c r="CR30" s="100">
        <v>0</v>
      </c>
      <c r="CS30" s="100">
        <v>108</v>
      </c>
      <c r="CT30" s="100">
        <v>0</v>
      </c>
      <c r="CU30" s="100">
        <v>0</v>
      </c>
      <c r="CV30" s="121">
        <f t="shared" si="395"/>
        <v>178.5</v>
      </c>
      <c r="CW30" s="31">
        <v>0</v>
      </c>
      <c r="CX30" s="31">
        <v>0</v>
      </c>
      <c r="CY30" s="62">
        <v>0</v>
      </c>
      <c r="CZ30" s="62">
        <v>0</v>
      </c>
      <c r="DA30" s="102">
        <f t="shared" si="396"/>
        <v>0</v>
      </c>
      <c r="DB30" s="62">
        <f t="shared" si="397"/>
        <v>0</v>
      </c>
      <c r="DC30" s="62">
        <f t="shared" si="398"/>
        <v>0</v>
      </c>
      <c r="DD30" s="102">
        <f t="shared" si="399"/>
        <v>0</v>
      </c>
      <c r="DE30" s="31">
        <v>0</v>
      </c>
      <c r="DF30" s="31">
        <v>90</v>
      </c>
      <c r="DG30" s="31">
        <v>0</v>
      </c>
      <c r="DH30" s="48">
        <f t="shared" si="400"/>
        <v>0</v>
      </c>
      <c r="DI30" s="62">
        <v>751</v>
      </c>
      <c r="DJ30" s="62">
        <v>14468.77</v>
      </c>
      <c r="DK30" s="48">
        <f t="shared" si="401"/>
        <v>0</v>
      </c>
      <c r="DL30" s="62">
        <v>0</v>
      </c>
      <c r="DM30" s="62">
        <v>0</v>
      </c>
      <c r="DN30" s="62">
        <v>751</v>
      </c>
      <c r="DO30" s="62">
        <v>14468.77</v>
      </c>
      <c r="DP30" s="48">
        <f t="shared" si="402"/>
        <v>0</v>
      </c>
      <c r="DQ30" s="62">
        <v>0</v>
      </c>
      <c r="DR30" s="62">
        <v>0</v>
      </c>
      <c r="DS30" s="62">
        <v>674.64499999999998</v>
      </c>
      <c r="DT30" s="62">
        <v>12997.718000000001</v>
      </c>
      <c r="DU30" s="48">
        <f t="shared" si="403"/>
        <v>0</v>
      </c>
      <c r="DV30" s="62">
        <v>108</v>
      </c>
      <c r="DW30" s="62">
        <v>2080.7290799999996</v>
      </c>
      <c r="DX30" s="62">
        <f t="shared" si="404"/>
        <v>0</v>
      </c>
      <c r="DY30" s="62">
        <f t="shared" si="405"/>
        <v>0</v>
      </c>
      <c r="DZ30" s="48">
        <f t="shared" si="406"/>
        <v>0</v>
      </c>
      <c r="EA30" s="62">
        <f t="shared" si="407"/>
        <v>0</v>
      </c>
      <c r="EB30" s="62">
        <f t="shared" si="408"/>
        <v>0</v>
      </c>
      <c r="EC30" s="48">
        <f t="shared" si="409"/>
        <v>0</v>
      </c>
      <c r="ED30" s="62">
        <f t="shared" si="410"/>
        <v>1080</v>
      </c>
      <c r="EE30" s="62">
        <f t="shared" si="411"/>
        <v>20811.599999999999</v>
      </c>
      <c r="EF30" s="48">
        <f t="shared" si="412"/>
        <v>0</v>
      </c>
      <c r="EG30" s="62">
        <f t="shared" si="413"/>
        <v>0</v>
      </c>
      <c r="EH30" s="62">
        <f t="shared" si="414"/>
        <v>0</v>
      </c>
      <c r="EI30" s="48">
        <f t="shared" si="415"/>
        <v>0</v>
      </c>
      <c r="EJ30" s="62">
        <f t="shared" si="416"/>
        <v>0</v>
      </c>
      <c r="EK30" s="62">
        <f t="shared" si="417"/>
        <v>0</v>
      </c>
      <c r="EL30" s="48">
        <f t="shared" si="418"/>
        <v>0</v>
      </c>
      <c r="EM30" s="62">
        <f t="shared" si="419"/>
        <v>262.5</v>
      </c>
      <c r="EN30" s="62">
        <f t="shared" si="420"/>
        <v>5058.375</v>
      </c>
      <c r="EO30" s="48">
        <f t="shared" si="421"/>
        <v>0</v>
      </c>
      <c r="EP30" s="62">
        <f t="shared" si="422"/>
        <v>0</v>
      </c>
      <c r="EQ30" s="62">
        <f t="shared" si="422"/>
        <v>0</v>
      </c>
      <c r="ER30" s="62">
        <f t="shared" si="422"/>
        <v>6937.2</v>
      </c>
      <c r="ES30" s="62">
        <f t="shared" si="423"/>
        <v>0</v>
      </c>
      <c r="ET30" s="62">
        <f t="shared" si="423"/>
        <v>0</v>
      </c>
      <c r="EU30" s="62">
        <f t="shared" si="423"/>
        <v>1686.125</v>
      </c>
      <c r="EV30" s="31" t="s">
        <v>192</v>
      </c>
      <c r="EW30" s="103">
        <v>0</v>
      </c>
      <c r="EX30" s="31">
        <v>0</v>
      </c>
      <c r="EY30" s="31">
        <v>0</v>
      </c>
      <c r="FB30" s="119"/>
      <c r="FC30" s="119"/>
      <c r="FE30" s="105">
        <v>19.27</v>
      </c>
      <c r="FF30" s="105">
        <v>19.27</v>
      </c>
      <c r="FG30" s="105">
        <v>19.27</v>
      </c>
      <c r="FH30" s="106">
        <v>19.27</v>
      </c>
      <c r="FI30" s="107" t="b">
        <f t="shared" si="424"/>
        <v>0</v>
      </c>
      <c r="FJ30" s="34"/>
      <c r="FK30" s="104" t="s">
        <v>196</v>
      </c>
      <c r="FL30" s="104" t="s">
        <v>299</v>
      </c>
      <c r="FM30" s="104">
        <v>45931</v>
      </c>
      <c r="FN30" s="104">
        <v>0</v>
      </c>
      <c r="FO30" s="104">
        <v>0</v>
      </c>
      <c r="FP30" s="104"/>
      <c r="FQ30" s="104">
        <v>0</v>
      </c>
      <c r="FR30" s="103" t="b">
        <f t="shared" si="57"/>
        <v>1</v>
      </c>
      <c r="FS30" s="103" t="b">
        <f t="shared" si="58"/>
        <v>1</v>
      </c>
      <c r="FT30" s="103" t="b">
        <f t="shared" si="59"/>
        <v>0</v>
      </c>
      <c r="FU30" s="103" t="b">
        <f t="shared" si="60"/>
        <v>0</v>
      </c>
      <c r="FV30" s="103" t="b">
        <f t="shared" si="61"/>
        <v>1</v>
      </c>
      <c r="FW30" s="103"/>
      <c r="FX30" s="120" t="b">
        <f t="shared" si="425"/>
        <v>1</v>
      </c>
      <c r="FY30" s="104" t="s">
        <v>214</v>
      </c>
      <c r="FZ30" s="104" t="b">
        <f t="shared" si="426"/>
        <v>1</v>
      </c>
      <c r="GA30" s="104">
        <v>0</v>
      </c>
      <c r="GB30" s="104" t="s">
        <v>207</v>
      </c>
      <c r="GD30" s="104" t="s">
        <v>214</v>
      </c>
      <c r="GE30" s="104">
        <v>0</v>
      </c>
      <c r="GF30" s="104" t="e">
        <v>#N/A</v>
      </c>
      <c r="GG30" s="104">
        <v>0</v>
      </c>
      <c r="GH30" s="104" t="b">
        <f t="shared" si="427"/>
        <v>1</v>
      </c>
      <c r="GI30" s="8" t="b">
        <f t="shared" si="428"/>
        <v>0</v>
      </c>
    </row>
    <row r="31" spans="1:191" s="31" customFormat="1" ht="30" hidden="1" x14ac:dyDescent="0.25">
      <c r="A31" s="93">
        <v>167961</v>
      </c>
      <c r="B31" s="93" t="s">
        <v>303</v>
      </c>
      <c r="C31" s="110" t="s">
        <v>214</v>
      </c>
      <c r="D31" s="93" t="s">
        <v>304</v>
      </c>
      <c r="E31" s="93" t="s">
        <v>304</v>
      </c>
      <c r="F31" s="93" t="s">
        <v>207</v>
      </c>
      <c r="G31" s="110"/>
      <c r="H31" s="93" t="s">
        <v>81</v>
      </c>
      <c r="I31" s="93" t="s">
        <v>268</v>
      </c>
      <c r="J31" s="93" t="s">
        <v>204</v>
      </c>
      <c r="K31" s="93" t="s">
        <v>184</v>
      </c>
      <c r="L31" s="93">
        <v>0</v>
      </c>
      <c r="M31" s="93"/>
      <c r="N31" s="122">
        <v>0</v>
      </c>
      <c r="O31" s="122">
        <v>0</v>
      </c>
      <c r="P31" s="122" t="str">
        <f t="shared" ref="P31:P34" si="432">IF(AND(N31=0,O31=0),"нет минмакс",IF((S31-N31)&lt;0,"меньше мин",IF((S31-O31)&gt;0,"больше макс","в диапазоне")))</f>
        <v>нет минмакс</v>
      </c>
      <c r="Q31" s="95">
        <v>1900</v>
      </c>
      <c r="R31" s="95">
        <f t="shared" ref="R31:R34" si="433">Q31*FH31</f>
        <v>1212181</v>
      </c>
      <c r="S31" s="94">
        <v>1908</v>
      </c>
      <c r="T31" s="94">
        <v>1216788.8400000001</v>
      </c>
      <c r="U31" s="94">
        <f t="shared" ref="U31:U34" si="434">IFERROR(ROUNDUP(S31/$EX31,0)*$EY31,0)</f>
        <v>14</v>
      </c>
      <c r="V31" s="94">
        <f t="shared" ref="V31:V34" si="435">SUM(Z31:AD31)</f>
        <v>1928</v>
      </c>
      <c r="W31" s="94">
        <f t="shared" ref="W31:W34" si="436">V31*FH31</f>
        <v>1230044.72</v>
      </c>
      <c r="X31" s="94">
        <f t="shared" ref="X31:X34" si="437">IFERROR(ROUNDUP(V31/$EX31,0)*$EY31,0)</f>
        <v>14</v>
      </c>
      <c r="Y31" s="113"/>
      <c r="Z31" s="95">
        <v>1928</v>
      </c>
      <c r="AA31" s="94">
        <v>0</v>
      </c>
      <c r="AB31" s="94">
        <v>0</v>
      </c>
      <c r="AC31" s="95">
        <v>0</v>
      </c>
      <c r="AD31" s="95">
        <v>0</v>
      </c>
      <c r="AE31" s="95">
        <f t="shared" ref="AE31:AE34" si="438">AA31*FH31</f>
        <v>0</v>
      </c>
      <c r="AF31" s="95">
        <f t="shared" ref="AF31:AF34" si="439">AB31*FH31</f>
        <v>0</v>
      </c>
      <c r="AG31" s="96">
        <v>8</v>
      </c>
      <c r="AH31" s="95">
        <f t="shared" ref="AH31:AH34" si="440">V31-AG31</f>
        <v>1920</v>
      </c>
      <c r="AI31" s="94">
        <f t="shared" ref="AI31:AI34" si="441">IF(AH31&gt;0,AH31*FH31,0)</f>
        <v>1224940.8</v>
      </c>
      <c r="AJ31" s="94">
        <f t="shared" ref="AJ31:AJ34" si="442">CU31</f>
        <v>8</v>
      </c>
      <c r="AK31" s="94">
        <f t="shared" ref="AK31:AK34" si="443">SUM(CS31:CU31)</f>
        <v>98</v>
      </c>
      <c r="AL31" s="94">
        <f t="shared" ref="AL31:AL34" si="444">SUM(CP31:CU31)</f>
        <v>1901</v>
      </c>
      <c r="AM31" s="94">
        <f t="shared" ref="AM31:AM34" si="445">SUM(BK31:BP31)</f>
        <v>3240</v>
      </c>
      <c r="AN31" s="94">
        <f t="shared" ref="AN31:AN34" si="446">IFERROR(S31/BQ31*30,"нет оборота")</f>
        <v>106</v>
      </c>
      <c r="AO31" s="94" t="str">
        <f t="shared" ref="AO31:AO34" si="447">IF(S31=0,"нет остатка",IF(AN31="нет оборота","нет плана",IF(AN31&lt;30,"&lt; 30 дней",IF(AND(AN31&gt;=30,AN31&lt;60),"&gt; 30 дней (до 60)",IF(AND(AN31&gt;=60,AN31&lt;70),"&gt; 60 дней (до 70)",IF(AND(AN31&gt;=70,AN31&lt;80),"&gt; 70 дней (до 80)",IF(AND(AN31&gt;=80,AN31&lt;90),"&gt; 80 дней (до 90)",IF(AND(AN31&gt;=90,AN31&lt;120),"&gt; 90 дней (до 120)",IF(AN31&gt;=120,"&gt; 120 дней")))))))))</f>
        <v>&gt; 90 дней (до 120)</v>
      </c>
      <c r="AP31" s="94" t="s">
        <v>185</v>
      </c>
      <c r="AQ31" s="123" t="s">
        <v>186</v>
      </c>
      <c r="AR31" s="94" t="s">
        <v>195</v>
      </c>
      <c r="AS31" s="116" t="s">
        <v>197</v>
      </c>
      <c r="AT31" s="94" t="s">
        <v>195</v>
      </c>
      <c r="AU31" s="94"/>
      <c r="AV31" s="97" t="str">
        <f t="shared" ref="AV31:AV34" si="448">IF(V31=0,"нет остатка",IF(SUM(BK31:BP31)=0,"Нет планов",IF(BR31&lt;=0,"0-01",IF(BS31&lt;=0,"0-02",IF(BT31&lt;=0,"0-03",IF(BU31&lt;=0,"0-04",IF(BV31&lt;=0,"0-05",IF(BW31&lt;=0,"0-06",IF(BX31&lt;=0,"0-07",IF(BY31&lt;=0,"0-08",IF(BZ31&lt;=0,"0-09",IF(CA31&lt;=0,"0-10",IF(CB31&lt;=0,"0-11",IF(CC31&lt;=0,"0-12",IF(CD31&lt;=0,"0-13",IF(CE31&lt;=0,"0-14",IF(CF31&lt;=0,"0-15",IF(CG31&lt;=0,"0-16",IF(CH31&lt;=0,"0-17",IF(CI31&lt;=0,"0-18",IF(CJ31&lt;=0,"0-19",IF(CK31&lt;=0,"0-20",IF(CL31&lt;=0,"0-21",IF(CM31&lt;=0,"0-22",IF(CN31&lt;=0,"0-23",IF(CO31&lt;=0,"0-24","0-25 более 24"))))))))))))))))))))))))))</f>
        <v>0-04</v>
      </c>
      <c r="AW31" s="98">
        <f t="shared" ref="AW31:AW34" si="449">IF(AT31="Да",W31,0)</f>
        <v>1230044.72</v>
      </c>
      <c r="AX31" s="14">
        <f t="shared" ref="AX31:AX34" si="450">MONTH(BC31)-6</f>
        <v>6</v>
      </c>
      <c r="AY31" s="94">
        <f t="shared" ref="AY31:AY34" si="451">IF(AX31&gt;6,W31,0)</f>
        <v>0</v>
      </c>
      <c r="AZ31" s="93" t="s">
        <v>1014</v>
      </c>
      <c r="BA31" s="26" t="s">
        <v>201</v>
      </c>
      <c r="BB31" s="26" t="s">
        <v>297</v>
      </c>
      <c r="BC31" s="27">
        <v>46022</v>
      </c>
      <c r="BD31" s="28"/>
      <c r="BE31" s="29">
        <v>0</v>
      </c>
      <c r="BF31" s="29">
        <f t="shared" ref="BF31:BF34" si="452">BE31*FH31</f>
        <v>0</v>
      </c>
      <c r="BG31" s="29">
        <v>0</v>
      </c>
      <c r="BH31" s="29">
        <f t="shared" ref="BH31:BH34" si="453">BG31*FH31</f>
        <v>0</v>
      </c>
      <c r="BI31" s="99">
        <v>0</v>
      </c>
      <c r="BJ31" s="109" t="s">
        <v>187</v>
      </c>
      <c r="BK31" s="100">
        <v>540</v>
      </c>
      <c r="BL31" s="100">
        <v>540</v>
      </c>
      <c r="BM31" s="100">
        <v>540</v>
      </c>
      <c r="BN31" s="100">
        <v>540</v>
      </c>
      <c r="BO31" s="100">
        <v>540</v>
      </c>
      <c r="BP31" s="100">
        <v>540</v>
      </c>
      <c r="BQ31" s="95">
        <f t="shared" ref="BQ31:BQ34" si="454">IF(COUNTIF(BK31:BP31,"&gt;0")=0,0,SUM(BK31:BP31)/COUNTIF(BK31:BP31,"&gt;0"))</f>
        <v>540</v>
      </c>
      <c r="BR31" s="95">
        <f t="shared" ref="BR31:BR34" si="455">IF(OR(Q31=0,SUM(BK31:BP31)=0,V31&gt;Q31),V31-BK31,Q31-BK31)</f>
        <v>1388</v>
      </c>
      <c r="BS31" s="95">
        <f t="shared" ref="BS31:BW34" si="456">BR31-BL31</f>
        <v>848</v>
      </c>
      <c r="BT31" s="95">
        <f t="shared" si="456"/>
        <v>308</v>
      </c>
      <c r="BU31" s="95">
        <f t="shared" si="456"/>
        <v>-232</v>
      </c>
      <c r="BV31" s="95">
        <f t="shared" si="456"/>
        <v>-772</v>
      </c>
      <c r="BW31" s="95">
        <f t="shared" si="456"/>
        <v>-1312</v>
      </c>
      <c r="BX31" s="95">
        <f t="shared" ref="BX31:CO34" si="457">BW31-$BQ31</f>
        <v>-1852</v>
      </c>
      <c r="BY31" s="95">
        <f t="shared" si="457"/>
        <v>-2392</v>
      </c>
      <c r="BZ31" s="95">
        <f t="shared" si="457"/>
        <v>-2932</v>
      </c>
      <c r="CA31" s="95">
        <f t="shared" si="457"/>
        <v>-3472</v>
      </c>
      <c r="CB31" s="95">
        <f t="shared" si="457"/>
        <v>-4012</v>
      </c>
      <c r="CC31" s="95">
        <f t="shared" si="457"/>
        <v>-4552</v>
      </c>
      <c r="CD31" s="95">
        <f t="shared" si="457"/>
        <v>-5092</v>
      </c>
      <c r="CE31" s="95">
        <f t="shared" si="457"/>
        <v>-5632</v>
      </c>
      <c r="CF31" s="95">
        <f t="shared" si="457"/>
        <v>-6172</v>
      </c>
      <c r="CG31" s="95">
        <f t="shared" si="457"/>
        <v>-6712</v>
      </c>
      <c r="CH31" s="95">
        <f t="shared" si="457"/>
        <v>-7252</v>
      </c>
      <c r="CI31" s="95">
        <f t="shared" si="457"/>
        <v>-7792</v>
      </c>
      <c r="CJ31" s="95">
        <f t="shared" si="457"/>
        <v>-8332</v>
      </c>
      <c r="CK31" s="95">
        <f t="shared" si="457"/>
        <v>-8872</v>
      </c>
      <c r="CL31" s="95">
        <f t="shared" si="457"/>
        <v>-9412</v>
      </c>
      <c r="CM31" s="95">
        <f t="shared" si="457"/>
        <v>-9952</v>
      </c>
      <c r="CN31" s="95">
        <f t="shared" si="457"/>
        <v>-10492</v>
      </c>
      <c r="CO31" s="95">
        <f t="shared" si="457"/>
        <v>-11032</v>
      </c>
      <c r="CP31" s="100">
        <v>30</v>
      </c>
      <c r="CQ31" s="100">
        <v>1773</v>
      </c>
      <c r="CR31" s="100">
        <v>0</v>
      </c>
      <c r="CS31" s="100">
        <v>90</v>
      </c>
      <c r="CT31" s="100">
        <v>0</v>
      </c>
      <c r="CU31" s="100">
        <v>8</v>
      </c>
      <c r="CV31" s="101">
        <f t="shared" ref="CV31:CV34" si="458">IF(COUNTIF(CP31:CU31,"&gt;0")=0,0,SUM(CP31:CU31)/COUNTIF(CP31:CU31,"&gt;0"))</f>
        <v>475.25</v>
      </c>
      <c r="CW31" s="31" t="s">
        <v>187</v>
      </c>
      <c r="CX31" s="31" t="s">
        <v>187</v>
      </c>
      <c r="CY31" s="62">
        <v>3000</v>
      </c>
      <c r="CZ31" s="62">
        <v>36.000000000000007</v>
      </c>
      <c r="DA31" s="102">
        <f t="shared" ref="DA31:DA34" si="459">IFERROR(CZ31/CY31,0)</f>
        <v>1.2000000000000002E-2</v>
      </c>
      <c r="DB31" s="62">
        <f t="shared" ref="DB31:DB34" si="460">CY31*FH31</f>
        <v>1913970</v>
      </c>
      <c r="DC31" s="62">
        <f t="shared" ref="DC31:DC34" si="461">CZ31*FH31</f>
        <v>22967.640000000003</v>
      </c>
      <c r="DD31" s="102">
        <f t="shared" ref="DD31:DD34" si="462">IFERROR(DC31/DB31,0)</f>
        <v>1.2000000000000002E-2</v>
      </c>
      <c r="DE31" s="31">
        <v>0</v>
      </c>
      <c r="DG31" s="31">
        <v>0</v>
      </c>
      <c r="DH31" s="48">
        <f t="shared" ref="DH31:DH34" si="463">IFERROR(ROUNDUP(DG31/$EX31,0)*$EY31,0)</f>
        <v>0</v>
      </c>
      <c r="DI31" s="62">
        <v>1720.9349999999999</v>
      </c>
      <c r="DJ31" s="62">
        <v>1054026.9820000001</v>
      </c>
      <c r="DK31" s="48">
        <f t="shared" ref="DK31:DK34" si="464">IFERROR(ROUNDUP(DI31/$EX31,0)*$EY31,0)</f>
        <v>12</v>
      </c>
      <c r="DL31" s="62">
        <v>1773</v>
      </c>
      <c r="DM31" s="62">
        <v>1131674.8630891719</v>
      </c>
      <c r="DN31" s="62">
        <v>2000.1420000000001</v>
      </c>
      <c r="DO31" s="62">
        <v>1276073.0480000002</v>
      </c>
      <c r="DP31" s="48">
        <f t="shared" ref="DP31:DP34" si="465">IFERROR(ROUNDUP(DN31/$EX31,0)*$EY31,0)</f>
        <v>14</v>
      </c>
      <c r="DQ31" s="62">
        <v>0</v>
      </c>
      <c r="DR31" s="62">
        <v>0</v>
      </c>
      <c r="DS31" s="62">
        <v>1964.3219999999999</v>
      </c>
      <c r="DT31" s="62">
        <v>1255168.118</v>
      </c>
      <c r="DU31" s="48">
        <f t="shared" ref="DU31:DU34" si="466">IFERROR(ROUNDUP(DS31/$EX31,0)*$EY31,0)</f>
        <v>14</v>
      </c>
      <c r="DV31" s="62">
        <v>36</v>
      </c>
      <c r="DW31" s="62">
        <v>23991.69446428572</v>
      </c>
      <c r="DX31" s="62">
        <f t="shared" ref="DX31:DX34" si="467">$DF31*BK31/30</f>
        <v>0</v>
      </c>
      <c r="DY31" s="62">
        <f t="shared" ref="DY31:DY34" si="468">DX31*$FH31</f>
        <v>0</v>
      </c>
      <c r="DZ31" s="48">
        <f t="shared" ref="DZ31:DZ34" si="469">IFERROR(ROUNDUP(DX31/$EX31,0)*$EY31,0)</f>
        <v>0</v>
      </c>
      <c r="EA31" s="62">
        <f t="shared" ref="EA31:EA34" si="470">$DF31*BL31/30</f>
        <v>0</v>
      </c>
      <c r="EB31" s="62">
        <f t="shared" ref="EB31:EB34" si="471">EA31*$FH31</f>
        <v>0</v>
      </c>
      <c r="EC31" s="48">
        <f t="shared" ref="EC31:EC34" si="472">IFERROR(ROUNDUP(EA31/$EX31,0)*$EY31,0)</f>
        <v>0</v>
      </c>
      <c r="ED31" s="62">
        <f t="shared" ref="ED31:ED34" si="473">$DF31*BM31/30</f>
        <v>0</v>
      </c>
      <c r="EE31" s="62">
        <f t="shared" ref="EE31:EE34" si="474">ED31*$FH31</f>
        <v>0</v>
      </c>
      <c r="EF31" s="48">
        <f t="shared" ref="EF31:EF34" si="475">IFERROR(ROUNDUP(ED31/$EX31,0)*$EY31,0)</f>
        <v>0</v>
      </c>
      <c r="EG31" s="62">
        <f t="shared" ref="EG31:EG34" si="476">$DF31*BN31/30</f>
        <v>0</v>
      </c>
      <c r="EH31" s="62">
        <f t="shared" ref="EH31:EH34" si="477">EG31*$FH31</f>
        <v>0</v>
      </c>
      <c r="EI31" s="48">
        <f t="shared" ref="EI31:EI34" si="478">IFERROR(ROUNDUP(EG31/$EX31,0)*$EY31,0)</f>
        <v>0</v>
      </c>
      <c r="EJ31" s="62">
        <f t="shared" ref="EJ31:EJ34" si="479">$DF31*BO31/30</f>
        <v>0</v>
      </c>
      <c r="EK31" s="62">
        <f t="shared" ref="EK31:EK34" si="480">EJ31*$FH31</f>
        <v>0</v>
      </c>
      <c r="EL31" s="48">
        <f t="shared" ref="EL31:EL34" si="481">IFERROR(ROUNDUP(EJ31/$EX31,0)*$EY31,0)</f>
        <v>0</v>
      </c>
      <c r="EM31" s="62">
        <f t="shared" ref="EM31:EM34" si="482">$DF31*BP31/30</f>
        <v>0</v>
      </c>
      <c r="EN31" s="62">
        <f t="shared" ref="EN31:EN34" si="483">EM31*$FH31</f>
        <v>0</v>
      </c>
      <c r="EO31" s="48">
        <f t="shared" ref="EO31:EO34" si="484">IFERROR(ROUNDUP(EM31/$EX31,0)*$EY31,0)</f>
        <v>0</v>
      </c>
      <c r="EP31" s="62">
        <f t="shared" ref="EP31:ER34" si="485">BK31*$FH31</f>
        <v>344514.6</v>
      </c>
      <c r="EQ31" s="62">
        <f t="shared" si="485"/>
        <v>344514.6</v>
      </c>
      <c r="ER31" s="62">
        <f t="shared" si="485"/>
        <v>344514.6</v>
      </c>
      <c r="ES31" s="62">
        <f t="shared" ref="ES31:EU34" si="486">BN31*$FH31</f>
        <v>344514.6</v>
      </c>
      <c r="ET31" s="62">
        <f t="shared" si="486"/>
        <v>344514.6</v>
      </c>
      <c r="EU31" s="62">
        <f t="shared" si="486"/>
        <v>344514.6</v>
      </c>
      <c r="EV31" s="31" t="s">
        <v>498</v>
      </c>
      <c r="EW31" s="103">
        <v>0</v>
      </c>
      <c r="EX31" s="104">
        <v>144</v>
      </c>
      <c r="EY31" s="104">
        <v>1</v>
      </c>
      <c r="EZ31" s="104"/>
      <c r="FA31" s="104"/>
      <c r="FB31" s="119"/>
      <c r="FC31" s="119"/>
      <c r="FE31" s="105">
        <v>637.99</v>
      </c>
      <c r="FF31" s="105">
        <v>637.73</v>
      </c>
      <c r="FG31" s="105">
        <v>637.99</v>
      </c>
      <c r="FH31" s="106">
        <v>637.99</v>
      </c>
      <c r="FI31" s="107" t="b">
        <f t="shared" ref="FI31:FI34" si="487">EXACT(AT31,AP31)</f>
        <v>0</v>
      </c>
      <c r="FJ31" s="34"/>
      <c r="FK31" s="104" t="s">
        <v>201</v>
      </c>
      <c r="FL31" s="104" t="s">
        <v>297</v>
      </c>
      <c r="FM31" s="104">
        <v>45901</v>
      </c>
      <c r="FN31" s="104">
        <v>0</v>
      </c>
      <c r="FO31" s="104">
        <v>0</v>
      </c>
      <c r="FP31" s="104"/>
      <c r="FQ31" s="104">
        <v>0</v>
      </c>
      <c r="FR31" s="104" t="b">
        <f t="shared" si="57"/>
        <v>1</v>
      </c>
      <c r="FS31" s="104" t="b">
        <f t="shared" si="58"/>
        <v>1</v>
      </c>
      <c r="FT31" s="104" t="b">
        <f t="shared" si="59"/>
        <v>0</v>
      </c>
      <c r="FU31" s="104" t="b">
        <f t="shared" si="60"/>
        <v>0</v>
      </c>
      <c r="FV31" s="104" t="b">
        <f t="shared" si="61"/>
        <v>1</v>
      </c>
      <c r="FW31" s="104"/>
      <c r="FX31" s="104" t="b">
        <f t="shared" ref="FX31:FX34" si="488">EXACT(FQ31,BI31)</f>
        <v>1</v>
      </c>
      <c r="FY31" s="104" t="s">
        <v>214</v>
      </c>
      <c r="FZ31" s="104" t="b">
        <f t="shared" ref="FZ31:FZ34" si="489">EXACT(FY31,C31)</f>
        <v>1</v>
      </c>
      <c r="GA31" s="104">
        <v>0</v>
      </c>
      <c r="GB31" s="104" t="s">
        <v>207</v>
      </c>
      <c r="GC31" s="104"/>
      <c r="GD31" s="104" t="s">
        <v>214</v>
      </c>
      <c r="GE31" s="104">
        <v>0</v>
      </c>
      <c r="GF31" s="104" t="e">
        <v>#N/A</v>
      </c>
      <c r="GG31" s="104">
        <v>0</v>
      </c>
      <c r="GH31" s="104" t="b">
        <f t="shared" ref="GH31:GH34" si="490">EXACT(GD31,C31)</f>
        <v>1</v>
      </c>
      <c r="GI31" s="108" t="b">
        <f t="shared" ref="GI31:GI34" si="491">EXACT(GG31,G31)</f>
        <v>0</v>
      </c>
    </row>
    <row r="32" spans="1:191" s="31" customFormat="1" hidden="1" x14ac:dyDescent="0.25">
      <c r="A32" s="109">
        <v>168021</v>
      </c>
      <c r="B32" s="109">
        <v>103113</v>
      </c>
      <c r="C32" s="110" t="s">
        <v>214</v>
      </c>
      <c r="D32" s="109" t="s">
        <v>304</v>
      </c>
      <c r="E32" s="109" t="s">
        <v>305</v>
      </c>
      <c r="F32" s="109" t="s">
        <v>207</v>
      </c>
      <c r="G32" s="110"/>
      <c r="H32" s="109" t="s">
        <v>188</v>
      </c>
      <c r="I32" s="109" t="s">
        <v>189</v>
      </c>
      <c r="J32" s="109" t="s">
        <v>189</v>
      </c>
      <c r="K32" s="109"/>
      <c r="L32" s="109">
        <v>0</v>
      </c>
      <c r="M32" s="109"/>
      <c r="N32" s="111">
        <v>0</v>
      </c>
      <c r="O32" s="111">
        <v>0</v>
      </c>
      <c r="P32" s="111" t="str">
        <f t="shared" si="432"/>
        <v>нет минмакс</v>
      </c>
      <c r="Q32" s="95">
        <v>7782</v>
      </c>
      <c r="R32" s="95">
        <f t="shared" si="433"/>
        <v>73228.62</v>
      </c>
      <c r="S32" s="112">
        <v>7783</v>
      </c>
      <c r="T32" s="112">
        <v>73238.03</v>
      </c>
      <c r="U32" s="112">
        <f t="shared" si="434"/>
        <v>0</v>
      </c>
      <c r="V32" s="113">
        <f t="shared" si="435"/>
        <v>7782</v>
      </c>
      <c r="W32" s="113">
        <f t="shared" si="436"/>
        <v>73228.62</v>
      </c>
      <c r="X32" s="113">
        <f t="shared" si="437"/>
        <v>0</v>
      </c>
      <c r="Y32" s="113"/>
      <c r="Z32" s="95">
        <v>7782</v>
      </c>
      <c r="AA32" s="95">
        <v>0</v>
      </c>
      <c r="AB32" s="95">
        <v>0</v>
      </c>
      <c r="AC32" s="95">
        <v>0</v>
      </c>
      <c r="AD32" s="95">
        <v>0</v>
      </c>
      <c r="AE32" s="95">
        <f t="shared" si="438"/>
        <v>0</v>
      </c>
      <c r="AF32" s="95">
        <f t="shared" si="439"/>
        <v>0</v>
      </c>
      <c r="AG32" s="114">
        <v>0</v>
      </c>
      <c r="AH32" s="95">
        <f t="shared" si="440"/>
        <v>7782</v>
      </c>
      <c r="AI32" s="115">
        <f t="shared" si="441"/>
        <v>73228.62</v>
      </c>
      <c r="AJ32" s="95">
        <f t="shared" si="442"/>
        <v>0</v>
      </c>
      <c r="AK32" s="95">
        <f t="shared" si="443"/>
        <v>1</v>
      </c>
      <c r="AL32" s="95">
        <f t="shared" si="444"/>
        <v>2023</v>
      </c>
      <c r="AM32" s="95">
        <f t="shared" si="445"/>
        <v>2040</v>
      </c>
      <c r="AN32" s="95">
        <f t="shared" si="446"/>
        <v>228.91176470588238</v>
      </c>
      <c r="AO32" s="95" t="str">
        <f t="shared" si="447"/>
        <v>&gt; 120 дней</v>
      </c>
      <c r="AP32" s="29" t="s">
        <v>185</v>
      </c>
      <c r="AQ32" s="116" t="s">
        <v>198</v>
      </c>
      <c r="AR32" s="29" t="s">
        <v>195</v>
      </c>
      <c r="AS32" s="116" t="s">
        <v>206</v>
      </c>
      <c r="AT32" s="25" t="s">
        <v>195</v>
      </c>
      <c r="AU32" s="25"/>
      <c r="AV32" s="97" t="str">
        <f t="shared" si="448"/>
        <v>0-12</v>
      </c>
      <c r="AW32" s="117">
        <f t="shared" si="449"/>
        <v>73228.62</v>
      </c>
      <c r="AX32" s="14">
        <f t="shared" si="450"/>
        <v>6</v>
      </c>
      <c r="AY32" s="25">
        <f t="shared" si="451"/>
        <v>0</v>
      </c>
      <c r="AZ32" s="109" t="s">
        <v>1014</v>
      </c>
      <c r="BA32" s="26" t="s">
        <v>196</v>
      </c>
      <c r="BB32" s="26" t="s">
        <v>299</v>
      </c>
      <c r="BC32" s="27">
        <v>46022</v>
      </c>
      <c r="BD32" s="28"/>
      <c r="BE32" s="29">
        <v>0</v>
      </c>
      <c r="BF32" s="29">
        <f t="shared" si="452"/>
        <v>0</v>
      </c>
      <c r="BG32" s="29">
        <v>0</v>
      </c>
      <c r="BH32" s="29">
        <f t="shared" si="453"/>
        <v>0</v>
      </c>
      <c r="BI32" s="99">
        <v>0</v>
      </c>
      <c r="BJ32" s="109">
        <v>0</v>
      </c>
      <c r="BK32" s="95">
        <v>0</v>
      </c>
      <c r="BL32" s="95">
        <v>0</v>
      </c>
      <c r="BM32" s="95">
        <v>0</v>
      </c>
      <c r="BN32" s="95">
        <v>1500</v>
      </c>
      <c r="BO32" s="95">
        <v>0</v>
      </c>
      <c r="BP32" s="95">
        <v>540</v>
      </c>
      <c r="BQ32" s="95">
        <f t="shared" si="454"/>
        <v>1020</v>
      </c>
      <c r="BR32" s="95">
        <f t="shared" si="455"/>
        <v>7782</v>
      </c>
      <c r="BS32" s="95">
        <f t="shared" si="456"/>
        <v>7782</v>
      </c>
      <c r="BT32" s="95">
        <f t="shared" si="456"/>
        <v>7782</v>
      </c>
      <c r="BU32" s="95">
        <f t="shared" si="456"/>
        <v>6282</v>
      </c>
      <c r="BV32" s="95">
        <f t="shared" si="456"/>
        <v>6282</v>
      </c>
      <c r="BW32" s="95">
        <f t="shared" si="456"/>
        <v>5742</v>
      </c>
      <c r="BX32" s="95">
        <f t="shared" si="457"/>
        <v>4722</v>
      </c>
      <c r="BY32" s="95">
        <f t="shared" si="457"/>
        <v>3702</v>
      </c>
      <c r="BZ32" s="95">
        <f t="shared" si="457"/>
        <v>2682</v>
      </c>
      <c r="CA32" s="95">
        <f t="shared" si="457"/>
        <v>1662</v>
      </c>
      <c r="CB32" s="95">
        <f t="shared" si="457"/>
        <v>642</v>
      </c>
      <c r="CC32" s="95">
        <f t="shared" si="457"/>
        <v>-378</v>
      </c>
      <c r="CD32" s="95">
        <f t="shared" si="457"/>
        <v>-1398</v>
      </c>
      <c r="CE32" s="95">
        <f t="shared" si="457"/>
        <v>-2418</v>
      </c>
      <c r="CF32" s="95">
        <f t="shared" si="457"/>
        <v>-3438</v>
      </c>
      <c r="CG32" s="95">
        <f t="shared" si="457"/>
        <v>-4458</v>
      </c>
      <c r="CH32" s="95">
        <f t="shared" si="457"/>
        <v>-5478</v>
      </c>
      <c r="CI32" s="95">
        <f t="shared" si="457"/>
        <v>-6498</v>
      </c>
      <c r="CJ32" s="95">
        <f t="shared" si="457"/>
        <v>-7518</v>
      </c>
      <c r="CK32" s="95">
        <f t="shared" si="457"/>
        <v>-8538</v>
      </c>
      <c r="CL32" s="95">
        <f t="shared" si="457"/>
        <v>-9558</v>
      </c>
      <c r="CM32" s="95">
        <f t="shared" si="457"/>
        <v>-10578</v>
      </c>
      <c r="CN32" s="95">
        <f t="shared" si="457"/>
        <v>-11598</v>
      </c>
      <c r="CO32" s="95">
        <f t="shared" si="457"/>
        <v>-12618</v>
      </c>
      <c r="CP32" s="100">
        <v>0</v>
      </c>
      <c r="CQ32" s="100">
        <v>2022</v>
      </c>
      <c r="CR32" s="100">
        <v>0</v>
      </c>
      <c r="CS32" s="100">
        <v>0</v>
      </c>
      <c r="CT32" s="100">
        <v>1</v>
      </c>
      <c r="CU32" s="100">
        <v>0</v>
      </c>
      <c r="CV32" s="121">
        <f t="shared" si="458"/>
        <v>1011.5</v>
      </c>
      <c r="CW32" s="31">
        <v>0</v>
      </c>
      <c r="CX32" s="31">
        <v>5</v>
      </c>
      <c r="CY32" s="62">
        <v>0</v>
      </c>
      <c r="CZ32" s="62">
        <v>0</v>
      </c>
      <c r="DA32" s="102">
        <f t="shared" si="459"/>
        <v>0</v>
      </c>
      <c r="DB32" s="62">
        <f t="shared" si="460"/>
        <v>0</v>
      </c>
      <c r="DC32" s="62">
        <f t="shared" si="461"/>
        <v>0</v>
      </c>
      <c r="DD32" s="102">
        <f t="shared" si="462"/>
        <v>0</v>
      </c>
      <c r="DE32" s="31">
        <v>0</v>
      </c>
      <c r="DF32" s="31">
        <v>90</v>
      </c>
      <c r="DG32" s="31">
        <v>0</v>
      </c>
      <c r="DH32" s="48">
        <f t="shared" si="463"/>
        <v>0</v>
      </c>
      <c r="DI32" s="62">
        <v>9549.0640000000003</v>
      </c>
      <c r="DJ32" s="62">
        <v>89903.122000000003</v>
      </c>
      <c r="DK32" s="48">
        <f t="shared" si="464"/>
        <v>0</v>
      </c>
      <c r="DL32" s="62">
        <v>2022</v>
      </c>
      <c r="DM32" s="62">
        <v>19036.647063429911</v>
      </c>
      <c r="DN32" s="62">
        <v>7783</v>
      </c>
      <c r="DO32" s="62">
        <v>73275.88</v>
      </c>
      <c r="DP32" s="48">
        <f t="shared" si="465"/>
        <v>0</v>
      </c>
      <c r="DQ32" s="62">
        <v>0</v>
      </c>
      <c r="DR32" s="62">
        <v>0</v>
      </c>
      <c r="DS32" s="62">
        <v>7783</v>
      </c>
      <c r="DT32" s="62">
        <v>73275.88</v>
      </c>
      <c r="DU32" s="48">
        <f t="shared" si="466"/>
        <v>0</v>
      </c>
      <c r="DV32" s="62">
        <v>0</v>
      </c>
      <c r="DW32" s="62">
        <v>0</v>
      </c>
      <c r="DX32" s="62">
        <f t="shared" si="467"/>
        <v>0</v>
      </c>
      <c r="DY32" s="62">
        <f t="shared" si="468"/>
        <v>0</v>
      </c>
      <c r="DZ32" s="48">
        <f t="shared" si="469"/>
        <v>0</v>
      </c>
      <c r="EA32" s="62">
        <f t="shared" si="470"/>
        <v>0</v>
      </c>
      <c r="EB32" s="62">
        <f t="shared" si="471"/>
        <v>0</v>
      </c>
      <c r="EC32" s="48">
        <f t="shared" si="472"/>
        <v>0</v>
      </c>
      <c r="ED32" s="62">
        <f t="shared" si="473"/>
        <v>0</v>
      </c>
      <c r="EE32" s="62">
        <f t="shared" si="474"/>
        <v>0</v>
      </c>
      <c r="EF32" s="48">
        <f t="shared" si="475"/>
        <v>0</v>
      </c>
      <c r="EG32" s="62">
        <f t="shared" si="476"/>
        <v>4500</v>
      </c>
      <c r="EH32" s="62">
        <f t="shared" si="477"/>
        <v>42345</v>
      </c>
      <c r="EI32" s="48">
        <f t="shared" si="478"/>
        <v>0</v>
      </c>
      <c r="EJ32" s="62">
        <f t="shared" si="479"/>
        <v>0</v>
      </c>
      <c r="EK32" s="62">
        <f t="shared" si="480"/>
        <v>0</v>
      </c>
      <c r="EL32" s="48">
        <f t="shared" si="481"/>
        <v>0</v>
      </c>
      <c r="EM32" s="62">
        <f t="shared" si="482"/>
        <v>1620</v>
      </c>
      <c r="EN32" s="62">
        <f t="shared" si="483"/>
        <v>15244.2</v>
      </c>
      <c r="EO32" s="48">
        <f t="shared" si="484"/>
        <v>0</v>
      </c>
      <c r="EP32" s="62">
        <f t="shared" si="485"/>
        <v>0</v>
      </c>
      <c r="EQ32" s="62">
        <f t="shared" si="485"/>
        <v>0</v>
      </c>
      <c r="ER32" s="62">
        <f t="shared" si="485"/>
        <v>0</v>
      </c>
      <c r="ES32" s="62">
        <f t="shared" si="486"/>
        <v>14115</v>
      </c>
      <c r="ET32" s="62">
        <f t="shared" si="486"/>
        <v>0</v>
      </c>
      <c r="EU32" s="62">
        <f t="shared" si="486"/>
        <v>5081.3999999999996</v>
      </c>
      <c r="EV32" s="31" t="s">
        <v>192</v>
      </c>
      <c r="EW32" s="103">
        <v>0</v>
      </c>
      <c r="EX32" s="31">
        <v>0</v>
      </c>
      <c r="EY32" s="31">
        <v>0</v>
      </c>
      <c r="FB32" s="119"/>
      <c r="FC32" s="119"/>
      <c r="FE32" s="105">
        <v>9.41</v>
      </c>
      <c r="FF32" s="105">
        <v>9.41</v>
      </c>
      <c r="FG32" s="105">
        <v>9.41</v>
      </c>
      <c r="FH32" s="106">
        <v>9.41</v>
      </c>
      <c r="FI32" s="107" t="b">
        <f t="shared" si="487"/>
        <v>0</v>
      </c>
      <c r="FJ32" s="34"/>
      <c r="FK32" s="104" t="s">
        <v>196</v>
      </c>
      <c r="FL32" s="104" t="s">
        <v>299</v>
      </c>
      <c r="FM32" s="104">
        <v>45931</v>
      </c>
      <c r="FN32" s="104">
        <v>0</v>
      </c>
      <c r="FO32" s="104">
        <v>0</v>
      </c>
      <c r="FP32" s="104"/>
      <c r="FQ32" s="104">
        <v>0</v>
      </c>
      <c r="FR32" s="103" t="b">
        <f t="shared" si="57"/>
        <v>1</v>
      </c>
      <c r="FS32" s="103" t="b">
        <f t="shared" si="58"/>
        <v>1</v>
      </c>
      <c r="FT32" s="103" t="b">
        <f t="shared" si="59"/>
        <v>0</v>
      </c>
      <c r="FU32" s="103" t="b">
        <f t="shared" si="60"/>
        <v>0</v>
      </c>
      <c r="FV32" s="103" t="b">
        <f t="shared" si="61"/>
        <v>1</v>
      </c>
      <c r="FW32" s="103"/>
      <c r="FX32" s="120" t="b">
        <f t="shared" si="488"/>
        <v>1</v>
      </c>
      <c r="FY32" s="104" t="s">
        <v>214</v>
      </c>
      <c r="FZ32" s="104" t="b">
        <f t="shared" si="489"/>
        <v>1</v>
      </c>
      <c r="GA32" s="104">
        <v>0</v>
      </c>
      <c r="GB32" s="104" t="s">
        <v>207</v>
      </c>
      <c r="GD32" s="104" t="s">
        <v>214</v>
      </c>
      <c r="GE32" s="104">
        <v>0</v>
      </c>
      <c r="GF32" s="104" t="e">
        <v>#N/A</v>
      </c>
      <c r="GG32" s="104">
        <v>0</v>
      </c>
      <c r="GH32" s="104" t="b">
        <f t="shared" si="490"/>
        <v>1</v>
      </c>
      <c r="GI32" s="8" t="b">
        <f t="shared" si="491"/>
        <v>0</v>
      </c>
    </row>
    <row r="33" spans="1:191" s="31" customFormat="1" hidden="1" x14ac:dyDescent="0.25">
      <c r="A33" s="109">
        <v>168022</v>
      </c>
      <c r="B33" s="109">
        <v>103054</v>
      </c>
      <c r="C33" s="110" t="s">
        <v>182</v>
      </c>
      <c r="D33" s="109" t="s">
        <v>304</v>
      </c>
      <c r="E33" s="109" t="s">
        <v>306</v>
      </c>
      <c r="F33" s="109" t="s">
        <v>207</v>
      </c>
      <c r="G33" s="110"/>
      <c r="H33" s="109" t="s">
        <v>188</v>
      </c>
      <c r="I33" s="109" t="s">
        <v>189</v>
      </c>
      <c r="J33" s="109" t="s">
        <v>189</v>
      </c>
      <c r="K33" s="109"/>
      <c r="L33" s="109">
        <v>0</v>
      </c>
      <c r="M33" s="109"/>
      <c r="N33" s="111">
        <v>0</v>
      </c>
      <c r="O33" s="111">
        <v>0</v>
      </c>
      <c r="P33" s="111" t="str">
        <f t="shared" si="432"/>
        <v>нет минмакс</v>
      </c>
      <c r="Q33" s="95">
        <v>7604</v>
      </c>
      <c r="R33" s="95">
        <f t="shared" si="433"/>
        <v>71629.679999999993</v>
      </c>
      <c r="S33" s="112">
        <v>7605</v>
      </c>
      <c r="T33" s="112">
        <v>71639.100000000006</v>
      </c>
      <c r="U33" s="112">
        <f t="shared" si="434"/>
        <v>0</v>
      </c>
      <c r="V33" s="113">
        <f t="shared" si="435"/>
        <v>7604</v>
      </c>
      <c r="W33" s="113">
        <f t="shared" si="436"/>
        <v>71629.679999999993</v>
      </c>
      <c r="X33" s="113">
        <f t="shared" si="437"/>
        <v>0</v>
      </c>
      <c r="Y33" s="113"/>
      <c r="Z33" s="95">
        <v>7604</v>
      </c>
      <c r="AA33" s="95">
        <v>0</v>
      </c>
      <c r="AB33" s="95">
        <v>0</v>
      </c>
      <c r="AC33" s="95">
        <v>0</v>
      </c>
      <c r="AD33" s="95">
        <v>0</v>
      </c>
      <c r="AE33" s="95">
        <f t="shared" si="438"/>
        <v>0</v>
      </c>
      <c r="AF33" s="95">
        <f t="shared" si="439"/>
        <v>0</v>
      </c>
      <c r="AG33" s="114">
        <v>0</v>
      </c>
      <c r="AH33" s="95">
        <f t="shared" si="440"/>
        <v>7604</v>
      </c>
      <c r="AI33" s="115">
        <f t="shared" si="441"/>
        <v>71629.679999999993</v>
      </c>
      <c r="AJ33" s="95">
        <f t="shared" si="442"/>
        <v>0</v>
      </c>
      <c r="AK33" s="95">
        <f t="shared" si="443"/>
        <v>1</v>
      </c>
      <c r="AL33" s="95">
        <f t="shared" si="444"/>
        <v>2026</v>
      </c>
      <c r="AM33" s="95">
        <f t="shared" si="445"/>
        <v>2040</v>
      </c>
      <c r="AN33" s="95">
        <f t="shared" si="446"/>
        <v>223.6764705882353</v>
      </c>
      <c r="AO33" s="95" t="str">
        <f t="shared" si="447"/>
        <v>&gt; 120 дней</v>
      </c>
      <c r="AP33" s="29" t="s">
        <v>185</v>
      </c>
      <c r="AQ33" s="116" t="s">
        <v>198</v>
      </c>
      <c r="AR33" s="29" t="s">
        <v>195</v>
      </c>
      <c r="AS33" s="116" t="s">
        <v>206</v>
      </c>
      <c r="AT33" s="25" t="s">
        <v>195</v>
      </c>
      <c r="AU33" s="25"/>
      <c r="AV33" s="97" t="str">
        <f t="shared" si="448"/>
        <v>0-12</v>
      </c>
      <c r="AW33" s="117">
        <f t="shared" si="449"/>
        <v>71629.679999999993</v>
      </c>
      <c r="AX33" s="14">
        <f t="shared" si="450"/>
        <v>4</v>
      </c>
      <c r="AY33" s="25">
        <f t="shared" si="451"/>
        <v>0</v>
      </c>
      <c r="AZ33" s="109" t="s">
        <v>1014</v>
      </c>
      <c r="BA33" s="26" t="s">
        <v>196</v>
      </c>
      <c r="BB33" s="26" t="s">
        <v>299</v>
      </c>
      <c r="BC33" s="27">
        <v>45931</v>
      </c>
      <c r="BD33" s="28"/>
      <c r="BE33" s="29">
        <v>0</v>
      </c>
      <c r="BF33" s="29">
        <f t="shared" si="452"/>
        <v>0</v>
      </c>
      <c r="BG33" s="29">
        <v>0</v>
      </c>
      <c r="BH33" s="29">
        <f t="shared" si="453"/>
        <v>0</v>
      </c>
      <c r="BI33" s="99">
        <v>0</v>
      </c>
      <c r="BJ33" s="109">
        <v>0</v>
      </c>
      <c r="BK33" s="95">
        <v>0</v>
      </c>
      <c r="BL33" s="95">
        <v>0</v>
      </c>
      <c r="BM33" s="95">
        <v>0</v>
      </c>
      <c r="BN33" s="95">
        <v>1500</v>
      </c>
      <c r="BO33" s="95">
        <v>0</v>
      </c>
      <c r="BP33" s="95">
        <v>540</v>
      </c>
      <c r="BQ33" s="95">
        <f t="shared" si="454"/>
        <v>1020</v>
      </c>
      <c r="BR33" s="95">
        <f t="shared" si="455"/>
        <v>7604</v>
      </c>
      <c r="BS33" s="95">
        <f t="shared" si="456"/>
        <v>7604</v>
      </c>
      <c r="BT33" s="95">
        <f t="shared" si="456"/>
        <v>7604</v>
      </c>
      <c r="BU33" s="95">
        <f t="shared" si="456"/>
        <v>6104</v>
      </c>
      <c r="BV33" s="95">
        <f t="shared" si="456"/>
        <v>6104</v>
      </c>
      <c r="BW33" s="95">
        <f t="shared" si="456"/>
        <v>5564</v>
      </c>
      <c r="BX33" s="95">
        <f t="shared" si="457"/>
        <v>4544</v>
      </c>
      <c r="BY33" s="95">
        <f t="shared" si="457"/>
        <v>3524</v>
      </c>
      <c r="BZ33" s="95">
        <f t="shared" si="457"/>
        <v>2504</v>
      </c>
      <c r="CA33" s="95">
        <f t="shared" si="457"/>
        <v>1484</v>
      </c>
      <c r="CB33" s="95">
        <f t="shared" si="457"/>
        <v>464</v>
      </c>
      <c r="CC33" s="95">
        <f t="shared" si="457"/>
        <v>-556</v>
      </c>
      <c r="CD33" s="95">
        <f t="shared" si="457"/>
        <v>-1576</v>
      </c>
      <c r="CE33" s="95">
        <f t="shared" si="457"/>
        <v>-2596</v>
      </c>
      <c r="CF33" s="95">
        <f t="shared" si="457"/>
        <v>-3616</v>
      </c>
      <c r="CG33" s="95">
        <f t="shared" si="457"/>
        <v>-4636</v>
      </c>
      <c r="CH33" s="95">
        <f t="shared" si="457"/>
        <v>-5656</v>
      </c>
      <c r="CI33" s="95">
        <f t="shared" si="457"/>
        <v>-6676</v>
      </c>
      <c r="CJ33" s="95">
        <f t="shared" si="457"/>
        <v>-7696</v>
      </c>
      <c r="CK33" s="95">
        <f t="shared" si="457"/>
        <v>-8716</v>
      </c>
      <c r="CL33" s="95">
        <f t="shared" si="457"/>
        <v>-9736</v>
      </c>
      <c r="CM33" s="95">
        <f t="shared" si="457"/>
        <v>-10756</v>
      </c>
      <c r="CN33" s="95">
        <f t="shared" si="457"/>
        <v>-11776</v>
      </c>
      <c r="CO33" s="95">
        <f t="shared" si="457"/>
        <v>-12796</v>
      </c>
      <c r="CP33" s="100">
        <v>0</v>
      </c>
      <c r="CQ33" s="100">
        <v>2025</v>
      </c>
      <c r="CR33" s="100">
        <v>0</v>
      </c>
      <c r="CS33" s="100">
        <v>0</v>
      </c>
      <c r="CT33" s="100">
        <v>1</v>
      </c>
      <c r="CU33" s="100">
        <v>0</v>
      </c>
      <c r="CV33" s="121">
        <f t="shared" si="458"/>
        <v>1013</v>
      </c>
      <c r="CW33" s="31">
        <v>0</v>
      </c>
      <c r="CX33" s="31">
        <v>5</v>
      </c>
      <c r="CY33" s="62">
        <v>0</v>
      </c>
      <c r="CZ33" s="62">
        <v>0</v>
      </c>
      <c r="DA33" s="102">
        <f t="shared" si="459"/>
        <v>0</v>
      </c>
      <c r="DB33" s="62">
        <f t="shared" si="460"/>
        <v>0</v>
      </c>
      <c r="DC33" s="62">
        <f t="shared" si="461"/>
        <v>0</v>
      </c>
      <c r="DD33" s="102">
        <f t="shared" si="462"/>
        <v>0</v>
      </c>
      <c r="DE33" s="31">
        <v>0</v>
      </c>
      <c r="DF33" s="31">
        <v>90</v>
      </c>
      <c r="DG33" s="31">
        <v>0</v>
      </c>
      <c r="DH33" s="48">
        <f t="shared" si="463"/>
        <v>0</v>
      </c>
      <c r="DI33" s="62">
        <v>9399.8379999999997</v>
      </c>
      <c r="DJ33" s="62">
        <v>88555.962</v>
      </c>
      <c r="DK33" s="48">
        <f t="shared" si="464"/>
        <v>0</v>
      </c>
      <c r="DL33" s="62">
        <v>2027</v>
      </c>
      <c r="DM33" s="62">
        <v>19096.359999999997</v>
      </c>
      <c r="DN33" s="62">
        <v>7605</v>
      </c>
      <c r="DO33" s="62">
        <v>71646.77</v>
      </c>
      <c r="DP33" s="48">
        <f t="shared" si="465"/>
        <v>0</v>
      </c>
      <c r="DQ33" s="62">
        <v>0</v>
      </c>
      <c r="DR33" s="62">
        <v>0</v>
      </c>
      <c r="DS33" s="62">
        <v>7605</v>
      </c>
      <c r="DT33" s="62">
        <v>71646.77</v>
      </c>
      <c r="DU33" s="48">
        <f t="shared" si="466"/>
        <v>0</v>
      </c>
      <c r="DV33" s="62">
        <v>0</v>
      </c>
      <c r="DW33" s="62">
        <v>0</v>
      </c>
      <c r="DX33" s="62">
        <f t="shared" si="467"/>
        <v>0</v>
      </c>
      <c r="DY33" s="62">
        <f t="shared" si="468"/>
        <v>0</v>
      </c>
      <c r="DZ33" s="48">
        <f t="shared" si="469"/>
        <v>0</v>
      </c>
      <c r="EA33" s="62">
        <f t="shared" si="470"/>
        <v>0</v>
      </c>
      <c r="EB33" s="62">
        <f t="shared" si="471"/>
        <v>0</v>
      </c>
      <c r="EC33" s="48">
        <f t="shared" si="472"/>
        <v>0</v>
      </c>
      <c r="ED33" s="62">
        <f t="shared" si="473"/>
        <v>0</v>
      </c>
      <c r="EE33" s="62">
        <f t="shared" si="474"/>
        <v>0</v>
      </c>
      <c r="EF33" s="48">
        <f t="shared" si="475"/>
        <v>0</v>
      </c>
      <c r="EG33" s="62">
        <f t="shared" si="476"/>
        <v>4500</v>
      </c>
      <c r="EH33" s="62">
        <f t="shared" si="477"/>
        <v>42390</v>
      </c>
      <c r="EI33" s="48">
        <f t="shared" si="478"/>
        <v>0</v>
      </c>
      <c r="EJ33" s="62">
        <f t="shared" si="479"/>
        <v>0</v>
      </c>
      <c r="EK33" s="62">
        <f t="shared" si="480"/>
        <v>0</v>
      </c>
      <c r="EL33" s="48">
        <f t="shared" si="481"/>
        <v>0</v>
      </c>
      <c r="EM33" s="62">
        <f t="shared" si="482"/>
        <v>1620</v>
      </c>
      <c r="EN33" s="62">
        <f t="shared" si="483"/>
        <v>15260.4</v>
      </c>
      <c r="EO33" s="48">
        <f t="shared" si="484"/>
        <v>0</v>
      </c>
      <c r="EP33" s="62">
        <f t="shared" si="485"/>
        <v>0</v>
      </c>
      <c r="EQ33" s="62">
        <f t="shared" si="485"/>
        <v>0</v>
      </c>
      <c r="ER33" s="62">
        <f t="shared" si="485"/>
        <v>0</v>
      </c>
      <c r="ES33" s="62">
        <f t="shared" si="486"/>
        <v>14130</v>
      </c>
      <c r="ET33" s="62">
        <f t="shared" si="486"/>
        <v>0</v>
      </c>
      <c r="EU33" s="62">
        <f t="shared" si="486"/>
        <v>5086.8</v>
      </c>
      <c r="EV33" s="31" t="s">
        <v>192</v>
      </c>
      <c r="EW33" s="103">
        <v>0</v>
      </c>
      <c r="EX33" s="31">
        <v>0</v>
      </c>
      <c r="EY33" s="31">
        <v>0</v>
      </c>
      <c r="FB33" s="119"/>
      <c r="FC33" s="119"/>
      <c r="FE33" s="105">
        <v>9.42</v>
      </c>
      <c r="FF33" s="105">
        <v>9.42</v>
      </c>
      <c r="FG33" s="105">
        <v>9.42</v>
      </c>
      <c r="FH33" s="106">
        <v>9.42</v>
      </c>
      <c r="FI33" s="107" t="b">
        <f t="shared" si="487"/>
        <v>0</v>
      </c>
      <c r="FJ33" s="34"/>
      <c r="FK33" s="104" t="s">
        <v>196</v>
      </c>
      <c r="FL33" s="104" t="s">
        <v>299</v>
      </c>
      <c r="FM33" s="104">
        <v>45931</v>
      </c>
      <c r="FN33" s="104">
        <v>0</v>
      </c>
      <c r="FO33" s="104">
        <v>0</v>
      </c>
      <c r="FP33" s="104"/>
      <c r="FQ33" s="104">
        <v>0</v>
      </c>
      <c r="FR33" s="103" t="b">
        <f t="shared" si="57"/>
        <v>1</v>
      </c>
      <c r="FS33" s="103" t="b">
        <f t="shared" si="58"/>
        <v>1</v>
      </c>
      <c r="FT33" s="103" t="b">
        <f t="shared" si="59"/>
        <v>1</v>
      </c>
      <c r="FU33" s="103" t="b">
        <f t="shared" si="60"/>
        <v>0</v>
      </c>
      <c r="FV33" s="103" t="b">
        <f t="shared" si="61"/>
        <v>1</v>
      </c>
      <c r="FW33" s="103"/>
      <c r="FX33" s="120" t="b">
        <f t="shared" si="488"/>
        <v>1</v>
      </c>
      <c r="FY33" s="104" t="s">
        <v>214</v>
      </c>
      <c r="FZ33" s="104" t="b">
        <f t="shared" si="489"/>
        <v>0</v>
      </c>
      <c r="GA33" s="104">
        <v>0</v>
      </c>
      <c r="GB33" s="104" t="s">
        <v>207</v>
      </c>
      <c r="GD33" s="104" t="s">
        <v>214</v>
      </c>
      <c r="GE33" s="104">
        <v>0</v>
      </c>
      <c r="GF33" s="104" t="e">
        <v>#N/A</v>
      </c>
      <c r="GG33" s="104">
        <v>0</v>
      </c>
      <c r="GH33" s="104" t="b">
        <f t="shared" si="490"/>
        <v>0</v>
      </c>
      <c r="GI33" s="8" t="b">
        <f t="shared" si="491"/>
        <v>0</v>
      </c>
    </row>
    <row r="34" spans="1:191" s="31" customFormat="1" hidden="1" x14ac:dyDescent="0.25">
      <c r="A34" s="109">
        <v>168031</v>
      </c>
      <c r="B34" s="109">
        <v>102321</v>
      </c>
      <c r="C34" s="110" t="s">
        <v>214</v>
      </c>
      <c r="D34" s="109" t="s">
        <v>304</v>
      </c>
      <c r="E34" s="109" t="s">
        <v>307</v>
      </c>
      <c r="F34" s="109" t="s">
        <v>207</v>
      </c>
      <c r="G34" s="110"/>
      <c r="H34" s="109" t="s">
        <v>188</v>
      </c>
      <c r="I34" s="109" t="s">
        <v>189</v>
      </c>
      <c r="J34" s="109" t="s">
        <v>189</v>
      </c>
      <c r="K34" s="109"/>
      <c r="L34" s="109">
        <v>0</v>
      </c>
      <c r="M34" s="109"/>
      <c r="N34" s="111">
        <v>0</v>
      </c>
      <c r="O34" s="111">
        <v>0</v>
      </c>
      <c r="P34" s="111" t="str">
        <f t="shared" si="432"/>
        <v>нет минмакс</v>
      </c>
      <c r="Q34" s="95">
        <v>1497</v>
      </c>
      <c r="R34" s="95">
        <f t="shared" si="433"/>
        <v>20763.39</v>
      </c>
      <c r="S34" s="112">
        <v>1497</v>
      </c>
      <c r="T34" s="112">
        <v>20763.39</v>
      </c>
      <c r="U34" s="112">
        <f t="shared" si="434"/>
        <v>0</v>
      </c>
      <c r="V34" s="113">
        <f t="shared" si="435"/>
        <v>1497</v>
      </c>
      <c r="W34" s="113">
        <f t="shared" si="436"/>
        <v>20763.39</v>
      </c>
      <c r="X34" s="113">
        <f t="shared" si="437"/>
        <v>0</v>
      </c>
      <c r="Y34" s="113"/>
      <c r="Z34" s="95">
        <v>1497</v>
      </c>
      <c r="AA34" s="95">
        <v>0</v>
      </c>
      <c r="AB34" s="95">
        <v>0</v>
      </c>
      <c r="AC34" s="95">
        <v>0</v>
      </c>
      <c r="AD34" s="95">
        <v>0</v>
      </c>
      <c r="AE34" s="95">
        <f t="shared" si="438"/>
        <v>0</v>
      </c>
      <c r="AF34" s="95">
        <f t="shared" si="439"/>
        <v>0</v>
      </c>
      <c r="AG34" s="114">
        <v>0</v>
      </c>
      <c r="AH34" s="95">
        <f t="shared" si="440"/>
        <v>1497</v>
      </c>
      <c r="AI34" s="115">
        <f t="shared" si="441"/>
        <v>20763.39</v>
      </c>
      <c r="AJ34" s="95">
        <f t="shared" si="442"/>
        <v>0</v>
      </c>
      <c r="AK34" s="95">
        <f t="shared" si="443"/>
        <v>0</v>
      </c>
      <c r="AL34" s="95">
        <f t="shared" si="444"/>
        <v>542</v>
      </c>
      <c r="AM34" s="95">
        <f t="shared" si="445"/>
        <v>510</v>
      </c>
      <c r="AN34" s="95">
        <f t="shared" si="446"/>
        <v>176.11764705882351</v>
      </c>
      <c r="AO34" s="95" t="str">
        <f t="shared" si="447"/>
        <v>&gt; 120 дней</v>
      </c>
      <c r="AP34" s="29" t="s">
        <v>185</v>
      </c>
      <c r="AQ34" s="116" t="s">
        <v>198</v>
      </c>
      <c r="AR34" s="29" t="s">
        <v>195</v>
      </c>
      <c r="AS34" s="116" t="s">
        <v>210</v>
      </c>
      <c r="AT34" s="25" t="s">
        <v>195</v>
      </c>
      <c r="AU34" s="25"/>
      <c r="AV34" s="97" t="str">
        <f t="shared" si="448"/>
        <v>0-10</v>
      </c>
      <c r="AW34" s="117">
        <f t="shared" si="449"/>
        <v>20763.39</v>
      </c>
      <c r="AX34" s="14">
        <f t="shared" si="450"/>
        <v>6</v>
      </c>
      <c r="AY34" s="25">
        <f t="shared" si="451"/>
        <v>0</v>
      </c>
      <c r="AZ34" s="109" t="s">
        <v>1014</v>
      </c>
      <c r="BA34" s="26" t="s">
        <v>196</v>
      </c>
      <c r="BB34" s="26" t="s">
        <v>299</v>
      </c>
      <c r="BC34" s="27">
        <v>46022</v>
      </c>
      <c r="BD34" s="28"/>
      <c r="BE34" s="29">
        <v>0</v>
      </c>
      <c r="BF34" s="29">
        <f t="shared" si="452"/>
        <v>0</v>
      </c>
      <c r="BG34" s="29">
        <v>0</v>
      </c>
      <c r="BH34" s="29">
        <f t="shared" si="453"/>
        <v>0</v>
      </c>
      <c r="BI34" s="99">
        <v>0</v>
      </c>
      <c r="BJ34" s="109">
        <v>0</v>
      </c>
      <c r="BK34" s="95">
        <v>0</v>
      </c>
      <c r="BL34" s="95">
        <v>0</v>
      </c>
      <c r="BM34" s="95">
        <v>0</v>
      </c>
      <c r="BN34" s="95">
        <v>375</v>
      </c>
      <c r="BO34" s="95">
        <v>0</v>
      </c>
      <c r="BP34" s="95">
        <v>135</v>
      </c>
      <c r="BQ34" s="95">
        <f t="shared" si="454"/>
        <v>255</v>
      </c>
      <c r="BR34" s="95">
        <f t="shared" si="455"/>
        <v>1497</v>
      </c>
      <c r="BS34" s="95">
        <f t="shared" si="456"/>
        <v>1497</v>
      </c>
      <c r="BT34" s="95">
        <f t="shared" si="456"/>
        <v>1497</v>
      </c>
      <c r="BU34" s="95">
        <f t="shared" si="456"/>
        <v>1122</v>
      </c>
      <c r="BV34" s="95">
        <f t="shared" si="456"/>
        <v>1122</v>
      </c>
      <c r="BW34" s="95">
        <f t="shared" si="456"/>
        <v>987</v>
      </c>
      <c r="BX34" s="95">
        <f t="shared" si="457"/>
        <v>732</v>
      </c>
      <c r="BY34" s="95">
        <f t="shared" si="457"/>
        <v>477</v>
      </c>
      <c r="BZ34" s="95">
        <f t="shared" si="457"/>
        <v>222</v>
      </c>
      <c r="CA34" s="95">
        <f t="shared" si="457"/>
        <v>-33</v>
      </c>
      <c r="CB34" s="95">
        <f t="shared" si="457"/>
        <v>-288</v>
      </c>
      <c r="CC34" s="95">
        <f t="shared" si="457"/>
        <v>-543</v>
      </c>
      <c r="CD34" s="95">
        <f t="shared" si="457"/>
        <v>-798</v>
      </c>
      <c r="CE34" s="95">
        <f t="shared" si="457"/>
        <v>-1053</v>
      </c>
      <c r="CF34" s="95">
        <f t="shared" si="457"/>
        <v>-1308</v>
      </c>
      <c r="CG34" s="95">
        <f t="shared" si="457"/>
        <v>-1563</v>
      </c>
      <c r="CH34" s="95">
        <f t="shared" si="457"/>
        <v>-1818</v>
      </c>
      <c r="CI34" s="95">
        <f t="shared" si="457"/>
        <v>-2073</v>
      </c>
      <c r="CJ34" s="95">
        <f t="shared" si="457"/>
        <v>-2328</v>
      </c>
      <c r="CK34" s="95">
        <f t="shared" si="457"/>
        <v>-2583</v>
      </c>
      <c r="CL34" s="95">
        <f t="shared" si="457"/>
        <v>-2838</v>
      </c>
      <c r="CM34" s="95">
        <f t="shared" si="457"/>
        <v>-3093</v>
      </c>
      <c r="CN34" s="95">
        <f t="shared" si="457"/>
        <v>-3348</v>
      </c>
      <c r="CO34" s="95">
        <f t="shared" si="457"/>
        <v>-3603</v>
      </c>
      <c r="CP34" s="100">
        <v>0</v>
      </c>
      <c r="CQ34" s="100">
        <v>542</v>
      </c>
      <c r="CR34" s="100">
        <v>0</v>
      </c>
      <c r="CS34" s="100">
        <v>0</v>
      </c>
      <c r="CT34" s="100">
        <v>0</v>
      </c>
      <c r="CU34" s="100">
        <v>0</v>
      </c>
      <c r="CV34" s="121">
        <f t="shared" si="458"/>
        <v>542</v>
      </c>
      <c r="CW34" s="31">
        <v>0</v>
      </c>
      <c r="CX34" s="31">
        <v>0</v>
      </c>
      <c r="CY34" s="62">
        <v>0</v>
      </c>
      <c r="CZ34" s="62">
        <v>0</v>
      </c>
      <c r="DA34" s="102">
        <f t="shared" si="459"/>
        <v>0</v>
      </c>
      <c r="DB34" s="62">
        <f t="shared" si="460"/>
        <v>0</v>
      </c>
      <c r="DC34" s="62">
        <f t="shared" si="461"/>
        <v>0</v>
      </c>
      <c r="DD34" s="102">
        <f t="shared" si="462"/>
        <v>0</v>
      </c>
      <c r="DE34" s="31">
        <v>0</v>
      </c>
      <c r="DF34" s="31">
        <v>90</v>
      </c>
      <c r="DG34" s="31">
        <v>0</v>
      </c>
      <c r="DH34" s="48">
        <f t="shared" si="463"/>
        <v>0</v>
      </c>
      <c r="DI34" s="62">
        <v>1947</v>
      </c>
      <c r="DJ34" s="62">
        <v>26996.579999999998</v>
      </c>
      <c r="DK34" s="48">
        <f t="shared" si="464"/>
        <v>0</v>
      </c>
      <c r="DL34" s="62">
        <v>542</v>
      </c>
      <c r="DM34" s="62">
        <v>7515.3125312800767</v>
      </c>
      <c r="DN34" s="62">
        <v>1497</v>
      </c>
      <c r="DO34" s="62">
        <v>20756.990000000002</v>
      </c>
      <c r="DP34" s="48">
        <f t="shared" si="465"/>
        <v>0</v>
      </c>
      <c r="DQ34" s="62">
        <v>0</v>
      </c>
      <c r="DR34" s="62">
        <v>0</v>
      </c>
      <c r="DS34" s="62">
        <v>1497</v>
      </c>
      <c r="DT34" s="62">
        <v>20756.990000000002</v>
      </c>
      <c r="DU34" s="48">
        <f t="shared" si="466"/>
        <v>0</v>
      </c>
      <c r="DV34" s="62">
        <v>0</v>
      </c>
      <c r="DW34" s="62">
        <v>0</v>
      </c>
      <c r="DX34" s="62">
        <f t="shared" si="467"/>
        <v>0</v>
      </c>
      <c r="DY34" s="62">
        <f t="shared" si="468"/>
        <v>0</v>
      </c>
      <c r="DZ34" s="48">
        <f t="shared" si="469"/>
        <v>0</v>
      </c>
      <c r="EA34" s="62">
        <f t="shared" si="470"/>
        <v>0</v>
      </c>
      <c r="EB34" s="62">
        <f t="shared" si="471"/>
        <v>0</v>
      </c>
      <c r="EC34" s="48">
        <f t="shared" si="472"/>
        <v>0</v>
      </c>
      <c r="ED34" s="62">
        <f t="shared" si="473"/>
        <v>0</v>
      </c>
      <c r="EE34" s="62">
        <f t="shared" si="474"/>
        <v>0</v>
      </c>
      <c r="EF34" s="48">
        <f t="shared" si="475"/>
        <v>0</v>
      </c>
      <c r="EG34" s="62">
        <f t="shared" si="476"/>
        <v>1125</v>
      </c>
      <c r="EH34" s="62">
        <f t="shared" si="477"/>
        <v>15603.75</v>
      </c>
      <c r="EI34" s="48">
        <f t="shared" si="478"/>
        <v>0</v>
      </c>
      <c r="EJ34" s="62">
        <f t="shared" si="479"/>
        <v>0</v>
      </c>
      <c r="EK34" s="62">
        <f t="shared" si="480"/>
        <v>0</v>
      </c>
      <c r="EL34" s="48">
        <f t="shared" si="481"/>
        <v>0</v>
      </c>
      <c r="EM34" s="62">
        <f t="shared" si="482"/>
        <v>405</v>
      </c>
      <c r="EN34" s="62">
        <f t="shared" si="483"/>
        <v>5617.3499999999995</v>
      </c>
      <c r="EO34" s="48">
        <f t="shared" si="484"/>
        <v>0</v>
      </c>
      <c r="EP34" s="62">
        <f t="shared" si="485"/>
        <v>0</v>
      </c>
      <c r="EQ34" s="62">
        <f t="shared" si="485"/>
        <v>0</v>
      </c>
      <c r="ER34" s="62">
        <f t="shared" si="485"/>
        <v>0</v>
      </c>
      <c r="ES34" s="62">
        <f t="shared" si="486"/>
        <v>5201.25</v>
      </c>
      <c r="ET34" s="62">
        <f t="shared" si="486"/>
        <v>0</v>
      </c>
      <c r="EU34" s="62">
        <f t="shared" si="486"/>
        <v>1872.4499999999998</v>
      </c>
      <c r="EV34" s="31" t="s">
        <v>192</v>
      </c>
      <c r="EW34" s="103">
        <v>0</v>
      </c>
      <c r="EX34" s="31">
        <v>0</v>
      </c>
      <c r="EY34" s="31">
        <v>0</v>
      </c>
      <c r="FB34" s="119"/>
      <c r="FC34" s="119"/>
      <c r="FE34" s="105">
        <v>13.87</v>
      </c>
      <c r="FF34" s="105">
        <v>13.87</v>
      </c>
      <c r="FG34" s="105">
        <v>13.87</v>
      </c>
      <c r="FH34" s="106">
        <v>13.87</v>
      </c>
      <c r="FI34" s="107" t="b">
        <f t="shared" si="487"/>
        <v>0</v>
      </c>
      <c r="FJ34" s="34"/>
      <c r="FK34" s="104" t="s">
        <v>196</v>
      </c>
      <c r="FL34" s="104" t="s">
        <v>299</v>
      </c>
      <c r="FM34" s="104">
        <v>45931</v>
      </c>
      <c r="FN34" s="104">
        <v>0</v>
      </c>
      <c r="FO34" s="104">
        <v>0</v>
      </c>
      <c r="FP34" s="104"/>
      <c r="FQ34" s="104">
        <v>0</v>
      </c>
      <c r="FR34" s="103" t="b">
        <f t="shared" si="57"/>
        <v>1</v>
      </c>
      <c r="FS34" s="103" t="b">
        <f t="shared" si="58"/>
        <v>1</v>
      </c>
      <c r="FT34" s="103" t="b">
        <f t="shared" si="59"/>
        <v>0</v>
      </c>
      <c r="FU34" s="103" t="b">
        <f t="shared" si="60"/>
        <v>0</v>
      </c>
      <c r="FV34" s="103" t="b">
        <f t="shared" si="61"/>
        <v>1</v>
      </c>
      <c r="FW34" s="103"/>
      <c r="FX34" s="120" t="b">
        <f t="shared" si="488"/>
        <v>1</v>
      </c>
      <c r="FY34" s="104" t="s">
        <v>214</v>
      </c>
      <c r="FZ34" s="104" t="b">
        <f t="shared" si="489"/>
        <v>1</v>
      </c>
      <c r="GA34" s="104">
        <v>0</v>
      </c>
      <c r="GB34" s="104" t="s">
        <v>207</v>
      </c>
      <c r="GD34" s="104" t="s">
        <v>214</v>
      </c>
      <c r="GE34" s="104">
        <v>0</v>
      </c>
      <c r="GF34" s="104" t="e">
        <v>#N/A</v>
      </c>
      <c r="GG34" s="104">
        <v>0</v>
      </c>
      <c r="GH34" s="104" t="b">
        <f t="shared" si="490"/>
        <v>1</v>
      </c>
      <c r="GI34" s="8" t="b">
        <f t="shared" si="491"/>
        <v>0</v>
      </c>
    </row>
    <row r="35" spans="1:191" s="31" customFormat="1" ht="30" hidden="1" x14ac:dyDescent="0.25">
      <c r="A35" s="93">
        <v>156838</v>
      </c>
      <c r="B35" s="93">
        <v>981102</v>
      </c>
      <c r="C35" s="110" t="s">
        <v>214</v>
      </c>
      <c r="D35" s="93" t="s">
        <v>308</v>
      </c>
      <c r="E35" s="93" t="s">
        <v>308</v>
      </c>
      <c r="F35" s="93" t="s">
        <v>207</v>
      </c>
      <c r="G35" s="110"/>
      <c r="H35" s="93" t="s">
        <v>81</v>
      </c>
      <c r="I35" s="93" t="s">
        <v>240</v>
      </c>
      <c r="J35" s="93" t="s">
        <v>183</v>
      </c>
      <c r="K35" s="93" t="s">
        <v>194</v>
      </c>
      <c r="L35" s="93">
        <v>0</v>
      </c>
      <c r="M35" s="93"/>
      <c r="N35" s="122">
        <v>0</v>
      </c>
      <c r="O35" s="122">
        <v>0</v>
      </c>
      <c r="P35" s="122" t="str">
        <f t="shared" ref="P35:P36" si="492">IF(AND(N35=0,O35=0),"нет минмакс",IF((S35-N35)&lt;0,"меньше мин",IF((S35-O35)&gt;0,"больше макс","в диапазоне")))</f>
        <v>нет минмакс</v>
      </c>
      <c r="Q35" s="95">
        <v>140</v>
      </c>
      <c r="R35" s="95">
        <f t="shared" ref="R35:R36" si="493">Q35*FH35</f>
        <v>901490.8</v>
      </c>
      <c r="S35" s="94">
        <v>172</v>
      </c>
      <c r="T35" s="94">
        <v>1107545.8400000001</v>
      </c>
      <c r="U35" s="94">
        <f t="shared" ref="U35:U36" si="494">IFERROR(ROUNDUP(S35/$EX35,0)*$EY35,0)</f>
        <v>15</v>
      </c>
      <c r="V35" s="94">
        <f t="shared" ref="V35:V36" si="495">SUM(Z35:AD35)</f>
        <v>107</v>
      </c>
      <c r="W35" s="94">
        <f t="shared" ref="W35:W36" si="496">V35*FH35</f>
        <v>688996.54</v>
      </c>
      <c r="X35" s="94">
        <f t="shared" ref="X35:X36" si="497">IFERROR(ROUNDUP(V35/$EX35,0)*$EY35,0)</f>
        <v>9</v>
      </c>
      <c r="Y35" s="113"/>
      <c r="Z35" s="95">
        <v>85</v>
      </c>
      <c r="AA35" s="94">
        <v>0</v>
      </c>
      <c r="AB35" s="94">
        <v>0</v>
      </c>
      <c r="AC35" s="95">
        <v>22</v>
      </c>
      <c r="AD35" s="95">
        <v>0</v>
      </c>
      <c r="AE35" s="95">
        <f t="shared" ref="AE35:AE36" si="498">AA35*FH35</f>
        <v>0</v>
      </c>
      <c r="AF35" s="95">
        <f t="shared" ref="AF35:AF36" si="499">AB35*FH35</f>
        <v>0</v>
      </c>
      <c r="AG35" s="96">
        <v>0</v>
      </c>
      <c r="AH35" s="95">
        <f t="shared" ref="AH35:AH36" si="500">V35-AG35</f>
        <v>107</v>
      </c>
      <c r="AI35" s="94">
        <f t="shared" ref="AI35:AI36" si="501">IF(AH35&gt;0,AH35*FH35,0)</f>
        <v>688996.54</v>
      </c>
      <c r="AJ35" s="94">
        <f t="shared" ref="AJ35:AJ36" si="502">CU35</f>
        <v>11</v>
      </c>
      <c r="AK35" s="94">
        <f t="shared" ref="AK35:AK38" si="503">SUM(CS35:CU35)</f>
        <v>79</v>
      </c>
      <c r="AL35" s="94">
        <f t="shared" ref="AL35:AL36" si="504">SUM(CP35:CU35)</f>
        <v>114</v>
      </c>
      <c r="AM35" s="94">
        <f t="shared" ref="AM35:AM36" si="505">SUM(BK35:BP35)</f>
        <v>249</v>
      </c>
      <c r="AN35" s="94">
        <f t="shared" ref="AN35:AN36" si="506">IFERROR(S35/BQ35*30,"нет оборота")</f>
        <v>62.168674698795179</v>
      </c>
      <c r="AO35" s="94" t="str">
        <f t="shared" ref="AO35:AO36" si="507">IF(S35=0,"нет остатка",IF(AN35="нет оборота","нет плана",IF(AN35&lt;30,"&lt; 30 дней",IF(AND(AN35&gt;=30,AN35&lt;60),"&gt; 30 дней (до 60)",IF(AND(AN35&gt;=60,AN35&lt;70),"&gt; 60 дней (до 70)",IF(AND(AN35&gt;=70,AN35&lt;80),"&gt; 70 дней (до 80)",IF(AND(AN35&gt;=80,AN35&lt;90),"&gt; 80 дней (до 90)",IF(AND(AN35&gt;=90,AN35&lt;120),"&gt; 90 дней (до 120)",IF(AN35&gt;=120,"&gt; 120 дней")))))))))</f>
        <v>&gt; 60 дней (до 70)</v>
      </c>
      <c r="AP35" s="94" t="s">
        <v>195</v>
      </c>
      <c r="AQ35" s="123" t="s">
        <v>197</v>
      </c>
      <c r="AR35" s="94" t="s">
        <v>195</v>
      </c>
      <c r="AS35" s="116" t="s">
        <v>218</v>
      </c>
      <c r="AT35" s="94" t="s">
        <v>195</v>
      </c>
      <c r="AU35" s="94"/>
      <c r="AV35" s="97" t="str">
        <f t="shared" ref="AV35:AV36" si="508">IF(V35=0,"нет остатка",IF(SUM(BK35:BP35)=0,"Нет планов",IF(BR35&lt;=0,"0-01",IF(BS35&lt;=0,"0-02",IF(BT35&lt;=0,"0-03",IF(BU35&lt;=0,"0-04",IF(BV35&lt;=0,"0-05",IF(BW35&lt;=0,"0-06",IF(BX35&lt;=0,"0-07",IF(BY35&lt;=0,"0-08",IF(BZ35&lt;=0,"0-09",IF(CA35&lt;=0,"0-10",IF(CB35&lt;=0,"0-11",IF(CC35&lt;=0,"0-12",IF(CD35&lt;=0,"0-13",IF(CE35&lt;=0,"0-14",IF(CF35&lt;=0,"0-15",IF(CG35&lt;=0,"0-16",IF(CH35&lt;=0,"0-17",IF(CI35&lt;=0,"0-18",IF(CJ35&lt;=0,"0-19",IF(CK35&lt;=0,"0-20",IF(CL35&lt;=0,"0-21",IF(CM35&lt;=0,"0-22",IF(CN35&lt;=0,"0-23",IF(CO35&lt;=0,"0-24","0-25 более 24"))))))))))))))))))))))))))</f>
        <v>0-04</v>
      </c>
      <c r="AW35" s="98">
        <f t="shared" ref="AW35:AW36" si="509">IF(AT35="Да",W35,0)</f>
        <v>688996.54</v>
      </c>
      <c r="AX35" s="14">
        <f>MONTH(BC35)-6</f>
        <v>6</v>
      </c>
      <c r="AY35" s="94">
        <f t="shared" ref="AY35:AY36" si="510">IF(AX35&gt;6,W35,0)</f>
        <v>0</v>
      </c>
      <c r="AZ35" s="93" t="s">
        <v>1015</v>
      </c>
      <c r="BA35" s="26" t="s">
        <v>201</v>
      </c>
      <c r="BB35" s="26" t="s">
        <v>309</v>
      </c>
      <c r="BC35" s="27">
        <v>46022</v>
      </c>
      <c r="BD35" s="28" t="s">
        <v>310</v>
      </c>
      <c r="BE35" s="29">
        <v>0</v>
      </c>
      <c r="BF35" s="29">
        <f t="shared" ref="BF35:BF36" si="511">BE35*FH35</f>
        <v>0</v>
      </c>
      <c r="BG35" s="29">
        <v>0</v>
      </c>
      <c r="BH35" s="29">
        <f t="shared" ref="BH35:BH36" si="512">BG35*FH35</f>
        <v>0</v>
      </c>
      <c r="BI35" s="99">
        <v>0</v>
      </c>
      <c r="BJ35" s="109" t="s">
        <v>187</v>
      </c>
      <c r="BK35" s="100">
        <v>83</v>
      </c>
      <c r="BL35" s="100">
        <v>0</v>
      </c>
      <c r="BM35" s="100">
        <v>0</v>
      </c>
      <c r="BN35" s="100">
        <v>83</v>
      </c>
      <c r="BO35" s="100">
        <v>0</v>
      </c>
      <c r="BP35" s="100">
        <v>83</v>
      </c>
      <c r="BQ35" s="95">
        <f t="shared" ref="BQ35:BQ36" si="513">IF(COUNTIF(BK35:BP35,"&gt;0")=0,0,SUM(BK35:BP35)/COUNTIF(BK35:BP35,"&gt;0"))</f>
        <v>83</v>
      </c>
      <c r="BR35" s="95">
        <f t="shared" ref="BR35:BR36" si="514">IF(OR(Q35=0,SUM(BK35:BP35)=0,V35&gt;Q35),V35-BK35,Q35-BK35)</f>
        <v>57</v>
      </c>
      <c r="BS35" s="95">
        <f t="shared" ref="BS35:BW38" si="515">BR35-BL35</f>
        <v>57</v>
      </c>
      <c r="BT35" s="95">
        <f t="shared" si="515"/>
        <v>57</v>
      </c>
      <c r="BU35" s="95">
        <f t="shared" si="515"/>
        <v>-26</v>
      </c>
      <c r="BV35" s="95">
        <f t="shared" si="515"/>
        <v>-26</v>
      </c>
      <c r="BW35" s="95">
        <f t="shared" si="515"/>
        <v>-109</v>
      </c>
      <c r="BX35" s="95">
        <f t="shared" ref="BX35:CO36" si="516">BW35-$BQ35</f>
        <v>-192</v>
      </c>
      <c r="BY35" s="95">
        <f t="shared" si="516"/>
        <v>-275</v>
      </c>
      <c r="BZ35" s="95">
        <f t="shared" si="516"/>
        <v>-358</v>
      </c>
      <c r="CA35" s="95">
        <f t="shared" si="516"/>
        <v>-441</v>
      </c>
      <c r="CB35" s="95">
        <f t="shared" si="516"/>
        <v>-524</v>
      </c>
      <c r="CC35" s="95">
        <f t="shared" si="516"/>
        <v>-607</v>
      </c>
      <c r="CD35" s="95">
        <f t="shared" si="516"/>
        <v>-690</v>
      </c>
      <c r="CE35" s="95">
        <f t="shared" si="516"/>
        <v>-773</v>
      </c>
      <c r="CF35" s="95">
        <f t="shared" si="516"/>
        <v>-856</v>
      </c>
      <c r="CG35" s="95">
        <f t="shared" si="516"/>
        <v>-939</v>
      </c>
      <c r="CH35" s="95">
        <f t="shared" si="516"/>
        <v>-1022</v>
      </c>
      <c r="CI35" s="95">
        <f t="shared" si="516"/>
        <v>-1105</v>
      </c>
      <c r="CJ35" s="95">
        <f t="shared" si="516"/>
        <v>-1188</v>
      </c>
      <c r="CK35" s="95">
        <f t="shared" si="516"/>
        <v>-1271</v>
      </c>
      <c r="CL35" s="95">
        <f t="shared" si="516"/>
        <v>-1354</v>
      </c>
      <c r="CM35" s="95">
        <f t="shared" si="516"/>
        <v>-1437</v>
      </c>
      <c r="CN35" s="95">
        <f t="shared" si="516"/>
        <v>-1520</v>
      </c>
      <c r="CO35" s="95">
        <f t="shared" si="516"/>
        <v>-1603</v>
      </c>
      <c r="CP35" s="100">
        <v>16</v>
      </c>
      <c r="CQ35" s="100">
        <v>5</v>
      </c>
      <c r="CR35" s="100">
        <v>14</v>
      </c>
      <c r="CS35" s="100">
        <v>44</v>
      </c>
      <c r="CT35" s="100">
        <v>24</v>
      </c>
      <c r="CU35" s="100">
        <v>11</v>
      </c>
      <c r="CV35" s="101">
        <f t="shared" ref="CV35:CV36" si="517">IF(COUNTIF(CP35:CU35,"&gt;0")=0,0,SUM(CP35:CU35)/COUNTIF(CP35:CU35,"&gt;0"))</f>
        <v>19</v>
      </c>
      <c r="CW35" s="31" t="s">
        <v>187</v>
      </c>
      <c r="CX35" s="31" t="s">
        <v>187</v>
      </c>
      <c r="CY35" s="62">
        <v>83</v>
      </c>
      <c r="CZ35" s="62">
        <v>43.999999999999986</v>
      </c>
      <c r="DA35" s="102">
        <f t="shared" ref="DA35:DA36" si="518">IFERROR(CZ35/CY35,0)</f>
        <v>0.53012048192771066</v>
      </c>
      <c r="DB35" s="62">
        <f t="shared" ref="DB35:DB36" si="519">CY35*FH35</f>
        <v>534455.26</v>
      </c>
      <c r="DC35" s="62">
        <f t="shared" ref="DC35:DC36" si="520">CZ35*FH35</f>
        <v>283325.67999999993</v>
      </c>
      <c r="DD35" s="102">
        <f t="shared" ref="DD35:DD36" si="521">IFERROR(DC35/DB35,0)</f>
        <v>0.53012048192771066</v>
      </c>
      <c r="DE35" s="31">
        <v>0</v>
      </c>
      <c r="DG35" s="31">
        <v>0</v>
      </c>
      <c r="DH35" s="48">
        <f t="shared" ref="DH35:DH36" si="522">IFERROR(ROUNDUP(DG35/$EX35,0)*$EY35,0)</f>
        <v>0</v>
      </c>
      <c r="DI35" s="62">
        <v>233.48400000000001</v>
      </c>
      <c r="DJ35" s="62">
        <v>1503454.7929999998</v>
      </c>
      <c r="DK35" s="48">
        <f t="shared" ref="DK35:DK36" si="523">IFERROR(ROUNDUP(DI35/$EX35,0)*$EY35,0)</f>
        <v>19.5</v>
      </c>
      <c r="DL35" s="62">
        <v>5</v>
      </c>
      <c r="DM35" s="62">
        <v>32196.116586538461</v>
      </c>
      <c r="DN35" s="62">
        <v>219.215</v>
      </c>
      <c r="DO35" s="62">
        <v>1411569.753</v>
      </c>
      <c r="DP35" s="48">
        <f t="shared" ref="DP35:DP36" si="524">IFERROR(ROUNDUP(DN35/$EX35,0)*$EY35,0)</f>
        <v>19.5</v>
      </c>
      <c r="DQ35" s="62">
        <v>14</v>
      </c>
      <c r="DR35" s="62">
        <v>90149.127175925911</v>
      </c>
      <c r="DS35" s="62">
        <v>185.452</v>
      </c>
      <c r="DT35" s="62">
        <v>1194164.3589999999</v>
      </c>
      <c r="DU35" s="48">
        <f t="shared" ref="DU35:DU36" si="525">IFERROR(ROUNDUP(DS35/$EX35,0)*$EY35,0)</f>
        <v>16.5</v>
      </c>
      <c r="DV35" s="62">
        <v>44</v>
      </c>
      <c r="DW35" s="62">
        <v>283325.82842592598</v>
      </c>
      <c r="DX35" s="62">
        <f t="shared" ref="DX35:DX36" si="526">$DF35*BK35/30</f>
        <v>0</v>
      </c>
      <c r="DY35" s="62">
        <f t="shared" ref="DY35:DY36" si="527">DX35*$FH35</f>
        <v>0</v>
      </c>
      <c r="DZ35" s="48">
        <f t="shared" ref="DZ35:DZ36" si="528">IFERROR(ROUNDUP(DX35/$EX35,0)*$EY35,0)</f>
        <v>0</v>
      </c>
      <c r="EA35" s="62">
        <f t="shared" ref="EA35:EA36" si="529">$DF35*BL35/30</f>
        <v>0</v>
      </c>
      <c r="EB35" s="62">
        <f t="shared" ref="EB35:EB36" si="530">EA35*$FH35</f>
        <v>0</v>
      </c>
      <c r="EC35" s="48">
        <f t="shared" ref="EC35:EC36" si="531">IFERROR(ROUNDUP(EA35/$EX35,0)*$EY35,0)</f>
        <v>0</v>
      </c>
      <c r="ED35" s="62">
        <f t="shared" ref="ED35:ED36" si="532">$DF35*BM35/30</f>
        <v>0</v>
      </c>
      <c r="EE35" s="62">
        <f t="shared" ref="EE35:EE36" si="533">ED35*$FH35</f>
        <v>0</v>
      </c>
      <c r="EF35" s="48">
        <f t="shared" ref="EF35:EF36" si="534">IFERROR(ROUNDUP(ED35/$EX35,0)*$EY35,0)</f>
        <v>0</v>
      </c>
      <c r="EG35" s="62">
        <f t="shared" ref="EG35:EG36" si="535">$DF35*BN35/30</f>
        <v>0</v>
      </c>
      <c r="EH35" s="62">
        <f t="shared" ref="EH35:EH36" si="536">EG35*$FH35</f>
        <v>0</v>
      </c>
      <c r="EI35" s="48">
        <f t="shared" ref="EI35:EI36" si="537">IFERROR(ROUNDUP(EG35/$EX35,0)*$EY35,0)</f>
        <v>0</v>
      </c>
      <c r="EJ35" s="62">
        <f t="shared" ref="EJ35:EJ36" si="538">$DF35*BO35/30</f>
        <v>0</v>
      </c>
      <c r="EK35" s="62">
        <f t="shared" ref="EK35:EK36" si="539">EJ35*$FH35</f>
        <v>0</v>
      </c>
      <c r="EL35" s="48">
        <f t="shared" ref="EL35:EL36" si="540">IFERROR(ROUNDUP(EJ35/$EX35,0)*$EY35,0)</f>
        <v>0</v>
      </c>
      <c r="EM35" s="62">
        <f t="shared" ref="EM35:EM36" si="541">$DF35*BP35/30</f>
        <v>0</v>
      </c>
      <c r="EN35" s="62">
        <f t="shared" ref="EN35:EN36" si="542">EM35*$FH35</f>
        <v>0</v>
      </c>
      <c r="EO35" s="48">
        <f t="shared" ref="EO35:EO36" si="543">IFERROR(ROUNDUP(EM35/$EX35,0)*$EY35,0)</f>
        <v>0</v>
      </c>
      <c r="EP35" s="62">
        <f t="shared" ref="EP35:ER38" si="544">BK35*$FH35</f>
        <v>534455.26</v>
      </c>
      <c r="EQ35" s="62">
        <f t="shared" si="544"/>
        <v>0</v>
      </c>
      <c r="ER35" s="62">
        <f t="shared" si="544"/>
        <v>0</v>
      </c>
      <c r="ES35" s="62">
        <f t="shared" ref="ES35:EU38" si="545">BN35*$FH35</f>
        <v>534455.26</v>
      </c>
      <c r="ET35" s="62">
        <f t="shared" si="545"/>
        <v>0</v>
      </c>
      <c r="EU35" s="62">
        <f t="shared" si="545"/>
        <v>534455.26</v>
      </c>
      <c r="EV35" s="31" t="s">
        <v>487</v>
      </c>
      <c r="EW35" s="103">
        <v>0</v>
      </c>
      <c r="EX35" s="104">
        <v>18</v>
      </c>
      <c r="EY35" s="104">
        <v>1.5</v>
      </c>
      <c r="EZ35" s="104"/>
      <c r="FA35" s="104"/>
      <c r="FB35" s="119"/>
      <c r="FC35" s="119"/>
      <c r="FE35" s="105">
        <v>6439.22</v>
      </c>
      <c r="FF35" s="105">
        <v>6439.22</v>
      </c>
      <c r="FG35" s="105">
        <v>6439.22</v>
      </c>
      <c r="FH35" s="106">
        <v>6439.22</v>
      </c>
      <c r="FI35" s="107" t="b">
        <f t="shared" ref="FI35:FI36" si="546">EXACT(AT35,AP35)</f>
        <v>1</v>
      </c>
      <c r="FJ35" s="34"/>
      <c r="FK35" s="104" t="s">
        <v>201</v>
      </c>
      <c r="FL35" s="104" t="s">
        <v>309</v>
      </c>
      <c r="FM35" s="104">
        <v>45962</v>
      </c>
      <c r="FN35" s="104" t="s">
        <v>310</v>
      </c>
      <c r="FO35" s="104">
        <v>0</v>
      </c>
      <c r="FP35" s="104"/>
      <c r="FQ35" s="104">
        <v>0</v>
      </c>
      <c r="FR35" s="104" t="b">
        <f t="shared" si="57"/>
        <v>1</v>
      </c>
      <c r="FS35" s="104" t="b">
        <f t="shared" si="58"/>
        <v>1</v>
      </c>
      <c r="FT35" s="104" t="b">
        <f t="shared" si="59"/>
        <v>0</v>
      </c>
      <c r="FU35" s="104" t="b">
        <f t="shared" si="60"/>
        <v>1</v>
      </c>
      <c r="FV35" s="104" t="b">
        <f t="shared" si="61"/>
        <v>1</v>
      </c>
      <c r="FW35" s="104"/>
      <c r="FX35" s="104" t="b">
        <f t="shared" ref="FX35:FX36" si="547">EXACT(FQ35,BI35)</f>
        <v>1</v>
      </c>
      <c r="FY35" s="104" t="s">
        <v>214</v>
      </c>
      <c r="FZ35" s="104" t="b">
        <f t="shared" ref="FZ35:FZ36" si="548">EXACT(FY35,C35)</f>
        <v>1</v>
      </c>
      <c r="GA35" s="104">
        <v>0</v>
      </c>
      <c r="GB35" s="104" t="s">
        <v>207</v>
      </c>
      <c r="GC35" s="104"/>
      <c r="GD35" s="104" t="s">
        <v>214</v>
      </c>
      <c r="GE35" s="104">
        <v>0</v>
      </c>
      <c r="GF35" s="104" t="e">
        <v>#N/A</v>
      </c>
      <c r="GG35" s="104">
        <v>0</v>
      </c>
      <c r="GH35" s="104" t="b">
        <f t="shared" ref="GH35:GH36" si="549">EXACT(GD35,C35)</f>
        <v>1</v>
      </c>
      <c r="GI35" s="108" t="b">
        <f t="shared" ref="GI35:GI36" si="550">EXACT(GG35,G35)</f>
        <v>0</v>
      </c>
    </row>
    <row r="36" spans="1:191" s="31" customFormat="1" ht="30" hidden="1" x14ac:dyDescent="0.25">
      <c r="A36" s="109">
        <v>155712</v>
      </c>
      <c r="B36" s="109">
        <v>979869</v>
      </c>
      <c r="C36" s="110" t="s">
        <v>182</v>
      </c>
      <c r="D36" s="109" t="s">
        <v>308</v>
      </c>
      <c r="E36" s="109" t="s">
        <v>311</v>
      </c>
      <c r="F36" s="109" t="s">
        <v>207</v>
      </c>
      <c r="G36" s="110"/>
      <c r="H36" s="109" t="s">
        <v>188</v>
      </c>
      <c r="I36" s="109" t="s">
        <v>228</v>
      </c>
      <c r="J36" s="109" t="s">
        <v>312</v>
      </c>
      <c r="K36" s="109"/>
      <c r="L36" s="109">
        <v>0</v>
      </c>
      <c r="M36" s="109"/>
      <c r="N36" s="111">
        <v>0</v>
      </c>
      <c r="O36" s="111">
        <v>0</v>
      </c>
      <c r="P36" s="111" t="str">
        <f t="shared" si="492"/>
        <v>нет минмакс</v>
      </c>
      <c r="Q36" s="95">
        <v>24</v>
      </c>
      <c r="R36" s="95">
        <f t="shared" si="493"/>
        <v>31080</v>
      </c>
      <c r="S36" s="112">
        <v>24</v>
      </c>
      <c r="T36" s="112">
        <v>31080</v>
      </c>
      <c r="U36" s="112">
        <f t="shared" si="494"/>
        <v>3</v>
      </c>
      <c r="V36" s="113">
        <f t="shared" si="495"/>
        <v>24</v>
      </c>
      <c r="W36" s="113">
        <f t="shared" si="496"/>
        <v>31080</v>
      </c>
      <c r="X36" s="113">
        <f t="shared" si="497"/>
        <v>3</v>
      </c>
      <c r="Y36" s="113"/>
      <c r="Z36" s="95">
        <v>24</v>
      </c>
      <c r="AA36" s="95">
        <v>0</v>
      </c>
      <c r="AB36" s="95">
        <v>0</v>
      </c>
      <c r="AC36" s="95">
        <v>0</v>
      </c>
      <c r="AD36" s="95">
        <v>0</v>
      </c>
      <c r="AE36" s="95">
        <f t="shared" si="498"/>
        <v>0</v>
      </c>
      <c r="AF36" s="95">
        <f t="shared" si="499"/>
        <v>0</v>
      </c>
      <c r="AG36" s="114">
        <v>0</v>
      </c>
      <c r="AH36" s="95">
        <f t="shared" si="500"/>
        <v>24</v>
      </c>
      <c r="AI36" s="115">
        <f t="shared" si="501"/>
        <v>31080</v>
      </c>
      <c r="AJ36" s="95">
        <f t="shared" si="502"/>
        <v>0</v>
      </c>
      <c r="AK36" s="95">
        <f t="shared" si="503"/>
        <v>0</v>
      </c>
      <c r="AL36" s="95">
        <f t="shared" si="504"/>
        <v>0</v>
      </c>
      <c r="AM36" s="95">
        <f t="shared" si="505"/>
        <v>166</v>
      </c>
      <c r="AN36" s="95">
        <f t="shared" si="506"/>
        <v>8.6746987951807224</v>
      </c>
      <c r="AO36" s="95" t="str">
        <f t="shared" si="507"/>
        <v>&lt; 30 дней</v>
      </c>
      <c r="AP36" s="29" t="s">
        <v>185</v>
      </c>
      <c r="AQ36" s="116" t="s">
        <v>198</v>
      </c>
      <c r="AR36" s="29" t="s">
        <v>185</v>
      </c>
      <c r="AS36" s="116" t="s">
        <v>218</v>
      </c>
      <c r="AT36" s="25" t="s">
        <v>185</v>
      </c>
      <c r="AU36" s="25"/>
      <c r="AV36" s="97" t="str">
        <f t="shared" si="508"/>
        <v>0-04</v>
      </c>
      <c r="AW36" s="117">
        <f t="shared" si="509"/>
        <v>0</v>
      </c>
      <c r="AX36" s="118"/>
      <c r="AY36" s="25">
        <f t="shared" si="510"/>
        <v>0</v>
      </c>
      <c r="AZ36" s="109" t="s">
        <v>1015</v>
      </c>
      <c r="BA36" s="26" t="s">
        <v>196</v>
      </c>
      <c r="BB36" s="26" t="s">
        <v>313</v>
      </c>
      <c r="BC36" s="27">
        <v>45870</v>
      </c>
      <c r="BD36" s="28"/>
      <c r="BE36" s="29">
        <v>0</v>
      </c>
      <c r="BF36" s="29">
        <f t="shared" si="511"/>
        <v>0</v>
      </c>
      <c r="BG36" s="29">
        <v>0</v>
      </c>
      <c r="BH36" s="29">
        <f t="shared" si="512"/>
        <v>0</v>
      </c>
      <c r="BI36" s="99">
        <v>0</v>
      </c>
      <c r="BJ36" s="109">
        <v>0</v>
      </c>
      <c r="BK36" s="95">
        <v>0</v>
      </c>
      <c r="BL36" s="95">
        <v>0</v>
      </c>
      <c r="BM36" s="95">
        <v>0</v>
      </c>
      <c r="BN36" s="95">
        <v>83</v>
      </c>
      <c r="BO36" s="95">
        <v>0</v>
      </c>
      <c r="BP36" s="95">
        <v>83</v>
      </c>
      <c r="BQ36" s="95">
        <f t="shared" si="513"/>
        <v>83</v>
      </c>
      <c r="BR36" s="95">
        <f t="shared" si="514"/>
        <v>24</v>
      </c>
      <c r="BS36" s="95">
        <f t="shared" si="515"/>
        <v>24</v>
      </c>
      <c r="BT36" s="95">
        <f t="shared" si="515"/>
        <v>24</v>
      </c>
      <c r="BU36" s="95">
        <f t="shared" si="515"/>
        <v>-59</v>
      </c>
      <c r="BV36" s="95">
        <f t="shared" si="515"/>
        <v>-59</v>
      </c>
      <c r="BW36" s="95">
        <f t="shared" si="515"/>
        <v>-142</v>
      </c>
      <c r="BX36" s="95">
        <f t="shared" si="516"/>
        <v>-225</v>
      </c>
      <c r="BY36" s="95">
        <f t="shared" si="516"/>
        <v>-308</v>
      </c>
      <c r="BZ36" s="95">
        <f t="shared" si="516"/>
        <v>-391</v>
      </c>
      <c r="CA36" s="95">
        <f t="shared" si="516"/>
        <v>-474</v>
      </c>
      <c r="CB36" s="95">
        <f t="shared" si="516"/>
        <v>-557</v>
      </c>
      <c r="CC36" s="95">
        <f t="shared" si="516"/>
        <v>-640</v>
      </c>
      <c r="CD36" s="95">
        <f t="shared" si="516"/>
        <v>-723</v>
      </c>
      <c r="CE36" s="95">
        <f t="shared" si="516"/>
        <v>-806</v>
      </c>
      <c r="CF36" s="95">
        <f t="shared" si="516"/>
        <v>-889</v>
      </c>
      <c r="CG36" s="95">
        <f t="shared" si="516"/>
        <v>-972</v>
      </c>
      <c r="CH36" s="95">
        <f t="shared" si="516"/>
        <v>-1055</v>
      </c>
      <c r="CI36" s="95">
        <f t="shared" si="516"/>
        <v>-1138</v>
      </c>
      <c r="CJ36" s="95">
        <f t="shared" si="516"/>
        <v>-1221</v>
      </c>
      <c r="CK36" s="95">
        <f t="shared" si="516"/>
        <v>-1304</v>
      </c>
      <c r="CL36" s="95">
        <f t="shared" si="516"/>
        <v>-1387</v>
      </c>
      <c r="CM36" s="95">
        <f t="shared" si="516"/>
        <v>-1470</v>
      </c>
      <c r="CN36" s="95">
        <f t="shared" si="516"/>
        <v>-1553</v>
      </c>
      <c r="CO36" s="95">
        <f t="shared" si="516"/>
        <v>-1636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  <c r="CV36" s="121">
        <f t="shared" si="517"/>
        <v>0</v>
      </c>
      <c r="CW36" s="31">
        <v>0</v>
      </c>
      <c r="CX36" s="31">
        <v>4</v>
      </c>
      <c r="CY36" s="62">
        <v>0</v>
      </c>
      <c r="CZ36" s="62">
        <v>0</v>
      </c>
      <c r="DA36" s="102">
        <f t="shared" si="518"/>
        <v>0</v>
      </c>
      <c r="DB36" s="62">
        <f t="shared" si="519"/>
        <v>0</v>
      </c>
      <c r="DC36" s="62">
        <f t="shared" si="520"/>
        <v>0</v>
      </c>
      <c r="DD36" s="102">
        <f t="shared" si="521"/>
        <v>0</v>
      </c>
      <c r="DE36" s="31">
        <v>0</v>
      </c>
      <c r="DF36" s="31">
        <v>10</v>
      </c>
      <c r="DG36" s="31">
        <v>0</v>
      </c>
      <c r="DH36" s="48">
        <f t="shared" si="522"/>
        <v>0</v>
      </c>
      <c r="DI36" s="62">
        <v>24</v>
      </c>
      <c r="DJ36" s="62">
        <v>31080</v>
      </c>
      <c r="DK36" s="48">
        <f t="shared" si="523"/>
        <v>3</v>
      </c>
      <c r="DL36" s="62">
        <v>0</v>
      </c>
      <c r="DM36" s="62">
        <v>0</v>
      </c>
      <c r="DN36" s="62">
        <v>24</v>
      </c>
      <c r="DO36" s="62">
        <v>31080</v>
      </c>
      <c r="DP36" s="48">
        <f t="shared" si="524"/>
        <v>3</v>
      </c>
      <c r="DQ36" s="62">
        <v>0</v>
      </c>
      <c r="DR36" s="62">
        <v>0</v>
      </c>
      <c r="DS36" s="62">
        <v>24</v>
      </c>
      <c r="DT36" s="62">
        <v>31080</v>
      </c>
      <c r="DU36" s="48">
        <f t="shared" si="525"/>
        <v>3</v>
      </c>
      <c r="DV36" s="62">
        <v>0</v>
      </c>
      <c r="DW36" s="62">
        <v>0</v>
      </c>
      <c r="DX36" s="62">
        <f t="shared" si="526"/>
        <v>0</v>
      </c>
      <c r="DY36" s="62">
        <f t="shared" si="527"/>
        <v>0</v>
      </c>
      <c r="DZ36" s="48">
        <f t="shared" si="528"/>
        <v>0</v>
      </c>
      <c r="EA36" s="62">
        <f t="shared" si="529"/>
        <v>0</v>
      </c>
      <c r="EB36" s="62">
        <f t="shared" si="530"/>
        <v>0</v>
      </c>
      <c r="EC36" s="48">
        <f t="shared" si="531"/>
        <v>0</v>
      </c>
      <c r="ED36" s="62">
        <f t="shared" si="532"/>
        <v>0</v>
      </c>
      <c r="EE36" s="62">
        <f t="shared" si="533"/>
        <v>0</v>
      </c>
      <c r="EF36" s="48">
        <f t="shared" si="534"/>
        <v>0</v>
      </c>
      <c r="EG36" s="62">
        <f t="shared" si="535"/>
        <v>27.666666666666668</v>
      </c>
      <c r="EH36" s="62">
        <f t="shared" si="536"/>
        <v>35828.333333333336</v>
      </c>
      <c r="EI36" s="48">
        <f t="shared" si="537"/>
        <v>3</v>
      </c>
      <c r="EJ36" s="62">
        <f t="shared" si="538"/>
        <v>0</v>
      </c>
      <c r="EK36" s="62">
        <f t="shared" si="539"/>
        <v>0</v>
      </c>
      <c r="EL36" s="48">
        <f t="shared" si="540"/>
        <v>0</v>
      </c>
      <c r="EM36" s="62">
        <f t="shared" si="541"/>
        <v>27.666666666666668</v>
      </c>
      <c r="EN36" s="62">
        <f t="shared" si="542"/>
        <v>35828.333333333336</v>
      </c>
      <c r="EO36" s="48">
        <f t="shared" si="543"/>
        <v>3</v>
      </c>
      <c r="EP36" s="62">
        <f t="shared" si="544"/>
        <v>0</v>
      </c>
      <c r="EQ36" s="62">
        <f t="shared" si="544"/>
        <v>0</v>
      </c>
      <c r="ER36" s="62">
        <f t="shared" si="544"/>
        <v>0</v>
      </c>
      <c r="ES36" s="62">
        <f t="shared" si="545"/>
        <v>107485</v>
      </c>
      <c r="ET36" s="62">
        <f t="shared" si="545"/>
        <v>0</v>
      </c>
      <c r="EU36" s="62">
        <f t="shared" si="545"/>
        <v>107485</v>
      </c>
      <c r="EV36" s="31" t="s">
        <v>192</v>
      </c>
      <c r="EW36" s="103">
        <v>0</v>
      </c>
      <c r="EX36" s="31">
        <f>EZ36</f>
        <v>18</v>
      </c>
      <c r="EY36" s="31">
        <f>FA36</f>
        <v>1.5</v>
      </c>
      <c r="EZ36" s="31">
        <v>18</v>
      </c>
      <c r="FA36" s="31">
        <v>1.5</v>
      </c>
      <c r="FB36" s="119"/>
      <c r="FC36" s="119"/>
      <c r="FE36" s="105">
        <v>1295</v>
      </c>
      <c r="FF36" s="105">
        <v>1295</v>
      </c>
      <c r="FG36" s="105">
        <v>1295</v>
      </c>
      <c r="FH36" s="106">
        <v>1295</v>
      </c>
      <c r="FI36" s="107" t="b">
        <f t="shared" si="546"/>
        <v>1</v>
      </c>
      <c r="FJ36" s="34"/>
      <c r="FK36" s="104" t="s">
        <v>196</v>
      </c>
      <c r="FL36" s="104" t="s">
        <v>313</v>
      </c>
      <c r="FM36" s="104">
        <v>45870</v>
      </c>
      <c r="FN36" s="104">
        <v>0</v>
      </c>
      <c r="FO36" s="104">
        <v>0</v>
      </c>
      <c r="FP36" s="104"/>
      <c r="FQ36" s="104">
        <v>0</v>
      </c>
      <c r="FR36" s="103" t="b">
        <f t="shared" si="57"/>
        <v>1</v>
      </c>
      <c r="FS36" s="103" t="b">
        <f t="shared" si="58"/>
        <v>1</v>
      </c>
      <c r="FT36" s="103" t="b">
        <f t="shared" si="59"/>
        <v>1</v>
      </c>
      <c r="FU36" s="103" t="b">
        <f t="shared" si="60"/>
        <v>0</v>
      </c>
      <c r="FV36" s="103" t="b">
        <f t="shared" si="61"/>
        <v>1</v>
      </c>
      <c r="FW36" s="103"/>
      <c r="FX36" s="120" t="b">
        <f t="shared" si="547"/>
        <v>1</v>
      </c>
      <c r="FY36" s="104" t="s">
        <v>214</v>
      </c>
      <c r="FZ36" s="104" t="b">
        <f t="shared" si="548"/>
        <v>0</v>
      </c>
      <c r="GA36" s="104">
        <v>0</v>
      </c>
      <c r="GB36" s="104" t="s">
        <v>207</v>
      </c>
      <c r="GD36" s="104" t="s">
        <v>214</v>
      </c>
      <c r="GE36" s="104">
        <v>0</v>
      </c>
      <c r="GF36" s="104" t="e">
        <v>#N/A</v>
      </c>
      <c r="GG36" s="104">
        <v>0</v>
      </c>
      <c r="GH36" s="104" t="b">
        <f t="shared" si="549"/>
        <v>0</v>
      </c>
      <c r="GI36" s="8" t="b">
        <f t="shared" si="550"/>
        <v>0</v>
      </c>
    </row>
    <row r="37" spans="1:191" s="31" customFormat="1" ht="60" hidden="1" x14ac:dyDescent="0.25">
      <c r="A37" s="93">
        <v>131070</v>
      </c>
      <c r="B37" s="93">
        <v>322845</v>
      </c>
      <c r="C37" s="110" t="s">
        <v>214</v>
      </c>
      <c r="D37" s="93" t="s">
        <v>314</v>
      </c>
      <c r="E37" s="93" t="s">
        <v>314</v>
      </c>
      <c r="F37" s="93" t="s">
        <v>202</v>
      </c>
      <c r="G37" s="110"/>
      <c r="H37" s="93" t="s">
        <v>81</v>
      </c>
      <c r="I37" s="93" t="s">
        <v>208</v>
      </c>
      <c r="J37" s="93" t="s">
        <v>204</v>
      </c>
      <c r="K37" s="93" t="s">
        <v>217</v>
      </c>
      <c r="L37" s="93">
        <v>0</v>
      </c>
      <c r="M37" s="93"/>
      <c r="N37" s="122">
        <v>0</v>
      </c>
      <c r="O37" s="122">
        <v>0</v>
      </c>
      <c r="P37" s="122" t="str">
        <f t="shared" ref="P37:P38" si="551">IF(AND(N37=0,O37=0),"нет минмакс",IF((S37-N37)&lt;0,"меньше мин",IF((S37-O37)&gt;0,"больше макс","в диапазоне")))</f>
        <v>нет минмакс</v>
      </c>
      <c r="Q37" s="95">
        <v>25</v>
      </c>
      <c r="R37" s="95">
        <f t="shared" ref="R37:R38" si="552">Q37*FH37</f>
        <v>1071637.5</v>
      </c>
      <c r="S37" s="94">
        <v>25</v>
      </c>
      <c r="T37" s="94">
        <v>992257</v>
      </c>
      <c r="U37" s="94">
        <f t="shared" ref="U37:U38" si="553">IFERROR(ROUNDUP(S37/$EX37,0)*$EY37,0)</f>
        <v>10.5</v>
      </c>
      <c r="V37" s="94">
        <f t="shared" ref="V37:V38" si="554">SUM(Z37:AD37)</f>
        <v>25</v>
      </c>
      <c r="W37" s="94">
        <f t="shared" ref="W37:W38" si="555">V37*FH37</f>
        <v>1071637.5</v>
      </c>
      <c r="X37" s="94">
        <f t="shared" ref="X37:X38" si="556">IFERROR(ROUNDUP(V37/$EX37,0)*$EY37,0)</f>
        <v>10.5</v>
      </c>
      <c r="Y37" s="113"/>
      <c r="Z37" s="95">
        <v>25</v>
      </c>
      <c r="AA37" s="94">
        <v>0</v>
      </c>
      <c r="AB37" s="94">
        <v>0</v>
      </c>
      <c r="AC37" s="95">
        <v>0</v>
      </c>
      <c r="AD37" s="95">
        <v>0</v>
      </c>
      <c r="AE37" s="95">
        <f t="shared" ref="AE37:AE38" si="557">AA37*FH37</f>
        <v>0</v>
      </c>
      <c r="AF37" s="95">
        <f t="shared" ref="AF37:AF38" si="558">AB37*FH37</f>
        <v>0</v>
      </c>
      <c r="AG37" s="96">
        <v>0</v>
      </c>
      <c r="AH37" s="95">
        <f t="shared" ref="AH37:AH38" si="559">V37-AG37</f>
        <v>25</v>
      </c>
      <c r="AI37" s="94">
        <f t="shared" ref="AI37:AI38" si="560">IF(AH37&gt;0,AH37*FH37,0)</f>
        <v>1071637.5</v>
      </c>
      <c r="AJ37" s="94">
        <f t="shared" ref="AJ37:AJ38" si="561">CU37</f>
        <v>0</v>
      </c>
      <c r="AK37" s="94">
        <f t="shared" si="503"/>
        <v>0</v>
      </c>
      <c r="AL37" s="94">
        <f t="shared" ref="AL37:AL38" si="562">SUM(CP37:CU37)</f>
        <v>3</v>
      </c>
      <c r="AM37" s="94">
        <f t="shared" ref="AM37:AM38" si="563">SUM(BK37:BP37)</f>
        <v>72</v>
      </c>
      <c r="AN37" s="94">
        <f t="shared" ref="AN37:AN38" si="564">IFERROR(S37/BQ37*30,"нет оборота")</f>
        <v>31.250000000000004</v>
      </c>
      <c r="AO37" s="94" t="str">
        <f t="shared" ref="AO37:AO38" si="565">IF(S37=0,"нет остатка",IF(AN37="нет оборота","нет плана",IF(AN37&lt;30,"&lt; 30 дней",IF(AND(AN37&gt;=30,AN37&lt;60),"&gt; 30 дней (до 60)",IF(AND(AN37&gt;=60,AN37&lt;70),"&gt; 60 дней (до 70)",IF(AND(AN37&gt;=70,AN37&lt;80),"&gt; 70 дней (до 80)",IF(AND(AN37&gt;=80,AN37&lt;90),"&gt; 80 дней (до 90)",IF(AND(AN37&gt;=90,AN37&lt;120),"&gt; 90 дней (до 120)",IF(AN37&gt;=120,"&gt; 120 дней")))))))))</f>
        <v>&gt; 30 дней (до 60)</v>
      </c>
      <c r="AP37" s="94" t="s">
        <v>185</v>
      </c>
      <c r="AQ37" s="123" t="s">
        <v>186</v>
      </c>
      <c r="AR37" s="94" t="s">
        <v>195</v>
      </c>
      <c r="AS37" s="116" t="s">
        <v>219</v>
      </c>
      <c r="AT37" s="94" t="s">
        <v>195</v>
      </c>
      <c r="AU37" s="94"/>
      <c r="AV37" s="97" t="str">
        <f t="shared" ref="AV37:AV38" si="566">IF(V37=0,"нет остатка",IF(SUM(BK37:BP37)=0,"Нет планов",IF(BR37&lt;=0,"0-01",IF(BS37&lt;=0,"0-02",IF(BT37&lt;=0,"0-03",IF(BU37&lt;=0,"0-04",IF(BV37&lt;=0,"0-05",IF(BW37&lt;=0,"0-06",IF(BX37&lt;=0,"0-07",IF(BY37&lt;=0,"0-08",IF(BZ37&lt;=0,"0-09",IF(CA37&lt;=0,"0-10",IF(CB37&lt;=0,"0-11",IF(CC37&lt;=0,"0-12",IF(CD37&lt;=0,"0-13",IF(CE37&lt;=0,"0-14",IF(CF37&lt;=0,"0-15",IF(CG37&lt;=0,"0-16",IF(CH37&lt;=0,"0-17",IF(CI37&lt;=0,"0-18",IF(CJ37&lt;=0,"0-19",IF(CK37&lt;=0,"0-20",IF(CL37&lt;=0,"0-21",IF(CM37&lt;=0,"0-22",IF(CN37&lt;=0,"0-23",IF(CO37&lt;=0,"0-24","0-25 более 24"))))))))))))))))))))))))))</f>
        <v>0-05</v>
      </c>
      <c r="AW37" s="98">
        <f t="shared" ref="AW37:AW38" si="567">IF(AT37="Да",W37,0)</f>
        <v>1071637.5</v>
      </c>
      <c r="AX37" s="14">
        <f t="shared" ref="AX37:AX38" si="568">MONTH(BC37)-6</f>
        <v>6</v>
      </c>
      <c r="AY37" s="94">
        <f t="shared" ref="AY37:AY38" si="569">IF(AX37&gt;6,W37,0)</f>
        <v>0</v>
      </c>
      <c r="AZ37" s="93" t="s">
        <v>1016</v>
      </c>
      <c r="BA37" s="26" t="s">
        <v>201</v>
      </c>
      <c r="BB37" s="26" t="s">
        <v>315</v>
      </c>
      <c r="BC37" s="27">
        <v>46022</v>
      </c>
      <c r="BD37" s="28" t="s">
        <v>316</v>
      </c>
      <c r="BE37" s="29">
        <v>0</v>
      </c>
      <c r="BF37" s="29">
        <f t="shared" ref="BF37:BF38" si="570">BE37*FH37</f>
        <v>0</v>
      </c>
      <c r="BG37" s="29">
        <v>0</v>
      </c>
      <c r="BH37" s="29">
        <f t="shared" ref="BH37:BH38" si="571">BG37*FH37</f>
        <v>0</v>
      </c>
      <c r="BI37" s="99">
        <v>0</v>
      </c>
      <c r="BJ37" s="109" t="s">
        <v>187</v>
      </c>
      <c r="BK37" s="100">
        <v>0</v>
      </c>
      <c r="BL37" s="100">
        <v>0</v>
      </c>
      <c r="BM37" s="100">
        <v>0</v>
      </c>
      <c r="BN37" s="100">
        <v>24</v>
      </c>
      <c r="BO37" s="100">
        <v>24</v>
      </c>
      <c r="BP37" s="100">
        <v>24</v>
      </c>
      <c r="BQ37" s="95">
        <f t="shared" ref="BQ37:BQ38" si="572">IF(COUNTIF(BK37:BP37,"&gt;0")=0,0,SUM(BK37:BP37)/COUNTIF(BK37:BP37,"&gt;0"))</f>
        <v>24</v>
      </c>
      <c r="BR37" s="95">
        <f t="shared" ref="BR37:BR38" si="573">IF(OR(Q37=0,SUM(BK37:BP37)=0,V37&gt;Q37),V37-BK37,Q37-BK37)</f>
        <v>25</v>
      </c>
      <c r="BS37" s="95">
        <f t="shared" si="515"/>
        <v>25</v>
      </c>
      <c r="BT37" s="95">
        <f t="shared" si="515"/>
        <v>25</v>
      </c>
      <c r="BU37" s="95">
        <f t="shared" si="515"/>
        <v>1</v>
      </c>
      <c r="BV37" s="95">
        <f t="shared" si="515"/>
        <v>-23</v>
      </c>
      <c r="BW37" s="95">
        <f t="shared" si="515"/>
        <v>-47</v>
      </c>
      <c r="BX37" s="95">
        <f t="shared" ref="BX37:CO38" si="574">BW37-$BQ37</f>
        <v>-71</v>
      </c>
      <c r="BY37" s="95">
        <f t="shared" si="574"/>
        <v>-95</v>
      </c>
      <c r="BZ37" s="95">
        <f t="shared" si="574"/>
        <v>-119</v>
      </c>
      <c r="CA37" s="95">
        <f t="shared" si="574"/>
        <v>-143</v>
      </c>
      <c r="CB37" s="95">
        <f t="shared" si="574"/>
        <v>-167</v>
      </c>
      <c r="CC37" s="95">
        <f t="shared" si="574"/>
        <v>-191</v>
      </c>
      <c r="CD37" s="95">
        <f t="shared" si="574"/>
        <v>-215</v>
      </c>
      <c r="CE37" s="95">
        <f t="shared" si="574"/>
        <v>-239</v>
      </c>
      <c r="CF37" s="95">
        <f t="shared" si="574"/>
        <v>-263</v>
      </c>
      <c r="CG37" s="95">
        <f t="shared" si="574"/>
        <v>-287</v>
      </c>
      <c r="CH37" s="95">
        <f t="shared" si="574"/>
        <v>-311</v>
      </c>
      <c r="CI37" s="95">
        <f t="shared" si="574"/>
        <v>-335</v>
      </c>
      <c r="CJ37" s="95">
        <f t="shared" si="574"/>
        <v>-359</v>
      </c>
      <c r="CK37" s="95">
        <f t="shared" si="574"/>
        <v>-383</v>
      </c>
      <c r="CL37" s="95">
        <f t="shared" si="574"/>
        <v>-407</v>
      </c>
      <c r="CM37" s="95">
        <f t="shared" si="574"/>
        <v>-431</v>
      </c>
      <c r="CN37" s="95">
        <f t="shared" si="574"/>
        <v>-455</v>
      </c>
      <c r="CO37" s="95">
        <f t="shared" si="574"/>
        <v>-479</v>
      </c>
      <c r="CP37" s="100">
        <v>3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  <c r="CV37" s="101">
        <f t="shared" ref="CV37:CV38" si="575">IF(COUNTIF(CP37:CU37,"&gt;0")=0,0,SUM(CP37:CU37)/COUNTIF(CP37:CU37,"&gt;0"))</f>
        <v>3</v>
      </c>
      <c r="CW37" s="31" t="s">
        <v>187</v>
      </c>
      <c r="CX37" s="31" t="s">
        <v>187</v>
      </c>
      <c r="CY37" s="62">
        <v>0</v>
      </c>
      <c r="CZ37" s="62">
        <v>0</v>
      </c>
      <c r="DA37" s="102">
        <f t="shared" ref="DA37:DA38" si="576">IFERROR(CZ37/CY37,0)</f>
        <v>0</v>
      </c>
      <c r="DB37" s="62">
        <f t="shared" ref="DB37:DB38" si="577">CY37*FH37</f>
        <v>0</v>
      </c>
      <c r="DC37" s="62">
        <f t="shared" ref="DC37:DC38" si="578">CZ37*FH37</f>
        <v>0</v>
      </c>
      <c r="DD37" s="102">
        <f t="shared" ref="DD37:DD38" si="579">IFERROR(DC37/DB37,0)</f>
        <v>0</v>
      </c>
      <c r="DE37" s="31">
        <v>0</v>
      </c>
      <c r="DG37" s="31">
        <v>0</v>
      </c>
      <c r="DH37" s="48">
        <f t="shared" ref="DH37:DH38" si="580">IFERROR(ROUNDUP(DG37/$EX37,0)*$EY37,0)</f>
        <v>0</v>
      </c>
      <c r="DI37" s="62">
        <v>20</v>
      </c>
      <c r="DJ37" s="62">
        <v>893031.22</v>
      </c>
      <c r="DK37" s="48">
        <f t="shared" ref="DK37:DK38" si="581">IFERROR(ROUNDUP(DI37/$EX37,0)*$EY37,0)</f>
        <v>7.5</v>
      </c>
      <c r="DL37" s="62">
        <v>0</v>
      </c>
      <c r="DM37" s="62">
        <v>0</v>
      </c>
      <c r="DN37" s="62">
        <v>20.713999999999999</v>
      </c>
      <c r="DO37" s="62">
        <v>918546.39899999998</v>
      </c>
      <c r="DP37" s="48">
        <f t="shared" ref="DP37:DP38" si="582">IFERROR(ROUNDUP(DN37/$EX37,0)*$EY37,0)</f>
        <v>9</v>
      </c>
      <c r="DQ37" s="62">
        <v>-5</v>
      </c>
      <c r="DR37" s="62">
        <v>-178606.25</v>
      </c>
      <c r="DS37" s="62">
        <v>25</v>
      </c>
      <c r="DT37" s="62">
        <v>1106770.6880000001</v>
      </c>
      <c r="DU37" s="48">
        <f t="shared" ref="DU37:DU38" si="583">IFERROR(ROUNDUP(DS37/$EX37,0)*$EY37,0)</f>
        <v>10.5</v>
      </c>
      <c r="DV37" s="62">
        <v>0</v>
      </c>
      <c r="DW37" s="62">
        <v>0</v>
      </c>
      <c r="DX37" s="62">
        <f t="shared" ref="DX37:DX38" si="584">$DF37*BK37/30</f>
        <v>0</v>
      </c>
      <c r="DY37" s="62">
        <f t="shared" ref="DY37:DY38" si="585">DX37*$FH37</f>
        <v>0</v>
      </c>
      <c r="DZ37" s="48">
        <f t="shared" ref="DZ37:DZ38" si="586">IFERROR(ROUNDUP(DX37/$EX37,0)*$EY37,0)</f>
        <v>0</v>
      </c>
      <c r="EA37" s="62">
        <f t="shared" ref="EA37:EA38" si="587">$DF37*BL37/30</f>
        <v>0</v>
      </c>
      <c r="EB37" s="62">
        <f t="shared" ref="EB37:EB38" si="588">EA37*$FH37</f>
        <v>0</v>
      </c>
      <c r="EC37" s="48">
        <f t="shared" ref="EC37:EC38" si="589">IFERROR(ROUNDUP(EA37/$EX37,0)*$EY37,0)</f>
        <v>0</v>
      </c>
      <c r="ED37" s="62">
        <f t="shared" ref="ED37:ED38" si="590">$DF37*BM37/30</f>
        <v>0</v>
      </c>
      <c r="EE37" s="62">
        <f t="shared" ref="EE37:EE38" si="591">ED37*$FH37</f>
        <v>0</v>
      </c>
      <c r="EF37" s="48">
        <f t="shared" ref="EF37:EF38" si="592">IFERROR(ROUNDUP(ED37/$EX37,0)*$EY37,0)</f>
        <v>0</v>
      </c>
      <c r="EG37" s="62">
        <f t="shared" ref="EG37:EG38" si="593">$DF37*BN37/30</f>
        <v>0</v>
      </c>
      <c r="EH37" s="62">
        <f t="shared" ref="EH37:EH38" si="594">EG37*$FH37</f>
        <v>0</v>
      </c>
      <c r="EI37" s="48">
        <f t="shared" ref="EI37:EI38" si="595">IFERROR(ROUNDUP(EG37/$EX37,0)*$EY37,0)</f>
        <v>0</v>
      </c>
      <c r="EJ37" s="62">
        <f t="shared" ref="EJ37:EJ38" si="596">$DF37*BO37/30</f>
        <v>0</v>
      </c>
      <c r="EK37" s="62">
        <f t="shared" ref="EK37:EK38" si="597">EJ37*$FH37</f>
        <v>0</v>
      </c>
      <c r="EL37" s="48">
        <f t="shared" ref="EL37:EL38" si="598">IFERROR(ROUNDUP(EJ37/$EX37,0)*$EY37,0)</f>
        <v>0</v>
      </c>
      <c r="EM37" s="62">
        <f t="shared" ref="EM37:EM38" si="599">$DF37*BP37/30</f>
        <v>0</v>
      </c>
      <c r="EN37" s="62">
        <f t="shared" ref="EN37:EN38" si="600">EM37*$FH37</f>
        <v>0</v>
      </c>
      <c r="EO37" s="48">
        <f t="shared" ref="EO37:EO38" si="601">IFERROR(ROUNDUP(EM37/$EX37,0)*$EY37,0)</f>
        <v>0</v>
      </c>
      <c r="EP37" s="62">
        <f t="shared" si="544"/>
        <v>0</v>
      </c>
      <c r="EQ37" s="62">
        <f t="shared" si="544"/>
        <v>0</v>
      </c>
      <c r="ER37" s="62">
        <f t="shared" si="544"/>
        <v>0</v>
      </c>
      <c r="ES37" s="62">
        <f t="shared" si="545"/>
        <v>1028772</v>
      </c>
      <c r="ET37" s="62">
        <f t="shared" si="545"/>
        <v>1028772</v>
      </c>
      <c r="EU37" s="62">
        <f t="shared" si="545"/>
        <v>1028772</v>
      </c>
      <c r="EV37" s="31" t="s">
        <v>498</v>
      </c>
      <c r="EW37" s="103">
        <v>0</v>
      </c>
      <c r="EX37" s="104">
        <v>4</v>
      </c>
      <c r="EY37" s="104">
        <v>1.5</v>
      </c>
      <c r="EZ37" s="104"/>
      <c r="FA37" s="104"/>
      <c r="FB37" s="119"/>
      <c r="FC37" s="119"/>
      <c r="FE37" s="105">
        <v>42865.5</v>
      </c>
      <c r="FF37" s="105">
        <v>39690.28</v>
      </c>
      <c r="FG37" s="105">
        <v>42865.5</v>
      </c>
      <c r="FH37" s="106">
        <v>42865.5</v>
      </c>
      <c r="FI37" s="107" t="b">
        <f t="shared" ref="FI37:FI38" si="602">EXACT(AT37,AP37)</f>
        <v>0</v>
      </c>
      <c r="FJ37" s="34"/>
      <c r="FK37" s="104" t="s">
        <v>201</v>
      </c>
      <c r="FL37" s="104" t="s">
        <v>315</v>
      </c>
      <c r="FM37" s="104">
        <v>46022</v>
      </c>
      <c r="FN37" s="104" t="s">
        <v>316</v>
      </c>
      <c r="FO37" s="104">
        <v>0</v>
      </c>
      <c r="FP37" s="104"/>
      <c r="FQ37" s="104">
        <v>0</v>
      </c>
      <c r="FR37" s="104" t="b">
        <f t="shared" si="57"/>
        <v>1</v>
      </c>
      <c r="FS37" s="104" t="b">
        <f t="shared" si="58"/>
        <v>1</v>
      </c>
      <c r="FT37" s="104" t="b">
        <f t="shared" si="59"/>
        <v>1</v>
      </c>
      <c r="FU37" s="104" t="b">
        <f t="shared" si="60"/>
        <v>1</v>
      </c>
      <c r="FV37" s="104" t="b">
        <f t="shared" si="61"/>
        <v>1</v>
      </c>
      <c r="FW37" s="104"/>
      <c r="FX37" s="104" t="b">
        <f t="shared" ref="FX37:FX38" si="603">EXACT(FQ37,BI37)</f>
        <v>1</v>
      </c>
      <c r="FY37" s="104" t="s">
        <v>214</v>
      </c>
      <c r="FZ37" s="104" t="b">
        <f t="shared" ref="FZ37:FZ38" si="604">EXACT(FY37,C37)</f>
        <v>1</v>
      </c>
      <c r="GA37" s="104">
        <v>0</v>
      </c>
      <c r="GB37" s="104" t="s">
        <v>216</v>
      </c>
      <c r="GC37" s="104"/>
      <c r="GD37" s="104" t="s">
        <v>214</v>
      </c>
      <c r="GE37" s="104">
        <v>0</v>
      </c>
      <c r="GF37" s="104" t="e">
        <v>#N/A</v>
      </c>
      <c r="GG37" s="104">
        <v>0</v>
      </c>
      <c r="GH37" s="104" t="b">
        <f t="shared" ref="GH37:GH38" si="605">EXACT(GD37,C37)</f>
        <v>1</v>
      </c>
      <c r="GI37" s="108" t="b">
        <f t="shared" ref="GI37:GI38" si="606">EXACT(GG37,G37)</f>
        <v>0</v>
      </c>
    </row>
    <row r="38" spans="1:191" s="31" customFormat="1" ht="45" hidden="1" x14ac:dyDescent="0.25">
      <c r="A38" s="109">
        <v>155835</v>
      </c>
      <c r="B38" s="109">
        <v>979890</v>
      </c>
      <c r="C38" s="110" t="s">
        <v>214</v>
      </c>
      <c r="D38" s="109" t="s">
        <v>314</v>
      </c>
      <c r="E38" s="109" t="s">
        <v>317</v>
      </c>
      <c r="F38" s="109" t="s">
        <v>202</v>
      </c>
      <c r="G38" s="110"/>
      <c r="H38" s="109" t="s">
        <v>188</v>
      </c>
      <c r="I38" s="109" t="s">
        <v>189</v>
      </c>
      <c r="J38" s="109" t="s">
        <v>189</v>
      </c>
      <c r="K38" s="109"/>
      <c r="L38" s="109">
        <v>0</v>
      </c>
      <c r="M38" s="109"/>
      <c r="N38" s="111">
        <v>39.246941192666227</v>
      </c>
      <c r="O38" s="111">
        <v>339.24694119266621</v>
      </c>
      <c r="P38" s="111" t="str">
        <f t="shared" si="551"/>
        <v>в диапазоне</v>
      </c>
      <c r="Q38" s="95">
        <v>300</v>
      </c>
      <c r="R38" s="95">
        <f t="shared" si="552"/>
        <v>22323</v>
      </c>
      <c r="S38" s="112">
        <v>300</v>
      </c>
      <c r="T38" s="112">
        <v>22323</v>
      </c>
      <c r="U38" s="112">
        <f t="shared" si="553"/>
        <v>0</v>
      </c>
      <c r="V38" s="113">
        <f t="shared" si="554"/>
        <v>300</v>
      </c>
      <c r="W38" s="113">
        <f t="shared" si="555"/>
        <v>22323</v>
      </c>
      <c r="X38" s="113">
        <f t="shared" si="556"/>
        <v>0</v>
      </c>
      <c r="Y38" s="113"/>
      <c r="Z38" s="95">
        <v>300</v>
      </c>
      <c r="AA38" s="95">
        <v>0</v>
      </c>
      <c r="AB38" s="95">
        <v>0</v>
      </c>
      <c r="AC38" s="95">
        <v>0</v>
      </c>
      <c r="AD38" s="95">
        <v>0</v>
      </c>
      <c r="AE38" s="95">
        <f t="shared" si="557"/>
        <v>0</v>
      </c>
      <c r="AF38" s="95">
        <f t="shared" si="558"/>
        <v>0</v>
      </c>
      <c r="AG38" s="114">
        <v>0</v>
      </c>
      <c r="AH38" s="95">
        <f t="shared" si="559"/>
        <v>300</v>
      </c>
      <c r="AI38" s="115">
        <f t="shared" si="560"/>
        <v>22323</v>
      </c>
      <c r="AJ38" s="95">
        <f t="shared" si="561"/>
        <v>0</v>
      </c>
      <c r="AK38" s="95">
        <f t="shared" si="503"/>
        <v>10</v>
      </c>
      <c r="AL38" s="95">
        <f t="shared" si="562"/>
        <v>952</v>
      </c>
      <c r="AM38" s="95">
        <f t="shared" si="563"/>
        <v>48</v>
      </c>
      <c r="AN38" s="95">
        <f t="shared" si="564"/>
        <v>187.5</v>
      </c>
      <c r="AO38" s="95" t="str">
        <f t="shared" si="565"/>
        <v>&gt; 120 дней</v>
      </c>
      <c r="AP38" s="29" t="s">
        <v>185</v>
      </c>
      <c r="AQ38" s="116" t="s">
        <v>219</v>
      </c>
      <c r="AR38" s="29" t="s">
        <v>195</v>
      </c>
      <c r="AS38" s="116" t="s">
        <v>206</v>
      </c>
      <c r="AT38" s="25" t="s">
        <v>195</v>
      </c>
      <c r="AU38" s="25"/>
      <c r="AV38" s="97" t="str">
        <f t="shared" si="566"/>
        <v>0-12</v>
      </c>
      <c r="AW38" s="117">
        <f t="shared" si="567"/>
        <v>22323</v>
      </c>
      <c r="AX38" s="14">
        <f t="shared" si="568"/>
        <v>6</v>
      </c>
      <c r="AY38" s="25">
        <f t="shared" si="569"/>
        <v>0</v>
      </c>
      <c r="AZ38" s="109" t="s">
        <v>1016</v>
      </c>
      <c r="BA38" s="26" t="s">
        <v>196</v>
      </c>
      <c r="BB38" s="26" t="s">
        <v>1047</v>
      </c>
      <c r="BC38" s="27">
        <v>46022</v>
      </c>
      <c r="BD38" s="28"/>
      <c r="BE38" s="29">
        <v>0</v>
      </c>
      <c r="BF38" s="29">
        <f t="shared" si="570"/>
        <v>0</v>
      </c>
      <c r="BG38" s="29">
        <v>0</v>
      </c>
      <c r="BH38" s="29">
        <f t="shared" si="571"/>
        <v>0</v>
      </c>
      <c r="BI38" s="99">
        <v>0</v>
      </c>
      <c r="BJ38" s="109">
        <v>0</v>
      </c>
      <c r="BK38" s="95">
        <v>0</v>
      </c>
      <c r="BL38" s="95">
        <v>0</v>
      </c>
      <c r="BM38" s="95">
        <v>0</v>
      </c>
      <c r="BN38" s="95">
        <v>0</v>
      </c>
      <c r="BO38" s="95">
        <v>0</v>
      </c>
      <c r="BP38" s="95">
        <v>48</v>
      </c>
      <c r="BQ38" s="95">
        <f t="shared" si="572"/>
        <v>48</v>
      </c>
      <c r="BR38" s="95">
        <f t="shared" si="573"/>
        <v>300</v>
      </c>
      <c r="BS38" s="95">
        <f t="shared" si="515"/>
        <v>300</v>
      </c>
      <c r="BT38" s="95">
        <f t="shared" si="515"/>
        <v>300</v>
      </c>
      <c r="BU38" s="95">
        <f t="shared" si="515"/>
        <v>300</v>
      </c>
      <c r="BV38" s="95">
        <f t="shared" si="515"/>
        <v>300</v>
      </c>
      <c r="BW38" s="95">
        <f t="shared" si="515"/>
        <v>252</v>
      </c>
      <c r="BX38" s="95">
        <f t="shared" si="574"/>
        <v>204</v>
      </c>
      <c r="BY38" s="95">
        <f t="shared" si="574"/>
        <v>156</v>
      </c>
      <c r="BZ38" s="95">
        <f t="shared" si="574"/>
        <v>108</v>
      </c>
      <c r="CA38" s="95">
        <f t="shared" si="574"/>
        <v>60</v>
      </c>
      <c r="CB38" s="95">
        <f t="shared" si="574"/>
        <v>12</v>
      </c>
      <c r="CC38" s="95">
        <f t="shared" si="574"/>
        <v>-36</v>
      </c>
      <c r="CD38" s="95">
        <f t="shared" si="574"/>
        <v>-84</v>
      </c>
      <c r="CE38" s="95">
        <f t="shared" si="574"/>
        <v>-132</v>
      </c>
      <c r="CF38" s="95">
        <f t="shared" si="574"/>
        <v>-180</v>
      </c>
      <c r="CG38" s="95">
        <f t="shared" si="574"/>
        <v>-228</v>
      </c>
      <c r="CH38" s="95">
        <f t="shared" si="574"/>
        <v>-276</v>
      </c>
      <c r="CI38" s="95">
        <f t="shared" si="574"/>
        <v>-324</v>
      </c>
      <c r="CJ38" s="95">
        <f t="shared" si="574"/>
        <v>-372</v>
      </c>
      <c r="CK38" s="95">
        <f t="shared" si="574"/>
        <v>-420</v>
      </c>
      <c r="CL38" s="95">
        <f t="shared" si="574"/>
        <v>-468</v>
      </c>
      <c r="CM38" s="95">
        <f t="shared" si="574"/>
        <v>-516</v>
      </c>
      <c r="CN38" s="95">
        <f t="shared" si="574"/>
        <v>-564</v>
      </c>
      <c r="CO38" s="95">
        <f t="shared" si="574"/>
        <v>-612</v>
      </c>
      <c r="CP38" s="100">
        <v>0</v>
      </c>
      <c r="CQ38" s="100">
        <v>0</v>
      </c>
      <c r="CR38" s="100">
        <v>942</v>
      </c>
      <c r="CS38" s="100">
        <v>10</v>
      </c>
      <c r="CT38" s="100">
        <v>0</v>
      </c>
      <c r="CU38" s="100">
        <v>0</v>
      </c>
      <c r="CV38" s="121">
        <f t="shared" si="575"/>
        <v>476</v>
      </c>
      <c r="CW38" s="31">
        <v>0</v>
      </c>
      <c r="CX38" s="31">
        <v>0</v>
      </c>
      <c r="CY38" s="62">
        <v>0</v>
      </c>
      <c r="CZ38" s="62">
        <v>0</v>
      </c>
      <c r="DA38" s="102">
        <f t="shared" si="576"/>
        <v>0</v>
      </c>
      <c r="DB38" s="62">
        <f t="shared" si="577"/>
        <v>0</v>
      </c>
      <c r="DC38" s="62">
        <f t="shared" si="578"/>
        <v>0</v>
      </c>
      <c r="DD38" s="102">
        <f t="shared" si="579"/>
        <v>0</v>
      </c>
      <c r="DE38" s="31">
        <v>0</v>
      </c>
      <c r="DF38" s="31">
        <v>90</v>
      </c>
      <c r="DG38" s="31">
        <v>0</v>
      </c>
      <c r="DH38" s="48">
        <f t="shared" si="580"/>
        <v>0</v>
      </c>
      <c r="DI38" s="62">
        <v>942</v>
      </c>
      <c r="DJ38" s="62">
        <v>73154.19</v>
      </c>
      <c r="DK38" s="48">
        <f t="shared" si="581"/>
        <v>0</v>
      </c>
      <c r="DL38" s="62">
        <v>0</v>
      </c>
      <c r="DM38" s="62">
        <v>0</v>
      </c>
      <c r="DN38" s="62">
        <v>370.072</v>
      </c>
      <c r="DO38" s="62">
        <v>28739.146999999997</v>
      </c>
      <c r="DP38" s="48">
        <f t="shared" si="582"/>
        <v>0</v>
      </c>
      <c r="DQ38" s="62">
        <v>942</v>
      </c>
      <c r="DR38" s="62">
        <v>73154.19</v>
      </c>
      <c r="DS38" s="62">
        <v>9.6769999999999996</v>
      </c>
      <c r="DT38" s="62">
        <v>751.53300000000002</v>
      </c>
      <c r="DU38" s="48">
        <f t="shared" si="583"/>
        <v>0</v>
      </c>
      <c r="DV38" s="62">
        <v>10</v>
      </c>
      <c r="DW38" s="62">
        <v>776.59999999999991</v>
      </c>
      <c r="DX38" s="62">
        <f t="shared" si="584"/>
        <v>0</v>
      </c>
      <c r="DY38" s="62">
        <f t="shared" si="585"/>
        <v>0</v>
      </c>
      <c r="DZ38" s="48">
        <f t="shared" si="586"/>
        <v>0</v>
      </c>
      <c r="EA38" s="62">
        <f t="shared" si="587"/>
        <v>0</v>
      </c>
      <c r="EB38" s="62">
        <f t="shared" si="588"/>
        <v>0</v>
      </c>
      <c r="EC38" s="48">
        <f t="shared" si="589"/>
        <v>0</v>
      </c>
      <c r="ED38" s="62">
        <f t="shared" si="590"/>
        <v>0</v>
      </c>
      <c r="EE38" s="62">
        <f t="shared" si="591"/>
        <v>0</v>
      </c>
      <c r="EF38" s="48">
        <f t="shared" si="592"/>
        <v>0</v>
      </c>
      <c r="EG38" s="62">
        <f t="shared" si="593"/>
        <v>0</v>
      </c>
      <c r="EH38" s="62">
        <f t="shared" si="594"/>
        <v>0</v>
      </c>
      <c r="EI38" s="48">
        <f t="shared" si="595"/>
        <v>0</v>
      </c>
      <c r="EJ38" s="62">
        <f t="shared" si="596"/>
        <v>0</v>
      </c>
      <c r="EK38" s="62">
        <f t="shared" si="597"/>
        <v>0</v>
      </c>
      <c r="EL38" s="48">
        <f t="shared" si="598"/>
        <v>0</v>
      </c>
      <c r="EM38" s="62">
        <f t="shared" si="599"/>
        <v>144</v>
      </c>
      <c r="EN38" s="62">
        <f t="shared" si="600"/>
        <v>10715.039999999999</v>
      </c>
      <c r="EO38" s="48">
        <f t="shared" si="601"/>
        <v>0</v>
      </c>
      <c r="EP38" s="62">
        <f t="shared" si="544"/>
        <v>0</v>
      </c>
      <c r="EQ38" s="62">
        <f t="shared" si="544"/>
        <v>0</v>
      </c>
      <c r="ER38" s="62">
        <f t="shared" si="544"/>
        <v>0</v>
      </c>
      <c r="ES38" s="62">
        <f t="shared" si="545"/>
        <v>0</v>
      </c>
      <c r="ET38" s="62">
        <f t="shared" si="545"/>
        <v>0</v>
      </c>
      <c r="EU38" s="62">
        <f t="shared" si="545"/>
        <v>3571.68</v>
      </c>
      <c r="EV38" s="31" t="s">
        <v>192</v>
      </c>
      <c r="EW38" s="103">
        <v>0</v>
      </c>
      <c r="EX38" s="31">
        <v>0</v>
      </c>
      <c r="EY38" s="31">
        <v>0</v>
      </c>
      <c r="FB38" s="119"/>
      <c r="FC38" s="119"/>
      <c r="FE38" s="105">
        <v>77.66</v>
      </c>
      <c r="FF38" s="105">
        <v>74.41</v>
      </c>
      <c r="FG38" s="105">
        <v>74.41</v>
      </c>
      <c r="FH38" s="106">
        <v>74.41</v>
      </c>
      <c r="FI38" s="107" t="b">
        <f t="shared" si="602"/>
        <v>0</v>
      </c>
      <c r="FJ38" s="34"/>
      <c r="FK38" s="104">
        <v>0</v>
      </c>
      <c r="FL38" s="104" t="s">
        <v>318</v>
      </c>
      <c r="FM38" s="104">
        <v>46022</v>
      </c>
      <c r="FN38" s="104">
        <v>0</v>
      </c>
      <c r="FO38" s="104">
        <v>0</v>
      </c>
      <c r="FP38" s="104"/>
      <c r="FQ38" s="104">
        <v>0</v>
      </c>
      <c r="FR38" s="103" t="b">
        <f t="shared" si="57"/>
        <v>0</v>
      </c>
      <c r="FS38" s="103" t="b">
        <f t="shared" si="58"/>
        <v>0</v>
      </c>
      <c r="FT38" s="103" t="b">
        <f t="shared" si="59"/>
        <v>1</v>
      </c>
      <c r="FU38" s="103" t="b">
        <f t="shared" si="60"/>
        <v>0</v>
      </c>
      <c r="FV38" s="103" t="b">
        <f t="shared" si="61"/>
        <v>1</v>
      </c>
      <c r="FW38" s="103"/>
      <c r="FX38" s="120" t="b">
        <f t="shared" si="603"/>
        <v>1</v>
      </c>
      <c r="FY38" s="104" t="s">
        <v>214</v>
      </c>
      <c r="FZ38" s="104" t="b">
        <f t="shared" si="604"/>
        <v>1</v>
      </c>
      <c r="GA38" s="104">
        <v>0</v>
      </c>
      <c r="GB38" s="104" t="s">
        <v>216</v>
      </c>
      <c r="GD38" s="104" t="s">
        <v>214</v>
      </c>
      <c r="GE38" s="104">
        <v>0</v>
      </c>
      <c r="GF38" s="104" t="e">
        <v>#N/A</v>
      </c>
      <c r="GG38" s="104">
        <v>0</v>
      </c>
      <c r="GH38" s="104" t="b">
        <f t="shared" si="605"/>
        <v>1</v>
      </c>
      <c r="GI38" s="8" t="b">
        <f t="shared" si="606"/>
        <v>0</v>
      </c>
    </row>
    <row r="39" spans="1:191" s="31" customFormat="1" ht="30" hidden="1" x14ac:dyDescent="0.25">
      <c r="A39" s="93">
        <v>168013</v>
      </c>
      <c r="B39" s="93" t="s">
        <v>321</v>
      </c>
      <c r="C39" s="110" t="s">
        <v>214</v>
      </c>
      <c r="D39" s="93" t="s">
        <v>322</v>
      </c>
      <c r="E39" s="93" t="s">
        <v>322</v>
      </c>
      <c r="F39" s="93" t="s">
        <v>207</v>
      </c>
      <c r="G39" s="110"/>
      <c r="H39" s="93" t="s">
        <v>81</v>
      </c>
      <c r="I39" s="93" t="s">
        <v>268</v>
      </c>
      <c r="J39" s="93" t="s">
        <v>204</v>
      </c>
      <c r="K39" s="93" t="s">
        <v>184</v>
      </c>
      <c r="L39" s="93">
        <v>0</v>
      </c>
      <c r="M39" s="93"/>
      <c r="N39" s="122">
        <v>0</v>
      </c>
      <c r="O39" s="122">
        <v>0</v>
      </c>
      <c r="P39" s="122" t="str">
        <f t="shared" ref="P39:P44" si="607">IF(AND(N39=0,O39=0),"нет минмакс",IF((S39-N39)&lt;0,"меньше мин",IF((S39-O39)&gt;0,"больше макс","в диапазоне")))</f>
        <v>нет минмакс</v>
      </c>
      <c r="Q39" s="95">
        <v>2752</v>
      </c>
      <c r="R39" s="95">
        <f t="shared" ref="R39:R44" si="608">Q39*FH39</f>
        <v>1143951.3600000001</v>
      </c>
      <c r="S39" s="94">
        <v>1904</v>
      </c>
      <c r="T39" s="94">
        <v>805468.16000000003</v>
      </c>
      <c r="U39" s="94">
        <f t="shared" ref="U39:U44" si="609">IFERROR(ROUNDUP(S39/$EX39,0)*$EY39,0)</f>
        <v>4</v>
      </c>
      <c r="V39" s="94">
        <f t="shared" ref="V39:V44" si="610">SUM(Z39:AD39)</f>
        <v>2752</v>
      </c>
      <c r="W39" s="94">
        <f t="shared" ref="W39:W44" si="611">V39*FH39</f>
        <v>1143951.3600000001</v>
      </c>
      <c r="X39" s="94">
        <f t="shared" ref="X39:X44" si="612">IFERROR(ROUNDUP(V39/$EX39,0)*$EY39,0)</f>
        <v>6</v>
      </c>
      <c r="Y39" s="113"/>
      <c r="Z39" s="95">
        <v>2752</v>
      </c>
      <c r="AA39" s="94">
        <v>0</v>
      </c>
      <c r="AB39" s="94">
        <v>0</v>
      </c>
      <c r="AC39" s="95">
        <v>0</v>
      </c>
      <c r="AD39" s="95">
        <v>0</v>
      </c>
      <c r="AE39" s="95">
        <f t="shared" ref="AE39:AE44" si="613">AA39*FH39</f>
        <v>0</v>
      </c>
      <c r="AF39" s="95">
        <f t="shared" ref="AF39:AF44" si="614">AB39*FH39</f>
        <v>0</v>
      </c>
      <c r="AG39" s="96">
        <v>0</v>
      </c>
      <c r="AH39" s="95">
        <f t="shared" ref="AH39:AH44" si="615">V39-AG39</f>
        <v>2752</v>
      </c>
      <c r="AI39" s="94">
        <f t="shared" ref="AI39:AI44" si="616">IF(AH39&gt;0,AH39*FH39,0)</f>
        <v>1143951.3600000001</v>
      </c>
      <c r="AJ39" s="94">
        <f t="shared" ref="AJ39:AJ44" si="617">CU39</f>
        <v>0</v>
      </c>
      <c r="AK39" s="94">
        <f t="shared" ref="AK39:AK40" si="618">SUM(CS39:CU39)</f>
        <v>3104</v>
      </c>
      <c r="AL39" s="94">
        <f t="shared" ref="AL39:AL44" si="619">SUM(CP39:CU39)</f>
        <v>4532</v>
      </c>
      <c r="AM39" s="94">
        <f t="shared" ref="AM39:AM44" si="620">SUM(BK39:BP39)</f>
        <v>10800</v>
      </c>
      <c r="AN39" s="94">
        <f t="shared" ref="AN39:AN44" si="621">IFERROR(S39/BQ39*30,"нет оборота")</f>
        <v>31.733333333333331</v>
      </c>
      <c r="AO39" s="94" t="str">
        <f t="shared" ref="AO39:AO44" si="622">IF(S39=0,"нет остатка",IF(AN39="нет оборота","нет плана",IF(AN39&lt;30,"&lt; 30 дней",IF(AND(AN39&gt;=30,AN39&lt;60),"&gt; 30 дней (до 60)",IF(AND(AN39&gt;=60,AN39&lt;70),"&gt; 60 дней (до 70)",IF(AND(AN39&gt;=70,AN39&lt;80),"&gt; 70 дней (до 80)",IF(AND(AN39&gt;=80,AN39&lt;90),"&gt; 80 дней (до 90)",IF(AND(AN39&gt;=90,AN39&lt;120),"&gt; 90 дней (до 120)",IF(AN39&gt;=120,"&gt; 120 дней")))))))))</f>
        <v>&gt; 30 дней (до 60)</v>
      </c>
      <c r="AP39" s="94" t="s">
        <v>185</v>
      </c>
      <c r="AQ39" s="123" t="s">
        <v>190</v>
      </c>
      <c r="AR39" s="94" t="s">
        <v>185</v>
      </c>
      <c r="AS39" s="116" t="s">
        <v>190</v>
      </c>
      <c r="AT39" s="94" t="s">
        <v>185</v>
      </c>
      <c r="AU39" s="94"/>
      <c r="AV39" s="97" t="str">
        <f t="shared" ref="AV39:AV44" si="623">IF(V39=0,"нет остатка",IF(SUM(BK39:BP39)=0,"Нет планов",IF(BR39&lt;=0,"0-01",IF(BS39&lt;=0,"0-02",IF(BT39&lt;=0,"0-03",IF(BU39&lt;=0,"0-04",IF(BV39&lt;=0,"0-05",IF(BW39&lt;=0,"0-06",IF(BX39&lt;=0,"0-07",IF(BY39&lt;=0,"0-08",IF(BZ39&lt;=0,"0-09",IF(CA39&lt;=0,"0-10",IF(CB39&lt;=0,"0-11",IF(CC39&lt;=0,"0-12",IF(CD39&lt;=0,"0-13",IF(CE39&lt;=0,"0-14",IF(CF39&lt;=0,"0-15",IF(CG39&lt;=0,"0-16",IF(CH39&lt;=0,"0-17",IF(CI39&lt;=0,"0-18",IF(CJ39&lt;=0,"0-19",IF(CK39&lt;=0,"0-20",IF(CL39&lt;=0,"0-21",IF(CM39&lt;=0,"0-22",IF(CN39&lt;=0,"0-23",IF(CO39&lt;=0,"0-24","0-25 более 24"))))))))))))))))))))))))))</f>
        <v>0-02</v>
      </c>
      <c r="AW39" s="98">
        <f t="shared" ref="AW39:AW44" si="624">IF(AT39="Да",W39,0)</f>
        <v>0</v>
      </c>
      <c r="AX39" s="93"/>
      <c r="AY39" s="94">
        <f t="shared" ref="AY39:AY44" si="625">IF(AX39&gt;6,W39,0)</f>
        <v>0</v>
      </c>
      <c r="AZ39" s="93" t="s">
        <v>1017</v>
      </c>
      <c r="BA39" s="26" t="s">
        <v>201</v>
      </c>
      <c r="BB39" s="26" t="s">
        <v>323</v>
      </c>
      <c r="BC39" s="27">
        <v>45870</v>
      </c>
      <c r="BD39" s="28"/>
      <c r="BE39" s="29">
        <v>0</v>
      </c>
      <c r="BF39" s="29">
        <f t="shared" ref="BF39:BF44" si="626">BE39*FH39</f>
        <v>0</v>
      </c>
      <c r="BG39" s="29">
        <v>0</v>
      </c>
      <c r="BH39" s="29">
        <f t="shared" ref="BH39:BH44" si="627">BG39*FH39</f>
        <v>0</v>
      </c>
      <c r="BI39" s="99">
        <v>0</v>
      </c>
      <c r="BJ39" s="109" t="s">
        <v>187</v>
      </c>
      <c r="BK39" s="100">
        <v>1800</v>
      </c>
      <c r="BL39" s="100">
        <v>1800</v>
      </c>
      <c r="BM39" s="100">
        <v>1800</v>
      </c>
      <c r="BN39" s="100">
        <v>1800</v>
      </c>
      <c r="BO39" s="100">
        <v>1800</v>
      </c>
      <c r="BP39" s="100">
        <v>1800</v>
      </c>
      <c r="BQ39" s="95">
        <f t="shared" ref="BQ39:BQ44" si="628">IF(COUNTIF(BK39:BP39,"&gt;0")=0,0,SUM(BK39:BP39)/COUNTIF(BK39:BP39,"&gt;0"))</f>
        <v>1800</v>
      </c>
      <c r="BR39" s="95">
        <f t="shared" ref="BR39:BR44" si="629">IF(OR(Q39=0,SUM(BK39:BP39)=0,V39&gt;Q39),V39-BK39,Q39-BK39)</f>
        <v>952</v>
      </c>
      <c r="BS39" s="95">
        <f t="shared" ref="BS39:BW44" si="630">BR39-BL39</f>
        <v>-848</v>
      </c>
      <c r="BT39" s="95">
        <f t="shared" si="630"/>
        <v>-2648</v>
      </c>
      <c r="BU39" s="95">
        <f t="shared" si="630"/>
        <v>-4448</v>
      </c>
      <c r="BV39" s="95">
        <f t="shared" si="630"/>
        <v>-6248</v>
      </c>
      <c r="BW39" s="95">
        <f t="shared" si="630"/>
        <v>-8048</v>
      </c>
      <c r="BX39" s="95">
        <f t="shared" ref="BX39:CO44" si="631">BW39-$BQ39</f>
        <v>-9848</v>
      </c>
      <c r="BY39" s="95">
        <f t="shared" si="631"/>
        <v>-11648</v>
      </c>
      <c r="BZ39" s="95">
        <f t="shared" si="631"/>
        <v>-13448</v>
      </c>
      <c r="CA39" s="95">
        <f t="shared" si="631"/>
        <v>-15248</v>
      </c>
      <c r="CB39" s="95">
        <f t="shared" si="631"/>
        <v>-17048</v>
      </c>
      <c r="CC39" s="95">
        <f t="shared" si="631"/>
        <v>-18848</v>
      </c>
      <c r="CD39" s="95">
        <f t="shared" si="631"/>
        <v>-20648</v>
      </c>
      <c r="CE39" s="95">
        <f t="shared" si="631"/>
        <v>-22448</v>
      </c>
      <c r="CF39" s="95">
        <f t="shared" si="631"/>
        <v>-24248</v>
      </c>
      <c r="CG39" s="95">
        <f t="shared" si="631"/>
        <v>-26048</v>
      </c>
      <c r="CH39" s="95">
        <f t="shared" si="631"/>
        <v>-27848</v>
      </c>
      <c r="CI39" s="95">
        <f t="shared" si="631"/>
        <v>-29648</v>
      </c>
      <c r="CJ39" s="95">
        <f t="shared" si="631"/>
        <v>-31448</v>
      </c>
      <c r="CK39" s="95">
        <f t="shared" si="631"/>
        <v>-33248</v>
      </c>
      <c r="CL39" s="95">
        <f t="shared" si="631"/>
        <v>-35048</v>
      </c>
      <c r="CM39" s="95">
        <f t="shared" si="631"/>
        <v>-36848</v>
      </c>
      <c r="CN39" s="95">
        <f t="shared" si="631"/>
        <v>-38648</v>
      </c>
      <c r="CO39" s="95">
        <f t="shared" si="631"/>
        <v>-40448</v>
      </c>
      <c r="CP39" s="100">
        <v>1348</v>
      </c>
      <c r="CQ39" s="100">
        <v>0</v>
      </c>
      <c r="CR39" s="100">
        <v>80</v>
      </c>
      <c r="CS39" s="100">
        <v>3104</v>
      </c>
      <c r="CT39" s="100">
        <v>0</v>
      </c>
      <c r="CU39" s="100">
        <v>0</v>
      </c>
      <c r="CV39" s="101">
        <f t="shared" ref="CV39:CV44" si="632">IF(COUNTIF(CP39:CU39,"&gt;0")=0,0,SUM(CP39:CU39)/COUNTIF(CP39:CU39,"&gt;0"))</f>
        <v>1510.6666666666667</v>
      </c>
      <c r="CW39" s="31" t="s">
        <v>187</v>
      </c>
      <c r="CX39" s="31" t="s">
        <v>187</v>
      </c>
      <c r="CY39" s="62">
        <v>1426.3736263736264</v>
      </c>
      <c r="CZ39" s="62">
        <v>3103.9999999999995</v>
      </c>
      <c r="DA39" s="102">
        <f t="shared" ref="DA39:DA44" si="633">IFERROR(CZ39/CY39,0)</f>
        <v>2.1761479198767333</v>
      </c>
      <c r="DB39" s="62">
        <f t="shared" ref="DB39:DB44" si="634">CY39*FH39</f>
        <v>592914.98901098908</v>
      </c>
      <c r="DC39" s="62">
        <f t="shared" ref="DC39:DC44" si="635">CZ39*FH39</f>
        <v>1290270.7199999997</v>
      </c>
      <c r="DD39" s="102">
        <f t="shared" ref="DD39:DD44" si="636">IFERROR(DC39/DB39,0)</f>
        <v>2.1761479198767328</v>
      </c>
      <c r="DE39" s="31">
        <v>0</v>
      </c>
      <c r="DG39" s="31">
        <v>0</v>
      </c>
      <c r="DH39" s="48">
        <f t="shared" ref="DH39:DH44" si="637">IFERROR(ROUNDUP(DG39/$EX39,0)*$EY39,0)</f>
        <v>0</v>
      </c>
      <c r="DI39" s="62">
        <v>92</v>
      </c>
      <c r="DJ39" s="62">
        <v>35119.18</v>
      </c>
      <c r="DK39" s="48">
        <f t="shared" ref="DK39:DK44" si="638">IFERROR(ROUNDUP(DI39/$EX39,0)*$EY39,0)</f>
        <v>1</v>
      </c>
      <c r="DL39" s="62">
        <v>0</v>
      </c>
      <c r="DM39" s="62">
        <v>0</v>
      </c>
      <c r="DN39" s="62">
        <v>3237.857</v>
      </c>
      <c r="DO39" s="62">
        <v>1369682.2719999999</v>
      </c>
      <c r="DP39" s="48">
        <f t="shared" ref="DP39:DP44" si="639">IFERROR(ROUNDUP(DN39/$EX39,0)*$EY39,0)</f>
        <v>7</v>
      </c>
      <c r="DQ39" s="62">
        <v>80</v>
      </c>
      <c r="DR39" s="62">
        <v>33843.009591194961</v>
      </c>
      <c r="DS39" s="62">
        <v>4617.8060000000005</v>
      </c>
      <c r="DT39" s="62">
        <v>1945702.719</v>
      </c>
      <c r="DU39" s="48">
        <f t="shared" ref="DU39:DU44" si="640">IFERROR(ROUNDUP(DS39/$EX39,0)*$EY39,0)</f>
        <v>10</v>
      </c>
      <c r="DV39" s="62">
        <v>3104</v>
      </c>
      <c r="DW39" s="62">
        <v>1311786.9283018867</v>
      </c>
      <c r="DX39" s="62">
        <f t="shared" ref="DX39:DX44" si="641">$DF39*BK39/30</f>
        <v>0</v>
      </c>
      <c r="DY39" s="62">
        <f t="shared" ref="DY39:DY44" si="642">DX39*$FH39</f>
        <v>0</v>
      </c>
      <c r="DZ39" s="48">
        <f t="shared" ref="DZ39:DZ44" si="643">IFERROR(ROUNDUP(DX39/$EX39,0)*$EY39,0)</f>
        <v>0</v>
      </c>
      <c r="EA39" s="62">
        <f t="shared" ref="EA39:EA44" si="644">$DF39*BL39/30</f>
        <v>0</v>
      </c>
      <c r="EB39" s="62">
        <f t="shared" ref="EB39:EB44" si="645">EA39*$FH39</f>
        <v>0</v>
      </c>
      <c r="EC39" s="48">
        <f t="shared" ref="EC39:EC44" si="646">IFERROR(ROUNDUP(EA39/$EX39,0)*$EY39,0)</f>
        <v>0</v>
      </c>
      <c r="ED39" s="62">
        <f t="shared" ref="ED39:ED44" si="647">$DF39*BM39/30</f>
        <v>0</v>
      </c>
      <c r="EE39" s="62">
        <f t="shared" ref="EE39:EE44" si="648">ED39*$FH39</f>
        <v>0</v>
      </c>
      <c r="EF39" s="48">
        <f t="shared" ref="EF39:EF44" si="649">IFERROR(ROUNDUP(ED39/$EX39,0)*$EY39,0)</f>
        <v>0</v>
      </c>
      <c r="EG39" s="62">
        <f t="shared" ref="EG39:EG44" si="650">$DF39*BN39/30</f>
        <v>0</v>
      </c>
      <c r="EH39" s="62">
        <f t="shared" ref="EH39:EH44" si="651">EG39*$FH39</f>
        <v>0</v>
      </c>
      <c r="EI39" s="48">
        <f t="shared" ref="EI39:EI44" si="652">IFERROR(ROUNDUP(EG39/$EX39,0)*$EY39,0)</f>
        <v>0</v>
      </c>
      <c r="EJ39" s="62">
        <f t="shared" ref="EJ39:EJ44" si="653">$DF39*BO39/30</f>
        <v>0</v>
      </c>
      <c r="EK39" s="62">
        <f t="shared" ref="EK39:EK44" si="654">EJ39*$FH39</f>
        <v>0</v>
      </c>
      <c r="EL39" s="48">
        <f t="shared" ref="EL39:EL44" si="655">IFERROR(ROUNDUP(EJ39/$EX39,0)*$EY39,0)</f>
        <v>0</v>
      </c>
      <c r="EM39" s="62">
        <f t="shared" ref="EM39:EM44" si="656">$DF39*BP39/30</f>
        <v>0</v>
      </c>
      <c r="EN39" s="62">
        <f t="shared" ref="EN39:EN44" si="657">EM39*$FH39</f>
        <v>0</v>
      </c>
      <c r="EO39" s="48">
        <f t="shared" ref="EO39:EO44" si="658">IFERROR(ROUNDUP(EM39/$EX39,0)*$EY39,0)</f>
        <v>0</v>
      </c>
      <c r="EP39" s="62">
        <f t="shared" ref="EP39:ER44" si="659">BK39*$FH39</f>
        <v>748224</v>
      </c>
      <c r="EQ39" s="62">
        <f t="shared" si="659"/>
        <v>748224</v>
      </c>
      <c r="ER39" s="62">
        <f t="shared" si="659"/>
        <v>748224</v>
      </c>
      <c r="ES39" s="62">
        <f t="shared" ref="ES39:EU44" si="660">BN39*$FH39</f>
        <v>748224</v>
      </c>
      <c r="ET39" s="62">
        <f t="shared" si="660"/>
        <v>748224</v>
      </c>
      <c r="EU39" s="62">
        <f t="shared" si="660"/>
        <v>748224</v>
      </c>
      <c r="EV39" s="31" t="s">
        <v>498</v>
      </c>
      <c r="EW39" s="103">
        <v>0</v>
      </c>
      <c r="EX39" s="104">
        <v>512</v>
      </c>
      <c r="EY39" s="104">
        <v>1</v>
      </c>
      <c r="EZ39" s="104"/>
      <c r="FA39" s="104"/>
      <c r="FB39" s="119"/>
      <c r="FC39" s="119"/>
      <c r="FE39" s="105">
        <v>423.27</v>
      </c>
      <c r="FF39" s="105">
        <v>423.04</v>
      </c>
      <c r="FG39" s="105">
        <v>412.32</v>
      </c>
      <c r="FH39" s="106">
        <v>415.68</v>
      </c>
      <c r="FI39" s="107" t="b">
        <f t="shared" ref="FI39:FI44" si="661">EXACT(AT39,AP39)</f>
        <v>1</v>
      </c>
      <c r="FJ39" s="34"/>
      <c r="FK39" s="104" t="s">
        <v>201</v>
      </c>
      <c r="FL39" s="104" t="s">
        <v>323</v>
      </c>
      <c r="FM39" s="104">
        <v>45870</v>
      </c>
      <c r="FN39" s="104">
        <v>0</v>
      </c>
      <c r="FO39" s="104">
        <v>0</v>
      </c>
      <c r="FP39" s="104"/>
      <c r="FQ39" s="104">
        <v>0</v>
      </c>
      <c r="FR39" s="104" t="b">
        <f t="shared" si="57"/>
        <v>1</v>
      </c>
      <c r="FS39" s="104" t="b">
        <f t="shared" si="58"/>
        <v>1</v>
      </c>
      <c r="FT39" s="104" t="b">
        <f t="shared" si="59"/>
        <v>1</v>
      </c>
      <c r="FU39" s="104" t="b">
        <f t="shared" si="60"/>
        <v>0</v>
      </c>
      <c r="FV39" s="104" t="b">
        <f t="shared" si="61"/>
        <v>1</v>
      </c>
      <c r="FW39" s="104"/>
      <c r="FX39" s="104" t="b">
        <f t="shared" ref="FX39:FX44" si="662">EXACT(FQ39,BI39)</f>
        <v>1</v>
      </c>
      <c r="FY39" s="104" t="s">
        <v>214</v>
      </c>
      <c r="FZ39" s="104" t="b">
        <f t="shared" ref="FZ39:FZ44" si="663">EXACT(FY39,C39)</f>
        <v>1</v>
      </c>
      <c r="GA39" s="104">
        <v>0</v>
      </c>
      <c r="GB39" s="104" t="s">
        <v>207</v>
      </c>
      <c r="GC39" s="104"/>
      <c r="GD39" s="104" t="s">
        <v>214</v>
      </c>
      <c r="GE39" s="104">
        <v>0</v>
      </c>
      <c r="GF39" s="104" t="e">
        <v>#N/A</v>
      </c>
      <c r="GG39" s="104">
        <v>0</v>
      </c>
      <c r="GH39" s="104" t="b">
        <f t="shared" ref="GH39:GH44" si="664">EXACT(GD39,C39)</f>
        <v>1</v>
      </c>
      <c r="GI39" s="108" t="b">
        <f t="shared" ref="GI39:GI44" si="665">EXACT(GG39,G39)</f>
        <v>0</v>
      </c>
    </row>
    <row r="40" spans="1:191" s="31" customFormat="1" hidden="1" x14ac:dyDescent="0.25">
      <c r="A40" s="109">
        <v>168065</v>
      </c>
      <c r="B40" s="109">
        <v>102602</v>
      </c>
      <c r="C40" s="110" t="s">
        <v>214</v>
      </c>
      <c r="D40" s="109" t="s">
        <v>322</v>
      </c>
      <c r="E40" s="109" t="s">
        <v>324</v>
      </c>
      <c r="F40" s="109" t="s">
        <v>207</v>
      </c>
      <c r="G40" s="110"/>
      <c r="H40" s="109" t="s">
        <v>188</v>
      </c>
      <c r="I40" s="109" t="s">
        <v>189</v>
      </c>
      <c r="J40" s="109" t="s">
        <v>189</v>
      </c>
      <c r="K40" s="109"/>
      <c r="L40" s="109">
        <v>0</v>
      </c>
      <c r="M40" s="109"/>
      <c r="N40" s="111">
        <v>0</v>
      </c>
      <c r="O40" s="111">
        <v>0</v>
      </c>
      <c r="P40" s="111" t="str">
        <f t="shared" si="607"/>
        <v>нет минмакс</v>
      </c>
      <c r="Q40" s="95">
        <v>1104</v>
      </c>
      <c r="R40" s="95">
        <f t="shared" si="608"/>
        <v>21417.599999999999</v>
      </c>
      <c r="S40" s="112">
        <v>1183</v>
      </c>
      <c r="T40" s="112">
        <v>22950.199999999997</v>
      </c>
      <c r="U40" s="112">
        <f t="shared" si="609"/>
        <v>0</v>
      </c>
      <c r="V40" s="113">
        <f t="shared" si="610"/>
        <v>1104</v>
      </c>
      <c r="W40" s="113">
        <f t="shared" si="611"/>
        <v>21417.599999999999</v>
      </c>
      <c r="X40" s="113">
        <f t="shared" si="612"/>
        <v>0</v>
      </c>
      <c r="Y40" s="113"/>
      <c r="Z40" s="95">
        <v>1104</v>
      </c>
      <c r="AA40" s="95">
        <v>0</v>
      </c>
      <c r="AB40" s="95">
        <v>0</v>
      </c>
      <c r="AC40" s="95">
        <v>0</v>
      </c>
      <c r="AD40" s="95">
        <v>0</v>
      </c>
      <c r="AE40" s="95">
        <f t="shared" si="613"/>
        <v>0</v>
      </c>
      <c r="AF40" s="95">
        <f t="shared" si="614"/>
        <v>0</v>
      </c>
      <c r="AG40" s="114">
        <v>0</v>
      </c>
      <c r="AH40" s="95">
        <f t="shared" si="615"/>
        <v>1104</v>
      </c>
      <c r="AI40" s="115">
        <f t="shared" si="616"/>
        <v>21417.599999999999</v>
      </c>
      <c r="AJ40" s="95">
        <f t="shared" si="617"/>
        <v>0</v>
      </c>
      <c r="AK40" s="95">
        <f t="shared" si="618"/>
        <v>79</v>
      </c>
      <c r="AL40" s="95">
        <f t="shared" si="619"/>
        <v>396</v>
      </c>
      <c r="AM40" s="95">
        <f t="shared" si="620"/>
        <v>787.5</v>
      </c>
      <c r="AN40" s="95">
        <f t="shared" si="621"/>
        <v>135.20000000000002</v>
      </c>
      <c r="AO40" s="95" t="str">
        <f t="shared" si="622"/>
        <v>&gt; 120 дней</v>
      </c>
      <c r="AP40" s="29" t="s">
        <v>195</v>
      </c>
      <c r="AQ40" s="116" t="s">
        <v>209</v>
      </c>
      <c r="AR40" s="29" t="s">
        <v>195</v>
      </c>
      <c r="AS40" s="116" t="s">
        <v>209</v>
      </c>
      <c r="AT40" s="25" t="s">
        <v>195</v>
      </c>
      <c r="AU40" s="25"/>
      <c r="AV40" s="97" t="str">
        <f t="shared" si="623"/>
        <v>0-08</v>
      </c>
      <c r="AW40" s="117">
        <f t="shared" si="624"/>
        <v>21417.599999999999</v>
      </c>
      <c r="AX40" s="14">
        <f>MONTH(BC40)-6</f>
        <v>6</v>
      </c>
      <c r="AY40" s="25">
        <f t="shared" si="625"/>
        <v>0</v>
      </c>
      <c r="AZ40" s="109" t="s">
        <v>1017</v>
      </c>
      <c r="BA40" s="26" t="s">
        <v>196</v>
      </c>
      <c r="BB40" s="26" t="s">
        <v>299</v>
      </c>
      <c r="BC40" s="27">
        <v>46022</v>
      </c>
      <c r="BD40" s="28"/>
      <c r="BE40" s="29">
        <v>0</v>
      </c>
      <c r="BF40" s="29">
        <f t="shared" si="626"/>
        <v>0</v>
      </c>
      <c r="BG40" s="29">
        <v>0</v>
      </c>
      <c r="BH40" s="29">
        <f t="shared" si="627"/>
        <v>0</v>
      </c>
      <c r="BI40" s="99">
        <v>0</v>
      </c>
      <c r="BJ40" s="109">
        <v>0</v>
      </c>
      <c r="BK40" s="95">
        <v>0</v>
      </c>
      <c r="BL40" s="95">
        <v>337.5</v>
      </c>
      <c r="BM40" s="95">
        <v>0</v>
      </c>
      <c r="BN40" s="95">
        <v>0</v>
      </c>
      <c r="BO40" s="95">
        <v>337.5</v>
      </c>
      <c r="BP40" s="95">
        <v>112.5</v>
      </c>
      <c r="BQ40" s="95">
        <f t="shared" si="628"/>
        <v>262.5</v>
      </c>
      <c r="BR40" s="95">
        <f t="shared" si="629"/>
        <v>1104</v>
      </c>
      <c r="BS40" s="95">
        <f t="shared" si="630"/>
        <v>766.5</v>
      </c>
      <c r="BT40" s="95">
        <f t="shared" si="630"/>
        <v>766.5</v>
      </c>
      <c r="BU40" s="95">
        <f t="shared" si="630"/>
        <v>766.5</v>
      </c>
      <c r="BV40" s="95">
        <f t="shared" si="630"/>
        <v>429</v>
      </c>
      <c r="BW40" s="95">
        <f t="shared" si="630"/>
        <v>316.5</v>
      </c>
      <c r="BX40" s="95">
        <f t="shared" si="631"/>
        <v>54</v>
      </c>
      <c r="BY40" s="95">
        <f t="shared" si="631"/>
        <v>-208.5</v>
      </c>
      <c r="BZ40" s="95">
        <f t="shared" si="631"/>
        <v>-471</v>
      </c>
      <c r="CA40" s="95">
        <f t="shared" si="631"/>
        <v>-733.5</v>
      </c>
      <c r="CB40" s="95">
        <f t="shared" si="631"/>
        <v>-996</v>
      </c>
      <c r="CC40" s="95">
        <f t="shared" si="631"/>
        <v>-1258.5</v>
      </c>
      <c r="CD40" s="95">
        <f t="shared" si="631"/>
        <v>-1521</v>
      </c>
      <c r="CE40" s="95">
        <f t="shared" si="631"/>
        <v>-1783.5</v>
      </c>
      <c r="CF40" s="95">
        <f t="shared" si="631"/>
        <v>-2046</v>
      </c>
      <c r="CG40" s="95">
        <f t="shared" si="631"/>
        <v>-2308.5</v>
      </c>
      <c r="CH40" s="95">
        <f t="shared" si="631"/>
        <v>-2571</v>
      </c>
      <c r="CI40" s="95">
        <f t="shared" si="631"/>
        <v>-2833.5</v>
      </c>
      <c r="CJ40" s="95">
        <f t="shared" si="631"/>
        <v>-3096</v>
      </c>
      <c r="CK40" s="95">
        <f t="shared" si="631"/>
        <v>-3358.5</v>
      </c>
      <c r="CL40" s="95">
        <f t="shared" si="631"/>
        <v>-3621</v>
      </c>
      <c r="CM40" s="95">
        <f t="shared" si="631"/>
        <v>-3883.5</v>
      </c>
      <c r="CN40" s="95">
        <f t="shared" si="631"/>
        <v>-4146</v>
      </c>
      <c r="CO40" s="95">
        <f t="shared" si="631"/>
        <v>-4408.5</v>
      </c>
      <c r="CP40" s="100">
        <v>0</v>
      </c>
      <c r="CQ40" s="100">
        <v>0</v>
      </c>
      <c r="CR40" s="100">
        <v>317</v>
      </c>
      <c r="CS40" s="100">
        <v>0</v>
      </c>
      <c r="CT40" s="100">
        <v>79</v>
      </c>
      <c r="CU40" s="100">
        <v>0</v>
      </c>
      <c r="CV40" s="121">
        <f t="shared" si="632"/>
        <v>198</v>
      </c>
      <c r="CW40" s="31">
        <v>0</v>
      </c>
      <c r="CX40" s="31">
        <v>6</v>
      </c>
      <c r="CY40" s="62">
        <v>0</v>
      </c>
      <c r="CZ40" s="62">
        <v>0</v>
      </c>
      <c r="DA40" s="102">
        <f t="shared" si="633"/>
        <v>0</v>
      </c>
      <c r="DB40" s="62">
        <f t="shared" si="634"/>
        <v>0</v>
      </c>
      <c r="DC40" s="62">
        <f t="shared" si="635"/>
        <v>0</v>
      </c>
      <c r="DD40" s="102">
        <f t="shared" si="636"/>
        <v>0</v>
      </c>
      <c r="DE40" s="31">
        <v>0</v>
      </c>
      <c r="DF40" s="31">
        <v>90</v>
      </c>
      <c r="DG40" s="31">
        <v>0</v>
      </c>
      <c r="DH40" s="48">
        <f t="shared" si="637"/>
        <v>0</v>
      </c>
      <c r="DI40" s="62">
        <v>500</v>
      </c>
      <c r="DJ40" s="62">
        <v>11551.27</v>
      </c>
      <c r="DK40" s="48">
        <f t="shared" si="638"/>
        <v>0</v>
      </c>
      <c r="DL40" s="62">
        <v>0</v>
      </c>
      <c r="DM40" s="62">
        <v>0</v>
      </c>
      <c r="DN40" s="62">
        <v>831.92899999999997</v>
      </c>
      <c r="DO40" s="62">
        <v>16135.458000000001</v>
      </c>
      <c r="DP40" s="48">
        <f t="shared" si="639"/>
        <v>0</v>
      </c>
      <c r="DQ40" s="62">
        <v>317</v>
      </c>
      <c r="DR40" s="62">
        <v>6148.2910800000009</v>
      </c>
      <c r="DS40" s="62">
        <v>1183</v>
      </c>
      <c r="DT40" s="62">
        <v>22944.574000000001</v>
      </c>
      <c r="DU40" s="48">
        <f t="shared" si="640"/>
        <v>0</v>
      </c>
      <c r="DV40" s="62">
        <v>0</v>
      </c>
      <c r="DW40" s="62">
        <v>0</v>
      </c>
      <c r="DX40" s="62">
        <f t="shared" si="641"/>
        <v>0</v>
      </c>
      <c r="DY40" s="62">
        <f t="shared" si="642"/>
        <v>0</v>
      </c>
      <c r="DZ40" s="48">
        <f t="shared" si="643"/>
        <v>0</v>
      </c>
      <c r="EA40" s="62">
        <f t="shared" si="644"/>
        <v>1012.5</v>
      </c>
      <c r="EB40" s="62">
        <f t="shared" si="645"/>
        <v>19642.5</v>
      </c>
      <c r="EC40" s="48">
        <f t="shared" si="646"/>
        <v>0</v>
      </c>
      <c r="ED40" s="62">
        <f t="shared" si="647"/>
        <v>0</v>
      </c>
      <c r="EE40" s="62">
        <f t="shared" si="648"/>
        <v>0</v>
      </c>
      <c r="EF40" s="48">
        <f t="shared" si="649"/>
        <v>0</v>
      </c>
      <c r="EG40" s="62">
        <f t="shared" si="650"/>
        <v>0</v>
      </c>
      <c r="EH40" s="62">
        <f t="shared" si="651"/>
        <v>0</v>
      </c>
      <c r="EI40" s="48">
        <f t="shared" si="652"/>
        <v>0</v>
      </c>
      <c r="EJ40" s="62">
        <f t="shared" si="653"/>
        <v>1012.5</v>
      </c>
      <c r="EK40" s="62">
        <f t="shared" si="654"/>
        <v>19642.5</v>
      </c>
      <c r="EL40" s="48">
        <f t="shared" si="655"/>
        <v>0</v>
      </c>
      <c r="EM40" s="62">
        <f t="shared" si="656"/>
        <v>337.5</v>
      </c>
      <c r="EN40" s="62">
        <f t="shared" si="657"/>
        <v>6547.4999999999991</v>
      </c>
      <c r="EO40" s="48">
        <f t="shared" si="658"/>
        <v>0</v>
      </c>
      <c r="EP40" s="62">
        <f t="shared" si="659"/>
        <v>0</v>
      </c>
      <c r="EQ40" s="62">
        <f t="shared" si="659"/>
        <v>6547.4999999999991</v>
      </c>
      <c r="ER40" s="62">
        <f t="shared" si="659"/>
        <v>0</v>
      </c>
      <c r="ES40" s="62">
        <f t="shared" si="660"/>
        <v>0</v>
      </c>
      <c r="ET40" s="62">
        <f t="shared" si="660"/>
        <v>6547.4999999999991</v>
      </c>
      <c r="EU40" s="62">
        <f t="shared" si="660"/>
        <v>2182.5</v>
      </c>
      <c r="EV40" s="31" t="s">
        <v>192</v>
      </c>
      <c r="EW40" s="103">
        <v>0</v>
      </c>
      <c r="EX40" s="31">
        <v>0</v>
      </c>
      <c r="EY40" s="31">
        <v>0</v>
      </c>
      <c r="FB40" s="119"/>
      <c r="FC40" s="119"/>
      <c r="FE40" s="105">
        <v>19.399999999999999</v>
      </c>
      <c r="FF40" s="105">
        <v>19.399999999999999</v>
      </c>
      <c r="FG40" s="105">
        <v>19.399999999999999</v>
      </c>
      <c r="FH40" s="106">
        <v>19.399999999999999</v>
      </c>
      <c r="FI40" s="107" t="b">
        <f t="shared" si="661"/>
        <v>1</v>
      </c>
      <c r="FJ40" s="34"/>
      <c r="FK40" s="104" t="s">
        <v>196</v>
      </c>
      <c r="FL40" s="104" t="s">
        <v>299</v>
      </c>
      <c r="FM40" s="104">
        <v>45962</v>
      </c>
      <c r="FN40" s="104">
        <v>0</v>
      </c>
      <c r="FO40" s="104">
        <v>0</v>
      </c>
      <c r="FP40" s="104"/>
      <c r="FQ40" s="104">
        <v>0</v>
      </c>
      <c r="FR40" s="103" t="b">
        <f t="shared" si="57"/>
        <v>1</v>
      </c>
      <c r="FS40" s="103" t="b">
        <f t="shared" si="58"/>
        <v>1</v>
      </c>
      <c r="FT40" s="103" t="b">
        <f t="shared" si="59"/>
        <v>0</v>
      </c>
      <c r="FU40" s="103" t="b">
        <f t="shared" si="60"/>
        <v>0</v>
      </c>
      <c r="FV40" s="103" t="b">
        <f t="shared" si="61"/>
        <v>1</v>
      </c>
      <c r="FW40" s="103"/>
      <c r="FX40" s="120" t="b">
        <f t="shared" si="662"/>
        <v>1</v>
      </c>
      <c r="FY40" s="104" t="s">
        <v>214</v>
      </c>
      <c r="FZ40" s="104" t="b">
        <f t="shared" si="663"/>
        <v>1</v>
      </c>
      <c r="GA40" s="104">
        <v>0</v>
      </c>
      <c r="GB40" s="104" t="s">
        <v>207</v>
      </c>
      <c r="GD40" s="104" t="s">
        <v>214</v>
      </c>
      <c r="GE40" s="104">
        <v>0</v>
      </c>
      <c r="GF40" s="104" t="e">
        <v>#N/A</v>
      </c>
      <c r="GG40" s="104">
        <v>0</v>
      </c>
      <c r="GH40" s="104" t="b">
        <f t="shared" si="664"/>
        <v>1</v>
      </c>
      <c r="GI40" s="8" t="b">
        <f t="shared" si="665"/>
        <v>0</v>
      </c>
    </row>
    <row r="41" spans="1:191" s="31" customFormat="1" hidden="1" x14ac:dyDescent="0.25">
      <c r="A41" s="109">
        <v>168219</v>
      </c>
      <c r="B41" s="109">
        <v>102677</v>
      </c>
      <c r="C41" s="110" t="s">
        <v>214</v>
      </c>
      <c r="D41" s="109" t="s">
        <v>322</v>
      </c>
      <c r="E41" s="109" t="s">
        <v>325</v>
      </c>
      <c r="F41" s="109" t="s">
        <v>207</v>
      </c>
      <c r="G41" s="110"/>
      <c r="H41" s="109" t="s">
        <v>188</v>
      </c>
      <c r="I41" s="109" t="s">
        <v>189</v>
      </c>
      <c r="J41" s="109" t="s">
        <v>189</v>
      </c>
      <c r="K41" s="109"/>
      <c r="L41" s="109">
        <v>0</v>
      </c>
      <c r="M41" s="109"/>
      <c r="N41" s="111">
        <v>0</v>
      </c>
      <c r="O41" s="111">
        <v>0</v>
      </c>
      <c r="P41" s="111" t="str">
        <f t="shared" si="607"/>
        <v>нет минмакс</v>
      </c>
      <c r="Q41" s="95">
        <v>0</v>
      </c>
      <c r="R41" s="95">
        <f t="shared" si="608"/>
        <v>0</v>
      </c>
      <c r="S41" s="112">
        <v>929</v>
      </c>
      <c r="T41" s="112">
        <v>5546.13</v>
      </c>
      <c r="U41" s="112">
        <f t="shared" si="609"/>
        <v>0</v>
      </c>
      <c r="V41" s="113">
        <f t="shared" si="610"/>
        <v>0</v>
      </c>
      <c r="W41" s="113">
        <f t="shared" si="611"/>
        <v>0</v>
      </c>
      <c r="X41" s="113">
        <f t="shared" si="612"/>
        <v>0</v>
      </c>
      <c r="Y41" s="113"/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f t="shared" si="613"/>
        <v>0</v>
      </c>
      <c r="AF41" s="95">
        <f t="shared" si="614"/>
        <v>0</v>
      </c>
      <c r="AG41" s="114">
        <v>0</v>
      </c>
      <c r="AH41" s="95">
        <f t="shared" si="615"/>
        <v>0</v>
      </c>
      <c r="AI41" s="115">
        <f t="shared" si="616"/>
        <v>0</v>
      </c>
      <c r="AJ41" s="95">
        <f t="shared" si="617"/>
        <v>0</v>
      </c>
      <c r="AK41" s="95">
        <f t="shared" ref="AK41:AK44" si="666">SUM(CS41:CU41)</f>
        <v>929</v>
      </c>
      <c r="AL41" s="95">
        <f t="shared" si="619"/>
        <v>5937</v>
      </c>
      <c r="AM41" s="95">
        <f t="shared" si="620"/>
        <v>12600</v>
      </c>
      <c r="AN41" s="95">
        <f t="shared" si="621"/>
        <v>6.6357142857142852</v>
      </c>
      <c r="AO41" s="95" t="str">
        <f t="shared" si="622"/>
        <v>&lt; 30 дней</v>
      </c>
      <c r="AP41" s="29" t="s">
        <v>185</v>
      </c>
      <c r="AQ41" s="116" t="s">
        <v>186</v>
      </c>
      <c r="AR41" s="29" t="s">
        <v>185</v>
      </c>
      <c r="AS41" s="116" t="s">
        <v>191</v>
      </c>
      <c r="AT41" s="25" t="s">
        <v>185</v>
      </c>
      <c r="AU41" s="25"/>
      <c r="AV41" s="97" t="str">
        <f t="shared" si="623"/>
        <v>нет остатка</v>
      </c>
      <c r="AW41" s="117">
        <f t="shared" si="624"/>
        <v>0</v>
      </c>
      <c r="AX41" s="118"/>
      <c r="AY41" s="25">
        <f t="shared" si="625"/>
        <v>0</v>
      </c>
      <c r="AZ41" s="109" t="s">
        <v>1017</v>
      </c>
      <c r="BA41" s="26"/>
      <c r="BB41" s="26"/>
      <c r="BC41" s="27"/>
      <c r="BD41" s="28"/>
      <c r="BE41" s="29">
        <v>0</v>
      </c>
      <c r="BF41" s="29">
        <f t="shared" si="626"/>
        <v>0</v>
      </c>
      <c r="BG41" s="29">
        <v>0</v>
      </c>
      <c r="BH41" s="29">
        <f t="shared" si="627"/>
        <v>0</v>
      </c>
      <c r="BI41" s="99">
        <v>0</v>
      </c>
      <c r="BJ41" s="109">
        <v>0</v>
      </c>
      <c r="BK41" s="95">
        <v>0</v>
      </c>
      <c r="BL41" s="95">
        <v>5400</v>
      </c>
      <c r="BM41" s="95">
        <v>0</v>
      </c>
      <c r="BN41" s="95">
        <v>0</v>
      </c>
      <c r="BO41" s="95">
        <v>5400</v>
      </c>
      <c r="BP41" s="95">
        <v>1800</v>
      </c>
      <c r="BQ41" s="95">
        <f t="shared" si="628"/>
        <v>4200</v>
      </c>
      <c r="BR41" s="95">
        <f t="shared" si="629"/>
        <v>0</v>
      </c>
      <c r="BS41" s="95">
        <f t="shared" si="630"/>
        <v>-5400</v>
      </c>
      <c r="BT41" s="95">
        <f t="shared" si="630"/>
        <v>-5400</v>
      </c>
      <c r="BU41" s="95">
        <f t="shared" si="630"/>
        <v>-5400</v>
      </c>
      <c r="BV41" s="95">
        <f t="shared" si="630"/>
        <v>-10800</v>
      </c>
      <c r="BW41" s="95">
        <f t="shared" si="630"/>
        <v>-12600</v>
      </c>
      <c r="BX41" s="95">
        <f t="shared" si="631"/>
        <v>-16800</v>
      </c>
      <c r="BY41" s="95">
        <f t="shared" si="631"/>
        <v>-21000</v>
      </c>
      <c r="BZ41" s="95">
        <f t="shared" si="631"/>
        <v>-25200</v>
      </c>
      <c r="CA41" s="95">
        <f t="shared" si="631"/>
        <v>-29400</v>
      </c>
      <c r="CB41" s="95">
        <f t="shared" si="631"/>
        <v>-33600</v>
      </c>
      <c r="CC41" s="95">
        <f t="shared" si="631"/>
        <v>-37800</v>
      </c>
      <c r="CD41" s="95">
        <f t="shared" si="631"/>
        <v>-42000</v>
      </c>
      <c r="CE41" s="95">
        <f t="shared" si="631"/>
        <v>-46200</v>
      </c>
      <c r="CF41" s="95">
        <f t="shared" si="631"/>
        <v>-50400</v>
      </c>
      <c r="CG41" s="95">
        <f t="shared" si="631"/>
        <v>-54600</v>
      </c>
      <c r="CH41" s="95">
        <f t="shared" si="631"/>
        <v>-58800</v>
      </c>
      <c r="CI41" s="95">
        <f t="shared" si="631"/>
        <v>-63000</v>
      </c>
      <c r="CJ41" s="95">
        <f t="shared" si="631"/>
        <v>-67200</v>
      </c>
      <c r="CK41" s="95">
        <f t="shared" si="631"/>
        <v>-71400</v>
      </c>
      <c r="CL41" s="95">
        <f t="shared" si="631"/>
        <v>-75600</v>
      </c>
      <c r="CM41" s="95">
        <f t="shared" si="631"/>
        <v>-79800</v>
      </c>
      <c r="CN41" s="95">
        <f t="shared" si="631"/>
        <v>-84000</v>
      </c>
      <c r="CO41" s="95">
        <f t="shared" si="631"/>
        <v>-88200</v>
      </c>
      <c r="CP41" s="100">
        <v>0</v>
      </c>
      <c r="CQ41" s="100">
        <v>0</v>
      </c>
      <c r="CR41" s="100">
        <v>5008</v>
      </c>
      <c r="CS41" s="100">
        <v>0</v>
      </c>
      <c r="CT41" s="100">
        <v>929</v>
      </c>
      <c r="CU41" s="100">
        <v>0</v>
      </c>
      <c r="CV41" s="121">
        <f t="shared" si="632"/>
        <v>2968.5</v>
      </c>
      <c r="CW41" s="31">
        <v>0</v>
      </c>
      <c r="CX41" s="31">
        <v>0</v>
      </c>
      <c r="CY41" s="62">
        <v>0</v>
      </c>
      <c r="CZ41" s="62">
        <v>0</v>
      </c>
      <c r="DA41" s="102">
        <f t="shared" si="633"/>
        <v>0</v>
      </c>
      <c r="DB41" s="62">
        <f t="shared" si="634"/>
        <v>0</v>
      </c>
      <c r="DC41" s="62">
        <f t="shared" si="635"/>
        <v>0</v>
      </c>
      <c r="DD41" s="102">
        <f t="shared" si="636"/>
        <v>0</v>
      </c>
      <c r="DE41" s="31">
        <v>0</v>
      </c>
      <c r="DF41" s="31">
        <v>90</v>
      </c>
      <c r="DG41" s="31">
        <v>0</v>
      </c>
      <c r="DH41" s="48">
        <f t="shared" si="637"/>
        <v>0</v>
      </c>
      <c r="DI41" s="62">
        <v>5681</v>
      </c>
      <c r="DJ41" s="62">
        <v>33906.089999999997</v>
      </c>
      <c r="DK41" s="48">
        <f t="shared" si="638"/>
        <v>0</v>
      </c>
      <c r="DL41" s="62">
        <v>0</v>
      </c>
      <c r="DM41" s="62">
        <v>0</v>
      </c>
      <c r="DN41" s="62">
        <v>2617.0010000000002</v>
      </c>
      <c r="DO41" s="62">
        <v>15619.181</v>
      </c>
      <c r="DP41" s="48">
        <f t="shared" si="639"/>
        <v>0</v>
      </c>
      <c r="DQ41" s="62">
        <v>5008</v>
      </c>
      <c r="DR41" s="62">
        <v>29889.764478084842</v>
      </c>
      <c r="DS41" s="62">
        <v>929</v>
      </c>
      <c r="DT41" s="62">
        <v>5544.5879999999997</v>
      </c>
      <c r="DU41" s="48">
        <f t="shared" si="640"/>
        <v>0</v>
      </c>
      <c r="DV41" s="62">
        <v>0</v>
      </c>
      <c r="DW41" s="62">
        <v>0</v>
      </c>
      <c r="DX41" s="62">
        <f t="shared" si="641"/>
        <v>0</v>
      </c>
      <c r="DY41" s="62">
        <f t="shared" si="642"/>
        <v>0</v>
      </c>
      <c r="DZ41" s="48">
        <f t="shared" si="643"/>
        <v>0</v>
      </c>
      <c r="EA41" s="62">
        <f t="shared" si="644"/>
        <v>16200</v>
      </c>
      <c r="EB41" s="62">
        <f t="shared" si="645"/>
        <v>96714</v>
      </c>
      <c r="EC41" s="48">
        <f t="shared" si="646"/>
        <v>0</v>
      </c>
      <c r="ED41" s="62">
        <f t="shared" si="647"/>
        <v>0</v>
      </c>
      <c r="EE41" s="62">
        <f t="shared" si="648"/>
        <v>0</v>
      </c>
      <c r="EF41" s="48">
        <f t="shared" si="649"/>
        <v>0</v>
      </c>
      <c r="EG41" s="62">
        <f t="shared" si="650"/>
        <v>0</v>
      </c>
      <c r="EH41" s="62">
        <f t="shared" si="651"/>
        <v>0</v>
      </c>
      <c r="EI41" s="48">
        <f t="shared" si="652"/>
        <v>0</v>
      </c>
      <c r="EJ41" s="62">
        <f t="shared" si="653"/>
        <v>16200</v>
      </c>
      <c r="EK41" s="62">
        <f t="shared" si="654"/>
        <v>96714</v>
      </c>
      <c r="EL41" s="48">
        <f t="shared" si="655"/>
        <v>0</v>
      </c>
      <c r="EM41" s="62">
        <f t="shared" si="656"/>
        <v>5400</v>
      </c>
      <c r="EN41" s="62">
        <f t="shared" si="657"/>
        <v>32238</v>
      </c>
      <c r="EO41" s="48">
        <f t="shared" si="658"/>
        <v>0</v>
      </c>
      <c r="EP41" s="62">
        <f t="shared" si="659"/>
        <v>0</v>
      </c>
      <c r="EQ41" s="62">
        <f t="shared" si="659"/>
        <v>32238</v>
      </c>
      <c r="ER41" s="62">
        <f t="shared" si="659"/>
        <v>0</v>
      </c>
      <c r="ES41" s="62">
        <f t="shared" si="660"/>
        <v>0</v>
      </c>
      <c r="ET41" s="62">
        <f t="shared" si="660"/>
        <v>32238</v>
      </c>
      <c r="EU41" s="62">
        <f t="shared" si="660"/>
        <v>10746</v>
      </c>
      <c r="EV41" s="31" t="s">
        <v>192</v>
      </c>
      <c r="EW41" s="103">
        <v>0</v>
      </c>
      <c r="EX41" s="31">
        <v>0</v>
      </c>
      <c r="EY41" s="31">
        <v>0</v>
      </c>
      <c r="FB41" s="119"/>
      <c r="FC41" s="119"/>
      <c r="FE41" s="105">
        <v>5.97</v>
      </c>
      <c r="FF41" s="105">
        <v>5.97</v>
      </c>
      <c r="FG41" s="105">
        <v>5.97</v>
      </c>
      <c r="FH41" s="106">
        <v>5.97</v>
      </c>
      <c r="FI41" s="107" t="b">
        <f t="shared" si="661"/>
        <v>1</v>
      </c>
      <c r="FJ41" s="34"/>
      <c r="FK41" s="104">
        <v>0</v>
      </c>
      <c r="FL41" s="104">
        <v>0</v>
      </c>
      <c r="FM41" s="104">
        <v>0</v>
      </c>
      <c r="FN41" s="104">
        <v>0</v>
      </c>
      <c r="FO41" s="104">
        <v>0</v>
      </c>
      <c r="FP41" s="104"/>
      <c r="FQ41" s="104">
        <v>0</v>
      </c>
      <c r="FR41" s="103" t="b">
        <f t="shared" si="57"/>
        <v>0</v>
      </c>
      <c r="FS41" s="103" t="b">
        <f t="shared" si="58"/>
        <v>0</v>
      </c>
      <c r="FT41" s="103" t="b">
        <f t="shared" si="59"/>
        <v>0</v>
      </c>
      <c r="FU41" s="103" t="b">
        <f t="shared" si="60"/>
        <v>0</v>
      </c>
      <c r="FV41" s="103" t="b">
        <f t="shared" si="61"/>
        <v>1</v>
      </c>
      <c r="FW41" s="103"/>
      <c r="FX41" s="120" t="b">
        <f t="shared" si="662"/>
        <v>1</v>
      </c>
      <c r="FY41" s="104" t="s">
        <v>214</v>
      </c>
      <c r="FZ41" s="104" t="b">
        <f t="shared" si="663"/>
        <v>1</v>
      </c>
      <c r="GA41" s="104">
        <v>0</v>
      </c>
      <c r="GB41" s="104" t="s">
        <v>207</v>
      </c>
      <c r="GD41" s="104" t="s">
        <v>214</v>
      </c>
      <c r="GE41" s="104">
        <v>0</v>
      </c>
      <c r="GF41" s="104" t="e">
        <v>#N/A</v>
      </c>
      <c r="GG41" s="104">
        <v>0</v>
      </c>
      <c r="GH41" s="104" t="b">
        <f t="shared" si="664"/>
        <v>1</v>
      </c>
      <c r="GI41" s="8" t="b">
        <f t="shared" si="665"/>
        <v>0</v>
      </c>
    </row>
    <row r="42" spans="1:191" s="31" customFormat="1" hidden="1" x14ac:dyDescent="0.25">
      <c r="A42" s="109">
        <v>168220</v>
      </c>
      <c r="B42" s="109">
        <v>100870</v>
      </c>
      <c r="C42" s="110" t="s">
        <v>214</v>
      </c>
      <c r="D42" s="109" t="s">
        <v>322</v>
      </c>
      <c r="E42" s="109" t="s">
        <v>326</v>
      </c>
      <c r="F42" s="109" t="s">
        <v>207</v>
      </c>
      <c r="G42" s="110"/>
      <c r="H42" s="109" t="s">
        <v>188</v>
      </c>
      <c r="I42" s="109" t="s">
        <v>189</v>
      </c>
      <c r="J42" s="109" t="s">
        <v>189</v>
      </c>
      <c r="K42" s="109"/>
      <c r="L42" s="109">
        <v>0</v>
      </c>
      <c r="M42" s="109"/>
      <c r="N42" s="111">
        <v>0</v>
      </c>
      <c r="O42" s="111">
        <v>0</v>
      </c>
      <c r="P42" s="111" t="str">
        <f t="shared" si="607"/>
        <v>нет минмакс</v>
      </c>
      <c r="Q42" s="95">
        <v>0</v>
      </c>
      <c r="R42" s="95">
        <f t="shared" si="608"/>
        <v>0</v>
      </c>
      <c r="S42" s="112">
        <v>927</v>
      </c>
      <c r="T42" s="112">
        <v>5534.19</v>
      </c>
      <c r="U42" s="112">
        <f t="shared" si="609"/>
        <v>0</v>
      </c>
      <c r="V42" s="113">
        <f t="shared" si="610"/>
        <v>0</v>
      </c>
      <c r="W42" s="113">
        <f t="shared" si="611"/>
        <v>0</v>
      </c>
      <c r="X42" s="113">
        <f t="shared" si="612"/>
        <v>0</v>
      </c>
      <c r="Y42" s="113"/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f t="shared" si="613"/>
        <v>0</v>
      </c>
      <c r="AF42" s="95">
        <f t="shared" si="614"/>
        <v>0</v>
      </c>
      <c r="AG42" s="114">
        <v>0</v>
      </c>
      <c r="AH42" s="95">
        <f t="shared" si="615"/>
        <v>0</v>
      </c>
      <c r="AI42" s="115">
        <f t="shared" si="616"/>
        <v>0</v>
      </c>
      <c r="AJ42" s="95">
        <f t="shared" si="617"/>
        <v>0</v>
      </c>
      <c r="AK42" s="95">
        <f t="shared" si="666"/>
        <v>927</v>
      </c>
      <c r="AL42" s="95">
        <f t="shared" si="619"/>
        <v>5935</v>
      </c>
      <c r="AM42" s="95">
        <f t="shared" si="620"/>
        <v>12600</v>
      </c>
      <c r="AN42" s="95">
        <f t="shared" si="621"/>
        <v>6.6214285714285719</v>
      </c>
      <c r="AO42" s="95" t="str">
        <f t="shared" si="622"/>
        <v>&lt; 30 дней</v>
      </c>
      <c r="AP42" s="29" t="s">
        <v>185</v>
      </c>
      <c r="AQ42" s="116" t="s">
        <v>186</v>
      </c>
      <c r="AR42" s="29" t="s">
        <v>185</v>
      </c>
      <c r="AS42" s="116" t="s">
        <v>191</v>
      </c>
      <c r="AT42" s="25" t="s">
        <v>185</v>
      </c>
      <c r="AU42" s="25"/>
      <c r="AV42" s="97" t="str">
        <f t="shared" si="623"/>
        <v>нет остатка</v>
      </c>
      <c r="AW42" s="117">
        <f t="shared" si="624"/>
        <v>0</v>
      </c>
      <c r="AX42" s="118"/>
      <c r="AY42" s="25">
        <f t="shared" si="625"/>
        <v>0</v>
      </c>
      <c r="AZ42" s="109" t="s">
        <v>1017</v>
      </c>
      <c r="BA42" s="26"/>
      <c r="BB42" s="26"/>
      <c r="BC42" s="27"/>
      <c r="BD42" s="28"/>
      <c r="BE42" s="29">
        <v>0</v>
      </c>
      <c r="BF42" s="29">
        <f t="shared" si="626"/>
        <v>0</v>
      </c>
      <c r="BG42" s="29">
        <v>0</v>
      </c>
      <c r="BH42" s="29">
        <f t="shared" si="627"/>
        <v>0</v>
      </c>
      <c r="BI42" s="99">
        <v>0</v>
      </c>
      <c r="BJ42" s="109">
        <v>0</v>
      </c>
      <c r="BK42" s="95">
        <v>0</v>
      </c>
      <c r="BL42" s="95">
        <v>5400</v>
      </c>
      <c r="BM42" s="95">
        <v>0</v>
      </c>
      <c r="BN42" s="95">
        <v>0</v>
      </c>
      <c r="BO42" s="95">
        <v>5400</v>
      </c>
      <c r="BP42" s="95">
        <v>1800</v>
      </c>
      <c r="BQ42" s="95">
        <f t="shared" si="628"/>
        <v>4200</v>
      </c>
      <c r="BR42" s="95">
        <f t="shared" si="629"/>
        <v>0</v>
      </c>
      <c r="BS42" s="95">
        <f t="shared" si="630"/>
        <v>-5400</v>
      </c>
      <c r="BT42" s="95">
        <f t="shared" si="630"/>
        <v>-5400</v>
      </c>
      <c r="BU42" s="95">
        <f t="shared" si="630"/>
        <v>-5400</v>
      </c>
      <c r="BV42" s="95">
        <f t="shared" si="630"/>
        <v>-10800</v>
      </c>
      <c r="BW42" s="95">
        <f t="shared" si="630"/>
        <v>-12600</v>
      </c>
      <c r="BX42" s="95">
        <f t="shared" si="631"/>
        <v>-16800</v>
      </c>
      <c r="BY42" s="95">
        <f t="shared" si="631"/>
        <v>-21000</v>
      </c>
      <c r="BZ42" s="95">
        <f t="shared" si="631"/>
        <v>-25200</v>
      </c>
      <c r="CA42" s="95">
        <f t="shared" si="631"/>
        <v>-29400</v>
      </c>
      <c r="CB42" s="95">
        <f t="shared" si="631"/>
        <v>-33600</v>
      </c>
      <c r="CC42" s="95">
        <f t="shared" si="631"/>
        <v>-37800</v>
      </c>
      <c r="CD42" s="95">
        <f t="shared" si="631"/>
        <v>-42000</v>
      </c>
      <c r="CE42" s="95">
        <f t="shared" si="631"/>
        <v>-46200</v>
      </c>
      <c r="CF42" s="95">
        <f t="shared" si="631"/>
        <v>-50400</v>
      </c>
      <c r="CG42" s="95">
        <f t="shared" si="631"/>
        <v>-54600</v>
      </c>
      <c r="CH42" s="95">
        <f t="shared" si="631"/>
        <v>-58800</v>
      </c>
      <c r="CI42" s="95">
        <f t="shared" si="631"/>
        <v>-63000</v>
      </c>
      <c r="CJ42" s="95">
        <f t="shared" si="631"/>
        <v>-67200</v>
      </c>
      <c r="CK42" s="95">
        <f t="shared" si="631"/>
        <v>-71400</v>
      </c>
      <c r="CL42" s="95">
        <f t="shared" si="631"/>
        <v>-75600</v>
      </c>
      <c r="CM42" s="95">
        <f t="shared" si="631"/>
        <v>-79800</v>
      </c>
      <c r="CN42" s="95">
        <f t="shared" si="631"/>
        <v>-84000</v>
      </c>
      <c r="CO42" s="95">
        <f t="shared" si="631"/>
        <v>-88200</v>
      </c>
      <c r="CP42" s="100">
        <v>0</v>
      </c>
      <c r="CQ42" s="100">
        <v>0</v>
      </c>
      <c r="CR42" s="100">
        <v>5008</v>
      </c>
      <c r="CS42" s="100">
        <v>0</v>
      </c>
      <c r="CT42" s="100">
        <v>927</v>
      </c>
      <c r="CU42" s="100">
        <v>0</v>
      </c>
      <c r="CV42" s="121">
        <f t="shared" si="632"/>
        <v>2967.5</v>
      </c>
      <c r="CW42" s="31">
        <v>0</v>
      </c>
      <c r="CX42" s="31">
        <v>0</v>
      </c>
      <c r="CY42" s="62">
        <v>0</v>
      </c>
      <c r="CZ42" s="62">
        <v>0</v>
      </c>
      <c r="DA42" s="102">
        <f t="shared" si="633"/>
        <v>0</v>
      </c>
      <c r="DB42" s="62">
        <f t="shared" si="634"/>
        <v>0</v>
      </c>
      <c r="DC42" s="62">
        <f t="shared" si="635"/>
        <v>0</v>
      </c>
      <c r="DD42" s="102">
        <f t="shared" si="636"/>
        <v>0</v>
      </c>
      <c r="DE42" s="31">
        <v>0</v>
      </c>
      <c r="DF42" s="31">
        <v>90</v>
      </c>
      <c r="DG42" s="31">
        <v>0</v>
      </c>
      <c r="DH42" s="48">
        <f t="shared" si="637"/>
        <v>0</v>
      </c>
      <c r="DI42" s="62">
        <v>5664</v>
      </c>
      <c r="DJ42" s="62">
        <v>33805.9</v>
      </c>
      <c r="DK42" s="48">
        <f t="shared" si="638"/>
        <v>0</v>
      </c>
      <c r="DL42" s="62">
        <v>0</v>
      </c>
      <c r="DM42" s="62">
        <v>0</v>
      </c>
      <c r="DN42" s="62">
        <v>2609.107</v>
      </c>
      <c r="DO42" s="62">
        <v>15572.652000000002</v>
      </c>
      <c r="DP42" s="48">
        <f t="shared" si="639"/>
        <v>0</v>
      </c>
      <c r="DQ42" s="62">
        <v>5008</v>
      </c>
      <c r="DR42" s="62">
        <v>29890.854548022595</v>
      </c>
      <c r="DS42" s="62">
        <v>927</v>
      </c>
      <c r="DT42" s="62">
        <v>5532.8590000000004</v>
      </c>
      <c r="DU42" s="48">
        <f t="shared" si="640"/>
        <v>0</v>
      </c>
      <c r="DV42" s="62">
        <v>0</v>
      </c>
      <c r="DW42" s="62">
        <v>0</v>
      </c>
      <c r="DX42" s="62">
        <f t="shared" si="641"/>
        <v>0</v>
      </c>
      <c r="DY42" s="62">
        <f t="shared" si="642"/>
        <v>0</v>
      </c>
      <c r="DZ42" s="48">
        <f t="shared" si="643"/>
        <v>0</v>
      </c>
      <c r="EA42" s="62">
        <f t="shared" si="644"/>
        <v>16200</v>
      </c>
      <c r="EB42" s="62">
        <f t="shared" si="645"/>
        <v>96714</v>
      </c>
      <c r="EC42" s="48">
        <f t="shared" si="646"/>
        <v>0</v>
      </c>
      <c r="ED42" s="62">
        <f t="shared" si="647"/>
        <v>0</v>
      </c>
      <c r="EE42" s="62">
        <f t="shared" si="648"/>
        <v>0</v>
      </c>
      <c r="EF42" s="48">
        <f t="shared" si="649"/>
        <v>0</v>
      </c>
      <c r="EG42" s="62">
        <f t="shared" si="650"/>
        <v>0</v>
      </c>
      <c r="EH42" s="62">
        <f t="shared" si="651"/>
        <v>0</v>
      </c>
      <c r="EI42" s="48">
        <f t="shared" si="652"/>
        <v>0</v>
      </c>
      <c r="EJ42" s="62">
        <f t="shared" si="653"/>
        <v>16200</v>
      </c>
      <c r="EK42" s="62">
        <f t="shared" si="654"/>
        <v>96714</v>
      </c>
      <c r="EL42" s="48">
        <f t="shared" si="655"/>
        <v>0</v>
      </c>
      <c r="EM42" s="62">
        <f t="shared" si="656"/>
        <v>5400</v>
      </c>
      <c r="EN42" s="62">
        <f t="shared" si="657"/>
        <v>32238</v>
      </c>
      <c r="EO42" s="48">
        <f t="shared" si="658"/>
        <v>0</v>
      </c>
      <c r="EP42" s="62">
        <f t="shared" si="659"/>
        <v>0</v>
      </c>
      <c r="EQ42" s="62">
        <f t="shared" si="659"/>
        <v>32238</v>
      </c>
      <c r="ER42" s="62">
        <f t="shared" si="659"/>
        <v>0</v>
      </c>
      <c r="ES42" s="62">
        <f t="shared" si="660"/>
        <v>0</v>
      </c>
      <c r="ET42" s="62">
        <f t="shared" si="660"/>
        <v>32238</v>
      </c>
      <c r="EU42" s="62">
        <f t="shared" si="660"/>
        <v>10746</v>
      </c>
      <c r="EV42" s="31" t="s">
        <v>192</v>
      </c>
      <c r="EW42" s="103">
        <v>0</v>
      </c>
      <c r="EX42" s="31">
        <v>0</v>
      </c>
      <c r="EY42" s="31">
        <v>0</v>
      </c>
      <c r="FB42" s="119"/>
      <c r="FC42" s="119"/>
      <c r="FE42" s="105">
        <v>5.97</v>
      </c>
      <c r="FF42" s="105">
        <v>5.97</v>
      </c>
      <c r="FG42" s="105">
        <v>5.97</v>
      </c>
      <c r="FH42" s="106">
        <v>5.97</v>
      </c>
      <c r="FI42" s="107" t="b">
        <f t="shared" si="661"/>
        <v>1</v>
      </c>
      <c r="FJ42" s="34"/>
      <c r="FK42" s="104">
        <v>0</v>
      </c>
      <c r="FL42" s="104">
        <v>0</v>
      </c>
      <c r="FM42" s="104">
        <v>0</v>
      </c>
      <c r="FN42" s="104">
        <v>0</v>
      </c>
      <c r="FO42" s="104">
        <v>0</v>
      </c>
      <c r="FP42" s="104"/>
      <c r="FQ42" s="104">
        <v>0</v>
      </c>
      <c r="FR42" s="103" t="b">
        <f t="shared" si="57"/>
        <v>0</v>
      </c>
      <c r="FS42" s="103" t="b">
        <f t="shared" si="58"/>
        <v>0</v>
      </c>
      <c r="FT42" s="103" t="b">
        <f t="shared" si="59"/>
        <v>0</v>
      </c>
      <c r="FU42" s="103" t="b">
        <f t="shared" si="60"/>
        <v>0</v>
      </c>
      <c r="FV42" s="103" t="b">
        <f t="shared" si="61"/>
        <v>1</v>
      </c>
      <c r="FW42" s="103"/>
      <c r="FX42" s="120" t="b">
        <f t="shared" si="662"/>
        <v>1</v>
      </c>
      <c r="FY42" s="104" t="s">
        <v>214</v>
      </c>
      <c r="FZ42" s="104" t="b">
        <f t="shared" si="663"/>
        <v>1</v>
      </c>
      <c r="GA42" s="104">
        <v>0</v>
      </c>
      <c r="GB42" s="104" t="s">
        <v>207</v>
      </c>
      <c r="GD42" s="104" t="s">
        <v>214</v>
      </c>
      <c r="GE42" s="104">
        <v>0</v>
      </c>
      <c r="GF42" s="104" t="e">
        <v>#N/A</v>
      </c>
      <c r="GG42" s="104">
        <v>0</v>
      </c>
      <c r="GH42" s="104" t="b">
        <f t="shared" si="664"/>
        <v>1</v>
      </c>
      <c r="GI42" s="8" t="b">
        <f t="shared" si="665"/>
        <v>0</v>
      </c>
    </row>
    <row r="43" spans="1:191" s="31" customFormat="1" ht="45" hidden="1" x14ac:dyDescent="0.25">
      <c r="A43" s="93">
        <v>1007</v>
      </c>
      <c r="B43" s="93">
        <v>806325</v>
      </c>
      <c r="C43" s="110" t="s">
        <v>214</v>
      </c>
      <c r="D43" s="93" t="s">
        <v>327</v>
      </c>
      <c r="E43" s="93" t="s">
        <v>327</v>
      </c>
      <c r="F43" s="93" t="s">
        <v>207</v>
      </c>
      <c r="G43" s="110"/>
      <c r="H43" s="93" t="s">
        <v>81</v>
      </c>
      <c r="I43" s="93" t="s">
        <v>320</v>
      </c>
      <c r="J43" s="93" t="s">
        <v>247</v>
      </c>
      <c r="K43" s="93" t="s">
        <v>194</v>
      </c>
      <c r="L43" s="93">
        <v>0</v>
      </c>
      <c r="M43" s="93"/>
      <c r="N43" s="122">
        <v>0</v>
      </c>
      <c r="O43" s="122">
        <v>0</v>
      </c>
      <c r="P43" s="122" t="str">
        <f t="shared" si="607"/>
        <v>нет минмакс</v>
      </c>
      <c r="Q43" s="95">
        <v>34</v>
      </c>
      <c r="R43" s="95">
        <f t="shared" si="608"/>
        <v>795756.74</v>
      </c>
      <c r="S43" s="94">
        <v>34</v>
      </c>
      <c r="T43" s="94">
        <v>795756.74</v>
      </c>
      <c r="U43" s="94">
        <f t="shared" si="609"/>
        <v>13.5</v>
      </c>
      <c r="V43" s="94">
        <f t="shared" si="610"/>
        <v>34</v>
      </c>
      <c r="W43" s="94">
        <f t="shared" si="611"/>
        <v>795756.74</v>
      </c>
      <c r="X43" s="94">
        <f t="shared" si="612"/>
        <v>13.5</v>
      </c>
      <c r="Y43" s="113"/>
      <c r="Z43" s="95">
        <v>34</v>
      </c>
      <c r="AA43" s="94">
        <v>0</v>
      </c>
      <c r="AB43" s="94">
        <v>0</v>
      </c>
      <c r="AC43" s="95">
        <v>0</v>
      </c>
      <c r="AD43" s="95">
        <v>0</v>
      </c>
      <c r="AE43" s="95">
        <f t="shared" si="613"/>
        <v>0</v>
      </c>
      <c r="AF43" s="95">
        <f t="shared" si="614"/>
        <v>0</v>
      </c>
      <c r="AG43" s="96">
        <v>0</v>
      </c>
      <c r="AH43" s="95">
        <f t="shared" si="615"/>
        <v>34</v>
      </c>
      <c r="AI43" s="94">
        <f t="shared" si="616"/>
        <v>795756.74</v>
      </c>
      <c r="AJ43" s="94">
        <f t="shared" si="617"/>
        <v>0</v>
      </c>
      <c r="AK43" s="94">
        <f t="shared" si="666"/>
        <v>0</v>
      </c>
      <c r="AL43" s="94">
        <f t="shared" si="619"/>
        <v>30</v>
      </c>
      <c r="AM43" s="94">
        <f t="shared" si="620"/>
        <v>200</v>
      </c>
      <c r="AN43" s="94">
        <f t="shared" si="621"/>
        <v>25.5</v>
      </c>
      <c r="AO43" s="94" t="str">
        <f t="shared" si="622"/>
        <v>&lt; 30 дней</v>
      </c>
      <c r="AP43" s="94" t="s">
        <v>195</v>
      </c>
      <c r="AQ43" s="123" t="s">
        <v>190</v>
      </c>
      <c r="AR43" s="94" t="s">
        <v>195</v>
      </c>
      <c r="AS43" s="116" t="s">
        <v>198</v>
      </c>
      <c r="AT43" s="94" t="s">
        <v>195</v>
      </c>
      <c r="AU43" s="94"/>
      <c r="AV43" s="97" t="str">
        <f t="shared" si="623"/>
        <v>0-02</v>
      </c>
      <c r="AW43" s="98">
        <f t="shared" si="624"/>
        <v>795756.74</v>
      </c>
      <c r="AX43" s="14">
        <f>MONTH(BC43)-6</f>
        <v>3</v>
      </c>
      <c r="AY43" s="94">
        <f t="shared" si="625"/>
        <v>0</v>
      </c>
      <c r="AZ43" s="93" t="s">
        <v>1018</v>
      </c>
      <c r="BA43" s="26" t="s">
        <v>201</v>
      </c>
      <c r="BB43" s="26" t="s">
        <v>328</v>
      </c>
      <c r="BC43" s="27">
        <v>45930</v>
      </c>
      <c r="BD43" s="28"/>
      <c r="BE43" s="29">
        <v>0</v>
      </c>
      <c r="BF43" s="29">
        <f t="shared" si="626"/>
        <v>0</v>
      </c>
      <c r="BG43" s="29">
        <v>0</v>
      </c>
      <c r="BH43" s="29">
        <f t="shared" si="627"/>
        <v>0</v>
      </c>
      <c r="BI43" s="99">
        <v>0</v>
      </c>
      <c r="BJ43" s="109" t="s">
        <v>187</v>
      </c>
      <c r="BK43" s="100">
        <v>0</v>
      </c>
      <c r="BL43" s="100">
        <v>40</v>
      </c>
      <c r="BM43" s="100">
        <v>40</v>
      </c>
      <c r="BN43" s="100">
        <v>40</v>
      </c>
      <c r="BO43" s="100">
        <v>40</v>
      </c>
      <c r="BP43" s="100">
        <v>40</v>
      </c>
      <c r="BQ43" s="95">
        <f t="shared" si="628"/>
        <v>40</v>
      </c>
      <c r="BR43" s="95">
        <f t="shared" si="629"/>
        <v>34</v>
      </c>
      <c r="BS43" s="95">
        <f t="shared" si="630"/>
        <v>-6</v>
      </c>
      <c r="BT43" s="95">
        <f t="shared" si="630"/>
        <v>-46</v>
      </c>
      <c r="BU43" s="95">
        <f t="shared" si="630"/>
        <v>-86</v>
      </c>
      <c r="BV43" s="95">
        <f t="shared" si="630"/>
        <v>-126</v>
      </c>
      <c r="BW43" s="95">
        <f t="shared" si="630"/>
        <v>-166</v>
      </c>
      <c r="BX43" s="95">
        <f t="shared" si="631"/>
        <v>-206</v>
      </c>
      <c r="BY43" s="95">
        <f t="shared" si="631"/>
        <v>-246</v>
      </c>
      <c r="BZ43" s="95">
        <f t="shared" si="631"/>
        <v>-286</v>
      </c>
      <c r="CA43" s="95">
        <f t="shared" si="631"/>
        <v>-326</v>
      </c>
      <c r="CB43" s="95">
        <f t="shared" si="631"/>
        <v>-366</v>
      </c>
      <c r="CC43" s="95">
        <f t="shared" si="631"/>
        <v>-406</v>
      </c>
      <c r="CD43" s="95">
        <f t="shared" si="631"/>
        <v>-446</v>
      </c>
      <c r="CE43" s="95">
        <f t="shared" si="631"/>
        <v>-486</v>
      </c>
      <c r="CF43" s="95">
        <f t="shared" si="631"/>
        <v>-526</v>
      </c>
      <c r="CG43" s="95">
        <f t="shared" si="631"/>
        <v>-566</v>
      </c>
      <c r="CH43" s="95">
        <f t="shared" si="631"/>
        <v>-606</v>
      </c>
      <c r="CI43" s="95">
        <f t="shared" si="631"/>
        <v>-646</v>
      </c>
      <c r="CJ43" s="95">
        <f t="shared" si="631"/>
        <v>-686</v>
      </c>
      <c r="CK43" s="95">
        <f t="shared" si="631"/>
        <v>-726</v>
      </c>
      <c r="CL43" s="95">
        <f t="shared" si="631"/>
        <v>-766</v>
      </c>
      <c r="CM43" s="95">
        <f t="shared" si="631"/>
        <v>-806</v>
      </c>
      <c r="CN43" s="95">
        <f t="shared" si="631"/>
        <v>-846</v>
      </c>
      <c r="CO43" s="95">
        <f t="shared" si="631"/>
        <v>-886</v>
      </c>
      <c r="CP43" s="100">
        <v>30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  <c r="CV43" s="101">
        <f t="shared" si="632"/>
        <v>30</v>
      </c>
      <c r="CW43" s="31" t="s">
        <v>187</v>
      </c>
      <c r="CX43" s="31" t="s">
        <v>187</v>
      </c>
      <c r="CY43" s="62">
        <v>24</v>
      </c>
      <c r="CZ43" s="62">
        <v>0</v>
      </c>
      <c r="DA43" s="102">
        <f t="shared" si="633"/>
        <v>0</v>
      </c>
      <c r="DB43" s="62">
        <f t="shared" si="634"/>
        <v>561710.64</v>
      </c>
      <c r="DC43" s="62">
        <f t="shared" si="635"/>
        <v>0</v>
      </c>
      <c r="DD43" s="102">
        <f t="shared" si="636"/>
        <v>0</v>
      </c>
      <c r="DE43" s="31">
        <v>0</v>
      </c>
      <c r="DG43" s="31">
        <v>0</v>
      </c>
      <c r="DH43" s="48">
        <f t="shared" si="637"/>
        <v>0</v>
      </c>
      <c r="DI43" s="62">
        <v>34</v>
      </c>
      <c r="DJ43" s="62">
        <v>795756.84000000008</v>
      </c>
      <c r="DK43" s="48">
        <f t="shared" si="638"/>
        <v>13.5</v>
      </c>
      <c r="DL43" s="62">
        <v>0</v>
      </c>
      <c r="DM43" s="62">
        <v>0</v>
      </c>
      <c r="DN43" s="62">
        <v>34</v>
      </c>
      <c r="DO43" s="62">
        <v>795756.84000000008</v>
      </c>
      <c r="DP43" s="48">
        <f t="shared" si="639"/>
        <v>13.5</v>
      </c>
      <c r="DQ43" s="62">
        <v>0</v>
      </c>
      <c r="DR43" s="62">
        <v>0</v>
      </c>
      <c r="DS43" s="62">
        <v>34</v>
      </c>
      <c r="DT43" s="62">
        <v>795756.84000000008</v>
      </c>
      <c r="DU43" s="48">
        <f t="shared" si="640"/>
        <v>13.5</v>
      </c>
      <c r="DV43" s="62">
        <v>0</v>
      </c>
      <c r="DW43" s="62">
        <v>0</v>
      </c>
      <c r="DX43" s="62">
        <f t="shared" si="641"/>
        <v>0</v>
      </c>
      <c r="DY43" s="62">
        <f t="shared" si="642"/>
        <v>0</v>
      </c>
      <c r="DZ43" s="48">
        <f t="shared" si="643"/>
        <v>0</v>
      </c>
      <c r="EA43" s="62">
        <f t="shared" si="644"/>
        <v>0</v>
      </c>
      <c r="EB43" s="62">
        <f t="shared" si="645"/>
        <v>0</v>
      </c>
      <c r="EC43" s="48">
        <f t="shared" si="646"/>
        <v>0</v>
      </c>
      <c r="ED43" s="62">
        <f t="shared" si="647"/>
        <v>0</v>
      </c>
      <c r="EE43" s="62">
        <f t="shared" si="648"/>
        <v>0</v>
      </c>
      <c r="EF43" s="48">
        <f t="shared" si="649"/>
        <v>0</v>
      </c>
      <c r="EG43" s="62">
        <f t="shared" si="650"/>
        <v>0</v>
      </c>
      <c r="EH43" s="62">
        <f t="shared" si="651"/>
        <v>0</v>
      </c>
      <c r="EI43" s="48">
        <f t="shared" si="652"/>
        <v>0</v>
      </c>
      <c r="EJ43" s="62">
        <f t="shared" si="653"/>
        <v>0</v>
      </c>
      <c r="EK43" s="62">
        <f t="shared" si="654"/>
        <v>0</v>
      </c>
      <c r="EL43" s="48">
        <f t="shared" si="655"/>
        <v>0</v>
      </c>
      <c r="EM43" s="62">
        <f t="shared" si="656"/>
        <v>0</v>
      </c>
      <c r="EN43" s="62">
        <f t="shared" si="657"/>
        <v>0</v>
      </c>
      <c r="EO43" s="48">
        <f t="shared" si="658"/>
        <v>0</v>
      </c>
      <c r="EP43" s="62">
        <f t="shared" si="659"/>
        <v>0</v>
      </c>
      <c r="EQ43" s="62">
        <f t="shared" si="659"/>
        <v>936184.4</v>
      </c>
      <c r="ER43" s="62">
        <f t="shared" si="659"/>
        <v>936184.4</v>
      </c>
      <c r="ES43" s="62">
        <f t="shared" si="660"/>
        <v>936184.4</v>
      </c>
      <c r="ET43" s="62">
        <f t="shared" si="660"/>
        <v>936184.4</v>
      </c>
      <c r="EU43" s="62">
        <f t="shared" si="660"/>
        <v>936184.4</v>
      </c>
      <c r="EV43" s="31" t="s">
        <v>487</v>
      </c>
      <c r="EW43" s="103">
        <v>0</v>
      </c>
      <c r="EX43" s="104">
        <v>4</v>
      </c>
      <c r="EY43" s="104">
        <v>1.5</v>
      </c>
      <c r="EZ43" s="104"/>
      <c r="FA43" s="104"/>
      <c r="FB43" s="119"/>
      <c r="FC43" s="119"/>
      <c r="FE43" s="105">
        <v>23404.61</v>
      </c>
      <c r="FF43" s="105">
        <v>23404.61</v>
      </c>
      <c r="FG43" s="105">
        <v>23388.77</v>
      </c>
      <c r="FH43" s="106">
        <v>23404.61</v>
      </c>
      <c r="FI43" s="107" t="b">
        <f t="shared" si="661"/>
        <v>1</v>
      </c>
      <c r="FJ43" s="34"/>
      <c r="FK43" s="104" t="s">
        <v>201</v>
      </c>
      <c r="FL43" s="104" t="s">
        <v>328</v>
      </c>
      <c r="FM43" s="104">
        <v>45930</v>
      </c>
      <c r="FN43" s="104">
        <v>0</v>
      </c>
      <c r="FO43" s="104">
        <v>0</v>
      </c>
      <c r="FP43" s="104"/>
      <c r="FQ43" s="104">
        <v>0</v>
      </c>
      <c r="FR43" s="104" t="b">
        <f t="shared" si="57"/>
        <v>1</v>
      </c>
      <c r="FS43" s="104" t="b">
        <f t="shared" si="58"/>
        <v>1</v>
      </c>
      <c r="FT43" s="104" t="b">
        <f t="shared" si="59"/>
        <v>1</v>
      </c>
      <c r="FU43" s="104" t="b">
        <f t="shared" si="60"/>
        <v>0</v>
      </c>
      <c r="FV43" s="104" t="b">
        <f t="shared" si="61"/>
        <v>1</v>
      </c>
      <c r="FW43" s="104"/>
      <c r="FX43" s="104" t="b">
        <f t="shared" si="662"/>
        <v>1</v>
      </c>
      <c r="FY43" s="104" t="s">
        <v>214</v>
      </c>
      <c r="FZ43" s="104" t="b">
        <f t="shared" si="663"/>
        <v>1</v>
      </c>
      <c r="GA43" s="104">
        <v>0</v>
      </c>
      <c r="GB43" s="104" t="s">
        <v>207</v>
      </c>
      <c r="GC43" s="104"/>
      <c r="GD43" s="104" t="s">
        <v>214</v>
      </c>
      <c r="GE43" s="104">
        <v>0</v>
      </c>
      <c r="GF43" s="104" t="e">
        <v>#N/A</v>
      </c>
      <c r="GG43" s="104">
        <v>0</v>
      </c>
      <c r="GH43" s="104" t="b">
        <f t="shared" si="664"/>
        <v>1</v>
      </c>
      <c r="GI43" s="108" t="b">
        <f t="shared" si="665"/>
        <v>0</v>
      </c>
    </row>
    <row r="44" spans="1:191" s="31" customFormat="1" hidden="1" x14ac:dyDescent="0.25">
      <c r="A44" s="109">
        <v>33050</v>
      </c>
      <c r="B44" s="109">
        <v>632049</v>
      </c>
      <c r="C44" s="110" t="s">
        <v>214</v>
      </c>
      <c r="D44" s="109" t="s">
        <v>327</v>
      </c>
      <c r="E44" s="109" t="s">
        <v>329</v>
      </c>
      <c r="F44" s="109" t="s">
        <v>207</v>
      </c>
      <c r="G44" s="110"/>
      <c r="H44" s="109" t="s">
        <v>188</v>
      </c>
      <c r="I44" s="109" t="s">
        <v>189</v>
      </c>
      <c r="J44" s="109" t="s">
        <v>189</v>
      </c>
      <c r="K44" s="109"/>
      <c r="L44" s="109">
        <v>0</v>
      </c>
      <c r="M44" s="109"/>
      <c r="N44" s="111">
        <v>0</v>
      </c>
      <c r="O44" s="111">
        <v>0</v>
      </c>
      <c r="P44" s="111" t="str">
        <f t="shared" si="607"/>
        <v>нет минмакс</v>
      </c>
      <c r="Q44" s="95">
        <v>0</v>
      </c>
      <c r="R44" s="95">
        <f t="shared" si="608"/>
        <v>0</v>
      </c>
      <c r="S44" s="112">
        <v>0</v>
      </c>
      <c r="T44" s="112">
        <v>0</v>
      </c>
      <c r="U44" s="112">
        <f t="shared" si="609"/>
        <v>0</v>
      </c>
      <c r="V44" s="113">
        <f t="shared" si="610"/>
        <v>0</v>
      </c>
      <c r="W44" s="113">
        <f t="shared" si="611"/>
        <v>0</v>
      </c>
      <c r="X44" s="113">
        <f t="shared" si="612"/>
        <v>0</v>
      </c>
      <c r="Y44" s="113"/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f t="shared" si="613"/>
        <v>0</v>
      </c>
      <c r="AF44" s="95">
        <f t="shared" si="614"/>
        <v>0</v>
      </c>
      <c r="AG44" s="114">
        <v>0</v>
      </c>
      <c r="AH44" s="95">
        <f t="shared" si="615"/>
        <v>0</v>
      </c>
      <c r="AI44" s="115">
        <f t="shared" si="616"/>
        <v>0</v>
      </c>
      <c r="AJ44" s="95">
        <f t="shared" si="617"/>
        <v>0</v>
      </c>
      <c r="AK44" s="95">
        <f t="shared" si="666"/>
        <v>0</v>
      </c>
      <c r="AL44" s="95">
        <f t="shared" si="619"/>
        <v>71</v>
      </c>
      <c r="AM44" s="95">
        <f t="shared" si="620"/>
        <v>226</v>
      </c>
      <c r="AN44" s="95">
        <f t="shared" si="621"/>
        <v>0</v>
      </c>
      <c r="AO44" s="95" t="str">
        <f t="shared" si="622"/>
        <v>нет остатка</v>
      </c>
      <c r="AP44" s="29" t="s">
        <v>185</v>
      </c>
      <c r="AQ44" s="116" t="s">
        <v>191</v>
      </c>
      <c r="AR44" s="29" t="s">
        <v>185</v>
      </c>
      <c r="AS44" s="116" t="s">
        <v>191</v>
      </c>
      <c r="AT44" s="25" t="s">
        <v>185</v>
      </c>
      <c r="AU44" s="25"/>
      <c r="AV44" s="97" t="str">
        <f t="shared" si="623"/>
        <v>нет остатка</v>
      </c>
      <c r="AW44" s="117">
        <f t="shared" si="624"/>
        <v>0</v>
      </c>
      <c r="AX44" s="118"/>
      <c r="AY44" s="25">
        <f t="shared" si="625"/>
        <v>0</v>
      </c>
      <c r="AZ44" s="109" t="s">
        <v>1018</v>
      </c>
      <c r="BA44" s="26"/>
      <c r="BB44" s="26"/>
      <c r="BC44" s="27"/>
      <c r="BD44" s="28"/>
      <c r="BE44" s="29">
        <v>0</v>
      </c>
      <c r="BF44" s="29">
        <f t="shared" si="626"/>
        <v>0</v>
      </c>
      <c r="BG44" s="29">
        <v>0</v>
      </c>
      <c r="BH44" s="29">
        <f t="shared" si="627"/>
        <v>0</v>
      </c>
      <c r="BI44" s="99">
        <v>0</v>
      </c>
      <c r="BJ44" s="109">
        <v>0</v>
      </c>
      <c r="BK44" s="95">
        <v>0</v>
      </c>
      <c r="BL44" s="95">
        <v>62</v>
      </c>
      <c r="BM44" s="95">
        <v>0</v>
      </c>
      <c r="BN44" s="95">
        <v>62</v>
      </c>
      <c r="BO44" s="95">
        <v>62</v>
      </c>
      <c r="BP44" s="95">
        <v>40</v>
      </c>
      <c r="BQ44" s="95">
        <f t="shared" si="628"/>
        <v>56.5</v>
      </c>
      <c r="BR44" s="95">
        <f t="shared" si="629"/>
        <v>0</v>
      </c>
      <c r="BS44" s="95">
        <f t="shared" si="630"/>
        <v>-62</v>
      </c>
      <c r="BT44" s="95">
        <f t="shared" si="630"/>
        <v>-62</v>
      </c>
      <c r="BU44" s="95">
        <f t="shared" si="630"/>
        <v>-124</v>
      </c>
      <c r="BV44" s="95">
        <f t="shared" si="630"/>
        <v>-186</v>
      </c>
      <c r="BW44" s="95">
        <f t="shared" si="630"/>
        <v>-226</v>
      </c>
      <c r="BX44" s="95">
        <f t="shared" si="631"/>
        <v>-282.5</v>
      </c>
      <c r="BY44" s="95">
        <f t="shared" si="631"/>
        <v>-339</v>
      </c>
      <c r="BZ44" s="95">
        <f t="shared" si="631"/>
        <v>-395.5</v>
      </c>
      <c r="CA44" s="95">
        <f t="shared" si="631"/>
        <v>-452</v>
      </c>
      <c r="CB44" s="95">
        <f t="shared" si="631"/>
        <v>-508.5</v>
      </c>
      <c r="CC44" s="95">
        <f t="shared" si="631"/>
        <v>-565</v>
      </c>
      <c r="CD44" s="95">
        <f t="shared" si="631"/>
        <v>-621.5</v>
      </c>
      <c r="CE44" s="95">
        <f t="shared" si="631"/>
        <v>-678</v>
      </c>
      <c r="CF44" s="95">
        <f t="shared" si="631"/>
        <v>-734.5</v>
      </c>
      <c r="CG44" s="95">
        <f t="shared" si="631"/>
        <v>-791</v>
      </c>
      <c r="CH44" s="95">
        <f t="shared" si="631"/>
        <v>-847.5</v>
      </c>
      <c r="CI44" s="95">
        <f t="shared" si="631"/>
        <v>-904</v>
      </c>
      <c r="CJ44" s="95">
        <f t="shared" si="631"/>
        <v>-960.5</v>
      </c>
      <c r="CK44" s="95">
        <f t="shared" si="631"/>
        <v>-1017</v>
      </c>
      <c r="CL44" s="95">
        <f t="shared" si="631"/>
        <v>-1073.5</v>
      </c>
      <c r="CM44" s="95">
        <f t="shared" si="631"/>
        <v>-1130</v>
      </c>
      <c r="CN44" s="95">
        <f t="shared" si="631"/>
        <v>-1186.5</v>
      </c>
      <c r="CO44" s="95">
        <f t="shared" si="631"/>
        <v>-1243</v>
      </c>
      <c r="CP44" s="100">
        <v>71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  <c r="CV44" s="121">
        <f t="shared" si="632"/>
        <v>71</v>
      </c>
      <c r="CW44" s="31">
        <v>0</v>
      </c>
      <c r="CX44" s="31">
        <v>0</v>
      </c>
      <c r="CY44" s="62">
        <v>0</v>
      </c>
      <c r="CZ44" s="62">
        <v>0</v>
      </c>
      <c r="DA44" s="102">
        <f t="shared" si="633"/>
        <v>0</v>
      </c>
      <c r="DB44" s="62">
        <f t="shared" si="634"/>
        <v>0</v>
      </c>
      <c r="DC44" s="62">
        <f t="shared" si="635"/>
        <v>0</v>
      </c>
      <c r="DD44" s="102">
        <f t="shared" si="636"/>
        <v>0</v>
      </c>
      <c r="DE44" s="31">
        <v>0</v>
      </c>
      <c r="DF44" s="31">
        <v>90</v>
      </c>
      <c r="DG44" s="31">
        <v>0</v>
      </c>
      <c r="DH44" s="48">
        <f t="shared" si="637"/>
        <v>0</v>
      </c>
      <c r="DI44" s="62">
        <v>0</v>
      </c>
      <c r="DJ44" s="62">
        <v>0</v>
      </c>
      <c r="DK44" s="48">
        <f t="shared" si="638"/>
        <v>0</v>
      </c>
      <c r="DL44" s="62">
        <v>0</v>
      </c>
      <c r="DM44" s="62">
        <v>0</v>
      </c>
      <c r="DN44" s="62">
        <v>0</v>
      </c>
      <c r="DO44" s="62">
        <v>0</v>
      </c>
      <c r="DP44" s="48">
        <f t="shared" si="639"/>
        <v>0</v>
      </c>
      <c r="DQ44" s="62">
        <v>0</v>
      </c>
      <c r="DR44" s="62">
        <v>0</v>
      </c>
      <c r="DS44" s="62">
        <v>0</v>
      </c>
      <c r="DT44" s="62">
        <v>0</v>
      </c>
      <c r="DU44" s="48">
        <f t="shared" si="640"/>
        <v>0</v>
      </c>
      <c r="DV44" s="62">
        <v>0</v>
      </c>
      <c r="DW44" s="62">
        <v>0</v>
      </c>
      <c r="DX44" s="62">
        <f t="shared" si="641"/>
        <v>0</v>
      </c>
      <c r="DY44" s="62">
        <f t="shared" si="642"/>
        <v>0</v>
      </c>
      <c r="DZ44" s="48">
        <f t="shared" si="643"/>
        <v>0</v>
      </c>
      <c r="EA44" s="62">
        <f t="shared" si="644"/>
        <v>186</v>
      </c>
      <c r="EB44" s="62">
        <f t="shared" si="645"/>
        <v>9852.42</v>
      </c>
      <c r="EC44" s="48">
        <f t="shared" si="646"/>
        <v>0</v>
      </c>
      <c r="ED44" s="62">
        <f t="shared" si="647"/>
        <v>0</v>
      </c>
      <c r="EE44" s="62">
        <f t="shared" si="648"/>
        <v>0</v>
      </c>
      <c r="EF44" s="48">
        <f t="shared" si="649"/>
        <v>0</v>
      </c>
      <c r="EG44" s="62">
        <f t="shared" si="650"/>
        <v>186</v>
      </c>
      <c r="EH44" s="62">
        <f t="shared" si="651"/>
        <v>9852.42</v>
      </c>
      <c r="EI44" s="48">
        <f t="shared" si="652"/>
        <v>0</v>
      </c>
      <c r="EJ44" s="62">
        <f t="shared" si="653"/>
        <v>186</v>
      </c>
      <c r="EK44" s="62">
        <f t="shared" si="654"/>
        <v>9852.42</v>
      </c>
      <c r="EL44" s="48">
        <f t="shared" si="655"/>
        <v>0</v>
      </c>
      <c r="EM44" s="62">
        <f t="shared" si="656"/>
        <v>120</v>
      </c>
      <c r="EN44" s="62">
        <f t="shared" si="657"/>
        <v>6356.4</v>
      </c>
      <c r="EO44" s="48">
        <f t="shared" si="658"/>
        <v>0</v>
      </c>
      <c r="EP44" s="62">
        <f t="shared" si="659"/>
        <v>0</v>
      </c>
      <c r="EQ44" s="62">
        <f t="shared" si="659"/>
        <v>3284.14</v>
      </c>
      <c r="ER44" s="62">
        <f t="shared" si="659"/>
        <v>0</v>
      </c>
      <c r="ES44" s="62">
        <f t="shared" si="660"/>
        <v>3284.14</v>
      </c>
      <c r="ET44" s="62">
        <f t="shared" si="660"/>
        <v>3284.14</v>
      </c>
      <c r="EU44" s="62">
        <f t="shared" si="660"/>
        <v>2118.8000000000002</v>
      </c>
      <c r="EV44" s="31" t="s">
        <v>192</v>
      </c>
      <c r="EW44" s="103">
        <v>0</v>
      </c>
      <c r="EX44" s="31">
        <v>0</v>
      </c>
      <c r="EY44" s="31">
        <v>0</v>
      </c>
      <c r="FB44" s="119"/>
      <c r="FC44" s="119"/>
      <c r="FE44" s="105">
        <v>52.97</v>
      </c>
      <c r="FF44" s="105">
        <v>52.97</v>
      </c>
      <c r="FG44" s="105">
        <v>52.97</v>
      </c>
      <c r="FH44" s="106">
        <v>52.97</v>
      </c>
      <c r="FI44" s="107" t="b">
        <f t="shared" si="661"/>
        <v>1</v>
      </c>
      <c r="FJ44" s="34"/>
      <c r="FK44" s="104">
        <v>0</v>
      </c>
      <c r="FL44" s="104">
        <v>0</v>
      </c>
      <c r="FM44" s="104">
        <v>0</v>
      </c>
      <c r="FN44" s="104">
        <v>0</v>
      </c>
      <c r="FO44" s="104">
        <v>0</v>
      </c>
      <c r="FP44" s="104"/>
      <c r="FQ44" s="104">
        <v>0</v>
      </c>
      <c r="FR44" s="103" t="b">
        <f t="shared" si="57"/>
        <v>0</v>
      </c>
      <c r="FS44" s="103" t="b">
        <f t="shared" si="58"/>
        <v>0</v>
      </c>
      <c r="FT44" s="103" t="b">
        <f t="shared" si="59"/>
        <v>0</v>
      </c>
      <c r="FU44" s="103" t="b">
        <f t="shared" si="60"/>
        <v>0</v>
      </c>
      <c r="FV44" s="103" t="b">
        <f t="shared" si="61"/>
        <v>1</v>
      </c>
      <c r="FW44" s="103"/>
      <c r="FX44" s="120" t="b">
        <f t="shared" si="662"/>
        <v>1</v>
      </c>
      <c r="FY44" s="104" t="s">
        <v>214</v>
      </c>
      <c r="FZ44" s="104" t="b">
        <f t="shared" si="663"/>
        <v>1</v>
      </c>
      <c r="GA44" s="104">
        <v>0</v>
      </c>
      <c r="GB44" s="104" t="s">
        <v>207</v>
      </c>
      <c r="GD44" s="104" t="s">
        <v>214</v>
      </c>
      <c r="GE44" s="104">
        <v>0</v>
      </c>
      <c r="GF44" s="104" t="e">
        <v>#N/A</v>
      </c>
      <c r="GG44" s="104">
        <v>0</v>
      </c>
      <c r="GH44" s="104" t="b">
        <f t="shared" si="664"/>
        <v>1</v>
      </c>
      <c r="GI44" s="8" t="b">
        <f t="shared" si="665"/>
        <v>0</v>
      </c>
    </row>
    <row r="45" spans="1:191" s="31" customFormat="1" ht="60" hidden="1" x14ac:dyDescent="0.25">
      <c r="A45" s="93">
        <v>156763</v>
      </c>
      <c r="B45" s="93">
        <v>981100</v>
      </c>
      <c r="C45" s="110" t="s">
        <v>214</v>
      </c>
      <c r="D45" s="93" t="s">
        <v>330</v>
      </c>
      <c r="E45" s="93" t="s">
        <v>330</v>
      </c>
      <c r="F45" s="93" t="s">
        <v>207</v>
      </c>
      <c r="G45" s="110"/>
      <c r="H45" s="93" t="s">
        <v>81</v>
      </c>
      <c r="I45" s="93" t="s">
        <v>331</v>
      </c>
      <c r="J45" s="93" t="s">
        <v>183</v>
      </c>
      <c r="K45" s="93" t="s">
        <v>194</v>
      </c>
      <c r="L45" s="93">
        <v>0</v>
      </c>
      <c r="M45" s="93"/>
      <c r="N45" s="122">
        <v>0</v>
      </c>
      <c r="O45" s="122">
        <v>0</v>
      </c>
      <c r="P45" s="122" t="str">
        <f t="shared" ref="P45:P50" si="667">IF(AND(N45=0,O45=0),"нет минмакс",IF((S45-N45)&lt;0,"меньше мин",IF((S45-O45)&gt;0,"больше макс","в диапазоне")))</f>
        <v>нет минмакс</v>
      </c>
      <c r="Q45" s="95">
        <v>5760</v>
      </c>
      <c r="R45" s="95">
        <f t="shared" ref="R45:R50" si="668">Q45*FH45</f>
        <v>694886.40000000002</v>
      </c>
      <c r="S45" s="94">
        <v>5952</v>
      </c>
      <c r="T45" s="94">
        <v>718049.28000000003</v>
      </c>
      <c r="U45" s="94">
        <f t="shared" ref="U45:U50" si="669">IFERROR(ROUNDUP(S45/$EX45,0)*$EY45,0)</f>
        <v>10</v>
      </c>
      <c r="V45" s="94">
        <f t="shared" ref="V45:V50" si="670">SUM(Z45:AD45)</f>
        <v>5472</v>
      </c>
      <c r="W45" s="94">
        <f t="shared" ref="W45:W50" si="671">V45*FH45</f>
        <v>660142.07999999996</v>
      </c>
      <c r="X45" s="94">
        <f t="shared" ref="X45:X50" si="672">IFERROR(ROUNDUP(V45/$EX45,0)*$EY45,0)</f>
        <v>10</v>
      </c>
      <c r="Y45" s="113"/>
      <c r="Z45" s="95">
        <v>5292</v>
      </c>
      <c r="AA45" s="94">
        <v>0</v>
      </c>
      <c r="AB45" s="94">
        <v>0</v>
      </c>
      <c r="AC45" s="95">
        <v>180</v>
      </c>
      <c r="AD45" s="95">
        <v>0</v>
      </c>
      <c r="AE45" s="95">
        <f t="shared" ref="AE45:AE50" si="673">AA45*FH45</f>
        <v>0</v>
      </c>
      <c r="AF45" s="95">
        <f t="shared" ref="AF45:AF50" si="674">AB45*FH45</f>
        <v>0</v>
      </c>
      <c r="AG45" s="96">
        <v>168</v>
      </c>
      <c r="AH45" s="95">
        <f t="shared" ref="AH45:AH50" si="675">V45-AG45</f>
        <v>5304</v>
      </c>
      <c r="AI45" s="94">
        <f t="shared" ref="AI45:AI50" si="676">IF(AH45&gt;0,AH45*FH45,0)</f>
        <v>639874.56000000006</v>
      </c>
      <c r="AJ45" s="94">
        <f t="shared" ref="AJ45:AJ50" si="677">CU45</f>
        <v>60</v>
      </c>
      <c r="AK45" s="94">
        <f t="shared" ref="AK45:AK50" si="678">SUM(CS45:CU45)</f>
        <v>480</v>
      </c>
      <c r="AL45" s="94">
        <f t="shared" ref="AL45:AL50" si="679">SUM(CP45:CU45)</f>
        <v>852</v>
      </c>
      <c r="AM45" s="94">
        <f t="shared" ref="AM45:AM50" si="680">SUM(BK45:BP45)</f>
        <v>4500</v>
      </c>
      <c r="AN45" s="94">
        <f t="shared" ref="AN45:AN50" si="681">IFERROR(S45/BQ45*30,"нет оборота")</f>
        <v>119.03999999999999</v>
      </c>
      <c r="AO45" s="94" t="str">
        <f t="shared" ref="AO45:AO50" si="682">IF(S45=0,"нет остатка",IF(AN45="нет оборота","нет плана",IF(AN45&lt;30,"&lt; 30 дней",IF(AND(AN45&gt;=30,AN45&lt;60),"&gt; 30 дней (до 60)",IF(AND(AN45&gt;=60,AN45&lt;70),"&gt; 60 дней (до 70)",IF(AND(AN45&gt;=70,AN45&lt;80),"&gt; 70 дней (до 80)",IF(AND(AN45&gt;=80,AN45&lt;90),"&gt; 80 дней (до 90)",IF(AND(AN45&gt;=90,AN45&lt;120),"&gt; 90 дней (до 120)",IF(AN45&gt;=120,"&gt; 120 дней")))))))))</f>
        <v>&gt; 90 дней (до 120)</v>
      </c>
      <c r="AP45" s="94" t="s">
        <v>195</v>
      </c>
      <c r="AQ45" s="123" t="s">
        <v>218</v>
      </c>
      <c r="AR45" s="94" t="s">
        <v>195</v>
      </c>
      <c r="AS45" s="116" t="s">
        <v>210</v>
      </c>
      <c r="AT45" s="94" t="s">
        <v>195</v>
      </c>
      <c r="AU45" s="94"/>
      <c r="AV45" s="97" t="str">
        <f t="shared" ref="AV45:AV50" si="683">IF(V45=0,"нет остатка",IF(SUM(BK45:BP45)=0,"Нет планов",IF(BR45&lt;=0,"0-01",IF(BS45&lt;=0,"0-02",IF(BT45&lt;=0,"0-03",IF(BU45&lt;=0,"0-04",IF(BV45&lt;=0,"0-05",IF(BW45&lt;=0,"0-06",IF(BX45&lt;=0,"0-07",IF(BY45&lt;=0,"0-08",IF(BZ45&lt;=0,"0-09",IF(CA45&lt;=0,"0-10",IF(CB45&lt;=0,"0-11",IF(CC45&lt;=0,"0-12",IF(CD45&lt;=0,"0-13",IF(CE45&lt;=0,"0-14",IF(CF45&lt;=0,"0-15",IF(CG45&lt;=0,"0-16",IF(CH45&lt;=0,"0-17",IF(CI45&lt;=0,"0-18",IF(CJ45&lt;=0,"0-19",IF(CK45&lt;=0,"0-20",IF(CL45&lt;=0,"0-21",IF(CM45&lt;=0,"0-22",IF(CN45&lt;=0,"0-23",IF(CO45&lt;=0,"0-24","0-25 более 24"))))))))))))))))))))))))))</f>
        <v>0-07</v>
      </c>
      <c r="AW45" s="98">
        <f t="shared" ref="AW45:AW50" si="684">IF(AT45="Да",W45,0)</f>
        <v>660142.07999999996</v>
      </c>
      <c r="AX45" s="14">
        <f>MONTH(BC45)-6</f>
        <v>3</v>
      </c>
      <c r="AY45" s="94">
        <f t="shared" ref="AY45:AY50" si="685">IF(AX45&gt;6,W45,0)</f>
        <v>0</v>
      </c>
      <c r="AZ45" s="93" t="s">
        <v>1019</v>
      </c>
      <c r="BA45" s="26" t="s">
        <v>201</v>
      </c>
      <c r="BB45" s="26" t="s">
        <v>332</v>
      </c>
      <c r="BC45" s="27">
        <v>45901</v>
      </c>
      <c r="BD45" s="28" t="s">
        <v>333</v>
      </c>
      <c r="BE45" s="29">
        <v>0</v>
      </c>
      <c r="BF45" s="29">
        <f t="shared" ref="BF45:BF50" si="686">BE45*FH45</f>
        <v>0</v>
      </c>
      <c r="BG45" s="29">
        <v>0</v>
      </c>
      <c r="BH45" s="29">
        <f t="shared" ref="BH45:BH50" si="687">BG45*FH45</f>
        <v>0</v>
      </c>
      <c r="BI45" s="99">
        <v>0</v>
      </c>
      <c r="BJ45" s="109" t="s">
        <v>187</v>
      </c>
      <c r="BK45" s="100">
        <v>1500</v>
      </c>
      <c r="BL45" s="100">
        <v>0</v>
      </c>
      <c r="BM45" s="100">
        <v>0</v>
      </c>
      <c r="BN45" s="100">
        <v>1500</v>
      </c>
      <c r="BO45" s="100">
        <v>0</v>
      </c>
      <c r="BP45" s="100">
        <v>1500</v>
      </c>
      <c r="BQ45" s="95">
        <f t="shared" ref="BQ45:BQ50" si="688">IF(COUNTIF(BK45:BP45,"&gt;0")=0,0,SUM(BK45:BP45)/COUNTIF(BK45:BP45,"&gt;0"))</f>
        <v>1500</v>
      </c>
      <c r="BR45" s="95">
        <f t="shared" ref="BR45:BR50" si="689">IF(OR(Q45=0,SUM(BK45:BP45)=0,V45&gt;Q45),V45-BK45,Q45-BK45)</f>
        <v>4260</v>
      </c>
      <c r="BS45" s="95">
        <f t="shared" ref="BS45:BW50" si="690">BR45-BL45</f>
        <v>4260</v>
      </c>
      <c r="BT45" s="95">
        <f t="shared" si="690"/>
        <v>4260</v>
      </c>
      <c r="BU45" s="95">
        <f t="shared" si="690"/>
        <v>2760</v>
      </c>
      <c r="BV45" s="95">
        <f t="shared" si="690"/>
        <v>2760</v>
      </c>
      <c r="BW45" s="95">
        <f t="shared" si="690"/>
        <v>1260</v>
      </c>
      <c r="BX45" s="95">
        <f t="shared" ref="BX45:CO48" si="691">BW45-$BQ45</f>
        <v>-240</v>
      </c>
      <c r="BY45" s="95">
        <f t="shared" si="691"/>
        <v>-1740</v>
      </c>
      <c r="BZ45" s="95">
        <f t="shared" si="691"/>
        <v>-3240</v>
      </c>
      <c r="CA45" s="95">
        <f t="shared" si="691"/>
        <v>-4740</v>
      </c>
      <c r="CB45" s="95">
        <f t="shared" si="691"/>
        <v>-6240</v>
      </c>
      <c r="CC45" s="95">
        <f t="shared" si="691"/>
        <v>-7740</v>
      </c>
      <c r="CD45" s="95">
        <f t="shared" si="691"/>
        <v>-9240</v>
      </c>
      <c r="CE45" s="95">
        <f t="shared" si="691"/>
        <v>-10740</v>
      </c>
      <c r="CF45" s="95">
        <f t="shared" si="691"/>
        <v>-12240</v>
      </c>
      <c r="CG45" s="95">
        <f t="shared" si="691"/>
        <v>-13740</v>
      </c>
      <c r="CH45" s="95">
        <f t="shared" si="691"/>
        <v>-15240</v>
      </c>
      <c r="CI45" s="95">
        <f t="shared" si="691"/>
        <v>-16740</v>
      </c>
      <c r="CJ45" s="95">
        <f t="shared" si="691"/>
        <v>-18240</v>
      </c>
      <c r="CK45" s="95">
        <f t="shared" si="691"/>
        <v>-19740</v>
      </c>
      <c r="CL45" s="95">
        <f t="shared" si="691"/>
        <v>-21240</v>
      </c>
      <c r="CM45" s="95">
        <f t="shared" si="691"/>
        <v>-22740</v>
      </c>
      <c r="CN45" s="95">
        <f t="shared" si="691"/>
        <v>-24240</v>
      </c>
      <c r="CO45" s="95">
        <f t="shared" si="691"/>
        <v>-25740</v>
      </c>
      <c r="CP45" s="100">
        <v>264</v>
      </c>
      <c r="CQ45" s="100">
        <v>48</v>
      </c>
      <c r="CR45" s="100">
        <v>60</v>
      </c>
      <c r="CS45" s="100">
        <v>276</v>
      </c>
      <c r="CT45" s="100">
        <v>144</v>
      </c>
      <c r="CU45" s="100">
        <v>60</v>
      </c>
      <c r="CV45" s="101">
        <f t="shared" ref="CV45:CV50" si="692">IF(COUNTIF(CP45:CU45,"&gt;0")=0,0,SUM(CP45:CU45)/COUNTIF(CP45:CU45,"&gt;0"))</f>
        <v>142</v>
      </c>
      <c r="CW45" s="31" t="s">
        <v>187</v>
      </c>
      <c r="CX45" s="31" t="s">
        <v>187</v>
      </c>
      <c r="CY45" s="62">
        <v>0</v>
      </c>
      <c r="CZ45" s="62">
        <v>276</v>
      </c>
      <c r="DA45" s="102">
        <f t="shared" ref="DA45:DA50" si="693">IFERROR(CZ45/CY45,0)</f>
        <v>0</v>
      </c>
      <c r="DB45" s="62">
        <f t="shared" ref="DB45:DB50" si="694">CY45*FH45</f>
        <v>0</v>
      </c>
      <c r="DC45" s="62">
        <f t="shared" ref="DC45:DC50" si="695">CZ45*FH45</f>
        <v>33296.639999999999</v>
      </c>
      <c r="DD45" s="102">
        <f t="shared" ref="DD45:DD50" si="696">IFERROR(DC45/DB45,0)</f>
        <v>0</v>
      </c>
      <c r="DE45" s="31">
        <v>0</v>
      </c>
      <c r="DG45" s="31">
        <v>0</v>
      </c>
      <c r="DH45" s="48">
        <f t="shared" ref="DH45:DH50" si="697">IFERROR(ROUNDUP(DG45/$EX45,0)*$EY45,0)</f>
        <v>0</v>
      </c>
      <c r="DI45" s="62">
        <v>6312.7740000000003</v>
      </c>
      <c r="DJ45" s="62">
        <v>761574.7969999999</v>
      </c>
      <c r="DK45" s="48">
        <f t="shared" ref="DK45:DK50" si="698">IFERROR(ROUNDUP(DI45/$EX45,0)*$EY45,0)</f>
        <v>11</v>
      </c>
      <c r="DL45" s="62">
        <v>48</v>
      </c>
      <c r="DM45" s="62">
        <v>5790.7330817610064</v>
      </c>
      <c r="DN45" s="62">
        <v>6273.0010000000002</v>
      </c>
      <c r="DO45" s="62">
        <v>756776.42500000005</v>
      </c>
      <c r="DP45" s="48">
        <f t="shared" ref="DP45:DP50" si="699">IFERROR(ROUNDUP(DN45/$EX45,0)*$EY45,0)</f>
        <v>11</v>
      </c>
      <c r="DQ45" s="62">
        <v>48</v>
      </c>
      <c r="DR45" s="62">
        <v>5790.7361689458876</v>
      </c>
      <c r="DS45" s="62">
        <v>6069.6770000000006</v>
      </c>
      <c r="DT45" s="62">
        <v>732247.53500000003</v>
      </c>
      <c r="DU45" s="48">
        <f t="shared" ref="DU45:DU50" si="700">IFERROR(ROUNDUP(DS45/$EX45,0)*$EY45,0)</f>
        <v>11</v>
      </c>
      <c r="DV45" s="62">
        <v>276</v>
      </c>
      <c r="DW45" s="62">
        <v>33296.714991820962</v>
      </c>
      <c r="DX45" s="62">
        <f t="shared" ref="DX45:DX50" si="701">$DF45*BK45/30</f>
        <v>0</v>
      </c>
      <c r="DY45" s="62">
        <f t="shared" ref="DY45:DY50" si="702">DX45*$FH45</f>
        <v>0</v>
      </c>
      <c r="DZ45" s="48">
        <f t="shared" ref="DZ45:DZ50" si="703">IFERROR(ROUNDUP(DX45/$EX45,0)*$EY45,0)</f>
        <v>0</v>
      </c>
      <c r="EA45" s="62">
        <f t="shared" ref="EA45:EA50" si="704">$DF45*BL45/30</f>
        <v>0</v>
      </c>
      <c r="EB45" s="62">
        <f t="shared" ref="EB45:EB50" si="705">EA45*$FH45</f>
        <v>0</v>
      </c>
      <c r="EC45" s="48">
        <f t="shared" ref="EC45:EC50" si="706">IFERROR(ROUNDUP(EA45/$EX45,0)*$EY45,0)</f>
        <v>0</v>
      </c>
      <c r="ED45" s="62">
        <f t="shared" ref="ED45:ED50" si="707">$DF45*BM45/30</f>
        <v>0</v>
      </c>
      <c r="EE45" s="62">
        <f t="shared" ref="EE45:EE50" si="708">ED45*$FH45</f>
        <v>0</v>
      </c>
      <c r="EF45" s="48">
        <f t="shared" ref="EF45:EF50" si="709">IFERROR(ROUNDUP(ED45/$EX45,0)*$EY45,0)</f>
        <v>0</v>
      </c>
      <c r="EG45" s="62">
        <f t="shared" ref="EG45:EG50" si="710">$DF45*BN45/30</f>
        <v>0</v>
      </c>
      <c r="EH45" s="62">
        <f t="shared" ref="EH45:EH50" si="711">EG45*$FH45</f>
        <v>0</v>
      </c>
      <c r="EI45" s="48">
        <f t="shared" ref="EI45:EI50" si="712">IFERROR(ROUNDUP(EG45/$EX45,0)*$EY45,0)</f>
        <v>0</v>
      </c>
      <c r="EJ45" s="62">
        <f t="shared" ref="EJ45:EJ50" si="713">$DF45*BO45/30</f>
        <v>0</v>
      </c>
      <c r="EK45" s="62">
        <f t="shared" ref="EK45:EK50" si="714">EJ45*$FH45</f>
        <v>0</v>
      </c>
      <c r="EL45" s="48">
        <f t="shared" ref="EL45:EL50" si="715">IFERROR(ROUNDUP(EJ45/$EX45,0)*$EY45,0)</f>
        <v>0</v>
      </c>
      <c r="EM45" s="62">
        <f t="shared" ref="EM45:EM50" si="716">$DF45*BP45/30</f>
        <v>0</v>
      </c>
      <c r="EN45" s="62">
        <f t="shared" ref="EN45:EN50" si="717">EM45*$FH45</f>
        <v>0</v>
      </c>
      <c r="EO45" s="48">
        <f t="shared" ref="EO45:EO50" si="718">IFERROR(ROUNDUP(EM45/$EX45,0)*$EY45,0)</f>
        <v>0</v>
      </c>
      <c r="EP45" s="62">
        <f t="shared" ref="EP45:EU48" si="719">BK45*$FH45</f>
        <v>180960</v>
      </c>
      <c r="EQ45" s="62">
        <f t="shared" si="719"/>
        <v>0</v>
      </c>
      <c r="ER45" s="62">
        <f t="shared" si="719"/>
        <v>0</v>
      </c>
      <c r="ES45" s="62">
        <f t="shared" si="719"/>
        <v>180960</v>
      </c>
      <c r="ET45" s="62">
        <f t="shared" si="719"/>
        <v>0</v>
      </c>
      <c r="EU45" s="62">
        <f t="shared" si="719"/>
        <v>180960</v>
      </c>
      <c r="EV45" s="31" t="s">
        <v>487</v>
      </c>
      <c r="EW45" s="103">
        <v>0</v>
      </c>
      <c r="EX45" s="104">
        <v>600</v>
      </c>
      <c r="EY45" s="104">
        <v>1</v>
      </c>
      <c r="EZ45" s="104"/>
      <c r="FA45" s="104"/>
      <c r="FB45" s="119"/>
      <c r="FC45" s="119"/>
      <c r="FE45" s="105">
        <v>120.64</v>
      </c>
      <c r="FF45" s="105">
        <v>120.64</v>
      </c>
      <c r="FG45" s="105">
        <v>120.64</v>
      </c>
      <c r="FH45" s="106">
        <v>120.64</v>
      </c>
      <c r="FI45" s="107" t="b">
        <f t="shared" ref="FI45:FI50" si="720">EXACT(AT45,AP45)</f>
        <v>1</v>
      </c>
      <c r="FJ45" s="34"/>
      <c r="FK45" s="104" t="s">
        <v>201</v>
      </c>
      <c r="FL45" s="104" t="s">
        <v>332</v>
      </c>
      <c r="FM45" s="104">
        <v>45901</v>
      </c>
      <c r="FN45" s="104" t="s">
        <v>333</v>
      </c>
      <c r="FO45" s="104">
        <v>0</v>
      </c>
      <c r="FP45" s="104"/>
      <c r="FQ45" s="104">
        <v>0</v>
      </c>
      <c r="FR45" s="104" t="b">
        <f t="shared" si="57"/>
        <v>1</v>
      </c>
      <c r="FS45" s="104" t="b">
        <f t="shared" si="58"/>
        <v>1</v>
      </c>
      <c r="FT45" s="104" t="b">
        <f t="shared" si="59"/>
        <v>1</v>
      </c>
      <c r="FU45" s="104" t="b">
        <f t="shared" si="60"/>
        <v>1</v>
      </c>
      <c r="FV45" s="104" t="b">
        <f t="shared" si="61"/>
        <v>1</v>
      </c>
      <c r="FW45" s="104"/>
      <c r="FX45" s="104" t="b">
        <f t="shared" ref="FX45:FX50" si="721">EXACT(FQ45,BI45)</f>
        <v>1</v>
      </c>
      <c r="FY45" s="104" t="s">
        <v>214</v>
      </c>
      <c r="FZ45" s="104" t="b">
        <f t="shared" ref="FZ45:FZ50" si="722">EXACT(FY45,C45)</f>
        <v>1</v>
      </c>
      <c r="GA45" s="104">
        <v>0</v>
      </c>
      <c r="GB45" s="104" t="s">
        <v>207</v>
      </c>
      <c r="GC45" s="104"/>
      <c r="GD45" s="104" t="s">
        <v>214</v>
      </c>
      <c r="GE45" s="104">
        <v>0</v>
      </c>
      <c r="GF45" s="104" t="e">
        <v>#N/A</v>
      </c>
      <c r="GG45" s="104">
        <v>0</v>
      </c>
      <c r="GH45" s="104" t="b">
        <f t="shared" ref="GH45:GH50" si="723">EXACT(GD45,C45)</f>
        <v>1</v>
      </c>
      <c r="GI45" s="108" t="b">
        <f t="shared" ref="GI45:GI50" si="724">EXACT(GG45,G45)</f>
        <v>0</v>
      </c>
    </row>
    <row r="46" spans="1:191" s="31" customFormat="1" hidden="1" x14ac:dyDescent="0.25">
      <c r="A46" s="109">
        <v>153015</v>
      </c>
      <c r="B46" s="109">
        <v>979501</v>
      </c>
      <c r="C46" s="110" t="s">
        <v>214</v>
      </c>
      <c r="D46" s="109" t="s">
        <v>330</v>
      </c>
      <c r="E46" s="109" t="s">
        <v>334</v>
      </c>
      <c r="F46" s="109" t="s">
        <v>207</v>
      </c>
      <c r="G46" s="110"/>
      <c r="H46" s="109" t="s">
        <v>188</v>
      </c>
      <c r="I46" s="109" t="s">
        <v>189</v>
      </c>
      <c r="J46" s="109" t="s">
        <v>189</v>
      </c>
      <c r="K46" s="109"/>
      <c r="L46" s="109">
        <v>0</v>
      </c>
      <c r="M46" s="109"/>
      <c r="N46" s="111">
        <v>0</v>
      </c>
      <c r="O46" s="111">
        <v>0</v>
      </c>
      <c r="P46" s="111" t="str">
        <f t="shared" si="667"/>
        <v>нет минмакс</v>
      </c>
      <c r="Q46" s="95">
        <v>0</v>
      </c>
      <c r="R46" s="95">
        <f t="shared" si="668"/>
        <v>0</v>
      </c>
      <c r="S46" s="112">
        <v>0</v>
      </c>
      <c r="T46" s="112">
        <v>0</v>
      </c>
      <c r="U46" s="112">
        <f t="shared" si="669"/>
        <v>0</v>
      </c>
      <c r="V46" s="113">
        <f t="shared" si="670"/>
        <v>0</v>
      </c>
      <c r="W46" s="113">
        <f t="shared" si="671"/>
        <v>0</v>
      </c>
      <c r="X46" s="113">
        <f t="shared" si="672"/>
        <v>0</v>
      </c>
      <c r="Y46" s="113"/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f t="shared" si="673"/>
        <v>0</v>
      </c>
      <c r="AF46" s="95">
        <f t="shared" si="674"/>
        <v>0</v>
      </c>
      <c r="AG46" s="114">
        <v>0</v>
      </c>
      <c r="AH46" s="95">
        <f t="shared" si="675"/>
        <v>0</v>
      </c>
      <c r="AI46" s="115">
        <f t="shared" si="676"/>
        <v>0</v>
      </c>
      <c r="AJ46" s="95">
        <f t="shared" si="677"/>
        <v>0</v>
      </c>
      <c r="AK46" s="95">
        <f t="shared" si="678"/>
        <v>0</v>
      </c>
      <c r="AL46" s="95">
        <f t="shared" si="679"/>
        <v>9930</v>
      </c>
      <c r="AM46" s="95">
        <f t="shared" si="680"/>
        <v>1500</v>
      </c>
      <c r="AN46" s="95">
        <f t="shared" si="681"/>
        <v>0</v>
      </c>
      <c r="AO46" s="95" t="str">
        <f t="shared" si="682"/>
        <v>нет остатка</v>
      </c>
      <c r="AP46" s="29" t="s">
        <v>185</v>
      </c>
      <c r="AQ46" s="116" t="s">
        <v>191</v>
      </c>
      <c r="AR46" s="29" t="s">
        <v>185</v>
      </c>
      <c r="AS46" s="116" t="s">
        <v>191</v>
      </c>
      <c r="AT46" s="25" t="s">
        <v>185</v>
      </c>
      <c r="AU46" s="25"/>
      <c r="AV46" s="97" t="str">
        <f t="shared" si="683"/>
        <v>нет остатка</v>
      </c>
      <c r="AW46" s="117">
        <f t="shared" si="684"/>
        <v>0</v>
      </c>
      <c r="AX46" s="118"/>
      <c r="AY46" s="25">
        <f t="shared" si="685"/>
        <v>0</v>
      </c>
      <c r="AZ46" s="109" t="s">
        <v>1019</v>
      </c>
      <c r="BA46" s="26"/>
      <c r="BB46" s="26"/>
      <c r="BC46" s="27"/>
      <c r="BD46" s="28"/>
      <c r="BE46" s="29">
        <v>0</v>
      </c>
      <c r="BF46" s="29">
        <f t="shared" si="686"/>
        <v>0</v>
      </c>
      <c r="BG46" s="29">
        <v>0</v>
      </c>
      <c r="BH46" s="29">
        <f t="shared" si="687"/>
        <v>0</v>
      </c>
      <c r="BI46" s="99">
        <v>0</v>
      </c>
      <c r="BJ46" s="109">
        <v>0</v>
      </c>
      <c r="BK46" s="95">
        <v>0</v>
      </c>
      <c r="BL46" s="95">
        <v>0</v>
      </c>
      <c r="BM46" s="95">
        <v>0</v>
      </c>
      <c r="BN46" s="95">
        <v>0</v>
      </c>
      <c r="BO46" s="95">
        <v>0</v>
      </c>
      <c r="BP46" s="95">
        <v>1500</v>
      </c>
      <c r="BQ46" s="95">
        <f t="shared" si="688"/>
        <v>1500</v>
      </c>
      <c r="BR46" s="95">
        <f t="shared" si="689"/>
        <v>0</v>
      </c>
      <c r="BS46" s="95">
        <f t="shared" si="690"/>
        <v>0</v>
      </c>
      <c r="BT46" s="95">
        <f t="shared" si="690"/>
        <v>0</v>
      </c>
      <c r="BU46" s="95">
        <f t="shared" si="690"/>
        <v>0</v>
      </c>
      <c r="BV46" s="95">
        <f t="shared" si="690"/>
        <v>0</v>
      </c>
      <c r="BW46" s="95">
        <f t="shared" si="690"/>
        <v>-1500</v>
      </c>
      <c r="BX46" s="95">
        <f t="shared" si="691"/>
        <v>-3000</v>
      </c>
      <c r="BY46" s="95">
        <f t="shared" si="691"/>
        <v>-4500</v>
      </c>
      <c r="BZ46" s="95">
        <f t="shared" si="691"/>
        <v>-6000</v>
      </c>
      <c r="CA46" s="95">
        <f t="shared" si="691"/>
        <v>-7500</v>
      </c>
      <c r="CB46" s="95">
        <f t="shared" si="691"/>
        <v>-9000</v>
      </c>
      <c r="CC46" s="95">
        <f t="shared" si="691"/>
        <v>-10500</v>
      </c>
      <c r="CD46" s="95">
        <f t="shared" si="691"/>
        <v>-12000</v>
      </c>
      <c r="CE46" s="95">
        <f t="shared" si="691"/>
        <v>-13500</v>
      </c>
      <c r="CF46" s="95">
        <f t="shared" si="691"/>
        <v>-15000</v>
      </c>
      <c r="CG46" s="95">
        <f t="shared" si="691"/>
        <v>-16500</v>
      </c>
      <c r="CH46" s="95">
        <f t="shared" si="691"/>
        <v>-18000</v>
      </c>
      <c r="CI46" s="95">
        <f t="shared" si="691"/>
        <v>-19500</v>
      </c>
      <c r="CJ46" s="95">
        <f t="shared" si="691"/>
        <v>-21000</v>
      </c>
      <c r="CK46" s="95">
        <f t="shared" si="691"/>
        <v>-22500</v>
      </c>
      <c r="CL46" s="95">
        <f t="shared" si="691"/>
        <v>-24000</v>
      </c>
      <c r="CM46" s="95">
        <f t="shared" si="691"/>
        <v>-25500</v>
      </c>
      <c r="CN46" s="95">
        <f t="shared" si="691"/>
        <v>-27000</v>
      </c>
      <c r="CO46" s="95">
        <f t="shared" si="691"/>
        <v>-28500</v>
      </c>
      <c r="CP46" s="100">
        <v>0</v>
      </c>
      <c r="CQ46" s="100">
        <v>0</v>
      </c>
      <c r="CR46" s="100">
        <v>9930</v>
      </c>
      <c r="CS46" s="100">
        <v>0</v>
      </c>
      <c r="CT46" s="100">
        <v>0</v>
      </c>
      <c r="CU46" s="100">
        <v>0</v>
      </c>
      <c r="CV46" s="121">
        <f t="shared" si="692"/>
        <v>9930</v>
      </c>
      <c r="CW46" s="31">
        <v>0</v>
      </c>
      <c r="CX46" s="31">
        <v>0</v>
      </c>
      <c r="CY46" s="62">
        <v>0</v>
      </c>
      <c r="CZ46" s="62">
        <v>0</v>
      </c>
      <c r="DA46" s="102">
        <f t="shared" si="693"/>
        <v>0</v>
      </c>
      <c r="DB46" s="62">
        <f t="shared" si="694"/>
        <v>0</v>
      </c>
      <c r="DC46" s="62">
        <f t="shared" si="695"/>
        <v>0</v>
      </c>
      <c r="DD46" s="102">
        <f t="shared" si="696"/>
        <v>0</v>
      </c>
      <c r="DE46" s="31">
        <v>0</v>
      </c>
      <c r="DF46" s="31">
        <v>90</v>
      </c>
      <c r="DG46" s="31">
        <v>0</v>
      </c>
      <c r="DH46" s="48">
        <f t="shared" si="697"/>
        <v>0</v>
      </c>
      <c r="DI46" s="62">
        <v>9930</v>
      </c>
      <c r="DJ46" s="62">
        <v>66176.88</v>
      </c>
      <c r="DK46" s="48">
        <f t="shared" si="698"/>
        <v>0</v>
      </c>
      <c r="DL46" s="62">
        <v>0</v>
      </c>
      <c r="DM46" s="62">
        <v>0</v>
      </c>
      <c r="DN46" s="62">
        <v>3901.0720000000001</v>
      </c>
      <c r="DO46" s="62">
        <v>26002.258999999998</v>
      </c>
      <c r="DP46" s="48">
        <f t="shared" si="699"/>
        <v>0</v>
      </c>
      <c r="DQ46" s="62">
        <v>9930</v>
      </c>
      <c r="DR46" s="62">
        <v>66176.88</v>
      </c>
      <c r="DS46" s="62">
        <v>0</v>
      </c>
      <c r="DT46" s="62">
        <v>0</v>
      </c>
      <c r="DU46" s="48">
        <f t="shared" si="700"/>
        <v>0</v>
      </c>
      <c r="DV46" s="62">
        <v>0</v>
      </c>
      <c r="DW46" s="62">
        <v>0</v>
      </c>
      <c r="DX46" s="62">
        <f t="shared" si="701"/>
        <v>0</v>
      </c>
      <c r="DY46" s="62">
        <f t="shared" si="702"/>
        <v>0</v>
      </c>
      <c r="DZ46" s="48">
        <f t="shared" si="703"/>
        <v>0</v>
      </c>
      <c r="EA46" s="62">
        <f t="shared" si="704"/>
        <v>0</v>
      </c>
      <c r="EB46" s="62">
        <f t="shared" si="705"/>
        <v>0</v>
      </c>
      <c r="EC46" s="48">
        <f t="shared" si="706"/>
        <v>0</v>
      </c>
      <c r="ED46" s="62">
        <f t="shared" si="707"/>
        <v>0</v>
      </c>
      <c r="EE46" s="62">
        <f t="shared" si="708"/>
        <v>0</v>
      </c>
      <c r="EF46" s="48">
        <f t="shared" si="709"/>
        <v>0</v>
      </c>
      <c r="EG46" s="62">
        <f t="shared" si="710"/>
        <v>0</v>
      </c>
      <c r="EH46" s="62">
        <f t="shared" si="711"/>
        <v>0</v>
      </c>
      <c r="EI46" s="48">
        <f t="shared" si="712"/>
        <v>0</v>
      </c>
      <c r="EJ46" s="62">
        <f t="shared" si="713"/>
        <v>0</v>
      </c>
      <c r="EK46" s="62">
        <f t="shared" si="714"/>
        <v>0</v>
      </c>
      <c r="EL46" s="48">
        <f t="shared" si="715"/>
        <v>0</v>
      </c>
      <c r="EM46" s="62">
        <f t="shared" si="716"/>
        <v>4500</v>
      </c>
      <c r="EN46" s="62">
        <f t="shared" si="717"/>
        <v>29970</v>
      </c>
      <c r="EO46" s="48">
        <f t="shared" si="718"/>
        <v>0</v>
      </c>
      <c r="EP46" s="62">
        <f t="shared" si="719"/>
        <v>0</v>
      </c>
      <c r="EQ46" s="62">
        <f t="shared" si="719"/>
        <v>0</v>
      </c>
      <c r="ER46" s="62">
        <f t="shared" si="719"/>
        <v>0</v>
      </c>
      <c r="ES46" s="62">
        <f t="shared" si="719"/>
        <v>0</v>
      </c>
      <c r="ET46" s="62">
        <f t="shared" si="719"/>
        <v>0</v>
      </c>
      <c r="EU46" s="62">
        <f t="shared" si="719"/>
        <v>9990</v>
      </c>
      <c r="EV46" s="31" t="s">
        <v>192</v>
      </c>
      <c r="EW46" s="103">
        <v>0</v>
      </c>
      <c r="EX46" s="31">
        <v>0</v>
      </c>
      <c r="EY46" s="31">
        <v>0</v>
      </c>
      <c r="FB46" s="119"/>
      <c r="FC46" s="119"/>
      <c r="FE46" s="105">
        <v>6.66</v>
      </c>
      <c r="FF46" s="105">
        <v>6.66</v>
      </c>
      <c r="FG46" s="105">
        <v>6.66</v>
      </c>
      <c r="FH46" s="106">
        <v>6.66</v>
      </c>
      <c r="FI46" s="107" t="b">
        <f t="shared" si="720"/>
        <v>1</v>
      </c>
      <c r="FJ46" s="34"/>
      <c r="FK46" s="104">
        <v>0</v>
      </c>
      <c r="FL46" s="104">
        <v>0</v>
      </c>
      <c r="FM46" s="104">
        <v>0</v>
      </c>
      <c r="FN46" s="104">
        <v>0</v>
      </c>
      <c r="FO46" s="104">
        <v>0</v>
      </c>
      <c r="FP46" s="104"/>
      <c r="FQ46" s="104">
        <v>0</v>
      </c>
      <c r="FR46" s="103" t="b">
        <f t="shared" si="57"/>
        <v>0</v>
      </c>
      <c r="FS46" s="103" t="b">
        <f t="shared" si="58"/>
        <v>0</v>
      </c>
      <c r="FT46" s="103" t="b">
        <f t="shared" si="59"/>
        <v>0</v>
      </c>
      <c r="FU46" s="103" t="b">
        <f t="shared" si="60"/>
        <v>0</v>
      </c>
      <c r="FV46" s="103" t="b">
        <f t="shared" si="61"/>
        <v>1</v>
      </c>
      <c r="FW46" s="103"/>
      <c r="FX46" s="120" t="b">
        <f t="shared" si="721"/>
        <v>1</v>
      </c>
      <c r="FY46" s="104" t="s">
        <v>214</v>
      </c>
      <c r="FZ46" s="104" t="b">
        <f t="shared" si="722"/>
        <v>1</v>
      </c>
      <c r="GA46" s="104">
        <v>0</v>
      </c>
      <c r="GB46" s="104" t="s">
        <v>207</v>
      </c>
      <c r="GD46" s="104" t="s">
        <v>214</v>
      </c>
      <c r="GE46" s="104">
        <v>0</v>
      </c>
      <c r="GF46" s="104" t="e">
        <v>#N/A</v>
      </c>
      <c r="GG46" s="104">
        <v>0</v>
      </c>
      <c r="GH46" s="104" t="b">
        <f t="shared" si="723"/>
        <v>1</v>
      </c>
      <c r="GI46" s="8" t="b">
        <f t="shared" si="724"/>
        <v>0</v>
      </c>
    </row>
    <row r="47" spans="1:191" s="31" customFormat="1" hidden="1" x14ac:dyDescent="0.25">
      <c r="A47" s="109">
        <v>153020</v>
      </c>
      <c r="B47" s="109">
        <v>979506</v>
      </c>
      <c r="C47" s="110" t="s">
        <v>214</v>
      </c>
      <c r="D47" s="109" t="s">
        <v>330</v>
      </c>
      <c r="E47" s="109" t="s">
        <v>335</v>
      </c>
      <c r="F47" s="109" t="s">
        <v>207</v>
      </c>
      <c r="G47" s="110"/>
      <c r="H47" s="109" t="s">
        <v>188</v>
      </c>
      <c r="I47" s="109" t="s">
        <v>189</v>
      </c>
      <c r="J47" s="109" t="s">
        <v>189</v>
      </c>
      <c r="K47" s="109"/>
      <c r="L47" s="109">
        <v>0</v>
      </c>
      <c r="M47" s="109"/>
      <c r="N47" s="111">
        <v>0</v>
      </c>
      <c r="O47" s="111">
        <v>0</v>
      </c>
      <c r="P47" s="111" t="str">
        <f t="shared" si="667"/>
        <v>нет минмакс</v>
      </c>
      <c r="Q47" s="95">
        <v>0</v>
      </c>
      <c r="R47" s="95">
        <f t="shared" si="668"/>
        <v>0</v>
      </c>
      <c r="S47" s="112">
        <v>0</v>
      </c>
      <c r="T47" s="112">
        <v>0</v>
      </c>
      <c r="U47" s="112">
        <f t="shared" si="669"/>
        <v>0</v>
      </c>
      <c r="V47" s="113">
        <f t="shared" si="670"/>
        <v>0</v>
      </c>
      <c r="W47" s="113">
        <f t="shared" si="671"/>
        <v>0</v>
      </c>
      <c r="X47" s="113">
        <f t="shared" si="672"/>
        <v>0</v>
      </c>
      <c r="Y47" s="113"/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f t="shared" si="673"/>
        <v>0</v>
      </c>
      <c r="AF47" s="95">
        <f t="shared" si="674"/>
        <v>0</v>
      </c>
      <c r="AG47" s="114">
        <v>0</v>
      </c>
      <c r="AH47" s="95">
        <f t="shared" si="675"/>
        <v>0</v>
      </c>
      <c r="AI47" s="115">
        <f t="shared" si="676"/>
        <v>0</v>
      </c>
      <c r="AJ47" s="95">
        <f t="shared" si="677"/>
        <v>0</v>
      </c>
      <c r="AK47" s="95">
        <f t="shared" si="678"/>
        <v>0</v>
      </c>
      <c r="AL47" s="95">
        <f t="shared" si="679"/>
        <v>830</v>
      </c>
      <c r="AM47" s="95">
        <f t="shared" si="680"/>
        <v>125</v>
      </c>
      <c r="AN47" s="95">
        <f t="shared" si="681"/>
        <v>0</v>
      </c>
      <c r="AO47" s="95" t="str">
        <f t="shared" si="682"/>
        <v>нет остатка</v>
      </c>
      <c r="AP47" s="29" t="s">
        <v>185</v>
      </c>
      <c r="AQ47" s="116" t="s">
        <v>191</v>
      </c>
      <c r="AR47" s="29" t="s">
        <v>185</v>
      </c>
      <c r="AS47" s="116" t="s">
        <v>191</v>
      </c>
      <c r="AT47" s="25" t="s">
        <v>185</v>
      </c>
      <c r="AU47" s="25"/>
      <c r="AV47" s="97" t="str">
        <f t="shared" si="683"/>
        <v>нет остатка</v>
      </c>
      <c r="AW47" s="117">
        <f t="shared" si="684"/>
        <v>0</v>
      </c>
      <c r="AX47" s="118"/>
      <c r="AY47" s="25">
        <f t="shared" si="685"/>
        <v>0</v>
      </c>
      <c r="AZ47" s="109" t="s">
        <v>1019</v>
      </c>
      <c r="BA47" s="26"/>
      <c r="BB47" s="26"/>
      <c r="BC47" s="27"/>
      <c r="BD47" s="28"/>
      <c r="BE47" s="29">
        <v>0</v>
      </c>
      <c r="BF47" s="29">
        <f t="shared" si="686"/>
        <v>0</v>
      </c>
      <c r="BG47" s="29">
        <v>0</v>
      </c>
      <c r="BH47" s="29">
        <f t="shared" si="687"/>
        <v>0</v>
      </c>
      <c r="BI47" s="99">
        <v>0</v>
      </c>
      <c r="BJ47" s="109">
        <v>0</v>
      </c>
      <c r="BK47" s="95">
        <v>0</v>
      </c>
      <c r="BL47" s="95">
        <v>0</v>
      </c>
      <c r="BM47" s="95">
        <v>0</v>
      </c>
      <c r="BN47" s="95">
        <v>0</v>
      </c>
      <c r="BO47" s="95">
        <v>0</v>
      </c>
      <c r="BP47" s="95">
        <v>125</v>
      </c>
      <c r="BQ47" s="95">
        <f t="shared" si="688"/>
        <v>125</v>
      </c>
      <c r="BR47" s="95">
        <f t="shared" si="689"/>
        <v>0</v>
      </c>
      <c r="BS47" s="95">
        <f t="shared" si="690"/>
        <v>0</v>
      </c>
      <c r="BT47" s="95">
        <f t="shared" si="690"/>
        <v>0</v>
      </c>
      <c r="BU47" s="95">
        <f t="shared" si="690"/>
        <v>0</v>
      </c>
      <c r="BV47" s="95">
        <f t="shared" si="690"/>
        <v>0</v>
      </c>
      <c r="BW47" s="95">
        <f t="shared" si="690"/>
        <v>-125</v>
      </c>
      <c r="BX47" s="95">
        <f t="shared" si="691"/>
        <v>-250</v>
      </c>
      <c r="BY47" s="95">
        <f t="shared" si="691"/>
        <v>-375</v>
      </c>
      <c r="BZ47" s="95">
        <f t="shared" si="691"/>
        <v>-500</v>
      </c>
      <c r="CA47" s="95">
        <f t="shared" si="691"/>
        <v>-625</v>
      </c>
      <c r="CB47" s="95">
        <f t="shared" si="691"/>
        <v>-750</v>
      </c>
      <c r="CC47" s="95">
        <f t="shared" si="691"/>
        <v>-875</v>
      </c>
      <c r="CD47" s="95">
        <f t="shared" si="691"/>
        <v>-1000</v>
      </c>
      <c r="CE47" s="95">
        <f t="shared" si="691"/>
        <v>-1125</v>
      </c>
      <c r="CF47" s="95">
        <f t="shared" si="691"/>
        <v>-1250</v>
      </c>
      <c r="CG47" s="95">
        <f t="shared" si="691"/>
        <v>-1375</v>
      </c>
      <c r="CH47" s="95">
        <f t="shared" si="691"/>
        <v>-1500</v>
      </c>
      <c r="CI47" s="95">
        <f t="shared" si="691"/>
        <v>-1625</v>
      </c>
      <c r="CJ47" s="95">
        <f t="shared" si="691"/>
        <v>-1750</v>
      </c>
      <c r="CK47" s="95">
        <f t="shared" si="691"/>
        <v>-1875</v>
      </c>
      <c r="CL47" s="95">
        <f t="shared" si="691"/>
        <v>-2000</v>
      </c>
      <c r="CM47" s="95">
        <f t="shared" si="691"/>
        <v>-2125</v>
      </c>
      <c r="CN47" s="95">
        <f t="shared" si="691"/>
        <v>-2250</v>
      </c>
      <c r="CO47" s="95">
        <f t="shared" si="691"/>
        <v>-2375</v>
      </c>
      <c r="CP47" s="100">
        <v>0</v>
      </c>
      <c r="CQ47" s="100">
        <v>0</v>
      </c>
      <c r="CR47" s="100">
        <v>830</v>
      </c>
      <c r="CS47" s="100">
        <v>0</v>
      </c>
      <c r="CT47" s="100">
        <v>0</v>
      </c>
      <c r="CU47" s="100">
        <v>0</v>
      </c>
      <c r="CV47" s="121">
        <f t="shared" si="692"/>
        <v>830</v>
      </c>
      <c r="CW47" s="31">
        <v>0</v>
      </c>
      <c r="CX47" s="31">
        <v>0</v>
      </c>
      <c r="CY47" s="62">
        <v>0</v>
      </c>
      <c r="CZ47" s="62">
        <v>0</v>
      </c>
      <c r="DA47" s="102">
        <f t="shared" si="693"/>
        <v>0</v>
      </c>
      <c r="DB47" s="62">
        <f t="shared" si="694"/>
        <v>0</v>
      </c>
      <c r="DC47" s="62">
        <f t="shared" si="695"/>
        <v>0</v>
      </c>
      <c r="DD47" s="102">
        <f t="shared" si="696"/>
        <v>0</v>
      </c>
      <c r="DE47" s="31">
        <v>0</v>
      </c>
      <c r="DF47" s="31">
        <v>90</v>
      </c>
      <c r="DG47" s="31">
        <v>0</v>
      </c>
      <c r="DH47" s="48">
        <f t="shared" si="697"/>
        <v>0</v>
      </c>
      <c r="DI47" s="62">
        <v>830</v>
      </c>
      <c r="DJ47" s="62">
        <v>17361</v>
      </c>
      <c r="DK47" s="48">
        <f t="shared" si="698"/>
        <v>0</v>
      </c>
      <c r="DL47" s="62">
        <v>0</v>
      </c>
      <c r="DM47" s="62">
        <v>0</v>
      </c>
      <c r="DN47" s="62">
        <v>326.07100000000003</v>
      </c>
      <c r="DO47" s="62">
        <v>6820.393</v>
      </c>
      <c r="DP47" s="48">
        <f t="shared" si="699"/>
        <v>0</v>
      </c>
      <c r="DQ47" s="62">
        <v>830</v>
      </c>
      <c r="DR47" s="62">
        <v>17361</v>
      </c>
      <c r="DS47" s="62">
        <v>0</v>
      </c>
      <c r="DT47" s="62">
        <v>0</v>
      </c>
      <c r="DU47" s="48">
        <f t="shared" si="700"/>
        <v>0</v>
      </c>
      <c r="DV47" s="62">
        <v>0</v>
      </c>
      <c r="DW47" s="62">
        <v>0</v>
      </c>
      <c r="DX47" s="62">
        <f t="shared" si="701"/>
        <v>0</v>
      </c>
      <c r="DY47" s="62">
        <f t="shared" si="702"/>
        <v>0</v>
      </c>
      <c r="DZ47" s="48">
        <f t="shared" si="703"/>
        <v>0</v>
      </c>
      <c r="EA47" s="62">
        <f t="shared" si="704"/>
        <v>0</v>
      </c>
      <c r="EB47" s="62">
        <f t="shared" si="705"/>
        <v>0</v>
      </c>
      <c r="EC47" s="48">
        <f t="shared" si="706"/>
        <v>0</v>
      </c>
      <c r="ED47" s="62">
        <f t="shared" si="707"/>
        <v>0</v>
      </c>
      <c r="EE47" s="62">
        <f t="shared" si="708"/>
        <v>0</v>
      </c>
      <c r="EF47" s="48">
        <f t="shared" si="709"/>
        <v>0</v>
      </c>
      <c r="EG47" s="62">
        <f t="shared" si="710"/>
        <v>0</v>
      </c>
      <c r="EH47" s="62">
        <f t="shared" si="711"/>
        <v>0</v>
      </c>
      <c r="EI47" s="48">
        <f t="shared" si="712"/>
        <v>0</v>
      </c>
      <c r="EJ47" s="62">
        <f t="shared" si="713"/>
        <v>0</v>
      </c>
      <c r="EK47" s="62">
        <f t="shared" si="714"/>
        <v>0</v>
      </c>
      <c r="EL47" s="48">
        <f t="shared" si="715"/>
        <v>0</v>
      </c>
      <c r="EM47" s="62">
        <f t="shared" si="716"/>
        <v>375</v>
      </c>
      <c r="EN47" s="62">
        <f t="shared" si="717"/>
        <v>7845.0000000000009</v>
      </c>
      <c r="EO47" s="48">
        <f t="shared" si="718"/>
        <v>0</v>
      </c>
      <c r="EP47" s="62">
        <f t="shared" si="719"/>
        <v>0</v>
      </c>
      <c r="EQ47" s="62">
        <f t="shared" si="719"/>
        <v>0</v>
      </c>
      <c r="ER47" s="62">
        <f t="shared" si="719"/>
        <v>0</v>
      </c>
      <c r="ES47" s="62">
        <f t="shared" si="719"/>
        <v>0</v>
      </c>
      <c r="ET47" s="62">
        <f t="shared" si="719"/>
        <v>0</v>
      </c>
      <c r="EU47" s="62">
        <f t="shared" si="719"/>
        <v>2615</v>
      </c>
      <c r="EV47" s="31" t="s">
        <v>192</v>
      </c>
      <c r="EW47" s="103">
        <v>0</v>
      </c>
      <c r="EX47" s="31">
        <v>0</v>
      </c>
      <c r="EY47" s="31">
        <v>0</v>
      </c>
      <c r="FB47" s="119"/>
      <c r="FC47" s="119"/>
      <c r="FE47" s="105">
        <v>20.92</v>
      </c>
      <c r="FF47" s="105">
        <v>20.92</v>
      </c>
      <c r="FG47" s="105">
        <v>20.92</v>
      </c>
      <c r="FH47" s="106">
        <v>20.92</v>
      </c>
      <c r="FI47" s="107" t="b">
        <f t="shared" si="720"/>
        <v>1</v>
      </c>
      <c r="FJ47" s="34"/>
      <c r="FK47" s="104">
        <v>0</v>
      </c>
      <c r="FL47" s="104">
        <v>0</v>
      </c>
      <c r="FM47" s="104">
        <v>0</v>
      </c>
      <c r="FN47" s="104">
        <v>0</v>
      </c>
      <c r="FO47" s="104">
        <v>0</v>
      </c>
      <c r="FP47" s="104"/>
      <c r="FQ47" s="104">
        <v>0</v>
      </c>
      <c r="FR47" s="103" t="b">
        <f t="shared" si="57"/>
        <v>0</v>
      </c>
      <c r="FS47" s="103" t="b">
        <f t="shared" si="58"/>
        <v>0</v>
      </c>
      <c r="FT47" s="103" t="b">
        <f t="shared" si="59"/>
        <v>0</v>
      </c>
      <c r="FU47" s="103" t="b">
        <f t="shared" si="60"/>
        <v>0</v>
      </c>
      <c r="FV47" s="103" t="b">
        <f t="shared" si="61"/>
        <v>1</v>
      </c>
      <c r="FW47" s="103"/>
      <c r="FX47" s="120" t="b">
        <f t="shared" si="721"/>
        <v>1</v>
      </c>
      <c r="FY47" s="104" t="s">
        <v>214</v>
      </c>
      <c r="FZ47" s="104" t="b">
        <f t="shared" si="722"/>
        <v>1</v>
      </c>
      <c r="GA47" s="104">
        <v>0</v>
      </c>
      <c r="GB47" s="104" t="s">
        <v>207</v>
      </c>
      <c r="GD47" s="104" t="s">
        <v>214</v>
      </c>
      <c r="GE47" s="104">
        <v>0</v>
      </c>
      <c r="GF47" s="104" t="e">
        <v>#N/A</v>
      </c>
      <c r="GG47" s="104">
        <v>0</v>
      </c>
      <c r="GH47" s="104" t="b">
        <f t="shared" si="723"/>
        <v>1</v>
      </c>
      <c r="GI47" s="8" t="b">
        <f t="shared" si="724"/>
        <v>0</v>
      </c>
    </row>
    <row r="48" spans="1:191" s="31" customFormat="1" hidden="1" x14ac:dyDescent="0.25">
      <c r="A48" s="109">
        <v>153016</v>
      </c>
      <c r="B48" s="109">
        <v>979502</v>
      </c>
      <c r="C48" s="110" t="s">
        <v>214</v>
      </c>
      <c r="D48" s="109" t="s">
        <v>330</v>
      </c>
      <c r="E48" s="109" t="s">
        <v>336</v>
      </c>
      <c r="F48" s="109" t="s">
        <v>207</v>
      </c>
      <c r="G48" s="110"/>
      <c r="H48" s="109" t="s">
        <v>188</v>
      </c>
      <c r="I48" s="109" t="s">
        <v>189</v>
      </c>
      <c r="J48" s="109" t="s">
        <v>189</v>
      </c>
      <c r="K48" s="109"/>
      <c r="L48" s="109">
        <v>0</v>
      </c>
      <c r="M48" s="109"/>
      <c r="N48" s="111">
        <v>0</v>
      </c>
      <c r="O48" s="111">
        <v>0</v>
      </c>
      <c r="P48" s="111" t="str">
        <f t="shared" si="667"/>
        <v>нет минмакс</v>
      </c>
      <c r="Q48" s="95">
        <v>0</v>
      </c>
      <c r="R48" s="95">
        <f t="shared" si="668"/>
        <v>0</v>
      </c>
      <c r="S48" s="112">
        <v>0</v>
      </c>
      <c r="T48" s="112">
        <v>0</v>
      </c>
      <c r="U48" s="112">
        <f t="shared" si="669"/>
        <v>0</v>
      </c>
      <c r="V48" s="113">
        <f t="shared" si="670"/>
        <v>0</v>
      </c>
      <c r="W48" s="113">
        <f t="shared" si="671"/>
        <v>0</v>
      </c>
      <c r="X48" s="113">
        <f t="shared" si="672"/>
        <v>0</v>
      </c>
      <c r="Y48" s="113"/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f t="shared" si="673"/>
        <v>0</v>
      </c>
      <c r="AF48" s="95">
        <f t="shared" si="674"/>
        <v>0</v>
      </c>
      <c r="AG48" s="114">
        <v>0</v>
      </c>
      <c r="AH48" s="95">
        <f t="shared" si="675"/>
        <v>0</v>
      </c>
      <c r="AI48" s="115">
        <f t="shared" si="676"/>
        <v>0</v>
      </c>
      <c r="AJ48" s="95">
        <f t="shared" si="677"/>
        <v>0</v>
      </c>
      <c r="AK48" s="95">
        <f t="shared" si="678"/>
        <v>0</v>
      </c>
      <c r="AL48" s="95">
        <f t="shared" si="679"/>
        <v>10015</v>
      </c>
      <c r="AM48" s="95">
        <f t="shared" si="680"/>
        <v>1500</v>
      </c>
      <c r="AN48" s="95">
        <f t="shared" si="681"/>
        <v>0</v>
      </c>
      <c r="AO48" s="95" t="str">
        <f t="shared" si="682"/>
        <v>нет остатка</v>
      </c>
      <c r="AP48" s="29" t="s">
        <v>185</v>
      </c>
      <c r="AQ48" s="116" t="s">
        <v>191</v>
      </c>
      <c r="AR48" s="29" t="s">
        <v>185</v>
      </c>
      <c r="AS48" s="116" t="s">
        <v>191</v>
      </c>
      <c r="AT48" s="25" t="s">
        <v>185</v>
      </c>
      <c r="AU48" s="25"/>
      <c r="AV48" s="97" t="str">
        <f t="shared" si="683"/>
        <v>нет остатка</v>
      </c>
      <c r="AW48" s="117">
        <f t="shared" si="684"/>
        <v>0</v>
      </c>
      <c r="AX48" s="118"/>
      <c r="AY48" s="25">
        <f t="shared" si="685"/>
        <v>0</v>
      </c>
      <c r="AZ48" s="109" t="s">
        <v>1019</v>
      </c>
      <c r="BA48" s="26"/>
      <c r="BB48" s="26"/>
      <c r="BC48" s="27"/>
      <c r="BD48" s="28"/>
      <c r="BE48" s="29">
        <v>0</v>
      </c>
      <c r="BF48" s="29">
        <f t="shared" si="686"/>
        <v>0</v>
      </c>
      <c r="BG48" s="29">
        <v>0</v>
      </c>
      <c r="BH48" s="29">
        <f t="shared" si="687"/>
        <v>0</v>
      </c>
      <c r="BI48" s="99">
        <v>0</v>
      </c>
      <c r="BJ48" s="109">
        <v>0</v>
      </c>
      <c r="BK48" s="95">
        <v>0</v>
      </c>
      <c r="BL48" s="95">
        <v>0</v>
      </c>
      <c r="BM48" s="95">
        <v>0</v>
      </c>
      <c r="BN48" s="95">
        <v>0</v>
      </c>
      <c r="BO48" s="95">
        <v>0</v>
      </c>
      <c r="BP48" s="95">
        <v>1500</v>
      </c>
      <c r="BQ48" s="95">
        <f t="shared" si="688"/>
        <v>1500</v>
      </c>
      <c r="BR48" s="95">
        <f t="shared" si="689"/>
        <v>0</v>
      </c>
      <c r="BS48" s="95">
        <f t="shared" si="690"/>
        <v>0</v>
      </c>
      <c r="BT48" s="95">
        <f t="shared" si="690"/>
        <v>0</v>
      </c>
      <c r="BU48" s="95">
        <f t="shared" si="690"/>
        <v>0</v>
      </c>
      <c r="BV48" s="95">
        <f t="shared" si="690"/>
        <v>0</v>
      </c>
      <c r="BW48" s="95">
        <f t="shared" si="690"/>
        <v>-1500</v>
      </c>
      <c r="BX48" s="95">
        <f t="shared" si="691"/>
        <v>-3000</v>
      </c>
      <c r="BY48" s="95">
        <f t="shared" si="691"/>
        <v>-4500</v>
      </c>
      <c r="BZ48" s="95">
        <f t="shared" si="691"/>
        <v>-6000</v>
      </c>
      <c r="CA48" s="95">
        <f t="shared" ref="CA48:CO48" si="725">BZ48-$BQ48</f>
        <v>-7500</v>
      </c>
      <c r="CB48" s="95">
        <f t="shared" si="725"/>
        <v>-9000</v>
      </c>
      <c r="CC48" s="95">
        <f t="shared" si="725"/>
        <v>-10500</v>
      </c>
      <c r="CD48" s="95">
        <f t="shared" si="725"/>
        <v>-12000</v>
      </c>
      <c r="CE48" s="95">
        <f t="shared" si="725"/>
        <v>-13500</v>
      </c>
      <c r="CF48" s="95">
        <f t="shared" si="725"/>
        <v>-15000</v>
      </c>
      <c r="CG48" s="95">
        <f t="shared" si="725"/>
        <v>-16500</v>
      </c>
      <c r="CH48" s="95">
        <f t="shared" si="725"/>
        <v>-18000</v>
      </c>
      <c r="CI48" s="95">
        <f t="shared" si="725"/>
        <v>-19500</v>
      </c>
      <c r="CJ48" s="95">
        <f t="shared" si="725"/>
        <v>-21000</v>
      </c>
      <c r="CK48" s="95">
        <f t="shared" si="725"/>
        <v>-22500</v>
      </c>
      <c r="CL48" s="95">
        <f t="shared" si="725"/>
        <v>-24000</v>
      </c>
      <c r="CM48" s="95">
        <f t="shared" si="725"/>
        <v>-25500</v>
      </c>
      <c r="CN48" s="95">
        <f t="shared" si="725"/>
        <v>-27000</v>
      </c>
      <c r="CO48" s="95">
        <f t="shared" si="725"/>
        <v>-28500</v>
      </c>
      <c r="CP48" s="100">
        <v>0</v>
      </c>
      <c r="CQ48" s="100">
        <v>0</v>
      </c>
      <c r="CR48" s="100">
        <v>10015</v>
      </c>
      <c r="CS48" s="100">
        <v>0</v>
      </c>
      <c r="CT48" s="100">
        <v>0</v>
      </c>
      <c r="CU48" s="100">
        <v>0</v>
      </c>
      <c r="CV48" s="121">
        <f t="shared" si="692"/>
        <v>10015</v>
      </c>
      <c r="CW48" s="31">
        <v>0</v>
      </c>
      <c r="CX48" s="31">
        <v>0</v>
      </c>
      <c r="CY48" s="62">
        <v>0</v>
      </c>
      <c r="CZ48" s="62">
        <v>0</v>
      </c>
      <c r="DA48" s="102">
        <f t="shared" si="693"/>
        <v>0</v>
      </c>
      <c r="DB48" s="62">
        <f t="shared" si="694"/>
        <v>0</v>
      </c>
      <c r="DC48" s="62">
        <f t="shared" si="695"/>
        <v>0</v>
      </c>
      <c r="DD48" s="102">
        <f t="shared" si="696"/>
        <v>0</v>
      </c>
      <c r="DE48" s="31">
        <v>0</v>
      </c>
      <c r="DF48" s="31">
        <v>90</v>
      </c>
      <c r="DG48" s="31">
        <v>0</v>
      </c>
      <c r="DH48" s="48">
        <f t="shared" si="697"/>
        <v>0</v>
      </c>
      <c r="DI48" s="62">
        <v>10015</v>
      </c>
      <c r="DJ48" s="62">
        <v>66766.600000000006</v>
      </c>
      <c r="DK48" s="48">
        <f t="shared" si="698"/>
        <v>0</v>
      </c>
      <c r="DL48" s="62">
        <v>0</v>
      </c>
      <c r="DM48" s="62">
        <v>0</v>
      </c>
      <c r="DN48" s="62">
        <v>3934.4639999999999</v>
      </c>
      <c r="DO48" s="62">
        <v>26234.722999999998</v>
      </c>
      <c r="DP48" s="48">
        <f t="shared" si="699"/>
        <v>0</v>
      </c>
      <c r="DQ48" s="62">
        <v>10015</v>
      </c>
      <c r="DR48" s="62">
        <v>66766.600000000006</v>
      </c>
      <c r="DS48" s="62">
        <v>0</v>
      </c>
      <c r="DT48" s="62">
        <v>0</v>
      </c>
      <c r="DU48" s="48">
        <f t="shared" si="700"/>
        <v>0</v>
      </c>
      <c r="DV48" s="62">
        <v>0</v>
      </c>
      <c r="DW48" s="62">
        <v>0</v>
      </c>
      <c r="DX48" s="62">
        <f t="shared" si="701"/>
        <v>0</v>
      </c>
      <c r="DY48" s="62">
        <f t="shared" si="702"/>
        <v>0</v>
      </c>
      <c r="DZ48" s="48">
        <f t="shared" si="703"/>
        <v>0</v>
      </c>
      <c r="EA48" s="62">
        <f t="shared" si="704"/>
        <v>0</v>
      </c>
      <c r="EB48" s="62">
        <f t="shared" si="705"/>
        <v>0</v>
      </c>
      <c r="EC48" s="48">
        <f t="shared" si="706"/>
        <v>0</v>
      </c>
      <c r="ED48" s="62">
        <f t="shared" si="707"/>
        <v>0</v>
      </c>
      <c r="EE48" s="62">
        <f t="shared" si="708"/>
        <v>0</v>
      </c>
      <c r="EF48" s="48">
        <f t="shared" si="709"/>
        <v>0</v>
      </c>
      <c r="EG48" s="62">
        <f t="shared" si="710"/>
        <v>0</v>
      </c>
      <c r="EH48" s="62">
        <f t="shared" si="711"/>
        <v>0</v>
      </c>
      <c r="EI48" s="48">
        <f t="shared" si="712"/>
        <v>0</v>
      </c>
      <c r="EJ48" s="62">
        <f t="shared" si="713"/>
        <v>0</v>
      </c>
      <c r="EK48" s="62">
        <f t="shared" si="714"/>
        <v>0</v>
      </c>
      <c r="EL48" s="48">
        <f t="shared" si="715"/>
        <v>0</v>
      </c>
      <c r="EM48" s="62">
        <f t="shared" si="716"/>
        <v>4500</v>
      </c>
      <c r="EN48" s="62">
        <f t="shared" si="717"/>
        <v>30015</v>
      </c>
      <c r="EO48" s="48">
        <f t="shared" si="718"/>
        <v>0</v>
      </c>
      <c r="EP48" s="62">
        <f t="shared" si="719"/>
        <v>0</v>
      </c>
      <c r="EQ48" s="62">
        <f t="shared" si="719"/>
        <v>0</v>
      </c>
      <c r="ER48" s="62">
        <f t="shared" si="719"/>
        <v>0</v>
      </c>
      <c r="ES48" s="62">
        <f t="shared" si="719"/>
        <v>0</v>
      </c>
      <c r="ET48" s="62">
        <f t="shared" si="719"/>
        <v>0</v>
      </c>
      <c r="EU48" s="62">
        <f t="shared" si="719"/>
        <v>10005</v>
      </c>
      <c r="EV48" s="31" t="s">
        <v>192</v>
      </c>
      <c r="EW48" s="103">
        <v>0</v>
      </c>
      <c r="EX48" s="31">
        <v>0</v>
      </c>
      <c r="EY48" s="31">
        <v>0</v>
      </c>
      <c r="FB48" s="119"/>
      <c r="FC48" s="119"/>
      <c r="FE48" s="105">
        <v>6.67</v>
      </c>
      <c r="FF48" s="105">
        <v>6.67</v>
      </c>
      <c r="FG48" s="105">
        <v>6.67</v>
      </c>
      <c r="FH48" s="106">
        <v>6.67</v>
      </c>
      <c r="FI48" s="107" t="b">
        <f t="shared" si="720"/>
        <v>1</v>
      </c>
      <c r="FJ48" s="34"/>
      <c r="FK48" s="104">
        <v>0</v>
      </c>
      <c r="FL48" s="104">
        <v>0</v>
      </c>
      <c r="FM48" s="104">
        <v>0</v>
      </c>
      <c r="FN48" s="104">
        <v>0</v>
      </c>
      <c r="FO48" s="104">
        <v>0</v>
      </c>
      <c r="FP48" s="104"/>
      <c r="FQ48" s="104">
        <v>0</v>
      </c>
      <c r="FR48" s="103" t="b">
        <f t="shared" si="57"/>
        <v>0</v>
      </c>
      <c r="FS48" s="103" t="b">
        <f t="shared" si="58"/>
        <v>0</v>
      </c>
      <c r="FT48" s="103" t="b">
        <f t="shared" si="59"/>
        <v>0</v>
      </c>
      <c r="FU48" s="103" t="b">
        <f t="shared" si="60"/>
        <v>0</v>
      </c>
      <c r="FV48" s="103" t="b">
        <f t="shared" si="61"/>
        <v>1</v>
      </c>
      <c r="FW48" s="103"/>
      <c r="FX48" s="120" t="b">
        <f t="shared" si="721"/>
        <v>1</v>
      </c>
      <c r="FY48" s="104" t="s">
        <v>214</v>
      </c>
      <c r="FZ48" s="104" t="b">
        <f t="shared" si="722"/>
        <v>1</v>
      </c>
      <c r="GA48" s="104">
        <v>0</v>
      </c>
      <c r="GB48" s="104" t="s">
        <v>207</v>
      </c>
      <c r="GD48" s="104" t="s">
        <v>214</v>
      </c>
      <c r="GE48" s="104">
        <v>0</v>
      </c>
      <c r="GF48" s="104" t="e">
        <v>#N/A</v>
      </c>
      <c r="GG48" s="104">
        <v>0</v>
      </c>
      <c r="GH48" s="104" t="b">
        <f t="shared" si="723"/>
        <v>1</v>
      </c>
      <c r="GI48" s="8" t="b">
        <f t="shared" si="724"/>
        <v>0</v>
      </c>
    </row>
    <row r="49" spans="1:191" s="31" customFormat="1" hidden="1" x14ac:dyDescent="0.25">
      <c r="A49" s="93">
        <v>131266</v>
      </c>
      <c r="B49" s="93">
        <v>322851</v>
      </c>
      <c r="C49" s="110" t="s">
        <v>214</v>
      </c>
      <c r="D49" s="93" t="s">
        <v>337</v>
      </c>
      <c r="E49" s="93" t="s">
        <v>337</v>
      </c>
      <c r="F49" s="93" t="s">
        <v>193</v>
      </c>
      <c r="G49" s="110"/>
      <c r="H49" s="93" t="s">
        <v>81</v>
      </c>
      <c r="I49" s="93" t="s">
        <v>208</v>
      </c>
      <c r="J49" s="93" t="s">
        <v>204</v>
      </c>
      <c r="K49" s="93" t="s">
        <v>217</v>
      </c>
      <c r="L49" s="93">
        <v>0</v>
      </c>
      <c r="M49" s="93"/>
      <c r="N49" s="122">
        <v>29</v>
      </c>
      <c r="O49" s="122">
        <v>63</v>
      </c>
      <c r="P49" s="122" t="str">
        <f t="shared" si="667"/>
        <v>меньше мин</v>
      </c>
      <c r="Q49" s="95">
        <v>204</v>
      </c>
      <c r="R49" s="95">
        <f t="shared" si="668"/>
        <v>9690014.2799999993</v>
      </c>
      <c r="S49" s="94">
        <v>14</v>
      </c>
      <c r="T49" s="94">
        <v>699479.48</v>
      </c>
      <c r="U49" s="94">
        <f t="shared" si="669"/>
        <v>6</v>
      </c>
      <c r="V49" s="94">
        <f t="shared" si="670"/>
        <v>198</v>
      </c>
      <c r="W49" s="94">
        <f t="shared" si="671"/>
        <v>9405013.8599999994</v>
      </c>
      <c r="X49" s="94">
        <f t="shared" si="672"/>
        <v>75</v>
      </c>
      <c r="Y49" s="113"/>
      <c r="Z49" s="95">
        <v>198</v>
      </c>
      <c r="AA49" s="94">
        <v>0</v>
      </c>
      <c r="AB49" s="94">
        <v>0</v>
      </c>
      <c r="AC49" s="95">
        <v>0</v>
      </c>
      <c r="AD49" s="95">
        <v>0</v>
      </c>
      <c r="AE49" s="95">
        <f t="shared" si="673"/>
        <v>0</v>
      </c>
      <c r="AF49" s="95">
        <f t="shared" si="674"/>
        <v>0</v>
      </c>
      <c r="AG49" s="96">
        <v>186</v>
      </c>
      <c r="AH49" s="95">
        <f t="shared" si="675"/>
        <v>12</v>
      </c>
      <c r="AI49" s="94">
        <f t="shared" si="676"/>
        <v>570000.84</v>
      </c>
      <c r="AJ49" s="94">
        <f t="shared" si="677"/>
        <v>108</v>
      </c>
      <c r="AK49" s="94">
        <f t="shared" si="678"/>
        <v>306</v>
      </c>
      <c r="AL49" s="94">
        <f t="shared" si="679"/>
        <v>642</v>
      </c>
      <c r="AM49" s="94">
        <f t="shared" si="680"/>
        <v>629.99999999999989</v>
      </c>
      <c r="AN49" s="94">
        <f t="shared" si="681"/>
        <v>4.0000000000000009</v>
      </c>
      <c r="AO49" s="94" t="str">
        <f t="shared" si="682"/>
        <v>&lt; 30 дней</v>
      </c>
      <c r="AP49" s="94" t="s">
        <v>185</v>
      </c>
      <c r="AQ49" s="123" t="s">
        <v>186</v>
      </c>
      <c r="AR49" s="94" t="s">
        <v>185</v>
      </c>
      <c r="AS49" s="116" t="s">
        <v>190</v>
      </c>
      <c r="AT49" s="94" t="s">
        <v>185</v>
      </c>
      <c r="AU49" s="94"/>
      <c r="AV49" s="97" t="str">
        <f t="shared" si="683"/>
        <v>0-02</v>
      </c>
      <c r="AW49" s="98">
        <f t="shared" si="684"/>
        <v>0</v>
      </c>
      <c r="AX49" s="93"/>
      <c r="AY49" s="94">
        <f t="shared" si="685"/>
        <v>0</v>
      </c>
      <c r="AZ49" s="93" t="s">
        <v>1020</v>
      </c>
      <c r="BA49" s="26" t="s">
        <v>201</v>
      </c>
      <c r="BB49" s="26" t="s">
        <v>338</v>
      </c>
      <c r="BC49" s="27">
        <v>45870</v>
      </c>
      <c r="BD49" s="28"/>
      <c r="BE49" s="29">
        <v>0</v>
      </c>
      <c r="BF49" s="29">
        <f t="shared" si="686"/>
        <v>0</v>
      </c>
      <c r="BG49" s="29">
        <v>0</v>
      </c>
      <c r="BH49" s="29">
        <f t="shared" si="687"/>
        <v>0</v>
      </c>
      <c r="BI49" s="99">
        <v>0</v>
      </c>
      <c r="BJ49" s="109" t="s">
        <v>187</v>
      </c>
      <c r="BK49" s="100">
        <v>104.99999999999999</v>
      </c>
      <c r="BL49" s="100">
        <v>104.99999999999999</v>
      </c>
      <c r="BM49" s="100">
        <v>104.99999999999999</v>
      </c>
      <c r="BN49" s="100">
        <v>104.99999999999999</v>
      </c>
      <c r="BO49" s="100">
        <v>104.99999999999999</v>
      </c>
      <c r="BP49" s="100">
        <v>104.99999999999999</v>
      </c>
      <c r="BQ49" s="95">
        <f t="shared" si="688"/>
        <v>104.99999999999999</v>
      </c>
      <c r="BR49" s="95">
        <f t="shared" si="689"/>
        <v>99.000000000000014</v>
      </c>
      <c r="BS49" s="95">
        <f t="shared" si="690"/>
        <v>-5.9999999999999716</v>
      </c>
      <c r="BT49" s="95">
        <f t="shared" si="690"/>
        <v>-110.99999999999996</v>
      </c>
      <c r="BU49" s="95">
        <f t="shared" si="690"/>
        <v>-215.99999999999994</v>
      </c>
      <c r="BV49" s="95">
        <f t="shared" si="690"/>
        <v>-320.99999999999994</v>
      </c>
      <c r="BW49" s="95">
        <f t="shared" si="690"/>
        <v>-425.99999999999994</v>
      </c>
      <c r="BX49" s="95">
        <f t="shared" ref="BX49:BZ49" si="726">BW49-$BQ49</f>
        <v>-530.99999999999989</v>
      </c>
      <c r="BY49" s="95">
        <f t="shared" si="726"/>
        <v>-635.99999999999989</v>
      </c>
      <c r="BZ49" s="95">
        <f t="shared" si="726"/>
        <v>-740.99999999999989</v>
      </c>
      <c r="CA49" s="95">
        <f t="shared" ref="CA49:CO49" si="727">BZ49-$BQ49</f>
        <v>-845.99999999999989</v>
      </c>
      <c r="CB49" s="95">
        <f t="shared" si="727"/>
        <v>-950.99999999999989</v>
      </c>
      <c r="CC49" s="95">
        <f t="shared" si="727"/>
        <v>-1055.9999999999998</v>
      </c>
      <c r="CD49" s="95">
        <f t="shared" si="727"/>
        <v>-1160.9999999999998</v>
      </c>
      <c r="CE49" s="95">
        <f t="shared" si="727"/>
        <v>-1265.9999999999998</v>
      </c>
      <c r="CF49" s="95">
        <f t="shared" si="727"/>
        <v>-1370.9999999999998</v>
      </c>
      <c r="CG49" s="95">
        <f t="shared" si="727"/>
        <v>-1475.9999999999998</v>
      </c>
      <c r="CH49" s="95">
        <f t="shared" si="727"/>
        <v>-1580.9999999999998</v>
      </c>
      <c r="CI49" s="95">
        <f t="shared" si="727"/>
        <v>-1685.9999999999998</v>
      </c>
      <c r="CJ49" s="95">
        <f t="shared" si="727"/>
        <v>-1790.9999999999998</v>
      </c>
      <c r="CK49" s="95">
        <f t="shared" si="727"/>
        <v>-1895.9999999999998</v>
      </c>
      <c r="CL49" s="95">
        <f t="shared" si="727"/>
        <v>-2000.9999999999998</v>
      </c>
      <c r="CM49" s="95">
        <f t="shared" si="727"/>
        <v>-2105.9999999999995</v>
      </c>
      <c r="CN49" s="95">
        <f t="shared" si="727"/>
        <v>-2210.9999999999995</v>
      </c>
      <c r="CO49" s="95">
        <f t="shared" si="727"/>
        <v>-2315.9999999999995</v>
      </c>
      <c r="CP49" s="100">
        <v>140</v>
      </c>
      <c r="CQ49" s="100">
        <v>68</v>
      </c>
      <c r="CR49" s="100">
        <v>128</v>
      </c>
      <c r="CS49" s="100">
        <v>112</v>
      </c>
      <c r="CT49" s="100">
        <v>86</v>
      </c>
      <c r="CU49" s="100">
        <v>108</v>
      </c>
      <c r="CV49" s="101">
        <f t="shared" si="692"/>
        <v>107</v>
      </c>
      <c r="CW49" s="31" t="s">
        <v>187</v>
      </c>
      <c r="CX49" s="31" t="s">
        <v>187</v>
      </c>
      <c r="CY49" s="62">
        <v>140.64000000000001</v>
      </c>
      <c r="CZ49" s="62">
        <v>112</v>
      </c>
      <c r="DA49" s="102">
        <f t="shared" si="693"/>
        <v>0.79635949943117168</v>
      </c>
      <c r="DB49" s="62">
        <f t="shared" si="694"/>
        <v>6680409.844800001</v>
      </c>
      <c r="DC49" s="62">
        <f t="shared" si="695"/>
        <v>5320007.84</v>
      </c>
      <c r="DD49" s="102">
        <f t="shared" si="696"/>
        <v>0.79635949943117168</v>
      </c>
      <c r="DE49" s="31">
        <v>0</v>
      </c>
      <c r="DG49" s="31">
        <v>0</v>
      </c>
      <c r="DH49" s="48">
        <f t="shared" si="697"/>
        <v>0</v>
      </c>
      <c r="DI49" s="62">
        <v>123.258</v>
      </c>
      <c r="DJ49" s="62">
        <v>6021449.3190000001</v>
      </c>
      <c r="DK49" s="48">
        <f t="shared" si="698"/>
        <v>46.5</v>
      </c>
      <c r="DL49" s="62">
        <v>68</v>
      </c>
      <c r="DM49" s="62">
        <v>3320989.714615385</v>
      </c>
      <c r="DN49" s="62">
        <v>107.785</v>
      </c>
      <c r="DO49" s="62">
        <v>5393881.4399999995</v>
      </c>
      <c r="DP49" s="48">
        <f t="shared" si="699"/>
        <v>40.5</v>
      </c>
      <c r="DQ49" s="62">
        <v>127</v>
      </c>
      <c r="DR49" s="62">
        <v>6342565.2995256921</v>
      </c>
      <c r="DS49" s="62">
        <v>74.129000000000005</v>
      </c>
      <c r="DT49" s="62">
        <v>3704846.2560000001</v>
      </c>
      <c r="DU49" s="48">
        <f t="shared" si="700"/>
        <v>28.5</v>
      </c>
      <c r="DV49" s="62">
        <v>112</v>
      </c>
      <c r="DW49" s="62">
        <v>5593443.413754941</v>
      </c>
      <c r="DX49" s="62">
        <f t="shared" si="701"/>
        <v>0</v>
      </c>
      <c r="DY49" s="62">
        <f t="shared" si="702"/>
        <v>0</v>
      </c>
      <c r="DZ49" s="48">
        <f t="shared" si="703"/>
        <v>0</v>
      </c>
      <c r="EA49" s="62">
        <f t="shared" si="704"/>
        <v>0</v>
      </c>
      <c r="EB49" s="62">
        <f t="shared" si="705"/>
        <v>0</v>
      </c>
      <c r="EC49" s="48">
        <f t="shared" si="706"/>
        <v>0</v>
      </c>
      <c r="ED49" s="62">
        <f t="shared" si="707"/>
        <v>0</v>
      </c>
      <c r="EE49" s="62">
        <f t="shared" si="708"/>
        <v>0</v>
      </c>
      <c r="EF49" s="48">
        <f t="shared" si="709"/>
        <v>0</v>
      </c>
      <c r="EG49" s="62">
        <f t="shared" si="710"/>
        <v>0</v>
      </c>
      <c r="EH49" s="62">
        <f t="shared" si="711"/>
        <v>0</v>
      </c>
      <c r="EI49" s="48">
        <f t="shared" si="712"/>
        <v>0</v>
      </c>
      <c r="EJ49" s="62">
        <f t="shared" si="713"/>
        <v>0</v>
      </c>
      <c r="EK49" s="62">
        <f t="shared" si="714"/>
        <v>0</v>
      </c>
      <c r="EL49" s="48">
        <f t="shared" si="715"/>
        <v>0</v>
      </c>
      <c r="EM49" s="62">
        <f t="shared" si="716"/>
        <v>0</v>
      </c>
      <c r="EN49" s="62">
        <f t="shared" si="717"/>
        <v>0</v>
      </c>
      <c r="EO49" s="48">
        <f t="shared" si="718"/>
        <v>0</v>
      </c>
      <c r="EP49" s="62">
        <f t="shared" ref="EP49:EU51" si="728">BK49*$FH49</f>
        <v>4987507.3499999996</v>
      </c>
      <c r="EQ49" s="62">
        <f t="shared" si="728"/>
        <v>4987507.3499999996</v>
      </c>
      <c r="ER49" s="62">
        <f t="shared" si="728"/>
        <v>4987507.3499999996</v>
      </c>
      <c r="ES49" s="62">
        <f t="shared" ref="ES49:EU50" si="729">BN49*$FH49</f>
        <v>4987507.3499999996</v>
      </c>
      <c r="ET49" s="62">
        <f t="shared" si="729"/>
        <v>4987507.3499999996</v>
      </c>
      <c r="EU49" s="62">
        <f t="shared" si="729"/>
        <v>4987507.3499999996</v>
      </c>
      <c r="EV49" s="31" t="s">
        <v>498</v>
      </c>
      <c r="EW49" s="103">
        <v>0</v>
      </c>
      <c r="EX49" s="104">
        <v>4</v>
      </c>
      <c r="EY49" s="104">
        <v>1.5</v>
      </c>
      <c r="EZ49" s="104"/>
      <c r="FA49" s="104"/>
      <c r="FB49" s="119"/>
      <c r="FC49" s="119"/>
      <c r="FE49" s="105">
        <v>50440.85</v>
      </c>
      <c r="FF49" s="105">
        <v>49962.82</v>
      </c>
      <c r="FG49" s="105">
        <v>54638.91</v>
      </c>
      <c r="FH49" s="106">
        <v>47500.07</v>
      </c>
      <c r="FI49" s="107" t="b">
        <f t="shared" si="720"/>
        <v>1</v>
      </c>
      <c r="FJ49" s="34"/>
      <c r="FK49" s="104" t="s">
        <v>201</v>
      </c>
      <c r="FL49" s="104" t="s">
        <v>338</v>
      </c>
      <c r="FM49" s="104">
        <v>45870</v>
      </c>
      <c r="FN49" s="104">
        <v>0</v>
      </c>
      <c r="FO49" s="104">
        <v>0</v>
      </c>
      <c r="FP49" s="104"/>
      <c r="FQ49" s="104">
        <v>0</v>
      </c>
      <c r="FR49" s="104" t="b">
        <f t="shared" si="57"/>
        <v>1</v>
      </c>
      <c r="FS49" s="104" t="b">
        <f t="shared" si="58"/>
        <v>1</v>
      </c>
      <c r="FT49" s="104" t="b">
        <f t="shared" si="59"/>
        <v>1</v>
      </c>
      <c r="FU49" s="104" t="b">
        <f t="shared" si="60"/>
        <v>0</v>
      </c>
      <c r="FV49" s="104" t="b">
        <f t="shared" si="61"/>
        <v>1</v>
      </c>
      <c r="FW49" s="104"/>
      <c r="FX49" s="104" t="b">
        <f t="shared" si="721"/>
        <v>1</v>
      </c>
      <c r="FY49" s="104" t="s">
        <v>214</v>
      </c>
      <c r="FZ49" s="104" t="b">
        <f t="shared" si="722"/>
        <v>1</v>
      </c>
      <c r="GA49" s="104">
        <v>0</v>
      </c>
      <c r="GB49" s="104" t="s">
        <v>193</v>
      </c>
      <c r="GC49" s="104"/>
      <c r="GD49" s="104" t="s">
        <v>214</v>
      </c>
      <c r="GE49" s="104">
        <v>0</v>
      </c>
      <c r="GF49" s="104" t="e">
        <v>#N/A</v>
      </c>
      <c r="GG49" s="104">
        <v>0</v>
      </c>
      <c r="GH49" s="104" t="b">
        <f t="shared" si="723"/>
        <v>1</v>
      </c>
      <c r="GI49" s="108" t="b">
        <f t="shared" si="724"/>
        <v>0</v>
      </c>
    </row>
    <row r="50" spans="1:191" s="31" customFormat="1" ht="60" hidden="1" x14ac:dyDescent="0.25">
      <c r="A50" s="109">
        <v>155833</v>
      </c>
      <c r="B50" s="109">
        <v>979888</v>
      </c>
      <c r="C50" s="110" t="s">
        <v>214</v>
      </c>
      <c r="D50" s="109" t="s">
        <v>337</v>
      </c>
      <c r="E50" s="109" t="s">
        <v>339</v>
      </c>
      <c r="F50" s="109" t="s">
        <v>193</v>
      </c>
      <c r="G50" s="110"/>
      <c r="H50" s="109" t="s">
        <v>188</v>
      </c>
      <c r="I50" s="109" t="s">
        <v>189</v>
      </c>
      <c r="J50" s="109" t="s">
        <v>189</v>
      </c>
      <c r="K50" s="109"/>
      <c r="L50" s="109">
        <v>0</v>
      </c>
      <c r="M50" s="109"/>
      <c r="N50" s="111">
        <v>125.46307552475402</v>
      </c>
      <c r="O50" s="111">
        <v>425.463075524754</v>
      </c>
      <c r="P50" s="111" t="str">
        <f t="shared" si="667"/>
        <v>больше макс</v>
      </c>
      <c r="Q50" s="95">
        <v>2028</v>
      </c>
      <c r="R50" s="95">
        <f t="shared" si="668"/>
        <v>61874.280000000006</v>
      </c>
      <c r="S50" s="112">
        <v>810</v>
      </c>
      <c r="T50" s="112">
        <v>39236.400000000001</v>
      </c>
      <c r="U50" s="112">
        <f t="shared" si="669"/>
        <v>0</v>
      </c>
      <c r="V50" s="113">
        <f t="shared" si="670"/>
        <v>1500</v>
      </c>
      <c r="W50" s="113">
        <f t="shared" si="671"/>
        <v>45765</v>
      </c>
      <c r="X50" s="113">
        <f t="shared" si="672"/>
        <v>0</v>
      </c>
      <c r="Y50" s="113"/>
      <c r="Z50" s="95">
        <v>1500</v>
      </c>
      <c r="AA50" s="95">
        <v>0</v>
      </c>
      <c r="AB50" s="95">
        <v>0</v>
      </c>
      <c r="AC50" s="95">
        <v>0</v>
      </c>
      <c r="AD50" s="95">
        <v>0</v>
      </c>
      <c r="AE50" s="95">
        <f t="shared" si="673"/>
        <v>0</v>
      </c>
      <c r="AF50" s="95">
        <f t="shared" si="674"/>
        <v>0</v>
      </c>
      <c r="AG50" s="114">
        <v>0</v>
      </c>
      <c r="AH50" s="95">
        <f t="shared" si="675"/>
        <v>1500</v>
      </c>
      <c r="AI50" s="115">
        <f t="shared" si="676"/>
        <v>45765</v>
      </c>
      <c r="AJ50" s="95">
        <f t="shared" si="677"/>
        <v>463</v>
      </c>
      <c r="AK50" s="95">
        <f t="shared" si="678"/>
        <v>782</v>
      </c>
      <c r="AL50" s="95">
        <f t="shared" si="679"/>
        <v>1476</v>
      </c>
      <c r="AM50" s="95">
        <f t="shared" si="680"/>
        <v>1260</v>
      </c>
      <c r="AN50" s="95">
        <f t="shared" si="681"/>
        <v>115.71428571428572</v>
      </c>
      <c r="AO50" s="95" t="str">
        <f t="shared" si="682"/>
        <v>&gt; 90 дней (до 120)</v>
      </c>
      <c r="AP50" s="29" t="s">
        <v>185</v>
      </c>
      <c r="AQ50" s="116" t="s">
        <v>198</v>
      </c>
      <c r="AR50" s="29" t="s">
        <v>195</v>
      </c>
      <c r="AS50" s="116" t="s">
        <v>212</v>
      </c>
      <c r="AT50" s="25" t="s">
        <v>195</v>
      </c>
      <c r="AU50" s="25"/>
      <c r="AV50" s="97" t="str">
        <f t="shared" si="683"/>
        <v>0-10</v>
      </c>
      <c r="AW50" s="117">
        <f t="shared" si="684"/>
        <v>45765</v>
      </c>
      <c r="AX50" s="14">
        <f>MONTH(BC50)-6</f>
        <v>5</v>
      </c>
      <c r="AY50" s="25">
        <f t="shared" si="685"/>
        <v>0</v>
      </c>
      <c r="AZ50" s="109" t="s">
        <v>1020</v>
      </c>
      <c r="BA50" s="26" t="s">
        <v>223</v>
      </c>
      <c r="BB50" s="26" t="s">
        <v>340</v>
      </c>
      <c r="BC50" s="27">
        <v>45962</v>
      </c>
      <c r="BD50" s="28"/>
      <c r="BE50" s="29">
        <v>0</v>
      </c>
      <c r="BF50" s="29">
        <f t="shared" si="686"/>
        <v>0</v>
      </c>
      <c r="BG50" s="29">
        <v>0</v>
      </c>
      <c r="BH50" s="29">
        <f t="shared" si="687"/>
        <v>0</v>
      </c>
      <c r="BI50" s="99" t="s">
        <v>225</v>
      </c>
      <c r="BJ50" s="109">
        <v>0</v>
      </c>
      <c r="BK50" s="95">
        <v>210</v>
      </c>
      <c r="BL50" s="95">
        <v>210</v>
      </c>
      <c r="BM50" s="95">
        <v>210</v>
      </c>
      <c r="BN50" s="95">
        <v>210</v>
      </c>
      <c r="BO50" s="95">
        <v>210</v>
      </c>
      <c r="BP50" s="95">
        <v>210</v>
      </c>
      <c r="BQ50" s="95">
        <f t="shared" si="688"/>
        <v>210</v>
      </c>
      <c r="BR50" s="95">
        <f t="shared" si="689"/>
        <v>1818</v>
      </c>
      <c r="BS50" s="95">
        <f t="shared" si="690"/>
        <v>1608</v>
      </c>
      <c r="BT50" s="95">
        <f t="shared" si="690"/>
        <v>1398</v>
      </c>
      <c r="BU50" s="95">
        <f t="shared" si="690"/>
        <v>1188</v>
      </c>
      <c r="BV50" s="95">
        <f t="shared" si="690"/>
        <v>978</v>
      </c>
      <c r="BW50" s="95">
        <f t="shared" si="690"/>
        <v>768</v>
      </c>
      <c r="BX50" s="95">
        <f t="shared" ref="BX50:CO50" si="730">BW50-$BQ50</f>
        <v>558</v>
      </c>
      <c r="BY50" s="95">
        <f t="shared" si="730"/>
        <v>348</v>
      </c>
      <c r="BZ50" s="95">
        <f t="shared" si="730"/>
        <v>138</v>
      </c>
      <c r="CA50" s="95">
        <f t="shared" si="730"/>
        <v>-72</v>
      </c>
      <c r="CB50" s="95">
        <f t="shared" si="730"/>
        <v>-282</v>
      </c>
      <c r="CC50" s="95">
        <f t="shared" si="730"/>
        <v>-492</v>
      </c>
      <c r="CD50" s="95">
        <f t="shared" si="730"/>
        <v>-702</v>
      </c>
      <c r="CE50" s="95">
        <f t="shared" si="730"/>
        <v>-912</v>
      </c>
      <c r="CF50" s="95">
        <f t="shared" si="730"/>
        <v>-1122</v>
      </c>
      <c r="CG50" s="95">
        <f t="shared" si="730"/>
        <v>-1332</v>
      </c>
      <c r="CH50" s="95">
        <f t="shared" si="730"/>
        <v>-1542</v>
      </c>
      <c r="CI50" s="95">
        <f t="shared" si="730"/>
        <v>-1752</v>
      </c>
      <c r="CJ50" s="95">
        <f t="shared" si="730"/>
        <v>-1962</v>
      </c>
      <c r="CK50" s="95">
        <f t="shared" si="730"/>
        <v>-2172</v>
      </c>
      <c r="CL50" s="95">
        <f t="shared" si="730"/>
        <v>-2382</v>
      </c>
      <c r="CM50" s="95">
        <f t="shared" si="730"/>
        <v>-2592</v>
      </c>
      <c r="CN50" s="95">
        <f t="shared" si="730"/>
        <v>-2802</v>
      </c>
      <c r="CO50" s="95">
        <f t="shared" si="730"/>
        <v>-3012</v>
      </c>
      <c r="CP50" s="100">
        <v>236</v>
      </c>
      <c r="CQ50" s="100">
        <v>230</v>
      </c>
      <c r="CR50" s="100">
        <v>228</v>
      </c>
      <c r="CS50" s="100">
        <v>0</v>
      </c>
      <c r="CT50" s="100">
        <v>319</v>
      </c>
      <c r="CU50" s="100">
        <v>463</v>
      </c>
      <c r="CV50" s="121">
        <f t="shared" si="692"/>
        <v>295.2</v>
      </c>
      <c r="CW50" s="31">
        <v>0</v>
      </c>
      <c r="CX50" s="31">
        <v>10</v>
      </c>
      <c r="CY50" s="62">
        <v>0</v>
      </c>
      <c r="CZ50" s="62">
        <v>0</v>
      </c>
      <c r="DA50" s="102">
        <f t="shared" si="693"/>
        <v>0</v>
      </c>
      <c r="DB50" s="62">
        <f t="shared" si="694"/>
        <v>0</v>
      </c>
      <c r="DC50" s="62">
        <f t="shared" si="695"/>
        <v>0</v>
      </c>
      <c r="DD50" s="102">
        <f t="shared" si="696"/>
        <v>0</v>
      </c>
      <c r="DE50" s="31">
        <v>0</v>
      </c>
      <c r="DF50" s="31">
        <v>90</v>
      </c>
      <c r="DG50" s="31">
        <v>0</v>
      </c>
      <c r="DH50" s="48">
        <f t="shared" si="697"/>
        <v>0</v>
      </c>
      <c r="DI50" s="62">
        <v>1141.8710000000001</v>
      </c>
      <c r="DJ50" s="62">
        <v>54341.160999999993</v>
      </c>
      <c r="DK50" s="48">
        <f t="shared" si="698"/>
        <v>0</v>
      </c>
      <c r="DL50" s="62">
        <v>230</v>
      </c>
      <c r="DM50" s="62">
        <v>11441.166000000001</v>
      </c>
      <c r="DN50" s="62">
        <v>956.64199999999994</v>
      </c>
      <c r="DO50" s="62">
        <v>45127.131000000001</v>
      </c>
      <c r="DP50" s="48">
        <f t="shared" si="699"/>
        <v>0</v>
      </c>
      <c r="DQ50" s="62">
        <v>228</v>
      </c>
      <c r="DR50" s="62">
        <v>11341.674871794872</v>
      </c>
      <c r="DS50" s="62">
        <v>810</v>
      </c>
      <c r="DT50" s="62">
        <v>37832.502999999997</v>
      </c>
      <c r="DU50" s="48">
        <f t="shared" si="700"/>
        <v>0</v>
      </c>
      <c r="DV50" s="62">
        <v>0</v>
      </c>
      <c r="DW50" s="62">
        <v>0</v>
      </c>
      <c r="DX50" s="62">
        <f t="shared" si="701"/>
        <v>630</v>
      </c>
      <c r="DY50" s="62">
        <f t="shared" si="702"/>
        <v>19221.3</v>
      </c>
      <c r="DZ50" s="48">
        <f t="shared" si="703"/>
        <v>0</v>
      </c>
      <c r="EA50" s="62">
        <f t="shared" si="704"/>
        <v>630</v>
      </c>
      <c r="EB50" s="62">
        <f t="shared" si="705"/>
        <v>19221.3</v>
      </c>
      <c r="EC50" s="48">
        <f t="shared" si="706"/>
        <v>0</v>
      </c>
      <c r="ED50" s="62">
        <f t="shared" si="707"/>
        <v>630</v>
      </c>
      <c r="EE50" s="62">
        <f t="shared" si="708"/>
        <v>19221.3</v>
      </c>
      <c r="EF50" s="48">
        <f t="shared" si="709"/>
        <v>0</v>
      </c>
      <c r="EG50" s="62">
        <f t="shared" si="710"/>
        <v>630</v>
      </c>
      <c r="EH50" s="62">
        <f t="shared" si="711"/>
        <v>19221.3</v>
      </c>
      <c r="EI50" s="48">
        <f t="shared" si="712"/>
        <v>0</v>
      </c>
      <c r="EJ50" s="62">
        <f t="shared" si="713"/>
        <v>630</v>
      </c>
      <c r="EK50" s="62">
        <f t="shared" si="714"/>
        <v>19221.3</v>
      </c>
      <c r="EL50" s="48">
        <f t="shared" si="715"/>
        <v>0</v>
      </c>
      <c r="EM50" s="62">
        <f t="shared" si="716"/>
        <v>630</v>
      </c>
      <c r="EN50" s="62">
        <f t="shared" si="717"/>
        <v>19221.3</v>
      </c>
      <c r="EO50" s="48">
        <f t="shared" si="718"/>
        <v>0</v>
      </c>
      <c r="EP50" s="62">
        <f t="shared" si="728"/>
        <v>6407.1</v>
      </c>
      <c r="EQ50" s="62">
        <f t="shared" si="728"/>
        <v>6407.1</v>
      </c>
      <c r="ER50" s="62">
        <f t="shared" si="728"/>
        <v>6407.1</v>
      </c>
      <c r="ES50" s="62">
        <f t="shared" si="729"/>
        <v>6407.1</v>
      </c>
      <c r="ET50" s="62">
        <f t="shared" si="729"/>
        <v>6407.1</v>
      </c>
      <c r="EU50" s="62">
        <f t="shared" si="729"/>
        <v>6407.1</v>
      </c>
      <c r="EV50" s="31" t="s">
        <v>192</v>
      </c>
      <c r="EW50" s="103">
        <v>0</v>
      </c>
      <c r="EX50" s="31">
        <v>0</v>
      </c>
      <c r="EY50" s="31">
        <v>0</v>
      </c>
      <c r="FB50" s="119"/>
      <c r="FC50" s="119"/>
      <c r="FE50" s="105">
        <v>48.74</v>
      </c>
      <c r="FF50" s="105">
        <v>48.44</v>
      </c>
      <c r="FG50" s="105">
        <v>30.65</v>
      </c>
      <c r="FH50" s="106">
        <v>30.51</v>
      </c>
      <c r="FI50" s="107" t="b">
        <f t="shared" si="720"/>
        <v>0</v>
      </c>
      <c r="FJ50" s="34"/>
      <c r="FK50" s="104" t="s">
        <v>223</v>
      </c>
      <c r="FL50" s="104" t="s">
        <v>340</v>
      </c>
      <c r="FM50" s="104">
        <v>45962</v>
      </c>
      <c r="FN50" s="104">
        <v>0</v>
      </c>
      <c r="FO50" s="104">
        <v>0</v>
      </c>
      <c r="FP50" s="104"/>
      <c r="FQ50" s="104" t="s">
        <v>225</v>
      </c>
      <c r="FR50" s="103" t="b">
        <f t="shared" si="57"/>
        <v>1</v>
      </c>
      <c r="FS50" s="103" t="b">
        <f t="shared" si="58"/>
        <v>1</v>
      </c>
      <c r="FT50" s="103" t="b">
        <f t="shared" si="59"/>
        <v>1</v>
      </c>
      <c r="FU50" s="103" t="b">
        <f t="shared" si="60"/>
        <v>0</v>
      </c>
      <c r="FV50" s="103" t="b">
        <f t="shared" si="61"/>
        <v>1</v>
      </c>
      <c r="FW50" s="103"/>
      <c r="FX50" s="120" t="b">
        <f t="shared" si="721"/>
        <v>1</v>
      </c>
      <c r="FY50" s="104" t="s">
        <v>214</v>
      </c>
      <c r="FZ50" s="104" t="b">
        <f t="shared" si="722"/>
        <v>1</v>
      </c>
      <c r="GA50" s="104">
        <v>0</v>
      </c>
      <c r="GB50" s="104" t="s">
        <v>193</v>
      </c>
      <c r="GD50" s="104" t="s">
        <v>214</v>
      </c>
      <c r="GE50" s="104">
        <v>0</v>
      </c>
      <c r="GF50" s="104" t="e">
        <v>#N/A</v>
      </c>
      <c r="GG50" s="104">
        <v>0</v>
      </c>
      <c r="GH50" s="104" t="b">
        <f t="shared" si="723"/>
        <v>1</v>
      </c>
      <c r="GI50" s="8" t="b">
        <f t="shared" si="724"/>
        <v>0</v>
      </c>
    </row>
    <row r="51" spans="1:191" s="31" customFormat="1" ht="60" hidden="1" x14ac:dyDescent="0.25">
      <c r="A51" s="93">
        <v>156954</v>
      </c>
      <c r="B51" s="93">
        <v>981101</v>
      </c>
      <c r="C51" s="110" t="s">
        <v>214</v>
      </c>
      <c r="D51" s="93" t="s">
        <v>342</v>
      </c>
      <c r="E51" s="93" t="s">
        <v>342</v>
      </c>
      <c r="F51" s="93" t="s">
        <v>207</v>
      </c>
      <c r="G51" s="110"/>
      <c r="H51" s="93" t="s">
        <v>81</v>
      </c>
      <c r="I51" s="93" t="s">
        <v>331</v>
      </c>
      <c r="J51" s="93" t="s">
        <v>183</v>
      </c>
      <c r="K51" s="93" t="s">
        <v>194</v>
      </c>
      <c r="L51" s="93">
        <v>0</v>
      </c>
      <c r="M51" s="93"/>
      <c r="N51" s="122">
        <v>0</v>
      </c>
      <c r="O51" s="122">
        <v>0</v>
      </c>
      <c r="P51" s="122" t="str">
        <f t="shared" ref="P51:P54" si="731">IF(AND(N51=0,O51=0),"нет минмакс",IF((S51-N51)&lt;0,"меньше мин",IF((S51-O51)&gt;0,"больше макс","в диапазоне")))</f>
        <v>нет минмакс</v>
      </c>
      <c r="Q51" s="95">
        <v>1429</v>
      </c>
      <c r="R51" s="95">
        <f t="shared" ref="R51:R54" si="732">Q51*FH51</f>
        <v>654796.38</v>
      </c>
      <c r="S51" s="94">
        <v>1473</v>
      </c>
      <c r="T51" s="94">
        <v>674958.06</v>
      </c>
      <c r="U51" s="94">
        <f t="shared" ref="U51:U54" si="733">IFERROR(ROUNDUP(S51/$EX51,0)*$EY51,0)</f>
        <v>10</v>
      </c>
      <c r="V51" s="94">
        <f t="shared" ref="V51:V54" si="734">SUM(Z51:AD51)</f>
        <v>1337</v>
      </c>
      <c r="W51" s="94">
        <f t="shared" ref="W51:W54" si="735">V51*FH51</f>
        <v>612640.14</v>
      </c>
      <c r="X51" s="94">
        <f t="shared" ref="X51:X54" si="736">IFERROR(ROUNDUP(V51/$EX51,0)*$EY51,0)</f>
        <v>9</v>
      </c>
      <c r="Y51" s="113"/>
      <c r="Z51" s="95">
        <v>1284</v>
      </c>
      <c r="AA51" s="94">
        <v>0</v>
      </c>
      <c r="AB51" s="94">
        <v>0</v>
      </c>
      <c r="AC51" s="95">
        <v>53</v>
      </c>
      <c r="AD51" s="95">
        <v>0</v>
      </c>
      <c r="AE51" s="95">
        <f t="shared" ref="AE51:AE54" si="737">AA51*FH51</f>
        <v>0</v>
      </c>
      <c r="AF51" s="95">
        <f t="shared" ref="AF51:AF54" si="738">AB51*FH51</f>
        <v>0</v>
      </c>
      <c r="AG51" s="96">
        <v>0</v>
      </c>
      <c r="AH51" s="95">
        <f t="shared" ref="AH51:AH54" si="739">V51-AG51</f>
        <v>1337</v>
      </c>
      <c r="AI51" s="94">
        <f t="shared" ref="AI51:AI54" si="740">IF(AH51&gt;0,AH51*FH51,0)</f>
        <v>612640.14</v>
      </c>
      <c r="AJ51" s="94">
        <f t="shared" ref="AJ51:AJ54" si="741">CU51</f>
        <v>12</v>
      </c>
      <c r="AK51" s="94">
        <f t="shared" ref="AK51:AK54" si="742">SUM(CS51:CU51)</f>
        <v>140</v>
      </c>
      <c r="AL51" s="94">
        <f t="shared" ref="AL51:AL54" si="743">SUM(CP51:CU51)</f>
        <v>203</v>
      </c>
      <c r="AM51" s="94">
        <f t="shared" ref="AM51:AM54" si="744">SUM(BK51:BP51)</f>
        <v>2625</v>
      </c>
      <c r="AN51" s="94">
        <f t="shared" ref="AN51:AN54" si="745">IFERROR(S51/BQ51*30,"нет оборота")</f>
        <v>50.502857142857145</v>
      </c>
      <c r="AO51" s="94" t="str">
        <f t="shared" ref="AO51:AO54" si="746">IF(S51=0,"нет остатка",IF(AN51="нет оборота","нет плана",IF(AN51&lt;30,"&lt; 30 дней",IF(AND(AN51&gt;=30,AN51&lt;60),"&gt; 30 дней (до 60)",IF(AND(AN51&gt;=60,AN51&lt;70),"&gt; 60 дней (до 70)",IF(AND(AN51&gt;=70,AN51&lt;80),"&gt; 70 дней (до 80)",IF(AND(AN51&gt;=80,AN51&lt;90),"&gt; 80 дней (до 90)",IF(AND(AN51&gt;=90,AN51&lt;120),"&gt; 90 дней (до 120)",IF(AN51&gt;=120,"&gt; 120 дней")))))))))</f>
        <v>&gt; 30 дней (до 60)</v>
      </c>
      <c r="AP51" s="94" t="s">
        <v>195</v>
      </c>
      <c r="AQ51" s="123" t="s">
        <v>198</v>
      </c>
      <c r="AR51" s="94" t="s">
        <v>195</v>
      </c>
      <c r="AS51" s="116" t="s">
        <v>218</v>
      </c>
      <c r="AT51" s="94" t="s">
        <v>195</v>
      </c>
      <c r="AU51" s="94"/>
      <c r="AV51" s="97" t="str">
        <f t="shared" ref="AV51:AV54" si="747">IF(V51=0,"нет остатка",IF(SUM(BK51:BP51)=0,"Нет планов",IF(BR51&lt;=0,"0-01",IF(BS51&lt;=0,"0-02",IF(BT51&lt;=0,"0-03",IF(BU51&lt;=0,"0-04",IF(BV51&lt;=0,"0-05",IF(BW51&lt;=0,"0-06",IF(BX51&lt;=0,"0-07",IF(BY51&lt;=0,"0-08",IF(BZ51&lt;=0,"0-09",IF(CA51&lt;=0,"0-10",IF(CB51&lt;=0,"0-11",IF(CC51&lt;=0,"0-12",IF(CD51&lt;=0,"0-13",IF(CE51&lt;=0,"0-14",IF(CF51&lt;=0,"0-15",IF(CG51&lt;=0,"0-16",IF(CH51&lt;=0,"0-17",IF(CI51&lt;=0,"0-18",IF(CJ51&lt;=0,"0-19",IF(CK51&lt;=0,"0-20",IF(CL51&lt;=0,"0-21",IF(CM51&lt;=0,"0-22",IF(CN51&lt;=0,"0-23",IF(CO51&lt;=0,"0-24","0-25 более 24"))))))))))))))))))))))))))</f>
        <v>0-04</v>
      </c>
      <c r="AW51" s="98">
        <f t="shared" ref="AW51:AW54" si="748">IF(AT51="Да",W51,0)</f>
        <v>612640.14</v>
      </c>
      <c r="AX51" s="14">
        <f>MONTH(BC51)-6</f>
        <v>3</v>
      </c>
      <c r="AY51" s="94">
        <f t="shared" ref="AY51:AY54" si="749">IF(AX51&gt;6,W51,0)</f>
        <v>0</v>
      </c>
      <c r="AZ51" s="93" t="s">
        <v>1021</v>
      </c>
      <c r="BA51" s="26" t="s">
        <v>201</v>
      </c>
      <c r="BB51" s="26" t="s">
        <v>332</v>
      </c>
      <c r="BC51" s="27">
        <v>45901</v>
      </c>
      <c r="BD51" s="28" t="s">
        <v>333</v>
      </c>
      <c r="BE51" s="29">
        <v>0</v>
      </c>
      <c r="BF51" s="29">
        <f t="shared" ref="BF51:BF54" si="750">BE51*FH51</f>
        <v>0</v>
      </c>
      <c r="BG51" s="29">
        <v>0</v>
      </c>
      <c r="BH51" s="29">
        <f t="shared" ref="BH51:BH54" si="751">BG51*FH51</f>
        <v>0</v>
      </c>
      <c r="BI51" s="99">
        <v>0</v>
      </c>
      <c r="BJ51" s="109" t="s">
        <v>187</v>
      </c>
      <c r="BK51" s="100">
        <v>875</v>
      </c>
      <c r="BL51" s="100">
        <v>0</v>
      </c>
      <c r="BM51" s="100">
        <v>0</v>
      </c>
      <c r="BN51" s="100">
        <v>875</v>
      </c>
      <c r="BO51" s="100">
        <v>0</v>
      </c>
      <c r="BP51" s="100">
        <v>875</v>
      </c>
      <c r="BQ51" s="95">
        <f t="shared" ref="BQ51:BQ54" si="752">IF(COUNTIF(BK51:BP51,"&gt;0")=0,0,SUM(BK51:BP51)/COUNTIF(BK51:BP51,"&gt;0"))</f>
        <v>875</v>
      </c>
      <c r="BR51" s="95">
        <f t="shared" ref="BR51:BR54" si="753">IF(OR(Q51=0,SUM(BK51:BP51)=0,V51&gt;Q51),V51-BK51,Q51-BK51)</f>
        <v>554</v>
      </c>
      <c r="BS51" s="95">
        <f t="shared" ref="BS51:BW54" si="754">BR51-BL51</f>
        <v>554</v>
      </c>
      <c r="BT51" s="95">
        <f t="shared" si="754"/>
        <v>554</v>
      </c>
      <c r="BU51" s="95">
        <f t="shared" si="754"/>
        <v>-321</v>
      </c>
      <c r="BV51" s="95">
        <f t="shared" si="754"/>
        <v>-321</v>
      </c>
      <c r="BW51" s="95">
        <f t="shared" si="754"/>
        <v>-1196</v>
      </c>
      <c r="BX51" s="95">
        <f t="shared" ref="BX51:CO54" si="755">BW51-$BQ51</f>
        <v>-2071</v>
      </c>
      <c r="BY51" s="95">
        <f t="shared" si="755"/>
        <v>-2946</v>
      </c>
      <c r="BZ51" s="95">
        <f t="shared" si="755"/>
        <v>-3821</v>
      </c>
      <c r="CA51" s="95">
        <f t="shared" si="755"/>
        <v>-4696</v>
      </c>
      <c r="CB51" s="95">
        <f t="shared" si="755"/>
        <v>-5571</v>
      </c>
      <c r="CC51" s="95">
        <f t="shared" si="755"/>
        <v>-6446</v>
      </c>
      <c r="CD51" s="95">
        <f t="shared" si="755"/>
        <v>-7321</v>
      </c>
      <c r="CE51" s="95">
        <f t="shared" si="755"/>
        <v>-8196</v>
      </c>
      <c r="CF51" s="95">
        <f t="shared" si="755"/>
        <v>-9071</v>
      </c>
      <c r="CG51" s="95">
        <f t="shared" si="755"/>
        <v>-9946</v>
      </c>
      <c r="CH51" s="95">
        <f t="shared" si="755"/>
        <v>-10821</v>
      </c>
      <c r="CI51" s="95">
        <f t="shared" si="755"/>
        <v>-11696</v>
      </c>
      <c r="CJ51" s="95">
        <f t="shared" si="755"/>
        <v>-12571</v>
      </c>
      <c r="CK51" s="95">
        <f t="shared" si="755"/>
        <v>-13446</v>
      </c>
      <c r="CL51" s="95">
        <f t="shared" si="755"/>
        <v>-14321</v>
      </c>
      <c r="CM51" s="95">
        <f t="shared" si="755"/>
        <v>-15196</v>
      </c>
      <c r="CN51" s="95">
        <f t="shared" si="755"/>
        <v>-16071</v>
      </c>
      <c r="CO51" s="95">
        <f t="shared" si="755"/>
        <v>-16946</v>
      </c>
      <c r="CP51" s="100">
        <v>27</v>
      </c>
      <c r="CQ51" s="100">
        <v>0</v>
      </c>
      <c r="CR51" s="100">
        <v>36</v>
      </c>
      <c r="CS51" s="100">
        <v>88</v>
      </c>
      <c r="CT51" s="100">
        <v>40</v>
      </c>
      <c r="CU51" s="100">
        <v>12</v>
      </c>
      <c r="CV51" s="101">
        <f t="shared" ref="CV51:CV54" si="756">IF(COUNTIF(CP51:CU51,"&gt;0")=0,0,SUM(CP51:CU51)/COUNTIF(CP51:CU51,"&gt;0"))</f>
        <v>40.6</v>
      </c>
      <c r="CW51" s="31" t="s">
        <v>187</v>
      </c>
      <c r="CY51" s="62">
        <v>0</v>
      </c>
      <c r="CZ51" s="62">
        <v>88</v>
      </c>
      <c r="DA51" s="102">
        <f t="shared" ref="DA51:DA54" si="757">IFERROR(CZ51/CY51,0)</f>
        <v>0</v>
      </c>
      <c r="DB51" s="62">
        <f t="shared" ref="DB51:DB54" si="758">CY51*FH51</f>
        <v>0</v>
      </c>
      <c r="DC51" s="62">
        <f t="shared" ref="DC51:DC54" si="759">CZ51*FH51</f>
        <v>40323.360000000001</v>
      </c>
      <c r="DD51" s="102">
        <f t="shared" ref="DD51:DD54" si="760">IFERROR(DC51/DB51,0)</f>
        <v>0</v>
      </c>
      <c r="DE51" s="31">
        <v>0</v>
      </c>
      <c r="DG51" s="31">
        <v>0</v>
      </c>
      <c r="DH51" s="48">
        <f t="shared" ref="DH51:DH54" si="761">IFERROR(ROUNDUP(DG51/$EX51,0)*$EY51,0)</f>
        <v>0</v>
      </c>
      <c r="DI51" s="62">
        <v>1597</v>
      </c>
      <c r="DJ51" s="62">
        <v>731770.42999999993</v>
      </c>
      <c r="DK51" s="48">
        <f t="shared" ref="DK51:DK54" si="762">IFERROR(ROUNDUP(DI51/$EX51,0)*$EY51,0)</f>
        <v>10</v>
      </c>
      <c r="DL51" s="62">
        <v>0</v>
      </c>
      <c r="DM51" s="62">
        <v>0</v>
      </c>
      <c r="DN51" s="62">
        <v>1567.7139999999999</v>
      </c>
      <c r="DO51" s="62">
        <v>718351.26799999992</v>
      </c>
      <c r="DP51" s="48">
        <f t="shared" ref="DP51:DP54" si="763">IFERROR(ROUNDUP(DN51/$EX51,0)*$EY51,0)</f>
        <v>10</v>
      </c>
      <c r="DQ51" s="62">
        <v>28</v>
      </c>
      <c r="DR51" s="62">
        <v>12830.004221635883</v>
      </c>
      <c r="DS51" s="62">
        <v>1495.0639999999999</v>
      </c>
      <c r="DT51" s="62">
        <v>685061.99399999995</v>
      </c>
      <c r="DU51" s="48">
        <f t="shared" ref="DU51:DU54" si="764">IFERROR(ROUNDUP(DS51/$EX51,0)*$EY51,0)</f>
        <v>10</v>
      </c>
      <c r="DV51" s="62">
        <v>88</v>
      </c>
      <c r="DW51" s="62">
        <v>40322.979307469301</v>
      </c>
      <c r="DX51" s="62">
        <f t="shared" ref="DX51:DX54" si="765">$DF51*BK51/30</f>
        <v>0</v>
      </c>
      <c r="DY51" s="62">
        <f t="shared" ref="DY51:DY54" si="766">DX51*$FH51</f>
        <v>0</v>
      </c>
      <c r="DZ51" s="48">
        <f t="shared" ref="DZ51:DZ54" si="767">IFERROR(ROUNDUP(DX51/$EX51,0)*$EY51,0)</f>
        <v>0</v>
      </c>
      <c r="EA51" s="62">
        <f t="shared" ref="EA51:EA54" si="768">$DF51*BL51/30</f>
        <v>0</v>
      </c>
      <c r="EB51" s="62">
        <f t="shared" ref="EB51:EB54" si="769">EA51*$FH51</f>
        <v>0</v>
      </c>
      <c r="EC51" s="48">
        <f t="shared" ref="EC51:EC54" si="770">IFERROR(ROUNDUP(EA51/$EX51,0)*$EY51,0)</f>
        <v>0</v>
      </c>
      <c r="ED51" s="62">
        <f t="shared" ref="ED51:ED54" si="771">$DF51*BM51/30</f>
        <v>0</v>
      </c>
      <c r="EE51" s="62">
        <f t="shared" ref="EE51:EE54" si="772">ED51*$FH51</f>
        <v>0</v>
      </c>
      <c r="EF51" s="48">
        <f t="shared" ref="EF51:EF54" si="773">IFERROR(ROUNDUP(ED51/$EX51,0)*$EY51,0)</f>
        <v>0</v>
      </c>
      <c r="EG51" s="62">
        <f t="shared" ref="EG51:EG54" si="774">$DF51*BN51/30</f>
        <v>0</v>
      </c>
      <c r="EH51" s="62">
        <f t="shared" ref="EH51:EH54" si="775">EG51*$FH51</f>
        <v>0</v>
      </c>
      <c r="EI51" s="48">
        <f t="shared" ref="EI51:EI54" si="776">IFERROR(ROUNDUP(EG51/$EX51,0)*$EY51,0)</f>
        <v>0</v>
      </c>
      <c r="EJ51" s="62">
        <f t="shared" ref="EJ51:EJ54" si="777">$DF51*BO51/30</f>
        <v>0</v>
      </c>
      <c r="EK51" s="62">
        <f t="shared" ref="EK51:EK54" si="778">EJ51*$FH51</f>
        <v>0</v>
      </c>
      <c r="EL51" s="48">
        <f t="shared" ref="EL51:EL54" si="779">IFERROR(ROUNDUP(EJ51/$EX51,0)*$EY51,0)</f>
        <v>0</v>
      </c>
      <c r="EM51" s="62">
        <f t="shared" ref="EM51:EM54" si="780">$DF51*BP51/30</f>
        <v>0</v>
      </c>
      <c r="EN51" s="62">
        <f t="shared" ref="EN51:EN54" si="781">EM51*$FH51</f>
        <v>0</v>
      </c>
      <c r="EO51" s="48">
        <f t="shared" ref="EO51:EO54" si="782">IFERROR(ROUNDUP(EM51/$EX51,0)*$EY51,0)</f>
        <v>0</v>
      </c>
      <c r="EP51" s="62">
        <f t="shared" si="728"/>
        <v>400942.5</v>
      </c>
      <c r="EQ51" s="62">
        <f t="shared" si="728"/>
        <v>0</v>
      </c>
      <c r="ER51" s="62">
        <f t="shared" si="728"/>
        <v>0</v>
      </c>
      <c r="ES51" s="62">
        <f t="shared" si="728"/>
        <v>400942.5</v>
      </c>
      <c r="ET51" s="62">
        <f t="shared" si="728"/>
        <v>0</v>
      </c>
      <c r="EU51" s="62">
        <f t="shared" si="728"/>
        <v>400942.5</v>
      </c>
      <c r="EV51" s="31" t="s">
        <v>487</v>
      </c>
      <c r="EW51" s="103">
        <v>0</v>
      </c>
      <c r="EX51" s="104">
        <v>160</v>
      </c>
      <c r="EY51" s="104">
        <v>1</v>
      </c>
      <c r="EZ51" s="104"/>
      <c r="FA51" s="104"/>
      <c r="FB51" s="119"/>
      <c r="FC51" s="119"/>
      <c r="FE51" s="105">
        <v>458.22</v>
      </c>
      <c r="FF51" s="105">
        <v>458.22</v>
      </c>
      <c r="FG51" s="105">
        <v>458.22</v>
      </c>
      <c r="FH51" s="106">
        <v>458.22</v>
      </c>
      <c r="FI51" s="107" t="b">
        <f t="shared" ref="FI51:FI54" si="783">EXACT(AT51,AP51)</f>
        <v>1</v>
      </c>
      <c r="FJ51" s="34"/>
      <c r="FK51" s="104" t="s">
        <v>201</v>
      </c>
      <c r="FL51" s="104" t="s">
        <v>332</v>
      </c>
      <c r="FM51" s="104">
        <v>45901</v>
      </c>
      <c r="FN51" s="104" t="s">
        <v>333</v>
      </c>
      <c r="FO51" s="104">
        <v>0</v>
      </c>
      <c r="FP51" s="104"/>
      <c r="FQ51" s="104">
        <v>0</v>
      </c>
      <c r="FR51" s="104" t="b">
        <f t="shared" si="57"/>
        <v>1</v>
      </c>
      <c r="FS51" s="104" t="b">
        <f t="shared" si="58"/>
        <v>1</v>
      </c>
      <c r="FT51" s="104" t="b">
        <f t="shared" si="59"/>
        <v>1</v>
      </c>
      <c r="FU51" s="104" t="b">
        <f t="shared" si="60"/>
        <v>1</v>
      </c>
      <c r="FV51" s="104" t="b">
        <f t="shared" si="61"/>
        <v>1</v>
      </c>
      <c r="FW51" s="104"/>
      <c r="FX51" s="104" t="b">
        <f t="shared" ref="FX51:FX54" si="784">EXACT(FQ51,BI51)</f>
        <v>1</v>
      </c>
      <c r="FY51" s="104" t="s">
        <v>214</v>
      </c>
      <c r="FZ51" s="104" t="b">
        <f t="shared" ref="FZ51:FZ54" si="785">EXACT(FY51,C51)</f>
        <v>1</v>
      </c>
      <c r="GA51" s="104">
        <v>0</v>
      </c>
      <c r="GB51" s="104" t="s">
        <v>207</v>
      </c>
      <c r="GC51" s="104"/>
      <c r="GD51" s="104" t="s">
        <v>214</v>
      </c>
      <c r="GE51" s="104">
        <v>0</v>
      </c>
      <c r="GF51" s="104" t="e">
        <v>#N/A</v>
      </c>
      <c r="GG51" s="104">
        <v>0</v>
      </c>
      <c r="GH51" s="104" t="b">
        <f t="shared" ref="GH51:GH54" si="786">EXACT(GD51,C51)</f>
        <v>1</v>
      </c>
      <c r="GI51" s="108" t="b">
        <f t="shared" ref="GI51:GI54" si="787">EXACT(GG51,G51)</f>
        <v>0</v>
      </c>
    </row>
    <row r="52" spans="1:191" s="31" customFormat="1" hidden="1" x14ac:dyDescent="0.25">
      <c r="A52" s="109">
        <v>153017</v>
      </c>
      <c r="B52" s="109">
        <v>979503</v>
      </c>
      <c r="C52" s="110" t="s">
        <v>214</v>
      </c>
      <c r="D52" s="109" t="s">
        <v>342</v>
      </c>
      <c r="E52" s="109" t="s">
        <v>343</v>
      </c>
      <c r="F52" s="109" t="s">
        <v>207</v>
      </c>
      <c r="G52" s="110"/>
      <c r="H52" s="109" t="s">
        <v>188</v>
      </c>
      <c r="I52" s="109" t="s">
        <v>189</v>
      </c>
      <c r="J52" s="109" t="s">
        <v>189</v>
      </c>
      <c r="K52" s="109"/>
      <c r="L52" s="109">
        <v>0</v>
      </c>
      <c r="M52" s="109"/>
      <c r="N52" s="111">
        <v>0</v>
      </c>
      <c r="O52" s="111">
        <v>0</v>
      </c>
      <c r="P52" s="111" t="str">
        <f t="shared" si="731"/>
        <v>нет минмакс</v>
      </c>
      <c r="Q52" s="95">
        <v>0</v>
      </c>
      <c r="R52" s="95">
        <f t="shared" si="732"/>
        <v>0</v>
      </c>
      <c r="S52" s="112">
        <v>0</v>
      </c>
      <c r="T52" s="112">
        <v>0</v>
      </c>
      <c r="U52" s="112">
        <f t="shared" si="733"/>
        <v>0</v>
      </c>
      <c r="V52" s="113">
        <f t="shared" si="734"/>
        <v>0</v>
      </c>
      <c r="W52" s="113">
        <f t="shared" si="735"/>
        <v>0</v>
      </c>
      <c r="X52" s="113">
        <f t="shared" si="736"/>
        <v>0</v>
      </c>
      <c r="Y52" s="113"/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f t="shared" si="737"/>
        <v>0</v>
      </c>
      <c r="AF52" s="95">
        <f t="shared" si="738"/>
        <v>0</v>
      </c>
      <c r="AG52" s="114">
        <v>0</v>
      </c>
      <c r="AH52" s="95">
        <f t="shared" si="739"/>
        <v>0</v>
      </c>
      <c r="AI52" s="115">
        <f t="shared" si="740"/>
        <v>0</v>
      </c>
      <c r="AJ52" s="95">
        <f t="shared" si="741"/>
        <v>0</v>
      </c>
      <c r="AK52" s="95">
        <f t="shared" si="742"/>
        <v>0</v>
      </c>
      <c r="AL52" s="95">
        <f t="shared" si="743"/>
        <v>2701</v>
      </c>
      <c r="AM52" s="95">
        <f t="shared" si="744"/>
        <v>2125</v>
      </c>
      <c r="AN52" s="95">
        <f t="shared" si="745"/>
        <v>0</v>
      </c>
      <c r="AO52" s="95" t="str">
        <f t="shared" si="746"/>
        <v>нет остатка</v>
      </c>
      <c r="AP52" s="29" t="s">
        <v>185</v>
      </c>
      <c r="AQ52" s="116" t="s">
        <v>191</v>
      </c>
      <c r="AR52" s="29" t="s">
        <v>185</v>
      </c>
      <c r="AS52" s="116" t="s">
        <v>191</v>
      </c>
      <c r="AT52" s="25" t="s">
        <v>185</v>
      </c>
      <c r="AU52" s="25"/>
      <c r="AV52" s="97" t="str">
        <f t="shared" si="747"/>
        <v>нет остатка</v>
      </c>
      <c r="AW52" s="117">
        <f t="shared" si="748"/>
        <v>0</v>
      </c>
      <c r="AX52" s="118"/>
      <c r="AY52" s="25">
        <f t="shared" si="749"/>
        <v>0</v>
      </c>
      <c r="AZ52" s="109" t="s">
        <v>1021</v>
      </c>
      <c r="BA52" s="26"/>
      <c r="BB52" s="26"/>
      <c r="BC52" s="27"/>
      <c r="BD52" s="28"/>
      <c r="BE52" s="29">
        <v>0</v>
      </c>
      <c r="BF52" s="29">
        <f t="shared" si="750"/>
        <v>0</v>
      </c>
      <c r="BG52" s="29">
        <v>0</v>
      </c>
      <c r="BH52" s="29">
        <f t="shared" si="751"/>
        <v>0</v>
      </c>
      <c r="BI52" s="99">
        <v>0</v>
      </c>
      <c r="BJ52" s="109">
        <v>0</v>
      </c>
      <c r="BK52" s="95">
        <v>0</v>
      </c>
      <c r="BL52" s="95">
        <v>0</v>
      </c>
      <c r="BM52" s="95">
        <v>0</v>
      </c>
      <c r="BN52" s="95">
        <v>1250</v>
      </c>
      <c r="BO52" s="95">
        <v>0</v>
      </c>
      <c r="BP52" s="95">
        <v>875</v>
      </c>
      <c r="BQ52" s="95">
        <f t="shared" si="752"/>
        <v>1062.5</v>
      </c>
      <c r="BR52" s="95">
        <f t="shared" si="753"/>
        <v>0</v>
      </c>
      <c r="BS52" s="95">
        <f t="shared" si="754"/>
        <v>0</v>
      </c>
      <c r="BT52" s="95">
        <f t="shared" si="754"/>
        <v>0</v>
      </c>
      <c r="BU52" s="95">
        <f t="shared" si="754"/>
        <v>-1250</v>
      </c>
      <c r="BV52" s="95">
        <f t="shared" si="754"/>
        <v>-1250</v>
      </c>
      <c r="BW52" s="95">
        <f t="shared" si="754"/>
        <v>-2125</v>
      </c>
      <c r="BX52" s="95">
        <f t="shared" si="755"/>
        <v>-3187.5</v>
      </c>
      <c r="BY52" s="95">
        <f t="shared" si="755"/>
        <v>-4250</v>
      </c>
      <c r="BZ52" s="95">
        <f t="shared" si="755"/>
        <v>-5312.5</v>
      </c>
      <c r="CA52" s="95">
        <f t="shared" si="755"/>
        <v>-6375</v>
      </c>
      <c r="CB52" s="95">
        <f t="shared" si="755"/>
        <v>-7437.5</v>
      </c>
      <c r="CC52" s="95">
        <f t="shared" si="755"/>
        <v>-8500</v>
      </c>
      <c r="CD52" s="95">
        <f t="shared" si="755"/>
        <v>-9562.5</v>
      </c>
      <c r="CE52" s="95">
        <f t="shared" si="755"/>
        <v>-10625</v>
      </c>
      <c r="CF52" s="95">
        <f t="shared" si="755"/>
        <v>-11687.5</v>
      </c>
      <c r="CG52" s="95">
        <f t="shared" si="755"/>
        <v>-12750</v>
      </c>
      <c r="CH52" s="95">
        <f t="shared" si="755"/>
        <v>-13812.5</v>
      </c>
      <c r="CI52" s="95">
        <f t="shared" si="755"/>
        <v>-14875</v>
      </c>
      <c r="CJ52" s="95">
        <f t="shared" si="755"/>
        <v>-15937.5</v>
      </c>
      <c r="CK52" s="95">
        <f t="shared" si="755"/>
        <v>-17000</v>
      </c>
      <c r="CL52" s="95">
        <f t="shared" si="755"/>
        <v>-18062.5</v>
      </c>
      <c r="CM52" s="95">
        <f t="shared" si="755"/>
        <v>-19125</v>
      </c>
      <c r="CN52" s="95">
        <f t="shared" si="755"/>
        <v>-20187.5</v>
      </c>
      <c r="CO52" s="95">
        <f t="shared" si="755"/>
        <v>-21250</v>
      </c>
      <c r="CP52" s="100">
        <v>0</v>
      </c>
      <c r="CQ52" s="100">
        <v>0</v>
      </c>
      <c r="CR52" s="100">
        <v>2701</v>
      </c>
      <c r="CS52" s="100">
        <v>0</v>
      </c>
      <c r="CT52" s="100">
        <v>0</v>
      </c>
      <c r="CU52" s="100">
        <v>0</v>
      </c>
      <c r="CV52" s="121">
        <f t="shared" si="756"/>
        <v>2701</v>
      </c>
      <c r="CW52" s="31">
        <v>0</v>
      </c>
      <c r="CX52" s="31">
        <v>0</v>
      </c>
      <c r="CY52" s="62">
        <v>0</v>
      </c>
      <c r="CZ52" s="62">
        <v>0</v>
      </c>
      <c r="DA52" s="102">
        <f t="shared" si="757"/>
        <v>0</v>
      </c>
      <c r="DB52" s="62">
        <f t="shared" si="758"/>
        <v>0</v>
      </c>
      <c r="DC52" s="62">
        <f t="shared" si="759"/>
        <v>0</v>
      </c>
      <c r="DD52" s="102">
        <f t="shared" si="760"/>
        <v>0</v>
      </c>
      <c r="DE52" s="31">
        <v>0</v>
      </c>
      <c r="DF52" s="31">
        <v>90</v>
      </c>
      <c r="DG52" s="31">
        <v>0</v>
      </c>
      <c r="DH52" s="48">
        <f t="shared" si="761"/>
        <v>0</v>
      </c>
      <c r="DI52" s="62">
        <v>2701</v>
      </c>
      <c r="DJ52" s="62">
        <v>78943.739999999991</v>
      </c>
      <c r="DK52" s="48">
        <f t="shared" si="762"/>
        <v>0</v>
      </c>
      <c r="DL52" s="62">
        <v>0</v>
      </c>
      <c r="DM52" s="62">
        <v>0</v>
      </c>
      <c r="DN52" s="62">
        <v>1061.107</v>
      </c>
      <c r="DO52" s="62">
        <v>31021.926999999996</v>
      </c>
      <c r="DP52" s="48">
        <f t="shared" si="763"/>
        <v>0</v>
      </c>
      <c r="DQ52" s="62">
        <v>2701</v>
      </c>
      <c r="DR52" s="62">
        <v>78943.740000000005</v>
      </c>
      <c r="DS52" s="62">
        <v>0</v>
      </c>
      <c r="DT52" s="62">
        <v>0</v>
      </c>
      <c r="DU52" s="48">
        <f t="shared" si="764"/>
        <v>0</v>
      </c>
      <c r="DV52" s="62">
        <v>0</v>
      </c>
      <c r="DW52" s="62">
        <v>0</v>
      </c>
      <c r="DX52" s="62">
        <f t="shared" si="765"/>
        <v>0</v>
      </c>
      <c r="DY52" s="62">
        <f t="shared" si="766"/>
        <v>0</v>
      </c>
      <c r="DZ52" s="48">
        <f t="shared" si="767"/>
        <v>0</v>
      </c>
      <c r="EA52" s="62">
        <f t="shared" si="768"/>
        <v>0</v>
      </c>
      <c r="EB52" s="62">
        <f t="shared" si="769"/>
        <v>0</v>
      </c>
      <c r="EC52" s="48">
        <f t="shared" si="770"/>
        <v>0</v>
      </c>
      <c r="ED52" s="62">
        <f t="shared" si="771"/>
        <v>0</v>
      </c>
      <c r="EE52" s="62">
        <f t="shared" si="772"/>
        <v>0</v>
      </c>
      <c r="EF52" s="48">
        <f t="shared" si="773"/>
        <v>0</v>
      </c>
      <c r="EG52" s="62">
        <f t="shared" si="774"/>
        <v>3750</v>
      </c>
      <c r="EH52" s="62">
        <f t="shared" si="775"/>
        <v>109612.5</v>
      </c>
      <c r="EI52" s="48">
        <f t="shared" si="776"/>
        <v>0</v>
      </c>
      <c r="EJ52" s="62">
        <f t="shared" si="777"/>
        <v>0</v>
      </c>
      <c r="EK52" s="62">
        <f t="shared" si="778"/>
        <v>0</v>
      </c>
      <c r="EL52" s="48">
        <f t="shared" si="779"/>
        <v>0</v>
      </c>
      <c r="EM52" s="62">
        <f t="shared" si="780"/>
        <v>2625</v>
      </c>
      <c r="EN52" s="62">
        <f t="shared" si="781"/>
        <v>76728.75</v>
      </c>
      <c r="EO52" s="48">
        <f t="shared" si="782"/>
        <v>0</v>
      </c>
      <c r="EP52" s="62">
        <f t="shared" ref="EP52:EU54" si="788">BK52*$FH52</f>
        <v>0</v>
      </c>
      <c r="EQ52" s="62">
        <f t="shared" si="788"/>
        <v>0</v>
      </c>
      <c r="ER52" s="62">
        <f t="shared" si="788"/>
        <v>0</v>
      </c>
      <c r="ES52" s="62">
        <f t="shared" si="788"/>
        <v>36537.5</v>
      </c>
      <c r="ET52" s="62">
        <f t="shared" si="788"/>
        <v>0</v>
      </c>
      <c r="EU52" s="62">
        <f t="shared" si="788"/>
        <v>25576.25</v>
      </c>
      <c r="EV52" s="31" t="s">
        <v>192</v>
      </c>
      <c r="EW52" s="103">
        <v>0</v>
      </c>
      <c r="EX52" s="31">
        <v>0</v>
      </c>
      <c r="EY52" s="31">
        <v>0</v>
      </c>
      <c r="FB52" s="119"/>
      <c r="FC52" s="119"/>
      <c r="FE52" s="105">
        <v>29.23</v>
      </c>
      <c r="FF52" s="105">
        <v>29.23</v>
      </c>
      <c r="FG52" s="105">
        <v>29.23</v>
      </c>
      <c r="FH52" s="106">
        <v>29.23</v>
      </c>
      <c r="FI52" s="107" t="b">
        <f t="shared" si="783"/>
        <v>1</v>
      </c>
      <c r="FJ52" s="34"/>
      <c r="FK52" s="104">
        <v>0</v>
      </c>
      <c r="FL52" s="104">
        <v>0</v>
      </c>
      <c r="FM52" s="104">
        <v>0</v>
      </c>
      <c r="FN52" s="104">
        <v>0</v>
      </c>
      <c r="FO52" s="104">
        <v>0</v>
      </c>
      <c r="FP52" s="104"/>
      <c r="FQ52" s="104">
        <v>0</v>
      </c>
      <c r="FR52" s="103" t="b">
        <f t="shared" si="57"/>
        <v>0</v>
      </c>
      <c r="FS52" s="103" t="b">
        <f t="shared" si="58"/>
        <v>0</v>
      </c>
      <c r="FT52" s="103" t="b">
        <f t="shared" si="59"/>
        <v>0</v>
      </c>
      <c r="FU52" s="103" t="b">
        <f t="shared" si="60"/>
        <v>0</v>
      </c>
      <c r="FV52" s="103" t="b">
        <f t="shared" si="61"/>
        <v>1</v>
      </c>
      <c r="FW52" s="103"/>
      <c r="FX52" s="120" t="b">
        <f t="shared" si="784"/>
        <v>1</v>
      </c>
      <c r="FY52" s="104" t="s">
        <v>214</v>
      </c>
      <c r="FZ52" s="104" t="b">
        <f t="shared" si="785"/>
        <v>1</v>
      </c>
      <c r="GA52" s="104">
        <v>0</v>
      </c>
      <c r="GB52" s="104" t="s">
        <v>207</v>
      </c>
      <c r="GD52" s="104" t="s">
        <v>214</v>
      </c>
      <c r="GE52" s="104">
        <v>0</v>
      </c>
      <c r="GF52" s="104" t="e">
        <v>#N/A</v>
      </c>
      <c r="GG52" s="104">
        <v>0</v>
      </c>
      <c r="GH52" s="104" t="b">
        <f t="shared" si="786"/>
        <v>1</v>
      </c>
      <c r="GI52" s="8" t="b">
        <f t="shared" si="787"/>
        <v>0</v>
      </c>
    </row>
    <row r="53" spans="1:191" s="31" customFormat="1" hidden="1" x14ac:dyDescent="0.25">
      <c r="A53" s="109">
        <v>153021</v>
      </c>
      <c r="B53" s="109">
        <v>979507</v>
      </c>
      <c r="C53" s="110" t="s">
        <v>214</v>
      </c>
      <c r="D53" s="109" t="s">
        <v>342</v>
      </c>
      <c r="E53" s="109" t="s">
        <v>344</v>
      </c>
      <c r="F53" s="109" t="s">
        <v>207</v>
      </c>
      <c r="G53" s="110"/>
      <c r="H53" s="109" t="s">
        <v>188</v>
      </c>
      <c r="I53" s="109" t="s">
        <v>189</v>
      </c>
      <c r="J53" s="109" t="s">
        <v>189</v>
      </c>
      <c r="K53" s="109"/>
      <c r="L53" s="109">
        <v>0</v>
      </c>
      <c r="M53" s="109"/>
      <c r="N53" s="111">
        <v>0</v>
      </c>
      <c r="O53" s="111">
        <v>0</v>
      </c>
      <c r="P53" s="111" t="str">
        <f t="shared" si="731"/>
        <v>нет минмакс</v>
      </c>
      <c r="Q53" s="95">
        <v>0</v>
      </c>
      <c r="R53" s="95">
        <f t="shared" si="732"/>
        <v>0</v>
      </c>
      <c r="S53" s="112">
        <v>0</v>
      </c>
      <c r="T53" s="112">
        <v>0</v>
      </c>
      <c r="U53" s="112">
        <f t="shared" si="733"/>
        <v>0</v>
      </c>
      <c r="V53" s="113">
        <f t="shared" si="734"/>
        <v>0</v>
      </c>
      <c r="W53" s="113">
        <f t="shared" si="735"/>
        <v>0</v>
      </c>
      <c r="X53" s="113">
        <f t="shared" si="736"/>
        <v>0</v>
      </c>
      <c r="Y53" s="113"/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f t="shared" si="737"/>
        <v>0</v>
      </c>
      <c r="AF53" s="95">
        <f t="shared" si="738"/>
        <v>0</v>
      </c>
      <c r="AG53" s="114">
        <v>0</v>
      </c>
      <c r="AH53" s="95">
        <f t="shared" si="739"/>
        <v>0</v>
      </c>
      <c r="AI53" s="115">
        <f t="shared" si="740"/>
        <v>0</v>
      </c>
      <c r="AJ53" s="95">
        <f t="shared" si="741"/>
        <v>0</v>
      </c>
      <c r="AK53" s="95">
        <f t="shared" si="742"/>
        <v>0</v>
      </c>
      <c r="AL53" s="95">
        <f t="shared" si="743"/>
        <v>614</v>
      </c>
      <c r="AM53" s="95">
        <f t="shared" si="744"/>
        <v>531.25</v>
      </c>
      <c r="AN53" s="95">
        <f t="shared" si="745"/>
        <v>0</v>
      </c>
      <c r="AO53" s="95" t="str">
        <f t="shared" si="746"/>
        <v>нет остатка</v>
      </c>
      <c r="AP53" s="29" t="s">
        <v>185</v>
      </c>
      <c r="AQ53" s="116" t="s">
        <v>191</v>
      </c>
      <c r="AR53" s="29" t="s">
        <v>185</v>
      </c>
      <c r="AS53" s="116" t="s">
        <v>191</v>
      </c>
      <c r="AT53" s="25" t="s">
        <v>185</v>
      </c>
      <c r="AU53" s="25"/>
      <c r="AV53" s="97" t="str">
        <f t="shared" si="747"/>
        <v>нет остатка</v>
      </c>
      <c r="AW53" s="117">
        <f t="shared" si="748"/>
        <v>0</v>
      </c>
      <c r="AX53" s="118"/>
      <c r="AY53" s="25">
        <f t="shared" si="749"/>
        <v>0</v>
      </c>
      <c r="AZ53" s="109" t="s">
        <v>1021</v>
      </c>
      <c r="BA53" s="26"/>
      <c r="BB53" s="26"/>
      <c r="BC53" s="27"/>
      <c r="BD53" s="28"/>
      <c r="BE53" s="29">
        <v>0</v>
      </c>
      <c r="BF53" s="29">
        <f t="shared" si="750"/>
        <v>0</v>
      </c>
      <c r="BG53" s="29">
        <v>0</v>
      </c>
      <c r="BH53" s="29">
        <f t="shared" si="751"/>
        <v>0</v>
      </c>
      <c r="BI53" s="99">
        <v>0</v>
      </c>
      <c r="BJ53" s="109">
        <v>0</v>
      </c>
      <c r="BK53" s="95">
        <v>0</v>
      </c>
      <c r="BL53" s="95">
        <v>0</v>
      </c>
      <c r="BM53" s="95">
        <v>0</v>
      </c>
      <c r="BN53" s="95">
        <v>312.5</v>
      </c>
      <c r="BO53" s="95">
        <v>0</v>
      </c>
      <c r="BP53" s="95">
        <v>218.75</v>
      </c>
      <c r="BQ53" s="95">
        <f t="shared" si="752"/>
        <v>265.625</v>
      </c>
      <c r="BR53" s="95">
        <f t="shared" si="753"/>
        <v>0</v>
      </c>
      <c r="BS53" s="95">
        <f t="shared" si="754"/>
        <v>0</v>
      </c>
      <c r="BT53" s="95">
        <f t="shared" si="754"/>
        <v>0</v>
      </c>
      <c r="BU53" s="95">
        <f t="shared" si="754"/>
        <v>-312.5</v>
      </c>
      <c r="BV53" s="95">
        <f t="shared" si="754"/>
        <v>-312.5</v>
      </c>
      <c r="BW53" s="95">
        <f t="shared" si="754"/>
        <v>-531.25</v>
      </c>
      <c r="BX53" s="95">
        <f t="shared" si="755"/>
        <v>-796.875</v>
      </c>
      <c r="BY53" s="95">
        <f t="shared" si="755"/>
        <v>-1062.5</v>
      </c>
      <c r="BZ53" s="95">
        <f t="shared" si="755"/>
        <v>-1328.125</v>
      </c>
      <c r="CA53" s="95">
        <f t="shared" si="755"/>
        <v>-1593.75</v>
      </c>
      <c r="CB53" s="95">
        <f t="shared" si="755"/>
        <v>-1859.375</v>
      </c>
      <c r="CC53" s="95">
        <f t="shared" si="755"/>
        <v>-2125</v>
      </c>
      <c r="CD53" s="95">
        <f t="shared" si="755"/>
        <v>-2390.625</v>
      </c>
      <c r="CE53" s="95">
        <f t="shared" si="755"/>
        <v>-2656.25</v>
      </c>
      <c r="CF53" s="95">
        <f t="shared" si="755"/>
        <v>-2921.875</v>
      </c>
      <c r="CG53" s="95">
        <f t="shared" si="755"/>
        <v>-3187.5</v>
      </c>
      <c r="CH53" s="95">
        <f t="shared" si="755"/>
        <v>-3453.125</v>
      </c>
      <c r="CI53" s="95">
        <f t="shared" si="755"/>
        <v>-3718.75</v>
      </c>
      <c r="CJ53" s="95">
        <f t="shared" si="755"/>
        <v>-3984.375</v>
      </c>
      <c r="CK53" s="95">
        <f t="shared" si="755"/>
        <v>-4250</v>
      </c>
      <c r="CL53" s="95">
        <f t="shared" si="755"/>
        <v>-4515.625</v>
      </c>
      <c r="CM53" s="95">
        <f t="shared" si="755"/>
        <v>-4781.25</v>
      </c>
      <c r="CN53" s="95">
        <f t="shared" si="755"/>
        <v>-5046.875</v>
      </c>
      <c r="CO53" s="95">
        <f t="shared" si="755"/>
        <v>-5312.5</v>
      </c>
      <c r="CP53" s="100">
        <v>0</v>
      </c>
      <c r="CQ53" s="100">
        <v>0</v>
      </c>
      <c r="CR53" s="100">
        <v>614</v>
      </c>
      <c r="CS53" s="100">
        <v>0</v>
      </c>
      <c r="CT53" s="100">
        <v>0</v>
      </c>
      <c r="CU53" s="100">
        <v>0</v>
      </c>
      <c r="CV53" s="121">
        <f t="shared" si="756"/>
        <v>614</v>
      </c>
      <c r="CW53" s="31">
        <v>0</v>
      </c>
      <c r="CX53" s="31">
        <v>0</v>
      </c>
      <c r="CY53" s="62">
        <v>0</v>
      </c>
      <c r="CZ53" s="62">
        <v>0</v>
      </c>
      <c r="DA53" s="102">
        <f t="shared" si="757"/>
        <v>0</v>
      </c>
      <c r="DB53" s="62">
        <f t="shared" si="758"/>
        <v>0</v>
      </c>
      <c r="DC53" s="62">
        <f t="shared" si="759"/>
        <v>0</v>
      </c>
      <c r="DD53" s="102">
        <f t="shared" si="760"/>
        <v>0</v>
      </c>
      <c r="DE53" s="31">
        <v>0</v>
      </c>
      <c r="DF53" s="31">
        <v>90</v>
      </c>
      <c r="DG53" s="31">
        <v>0</v>
      </c>
      <c r="DH53" s="48">
        <f t="shared" si="761"/>
        <v>0</v>
      </c>
      <c r="DI53" s="62">
        <v>614</v>
      </c>
      <c r="DJ53" s="62">
        <v>13646.39</v>
      </c>
      <c r="DK53" s="48">
        <f t="shared" si="762"/>
        <v>0</v>
      </c>
      <c r="DL53" s="62">
        <v>0</v>
      </c>
      <c r="DM53" s="62">
        <v>0</v>
      </c>
      <c r="DN53" s="62">
        <v>241.215</v>
      </c>
      <c r="DO53" s="62">
        <v>5361.0810000000001</v>
      </c>
      <c r="DP53" s="48">
        <f t="shared" si="763"/>
        <v>0</v>
      </c>
      <c r="DQ53" s="62">
        <v>614</v>
      </c>
      <c r="DR53" s="62">
        <v>13646.39</v>
      </c>
      <c r="DS53" s="62">
        <v>0</v>
      </c>
      <c r="DT53" s="62">
        <v>0</v>
      </c>
      <c r="DU53" s="48">
        <f t="shared" si="764"/>
        <v>0</v>
      </c>
      <c r="DV53" s="62">
        <v>0</v>
      </c>
      <c r="DW53" s="62">
        <v>0</v>
      </c>
      <c r="DX53" s="62">
        <f t="shared" si="765"/>
        <v>0</v>
      </c>
      <c r="DY53" s="62">
        <f t="shared" si="766"/>
        <v>0</v>
      </c>
      <c r="DZ53" s="48">
        <f t="shared" si="767"/>
        <v>0</v>
      </c>
      <c r="EA53" s="62">
        <f t="shared" si="768"/>
        <v>0</v>
      </c>
      <c r="EB53" s="62">
        <f t="shared" si="769"/>
        <v>0</v>
      </c>
      <c r="EC53" s="48">
        <f t="shared" si="770"/>
        <v>0</v>
      </c>
      <c r="ED53" s="62">
        <f t="shared" si="771"/>
        <v>0</v>
      </c>
      <c r="EE53" s="62">
        <f t="shared" si="772"/>
        <v>0</v>
      </c>
      <c r="EF53" s="48">
        <f t="shared" si="773"/>
        <v>0</v>
      </c>
      <c r="EG53" s="62">
        <f t="shared" si="774"/>
        <v>937.5</v>
      </c>
      <c r="EH53" s="62">
        <f t="shared" si="775"/>
        <v>20840.625</v>
      </c>
      <c r="EI53" s="48">
        <f t="shared" si="776"/>
        <v>0</v>
      </c>
      <c r="EJ53" s="62">
        <f t="shared" si="777"/>
        <v>0</v>
      </c>
      <c r="EK53" s="62">
        <f t="shared" si="778"/>
        <v>0</v>
      </c>
      <c r="EL53" s="48">
        <f t="shared" si="779"/>
        <v>0</v>
      </c>
      <c r="EM53" s="62">
        <f t="shared" si="780"/>
        <v>656.25</v>
      </c>
      <c r="EN53" s="62">
        <f t="shared" si="781"/>
        <v>14588.4375</v>
      </c>
      <c r="EO53" s="48">
        <f t="shared" si="782"/>
        <v>0</v>
      </c>
      <c r="EP53" s="62">
        <f t="shared" si="788"/>
        <v>0</v>
      </c>
      <c r="EQ53" s="62">
        <f t="shared" si="788"/>
        <v>0</v>
      </c>
      <c r="ER53" s="62">
        <f t="shared" si="788"/>
        <v>0</v>
      </c>
      <c r="ES53" s="62">
        <f t="shared" si="788"/>
        <v>6946.875</v>
      </c>
      <c r="ET53" s="62">
        <f t="shared" si="788"/>
        <v>0</v>
      </c>
      <c r="EU53" s="62">
        <f t="shared" si="788"/>
        <v>4862.8125</v>
      </c>
      <c r="EV53" s="31" t="s">
        <v>192</v>
      </c>
      <c r="EW53" s="103">
        <v>0</v>
      </c>
      <c r="EX53" s="31">
        <v>0</v>
      </c>
      <c r="EY53" s="31">
        <v>0</v>
      </c>
      <c r="FB53" s="119"/>
      <c r="FC53" s="119"/>
      <c r="FE53" s="105">
        <v>22.23</v>
      </c>
      <c r="FF53" s="105">
        <v>22.23</v>
      </c>
      <c r="FG53" s="105">
        <v>22.23</v>
      </c>
      <c r="FH53" s="106">
        <v>22.23</v>
      </c>
      <c r="FI53" s="107" t="b">
        <f t="shared" si="783"/>
        <v>1</v>
      </c>
      <c r="FJ53" s="34"/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/>
      <c r="FQ53" s="104">
        <v>0</v>
      </c>
      <c r="FR53" s="103" t="b">
        <f t="shared" si="57"/>
        <v>0</v>
      </c>
      <c r="FS53" s="103" t="b">
        <f t="shared" si="58"/>
        <v>0</v>
      </c>
      <c r="FT53" s="103" t="b">
        <f t="shared" si="59"/>
        <v>0</v>
      </c>
      <c r="FU53" s="103" t="b">
        <f t="shared" si="60"/>
        <v>0</v>
      </c>
      <c r="FV53" s="103" t="b">
        <f t="shared" si="61"/>
        <v>1</v>
      </c>
      <c r="FW53" s="103"/>
      <c r="FX53" s="120" t="b">
        <f t="shared" si="784"/>
        <v>1</v>
      </c>
      <c r="FY53" s="104" t="s">
        <v>214</v>
      </c>
      <c r="FZ53" s="104" t="b">
        <f t="shared" si="785"/>
        <v>1</v>
      </c>
      <c r="GA53" s="104">
        <v>0</v>
      </c>
      <c r="GB53" s="104" t="s">
        <v>207</v>
      </c>
      <c r="GD53" s="104" t="s">
        <v>214</v>
      </c>
      <c r="GE53" s="104">
        <v>0</v>
      </c>
      <c r="GF53" s="104" t="e">
        <v>#N/A</v>
      </c>
      <c r="GG53" s="104">
        <v>0</v>
      </c>
      <c r="GH53" s="104" t="b">
        <f t="shared" si="786"/>
        <v>1</v>
      </c>
      <c r="GI53" s="8" t="b">
        <f t="shared" si="787"/>
        <v>0</v>
      </c>
    </row>
    <row r="54" spans="1:191" s="31" customFormat="1" hidden="1" x14ac:dyDescent="0.25">
      <c r="A54" s="109">
        <v>153018</v>
      </c>
      <c r="B54" s="109">
        <v>979504</v>
      </c>
      <c r="C54" s="110" t="s">
        <v>214</v>
      </c>
      <c r="D54" s="109" t="s">
        <v>342</v>
      </c>
      <c r="E54" s="109" t="s">
        <v>345</v>
      </c>
      <c r="F54" s="109" t="s">
        <v>207</v>
      </c>
      <c r="G54" s="110"/>
      <c r="H54" s="109" t="s">
        <v>188</v>
      </c>
      <c r="I54" s="109" t="s">
        <v>189</v>
      </c>
      <c r="J54" s="109" t="s">
        <v>189</v>
      </c>
      <c r="K54" s="109"/>
      <c r="L54" s="109">
        <v>0</v>
      </c>
      <c r="M54" s="109"/>
      <c r="N54" s="111">
        <v>0</v>
      </c>
      <c r="O54" s="111">
        <v>0</v>
      </c>
      <c r="P54" s="111" t="str">
        <f t="shared" si="731"/>
        <v>нет минмакс</v>
      </c>
      <c r="Q54" s="95">
        <v>0</v>
      </c>
      <c r="R54" s="95">
        <f t="shared" si="732"/>
        <v>0</v>
      </c>
      <c r="S54" s="112">
        <v>0</v>
      </c>
      <c r="T54" s="112">
        <v>0</v>
      </c>
      <c r="U54" s="112">
        <f t="shared" si="733"/>
        <v>0</v>
      </c>
      <c r="V54" s="113">
        <f t="shared" si="734"/>
        <v>0</v>
      </c>
      <c r="W54" s="113">
        <f t="shared" si="735"/>
        <v>0</v>
      </c>
      <c r="X54" s="113">
        <f t="shared" si="736"/>
        <v>0</v>
      </c>
      <c r="Y54" s="113"/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f t="shared" si="737"/>
        <v>0</v>
      </c>
      <c r="AF54" s="95">
        <f t="shared" si="738"/>
        <v>0</v>
      </c>
      <c r="AG54" s="114">
        <v>0</v>
      </c>
      <c r="AH54" s="95">
        <f t="shared" si="739"/>
        <v>0</v>
      </c>
      <c r="AI54" s="115">
        <f t="shared" si="740"/>
        <v>0</v>
      </c>
      <c r="AJ54" s="95">
        <f t="shared" si="741"/>
        <v>0</v>
      </c>
      <c r="AK54" s="95">
        <f t="shared" si="742"/>
        <v>0</v>
      </c>
      <c r="AL54" s="95">
        <f t="shared" si="743"/>
        <v>2701</v>
      </c>
      <c r="AM54" s="95">
        <f t="shared" si="744"/>
        <v>2125</v>
      </c>
      <c r="AN54" s="95">
        <f t="shared" si="745"/>
        <v>0</v>
      </c>
      <c r="AO54" s="95" t="str">
        <f t="shared" si="746"/>
        <v>нет остатка</v>
      </c>
      <c r="AP54" s="29" t="s">
        <v>185</v>
      </c>
      <c r="AQ54" s="116" t="s">
        <v>191</v>
      </c>
      <c r="AR54" s="29" t="s">
        <v>185</v>
      </c>
      <c r="AS54" s="116" t="s">
        <v>191</v>
      </c>
      <c r="AT54" s="25" t="s">
        <v>185</v>
      </c>
      <c r="AU54" s="25"/>
      <c r="AV54" s="97" t="str">
        <f t="shared" si="747"/>
        <v>нет остатка</v>
      </c>
      <c r="AW54" s="117">
        <f t="shared" si="748"/>
        <v>0</v>
      </c>
      <c r="AX54" s="118"/>
      <c r="AY54" s="25">
        <f t="shared" si="749"/>
        <v>0</v>
      </c>
      <c r="AZ54" s="109" t="s">
        <v>1021</v>
      </c>
      <c r="BA54" s="26"/>
      <c r="BB54" s="26"/>
      <c r="BC54" s="27"/>
      <c r="BD54" s="28"/>
      <c r="BE54" s="29">
        <v>0</v>
      </c>
      <c r="BF54" s="29">
        <f t="shared" si="750"/>
        <v>0</v>
      </c>
      <c r="BG54" s="29">
        <v>0</v>
      </c>
      <c r="BH54" s="29">
        <f t="shared" si="751"/>
        <v>0</v>
      </c>
      <c r="BI54" s="99">
        <v>0</v>
      </c>
      <c r="BJ54" s="109">
        <v>0</v>
      </c>
      <c r="BK54" s="95">
        <v>0</v>
      </c>
      <c r="BL54" s="95">
        <v>0</v>
      </c>
      <c r="BM54" s="95">
        <v>0</v>
      </c>
      <c r="BN54" s="95">
        <v>1250</v>
      </c>
      <c r="BO54" s="95">
        <v>0</v>
      </c>
      <c r="BP54" s="95">
        <v>875</v>
      </c>
      <c r="BQ54" s="95">
        <f t="shared" si="752"/>
        <v>1062.5</v>
      </c>
      <c r="BR54" s="95">
        <f t="shared" si="753"/>
        <v>0</v>
      </c>
      <c r="BS54" s="95">
        <f t="shared" si="754"/>
        <v>0</v>
      </c>
      <c r="BT54" s="95">
        <f t="shared" si="754"/>
        <v>0</v>
      </c>
      <c r="BU54" s="95">
        <f t="shared" si="754"/>
        <v>-1250</v>
      </c>
      <c r="BV54" s="95">
        <f t="shared" si="754"/>
        <v>-1250</v>
      </c>
      <c r="BW54" s="95">
        <f t="shared" si="754"/>
        <v>-2125</v>
      </c>
      <c r="BX54" s="95">
        <f t="shared" si="755"/>
        <v>-3187.5</v>
      </c>
      <c r="BY54" s="95">
        <f t="shared" si="755"/>
        <v>-4250</v>
      </c>
      <c r="BZ54" s="95">
        <f t="shared" si="755"/>
        <v>-5312.5</v>
      </c>
      <c r="CA54" s="95">
        <f t="shared" si="755"/>
        <v>-6375</v>
      </c>
      <c r="CB54" s="95">
        <f t="shared" si="755"/>
        <v>-7437.5</v>
      </c>
      <c r="CC54" s="95">
        <f t="shared" si="755"/>
        <v>-8500</v>
      </c>
      <c r="CD54" s="95">
        <f t="shared" si="755"/>
        <v>-9562.5</v>
      </c>
      <c r="CE54" s="95">
        <f t="shared" si="755"/>
        <v>-10625</v>
      </c>
      <c r="CF54" s="95">
        <f t="shared" si="755"/>
        <v>-11687.5</v>
      </c>
      <c r="CG54" s="95">
        <f t="shared" si="755"/>
        <v>-12750</v>
      </c>
      <c r="CH54" s="95">
        <f t="shared" si="755"/>
        <v>-13812.5</v>
      </c>
      <c r="CI54" s="95">
        <f t="shared" si="755"/>
        <v>-14875</v>
      </c>
      <c r="CJ54" s="95">
        <f t="shared" si="755"/>
        <v>-15937.5</v>
      </c>
      <c r="CK54" s="95">
        <f t="shared" si="755"/>
        <v>-17000</v>
      </c>
      <c r="CL54" s="95">
        <f t="shared" si="755"/>
        <v>-18062.5</v>
      </c>
      <c r="CM54" s="95">
        <f t="shared" si="755"/>
        <v>-19125</v>
      </c>
      <c r="CN54" s="95">
        <f t="shared" si="755"/>
        <v>-20187.5</v>
      </c>
      <c r="CO54" s="95">
        <f t="shared" si="755"/>
        <v>-21250</v>
      </c>
      <c r="CP54" s="100">
        <v>0</v>
      </c>
      <c r="CQ54" s="100">
        <v>0</v>
      </c>
      <c r="CR54" s="100">
        <v>2701</v>
      </c>
      <c r="CS54" s="100">
        <v>0</v>
      </c>
      <c r="CT54" s="100">
        <v>0</v>
      </c>
      <c r="CU54" s="100">
        <v>0</v>
      </c>
      <c r="CV54" s="121">
        <f t="shared" si="756"/>
        <v>2701</v>
      </c>
      <c r="CW54" s="31">
        <v>0</v>
      </c>
      <c r="CX54" s="31">
        <v>0</v>
      </c>
      <c r="CY54" s="62">
        <v>0</v>
      </c>
      <c r="CZ54" s="62">
        <v>0</v>
      </c>
      <c r="DA54" s="102">
        <f t="shared" si="757"/>
        <v>0</v>
      </c>
      <c r="DB54" s="62">
        <f t="shared" si="758"/>
        <v>0</v>
      </c>
      <c r="DC54" s="62">
        <f t="shared" si="759"/>
        <v>0</v>
      </c>
      <c r="DD54" s="102">
        <f t="shared" si="760"/>
        <v>0</v>
      </c>
      <c r="DE54" s="31">
        <v>0</v>
      </c>
      <c r="DF54" s="31">
        <v>90</v>
      </c>
      <c r="DG54" s="31">
        <v>0</v>
      </c>
      <c r="DH54" s="48">
        <f t="shared" si="761"/>
        <v>0</v>
      </c>
      <c r="DI54" s="62">
        <v>2701</v>
      </c>
      <c r="DJ54" s="62">
        <v>78943.739999999991</v>
      </c>
      <c r="DK54" s="48">
        <f t="shared" si="762"/>
        <v>0</v>
      </c>
      <c r="DL54" s="62">
        <v>0</v>
      </c>
      <c r="DM54" s="62">
        <v>0</v>
      </c>
      <c r="DN54" s="62">
        <v>1061.107</v>
      </c>
      <c r="DO54" s="62">
        <v>31021.926999999996</v>
      </c>
      <c r="DP54" s="48">
        <f t="shared" si="763"/>
        <v>0</v>
      </c>
      <c r="DQ54" s="62">
        <v>2701</v>
      </c>
      <c r="DR54" s="62">
        <v>78943.740000000005</v>
      </c>
      <c r="DS54" s="62">
        <v>0</v>
      </c>
      <c r="DT54" s="62">
        <v>0</v>
      </c>
      <c r="DU54" s="48">
        <f t="shared" si="764"/>
        <v>0</v>
      </c>
      <c r="DV54" s="62">
        <v>0</v>
      </c>
      <c r="DW54" s="62">
        <v>0</v>
      </c>
      <c r="DX54" s="62">
        <f t="shared" si="765"/>
        <v>0</v>
      </c>
      <c r="DY54" s="62">
        <f t="shared" si="766"/>
        <v>0</v>
      </c>
      <c r="DZ54" s="48">
        <f t="shared" si="767"/>
        <v>0</v>
      </c>
      <c r="EA54" s="62">
        <f t="shared" si="768"/>
        <v>0</v>
      </c>
      <c r="EB54" s="62">
        <f t="shared" si="769"/>
        <v>0</v>
      </c>
      <c r="EC54" s="48">
        <f t="shared" si="770"/>
        <v>0</v>
      </c>
      <c r="ED54" s="62">
        <f t="shared" si="771"/>
        <v>0</v>
      </c>
      <c r="EE54" s="62">
        <f t="shared" si="772"/>
        <v>0</v>
      </c>
      <c r="EF54" s="48">
        <f t="shared" si="773"/>
        <v>0</v>
      </c>
      <c r="EG54" s="62">
        <f t="shared" si="774"/>
        <v>3750</v>
      </c>
      <c r="EH54" s="62">
        <f t="shared" si="775"/>
        <v>109612.5</v>
      </c>
      <c r="EI54" s="48">
        <f t="shared" si="776"/>
        <v>0</v>
      </c>
      <c r="EJ54" s="62">
        <f t="shared" si="777"/>
        <v>0</v>
      </c>
      <c r="EK54" s="62">
        <f t="shared" si="778"/>
        <v>0</v>
      </c>
      <c r="EL54" s="48">
        <f t="shared" si="779"/>
        <v>0</v>
      </c>
      <c r="EM54" s="62">
        <f t="shared" si="780"/>
        <v>2625</v>
      </c>
      <c r="EN54" s="62">
        <f t="shared" si="781"/>
        <v>76728.75</v>
      </c>
      <c r="EO54" s="48">
        <f t="shared" si="782"/>
        <v>0</v>
      </c>
      <c r="EP54" s="62">
        <f t="shared" si="788"/>
        <v>0</v>
      </c>
      <c r="EQ54" s="62">
        <f t="shared" si="788"/>
        <v>0</v>
      </c>
      <c r="ER54" s="62">
        <f t="shared" si="788"/>
        <v>0</v>
      </c>
      <c r="ES54" s="62">
        <f t="shared" si="788"/>
        <v>36537.5</v>
      </c>
      <c r="ET54" s="62">
        <f t="shared" si="788"/>
        <v>0</v>
      </c>
      <c r="EU54" s="62">
        <f t="shared" si="788"/>
        <v>25576.25</v>
      </c>
      <c r="EV54" s="31" t="s">
        <v>192</v>
      </c>
      <c r="EW54" s="103">
        <v>0</v>
      </c>
      <c r="EX54" s="31">
        <v>0</v>
      </c>
      <c r="EY54" s="31">
        <v>0</v>
      </c>
      <c r="FB54" s="119"/>
      <c r="FC54" s="119"/>
      <c r="FE54" s="105">
        <v>29.23</v>
      </c>
      <c r="FF54" s="105">
        <v>29.23</v>
      </c>
      <c r="FG54" s="105">
        <v>29.23</v>
      </c>
      <c r="FH54" s="106">
        <v>29.23</v>
      </c>
      <c r="FI54" s="107" t="b">
        <f t="shared" si="783"/>
        <v>1</v>
      </c>
      <c r="FJ54" s="34"/>
      <c r="FK54" s="104">
        <v>0</v>
      </c>
      <c r="FL54" s="104">
        <v>0</v>
      </c>
      <c r="FM54" s="104">
        <v>0</v>
      </c>
      <c r="FN54" s="104">
        <v>0</v>
      </c>
      <c r="FO54" s="104">
        <v>0</v>
      </c>
      <c r="FP54" s="104"/>
      <c r="FQ54" s="104">
        <v>0</v>
      </c>
      <c r="FR54" s="103" t="b">
        <f t="shared" si="57"/>
        <v>0</v>
      </c>
      <c r="FS54" s="103" t="b">
        <f t="shared" si="58"/>
        <v>0</v>
      </c>
      <c r="FT54" s="103" t="b">
        <f t="shared" si="59"/>
        <v>0</v>
      </c>
      <c r="FU54" s="103" t="b">
        <f t="shared" si="60"/>
        <v>0</v>
      </c>
      <c r="FV54" s="103" t="b">
        <f t="shared" si="61"/>
        <v>1</v>
      </c>
      <c r="FW54" s="103"/>
      <c r="FX54" s="120" t="b">
        <f t="shared" si="784"/>
        <v>1</v>
      </c>
      <c r="FY54" s="104" t="s">
        <v>214</v>
      </c>
      <c r="FZ54" s="104" t="b">
        <f t="shared" si="785"/>
        <v>1</v>
      </c>
      <c r="GA54" s="104">
        <v>0</v>
      </c>
      <c r="GB54" s="104" t="s">
        <v>207</v>
      </c>
      <c r="GD54" s="104" t="s">
        <v>214</v>
      </c>
      <c r="GE54" s="104">
        <v>0</v>
      </c>
      <c r="GF54" s="104" t="e">
        <v>#N/A</v>
      </c>
      <c r="GG54" s="104">
        <v>0</v>
      </c>
      <c r="GH54" s="104" t="b">
        <f t="shared" si="786"/>
        <v>1</v>
      </c>
      <c r="GI54" s="8" t="b">
        <f t="shared" si="787"/>
        <v>0</v>
      </c>
    </row>
    <row r="55" spans="1:191" s="31" customFormat="1" hidden="1" x14ac:dyDescent="0.25">
      <c r="A55" s="93">
        <v>155845</v>
      </c>
      <c r="B55" s="93" t="s">
        <v>346</v>
      </c>
      <c r="C55" s="110" t="s">
        <v>214</v>
      </c>
      <c r="D55" s="93" t="s">
        <v>347</v>
      </c>
      <c r="E55" s="93" t="s">
        <v>347</v>
      </c>
      <c r="F55" s="93" t="s">
        <v>207</v>
      </c>
      <c r="G55" s="110"/>
      <c r="H55" s="93" t="s">
        <v>81</v>
      </c>
      <c r="I55" s="93" t="s">
        <v>348</v>
      </c>
      <c r="J55" s="93" t="s">
        <v>204</v>
      </c>
      <c r="K55" s="93" t="s">
        <v>194</v>
      </c>
      <c r="L55" s="93">
        <v>0</v>
      </c>
      <c r="M55" s="93"/>
      <c r="N55" s="122">
        <v>0</v>
      </c>
      <c r="O55" s="122">
        <v>0</v>
      </c>
      <c r="P55" s="122" t="str">
        <f t="shared" ref="P55:P58" si="789">IF(AND(N55=0,O55=0),"нет минмакс",IF((S55-N55)&lt;0,"меньше мин",IF((S55-O55)&gt;0,"больше макс","в диапазоне")))</f>
        <v>нет минмакс</v>
      </c>
      <c r="Q55" s="95">
        <v>2676</v>
      </c>
      <c r="R55" s="95">
        <f t="shared" ref="R55:R58" si="790">Q55*FH55</f>
        <v>509537.16</v>
      </c>
      <c r="S55" s="94">
        <v>3144</v>
      </c>
      <c r="T55" s="94">
        <v>598649.04</v>
      </c>
      <c r="U55" s="94">
        <f t="shared" ref="U55:U58" si="791">IFERROR(ROUNDUP(S55/$EX55,0)*$EY55,0)</f>
        <v>6</v>
      </c>
      <c r="V55" s="94">
        <f t="shared" ref="V55:V58" si="792">SUM(Z55:AD55)</f>
        <v>2676</v>
      </c>
      <c r="W55" s="94">
        <f t="shared" ref="W55:W58" si="793">V55*FH55</f>
        <v>509537.16</v>
      </c>
      <c r="X55" s="94">
        <f t="shared" ref="X55:X58" si="794">IFERROR(ROUNDUP(V55/$EX55,0)*$EY55,0)</f>
        <v>5</v>
      </c>
      <c r="Y55" s="113"/>
      <c r="Z55" s="95">
        <v>2676</v>
      </c>
      <c r="AA55" s="94">
        <v>0</v>
      </c>
      <c r="AB55" s="94">
        <v>0</v>
      </c>
      <c r="AC55" s="95">
        <v>0</v>
      </c>
      <c r="AD55" s="95">
        <v>0</v>
      </c>
      <c r="AE55" s="95">
        <f t="shared" ref="AE55:AE58" si="795">AA55*FH55</f>
        <v>0</v>
      </c>
      <c r="AF55" s="95">
        <f t="shared" ref="AF55:AF58" si="796">AB55*FH55</f>
        <v>0</v>
      </c>
      <c r="AG55" s="96">
        <v>0</v>
      </c>
      <c r="AH55" s="95">
        <f t="shared" ref="AH55:AH58" si="797">V55-AG55</f>
        <v>2676</v>
      </c>
      <c r="AI55" s="94">
        <f t="shared" ref="AI55:AI58" si="798">IF(AH55&gt;0,AH55*FH55,0)</f>
        <v>509537.16</v>
      </c>
      <c r="AJ55" s="94">
        <f t="shared" ref="AJ55:AJ58" si="799">CU55</f>
        <v>120</v>
      </c>
      <c r="AK55" s="94">
        <f t="shared" ref="AK55:AK58" si="800">SUM(CS55:CU55)</f>
        <v>468</v>
      </c>
      <c r="AL55" s="94">
        <f t="shared" ref="AL55:AL58" si="801">SUM(CP55:CU55)</f>
        <v>1824</v>
      </c>
      <c r="AM55" s="94">
        <f t="shared" ref="AM55:AM58" si="802">SUM(BK55:BP55)</f>
        <v>8200</v>
      </c>
      <c r="AN55" s="94">
        <f t="shared" ref="AN55:AN58" si="803">IFERROR(S55/BQ55*30,"нет оборота")</f>
        <v>69.014634146341464</v>
      </c>
      <c r="AO55" s="94" t="str">
        <f t="shared" ref="AO55:AO58" si="804">IF(S55=0,"нет остатка",IF(AN55="нет оборота","нет плана",IF(AN55&lt;30,"&lt; 30 дней",IF(AND(AN55&gt;=30,AN55&lt;60),"&gt; 30 дней (до 60)",IF(AND(AN55&gt;=60,AN55&lt;70),"&gt; 60 дней (до 70)",IF(AND(AN55&gt;=70,AN55&lt;80),"&gt; 70 дней (до 80)",IF(AND(AN55&gt;=80,AN55&lt;90),"&gt; 80 дней (до 90)",IF(AND(AN55&gt;=90,AN55&lt;120),"&gt; 90 дней (до 120)",IF(AN55&gt;=120,"&gt; 120 дней")))))))))</f>
        <v>&gt; 60 дней (до 70)</v>
      </c>
      <c r="AP55" s="94" t="s">
        <v>185</v>
      </c>
      <c r="AQ55" s="123" t="s">
        <v>190</v>
      </c>
      <c r="AR55" s="94" t="s">
        <v>185</v>
      </c>
      <c r="AS55" s="116" t="s">
        <v>190</v>
      </c>
      <c r="AT55" s="94" t="s">
        <v>195</v>
      </c>
      <c r="AU55" s="94"/>
      <c r="AV55" s="97" t="str">
        <f t="shared" ref="AV55:AV58" si="805">IF(V55=0,"нет остатка",IF(SUM(BK55:BP55)=0,"Нет планов",IF(BR55&lt;=0,"0-01",IF(BS55&lt;=0,"0-02",IF(BT55&lt;=0,"0-03",IF(BU55&lt;=0,"0-04",IF(BV55&lt;=0,"0-05",IF(BW55&lt;=0,"0-06",IF(BX55&lt;=0,"0-07",IF(BY55&lt;=0,"0-08",IF(BZ55&lt;=0,"0-09",IF(CA55&lt;=0,"0-10",IF(CB55&lt;=0,"0-11",IF(CC55&lt;=0,"0-12",IF(CD55&lt;=0,"0-13",IF(CE55&lt;=0,"0-14",IF(CF55&lt;=0,"0-15",IF(CG55&lt;=0,"0-16",IF(CH55&lt;=0,"0-17",IF(CI55&lt;=0,"0-18",IF(CJ55&lt;=0,"0-19",IF(CK55&lt;=0,"0-20",IF(CL55&lt;=0,"0-21",IF(CM55&lt;=0,"0-22",IF(CN55&lt;=0,"0-23",IF(CO55&lt;=0,"0-24","0-25 более 24"))))))))))))))))))))))))))</f>
        <v>0-03</v>
      </c>
      <c r="AW55" s="98">
        <f t="shared" ref="AW55:AW58" si="806">IF(AT55="Да",W55,0)</f>
        <v>509537.16</v>
      </c>
      <c r="AX55" s="14">
        <f>MONTH(BC55)-6</f>
        <v>3</v>
      </c>
      <c r="AY55" s="94">
        <f t="shared" ref="AY55:AY58" si="807">IF(AX55&gt;6,W55,0)</f>
        <v>0</v>
      </c>
      <c r="AZ55" s="93" t="s">
        <v>1022</v>
      </c>
      <c r="BA55" s="26" t="s">
        <v>276</v>
      </c>
      <c r="BB55" s="26" t="s">
        <v>349</v>
      </c>
      <c r="BC55" s="27">
        <v>45901</v>
      </c>
      <c r="BD55" s="28"/>
      <c r="BE55" s="29">
        <v>0</v>
      </c>
      <c r="BF55" s="29">
        <f t="shared" ref="BF55:BF58" si="808">BE55*FH55</f>
        <v>0</v>
      </c>
      <c r="BG55" s="29">
        <v>25</v>
      </c>
      <c r="BH55" s="29">
        <f t="shared" ref="BH55:BH58" si="809">BG55*FH55</f>
        <v>4760.25</v>
      </c>
      <c r="BI55" s="99">
        <v>0</v>
      </c>
      <c r="BJ55" s="109" t="s">
        <v>187</v>
      </c>
      <c r="BK55" s="100">
        <v>1800</v>
      </c>
      <c r="BL55" s="100">
        <v>500</v>
      </c>
      <c r="BM55" s="100">
        <v>500</v>
      </c>
      <c r="BN55" s="100">
        <v>1800</v>
      </c>
      <c r="BO55" s="100">
        <v>1800</v>
      </c>
      <c r="BP55" s="100">
        <v>1800</v>
      </c>
      <c r="BQ55" s="95">
        <f t="shared" ref="BQ55:BQ58" si="810">IF(COUNTIF(BK55:BP55,"&gt;0")=0,0,SUM(BK55:BP55)/COUNTIF(BK55:BP55,"&gt;0"))</f>
        <v>1366.6666666666667</v>
      </c>
      <c r="BR55" s="95">
        <f t="shared" ref="BR55:BR58" si="811">IF(OR(Q55=0,SUM(BK55:BP55)=0,V55&gt;Q55),V55-BK55,Q55-BK55)</f>
        <v>876</v>
      </c>
      <c r="BS55" s="95">
        <f t="shared" ref="BS55:BW58" si="812">BR55-BL55</f>
        <v>376</v>
      </c>
      <c r="BT55" s="95">
        <f t="shared" si="812"/>
        <v>-124</v>
      </c>
      <c r="BU55" s="95">
        <f t="shared" si="812"/>
        <v>-1924</v>
      </c>
      <c r="BV55" s="95">
        <f t="shared" si="812"/>
        <v>-3724</v>
      </c>
      <c r="BW55" s="95">
        <f t="shared" si="812"/>
        <v>-5524</v>
      </c>
      <c r="BX55" s="95">
        <f t="shared" ref="BX55:CO58" si="813">BW55-$BQ55</f>
        <v>-6890.666666666667</v>
      </c>
      <c r="BY55" s="95">
        <f t="shared" si="813"/>
        <v>-8257.3333333333339</v>
      </c>
      <c r="BZ55" s="95">
        <f t="shared" si="813"/>
        <v>-9624</v>
      </c>
      <c r="CA55" s="95">
        <f t="shared" si="813"/>
        <v>-10990.666666666666</v>
      </c>
      <c r="CB55" s="95">
        <f t="shared" si="813"/>
        <v>-12357.333333333332</v>
      </c>
      <c r="CC55" s="95">
        <f t="shared" si="813"/>
        <v>-13723.999999999998</v>
      </c>
      <c r="CD55" s="95">
        <f t="shared" si="813"/>
        <v>-15090.666666666664</v>
      </c>
      <c r="CE55" s="95">
        <f t="shared" si="813"/>
        <v>-16457.333333333332</v>
      </c>
      <c r="CF55" s="95">
        <f t="shared" si="813"/>
        <v>-17824</v>
      </c>
      <c r="CG55" s="95">
        <f t="shared" si="813"/>
        <v>-19190.666666666668</v>
      </c>
      <c r="CH55" s="95">
        <f t="shared" si="813"/>
        <v>-20557.333333333336</v>
      </c>
      <c r="CI55" s="95">
        <f t="shared" si="813"/>
        <v>-21924.000000000004</v>
      </c>
      <c r="CJ55" s="95">
        <f t="shared" si="813"/>
        <v>-23290.666666666672</v>
      </c>
      <c r="CK55" s="95">
        <f t="shared" si="813"/>
        <v>-24657.333333333339</v>
      </c>
      <c r="CL55" s="95">
        <f t="shared" si="813"/>
        <v>-26024.000000000007</v>
      </c>
      <c r="CM55" s="95">
        <f t="shared" si="813"/>
        <v>-27390.666666666675</v>
      </c>
      <c r="CN55" s="95">
        <f t="shared" si="813"/>
        <v>-28757.333333333343</v>
      </c>
      <c r="CO55" s="95">
        <f t="shared" si="813"/>
        <v>-30124.000000000011</v>
      </c>
      <c r="CP55" s="100">
        <v>1212</v>
      </c>
      <c r="CQ55" s="100">
        <v>0</v>
      </c>
      <c r="CR55" s="100">
        <v>144</v>
      </c>
      <c r="CS55" s="100">
        <v>0</v>
      </c>
      <c r="CT55" s="100">
        <v>348</v>
      </c>
      <c r="CU55" s="100">
        <v>120</v>
      </c>
      <c r="CV55" s="101">
        <f t="shared" ref="CV55:CV58" si="814">IF(COUNTIF(CP55:CU55,"&gt;0")=0,0,SUM(CP55:CU55)/COUNTIF(CP55:CU55,"&gt;0"))</f>
        <v>456</v>
      </c>
      <c r="CW55" s="31" t="s">
        <v>187</v>
      </c>
      <c r="CY55" s="62">
        <v>1800</v>
      </c>
      <c r="CZ55" s="62">
        <v>0</v>
      </c>
      <c r="DA55" s="102">
        <f t="shared" ref="DA55:DA58" si="815">IFERROR(CZ55/CY55,0)</f>
        <v>0</v>
      </c>
      <c r="DB55" s="62">
        <f t="shared" ref="DB55:DB58" si="816">CY55*FH55</f>
        <v>342738</v>
      </c>
      <c r="DC55" s="62">
        <f t="shared" ref="DC55:DC58" si="817">CZ55*FH55</f>
        <v>0</v>
      </c>
      <c r="DD55" s="102">
        <f t="shared" ref="DD55:DD58" si="818">IFERROR(DC55/DB55,0)</f>
        <v>0</v>
      </c>
      <c r="DE55" s="31">
        <v>0</v>
      </c>
      <c r="DG55" s="31">
        <v>0</v>
      </c>
      <c r="DH55" s="48">
        <f t="shared" ref="DH55:DH58" si="819">IFERROR(ROUNDUP(DG55/$EX55,0)*$EY55,0)</f>
        <v>0</v>
      </c>
      <c r="DI55" s="62">
        <v>1546.0650000000001</v>
      </c>
      <c r="DJ55" s="62">
        <v>294390.09899999999</v>
      </c>
      <c r="DK55" s="48">
        <f t="shared" ref="DK55:DK58" si="820">IFERROR(ROUNDUP(DI55/$EX55,0)*$EY55,0)</f>
        <v>3</v>
      </c>
      <c r="DL55" s="62">
        <v>0</v>
      </c>
      <c r="DM55" s="62">
        <v>0</v>
      </c>
      <c r="DN55" s="62">
        <v>3195.4290000000001</v>
      </c>
      <c r="DO55" s="62">
        <v>608449.728</v>
      </c>
      <c r="DP55" s="48">
        <f t="shared" ref="DP55:DP58" si="821">IFERROR(ROUNDUP(DN55/$EX55,0)*$EY55,0)</f>
        <v>6</v>
      </c>
      <c r="DQ55" s="62">
        <v>144</v>
      </c>
      <c r="DR55" s="62">
        <v>27419.408321167884</v>
      </c>
      <c r="DS55" s="62">
        <v>3144</v>
      </c>
      <c r="DT55" s="62">
        <v>598657.08200000005</v>
      </c>
      <c r="DU55" s="48">
        <f t="shared" ref="DU55:DU58" si="822">IFERROR(ROUNDUP(DS55/$EX55,0)*$EY55,0)</f>
        <v>6</v>
      </c>
      <c r="DV55" s="62">
        <v>0</v>
      </c>
      <c r="DW55" s="62">
        <v>0</v>
      </c>
      <c r="DX55" s="62">
        <f t="shared" ref="DX55:DX58" si="823">$DF55*BK55/30</f>
        <v>0</v>
      </c>
      <c r="DY55" s="62">
        <f t="shared" ref="DY55:DY58" si="824">DX55*$FH55</f>
        <v>0</v>
      </c>
      <c r="DZ55" s="48">
        <f t="shared" ref="DZ55:DZ58" si="825">IFERROR(ROUNDUP(DX55/$EX55,0)*$EY55,0)</f>
        <v>0</v>
      </c>
      <c r="EA55" s="62">
        <f t="shared" ref="EA55:EA58" si="826">$DF55*BL55/30</f>
        <v>0</v>
      </c>
      <c r="EB55" s="62">
        <f t="shared" ref="EB55:EB58" si="827">EA55*$FH55</f>
        <v>0</v>
      </c>
      <c r="EC55" s="48">
        <f t="shared" ref="EC55:EC58" si="828">IFERROR(ROUNDUP(EA55/$EX55,0)*$EY55,0)</f>
        <v>0</v>
      </c>
      <c r="ED55" s="62">
        <f t="shared" ref="ED55:ED58" si="829">$DF55*BM55/30</f>
        <v>0</v>
      </c>
      <c r="EE55" s="62">
        <f t="shared" ref="EE55:EE58" si="830">ED55*$FH55</f>
        <v>0</v>
      </c>
      <c r="EF55" s="48">
        <f t="shared" ref="EF55:EF58" si="831">IFERROR(ROUNDUP(ED55/$EX55,0)*$EY55,0)</f>
        <v>0</v>
      </c>
      <c r="EG55" s="62">
        <f t="shared" ref="EG55:EG58" si="832">$DF55*BN55/30</f>
        <v>0</v>
      </c>
      <c r="EH55" s="62">
        <f t="shared" ref="EH55:EH58" si="833">EG55*$FH55</f>
        <v>0</v>
      </c>
      <c r="EI55" s="48">
        <f t="shared" ref="EI55:EI58" si="834">IFERROR(ROUNDUP(EG55/$EX55,0)*$EY55,0)</f>
        <v>0</v>
      </c>
      <c r="EJ55" s="62">
        <f t="shared" ref="EJ55:EJ58" si="835">$DF55*BO55/30</f>
        <v>0</v>
      </c>
      <c r="EK55" s="62">
        <f t="shared" ref="EK55:EK58" si="836">EJ55*$FH55</f>
        <v>0</v>
      </c>
      <c r="EL55" s="48">
        <f t="shared" ref="EL55:EL58" si="837">IFERROR(ROUNDUP(EJ55/$EX55,0)*$EY55,0)</f>
        <v>0</v>
      </c>
      <c r="EM55" s="62">
        <f t="shared" ref="EM55:EM58" si="838">$DF55*BP55/30</f>
        <v>0</v>
      </c>
      <c r="EN55" s="62">
        <f t="shared" ref="EN55:EN58" si="839">EM55*$FH55</f>
        <v>0</v>
      </c>
      <c r="EO55" s="48">
        <f t="shared" ref="EO55:EO58" si="840">IFERROR(ROUNDUP(EM55/$EX55,0)*$EY55,0)</f>
        <v>0</v>
      </c>
      <c r="EP55" s="62">
        <f t="shared" ref="EP55:ER58" si="841">BK55*$FH55</f>
        <v>342738</v>
      </c>
      <c r="EQ55" s="62">
        <f t="shared" si="841"/>
        <v>95205</v>
      </c>
      <c r="ER55" s="62">
        <f t="shared" si="841"/>
        <v>95205</v>
      </c>
      <c r="ES55" s="62">
        <f t="shared" ref="ES55:EU58" si="842">BN55*$FH55</f>
        <v>342738</v>
      </c>
      <c r="ET55" s="62">
        <f t="shared" si="842"/>
        <v>342738</v>
      </c>
      <c r="EU55" s="62">
        <f t="shared" si="842"/>
        <v>342738</v>
      </c>
      <c r="EV55" s="31" t="s">
        <v>498</v>
      </c>
      <c r="EW55" s="103">
        <v>0</v>
      </c>
      <c r="EX55" s="104">
        <v>540</v>
      </c>
      <c r="EY55" s="104">
        <v>1</v>
      </c>
      <c r="EZ55" s="104"/>
      <c r="FA55" s="104"/>
      <c r="FB55" s="119"/>
      <c r="FC55" s="119"/>
      <c r="FE55" s="105">
        <v>190.41</v>
      </c>
      <c r="FF55" s="105">
        <v>190.41</v>
      </c>
      <c r="FG55" s="105">
        <v>190.41</v>
      </c>
      <c r="FH55" s="106">
        <v>190.41</v>
      </c>
      <c r="FI55" s="107" t="b">
        <f t="shared" ref="FI55:FI58" si="843">EXACT(AT55,AP55)</f>
        <v>0</v>
      </c>
      <c r="FJ55" s="34"/>
      <c r="FK55" s="104" t="s">
        <v>276</v>
      </c>
      <c r="FL55" s="104" t="s">
        <v>349</v>
      </c>
      <c r="FM55" s="104">
        <v>45901</v>
      </c>
      <c r="FN55" s="104">
        <v>0</v>
      </c>
      <c r="FO55" s="104">
        <v>0</v>
      </c>
      <c r="FP55" s="104"/>
      <c r="FQ55" s="104">
        <v>0</v>
      </c>
      <c r="FR55" s="104" t="b">
        <f t="shared" si="57"/>
        <v>1</v>
      </c>
      <c r="FS55" s="104" t="b">
        <f t="shared" si="58"/>
        <v>1</v>
      </c>
      <c r="FT55" s="104" t="b">
        <f t="shared" si="59"/>
        <v>1</v>
      </c>
      <c r="FU55" s="104" t="b">
        <f t="shared" si="60"/>
        <v>0</v>
      </c>
      <c r="FV55" s="104" t="b">
        <f t="shared" si="61"/>
        <v>1</v>
      </c>
      <c r="FW55" s="104"/>
      <c r="FX55" s="104" t="b">
        <f t="shared" ref="FX55:FX58" si="844">EXACT(FQ55,BI55)</f>
        <v>1</v>
      </c>
      <c r="FY55" s="104" t="s">
        <v>214</v>
      </c>
      <c r="FZ55" s="104" t="b">
        <f t="shared" ref="FZ55:FZ58" si="845">EXACT(FY55,C55)</f>
        <v>1</v>
      </c>
      <c r="GA55" s="104">
        <v>0</v>
      </c>
      <c r="GB55" s="104" t="s">
        <v>207</v>
      </c>
      <c r="GC55" s="104"/>
      <c r="GD55" s="104" t="s">
        <v>214</v>
      </c>
      <c r="GE55" s="104">
        <v>0</v>
      </c>
      <c r="GF55" s="104" t="e">
        <v>#N/A</v>
      </c>
      <c r="GG55" s="104">
        <v>0</v>
      </c>
      <c r="GH55" s="104" t="b">
        <f t="shared" ref="GH55:GH58" si="846">EXACT(GD55,C55)</f>
        <v>1</v>
      </c>
      <c r="GI55" s="108" t="b">
        <f t="shared" ref="GI55:GI58" si="847">EXACT(GG55,G55)</f>
        <v>0</v>
      </c>
    </row>
    <row r="56" spans="1:191" s="31" customFormat="1" hidden="1" x14ac:dyDescent="0.25">
      <c r="A56" s="109">
        <v>151773</v>
      </c>
      <c r="B56" s="109">
        <v>567785</v>
      </c>
      <c r="C56" s="110" t="s">
        <v>214</v>
      </c>
      <c r="D56" s="109" t="s">
        <v>347</v>
      </c>
      <c r="E56" s="109" t="s">
        <v>350</v>
      </c>
      <c r="F56" s="109" t="s">
        <v>207</v>
      </c>
      <c r="G56" s="110"/>
      <c r="H56" s="109" t="s">
        <v>188</v>
      </c>
      <c r="I56" s="109" t="s">
        <v>189</v>
      </c>
      <c r="J56" s="109" t="s">
        <v>189</v>
      </c>
      <c r="K56" s="109"/>
      <c r="L56" s="109">
        <v>0</v>
      </c>
      <c r="M56" s="109"/>
      <c r="N56" s="111">
        <v>0</v>
      </c>
      <c r="O56" s="111">
        <v>0</v>
      </c>
      <c r="P56" s="111" t="str">
        <f t="shared" si="789"/>
        <v>нет минмакс</v>
      </c>
      <c r="Q56" s="95">
        <v>292</v>
      </c>
      <c r="R56" s="95">
        <f t="shared" si="790"/>
        <v>5898.4</v>
      </c>
      <c r="S56" s="112">
        <v>292</v>
      </c>
      <c r="T56" s="112">
        <v>5898.4</v>
      </c>
      <c r="U56" s="112">
        <f t="shared" si="791"/>
        <v>0</v>
      </c>
      <c r="V56" s="113">
        <f t="shared" si="792"/>
        <v>292</v>
      </c>
      <c r="W56" s="113">
        <f t="shared" si="793"/>
        <v>5898.4</v>
      </c>
      <c r="X56" s="113">
        <f t="shared" si="794"/>
        <v>0</v>
      </c>
      <c r="Y56" s="113"/>
      <c r="Z56" s="95">
        <v>292</v>
      </c>
      <c r="AA56" s="95">
        <v>0</v>
      </c>
      <c r="AB56" s="95">
        <v>0</v>
      </c>
      <c r="AC56" s="95">
        <v>0</v>
      </c>
      <c r="AD56" s="95">
        <v>0</v>
      </c>
      <c r="AE56" s="95">
        <f t="shared" si="795"/>
        <v>0</v>
      </c>
      <c r="AF56" s="95">
        <f t="shared" si="796"/>
        <v>0</v>
      </c>
      <c r="AG56" s="114">
        <v>0</v>
      </c>
      <c r="AH56" s="95">
        <f t="shared" si="797"/>
        <v>292</v>
      </c>
      <c r="AI56" s="115">
        <f t="shared" si="798"/>
        <v>5898.4</v>
      </c>
      <c r="AJ56" s="95">
        <f t="shared" si="799"/>
        <v>0</v>
      </c>
      <c r="AK56" s="95">
        <f t="shared" si="800"/>
        <v>0</v>
      </c>
      <c r="AL56" s="95">
        <f t="shared" si="801"/>
        <v>158</v>
      </c>
      <c r="AM56" s="95">
        <f t="shared" si="802"/>
        <v>600</v>
      </c>
      <c r="AN56" s="95">
        <f t="shared" si="803"/>
        <v>29.200000000000003</v>
      </c>
      <c r="AO56" s="95" t="str">
        <f t="shared" si="804"/>
        <v>&lt; 30 дней</v>
      </c>
      <c r="AP56" s="29" t="s">
        <v>185</v>
      </c>
      <c r="AQ56" s="116" t="s">
        <v>190</v>
      </c>
      <c r="AR56" s="29" t="s">
        <v>185</v>
      </c>
      <c r="AS56" s="116" t="s">
        <v>190</v>
      </c>
      <c r="AT56" s="25" t="s">
        <v>185</v>
      </c>
      <c r="AU56" s="25"/>
      <c r="AV56" s="97" t="str">
        <f t="shared" si="805"/>
        <v>0-03</v>
      </c>
      <c r="AW56" s="117">
        <f t="shared" si="806"/>
        <v>0</v>
      </c>
      <c r="AX56" s="118"/>
      <c r="AY56" s="25">
        <f t="shared" si="807"/>
        <v>0</v>
      </c>
      <c r="AZ56" s="109" t="s">
        <v>1022</v>
      </c>
      <c r="BA56" s="26" t="s">
        <v>1048</v>
      </c>
      <c r="BB56" s="26"/>
      <c r="BC56" s="27">
        <v>45870</v>
      </c>
      <c r="BD56" s="28"/>
      <c r="BE56" s="29">
        <v>45</v>
      </c>
      <c r="BF56" s="29">
        <f t="shared" si="808"/>
        <v>909</v>
      </c>
      <c r="BG56" s="29">
        <v>0</v>
      </c>
      <c r="BH56" s="29">
        <f t="shared" si="809"/>
        <v>0</v>
      </c>
      <c r="BI56" s="99">
        <v>0</v>
      </c>
      <c r="BJ56" s="109">
        <v>0</v>
      </c>
      <c r="BK56" s="95">
        <v>0</v>
      </c>
      <c r="BL56" s="95">
        <v>0</v>
      </c>
      <c r="BM56" s="95">
        <v>450</v>
      </c>
      <c r="BN56" s="95">
        <v>0</v>
      </c>
      <c r="BO56" s="95">
        <v>0</v>
      </c>
      <c r="BP56" s="95">
        <v>150</v>
      </c>
      <c r="BQ56" s="95">
        <f t="shared" si="810"/>
        <v>300</v>
      </c>
      <c r="BR56" s="95">
        <f t="shared" si="811"/>
        <v>292</v>
      </c>
      <c r="BS56" s="95">
        <f t="shared" si="812"/>
        <v>292</v>
      </c>
      <c r="BT56" s="95">
        <f t="shared" si="812"/>
        <v>-158</v>
      </c>
      <c r="BU56" s="95">
        <f t="shared" si="812"/>
        <v>-158</v>
      </c>
      <c r="BV56" s="95">
        <f t="shared" si="812"/>
        <v>-158</v>
      </c>
      <c r="BW56" s="95">
        <f t="shared" si="812"/>
        <v>-308</v>
      </c>
      <c r="BX56" s="95">
        <f t="shared" si="813"/>
        <v>-608</v>
      </c>
      <c r="BY56" s="95">
        <f t="shared" si="813"/>
        <v>-908</v>
      </c>
      <c r="BZ56" s="95">
        <f t="shared" si="813"/>
        <v>-1208</v>
      </c>
      <c r="CA56" s="95">
        <f t="shared" si="813"/>
        <v>-1508</v>
      </c>
      <c r="CB56" s="95">
        <f t="shared" si="813"/>
        <v>-1808</v>
      </c>
      <c r="CC56" s="95">
        <f t="shared" si="813"/>
        <v>-2108</v>
      </c>
      <c r="CD56" s="95">
        <f t="shared" si="813"/>
        <v>-2408</v>
      </c>
      <c r="CE56" s="95">
        <f t="shared" si="813"/>
        <v>-2708</v>
      </c>
      <c r="CF56" s="95">
        <f t="shared" si="813"/>
        <v>-3008</v>
      </c>
      <c r="CG56" s="95">
        <f t="shared" si="813"/>
        <v>-3308</v>
      </c>
      <c r="CH56" s="95">
        <f t="shared" si="813"/>
        <v>-3608</v>
      </c>
      <c r="CI56" s="95">
        <f t="shared" si="813"/>
        <v>-3908</v>
      </c>
      <c r="CJ56" s="95">
        <f t="shared" si="813"/>
        <v>-4208</v>
      </c>
      <c r="CK56" s="95">
        <f t="shared" si="813"/>
        <v>-4508</v>
      </c>
      <c r="CL56" s="95">
        <f t="shared" si="813"/>
        <v>-4808</v>
      </c>
      <c r="CM56" s="95">
        <f t="shared" si="813"/>
        <v>-5108</v>
      </c>
      <c r="CN56" s="95">
        <f t="shared" si="813"/>
        <v>-5408</v>
      </c>
      <c r="CO56" s="95">
        <f t="shared" si="813"/>
        <v>-5708</v>
      </c>
      <c r="CP56" s="100">
        <v>0</v>
      </c>
      <c r="CQ56" s="100">
        <v>151</v>
      </c>
      <c r="CR56" s="100">
        <v>7</v>
      </c>
      <c r="CS56" s="100">
        <v>0</v>
      </c>
      <c r="CT56" s="100">
        <v>0</v>
      </c>
      <c r="CU56" s="100">
        <v>0</v>
      </c>
      <c r="CV56" s="121">
        <f t="shared" si="814"/>
        <v>79</v>
      </c>
      <c r="CW56" s="31">
        <v>0</v>
      </c>
      <c r="CX56" s="31">
        <v>6</v>
      </c>
      <c r="CY56" s="62">
        <v>0</v>
      </c>
      <c r="CZ56" s="62">
        <v>0</v>
      </c>
      <c r="DA56" s="102">
        <f t="shared" si="815"/>
        <v>0</v>
      </c>
      <c r="DB56" s="62">
        <f t="shared" si="816"/>
        <v>0</v>
      </c>
      <c r="DC56" s="62">
        <f t="shared" si="817"/>
        <v>0</v>
      </c>
      <c r="DD56" s="102">
        <f t="shared" si="818"/>
        <v>0</v>
      </c>
      <c r="DE56" s="31">
        <v>0</v>
      </c>
      <c r="DF56" s="31">
        <v>90</v>
      </c>
      <c r="DG56" s="31">
        <v>0</v>
      </c>
      <c r="DH56" s="48">
        <f t="shared" si="819"/>
        <v>0</v>
      </c>
      <c r="DI56" s="62">
        <v>445.12900000000002</v>
      </c>
      <c r="DJ56" s="62">
        <v>8993.6540000000005</v>
      </c>
      <c r="DK56" s="48">
        <f t="shared" si="820"/>
        <v>0</v>
      </c>
      <c r="DL56" s="62">
        <v>151</v>
      </c>
      <c r="DM56" s="62">
        <v>3050.8946000000001</v>
      </c>
      <c r="DN56" s="62">
        <v>293</v>
      </c>
      <c r="DO56" s="62">
        <v>5919.9459999999999</v>
      </c>
      <c r="DP56" s="48">
        <f t="shared" si="821"/>
        <v>0</v>
      </c>
      <c r="DQ56" s="62">
        <v>7</v>
      </c>
      <c r="DR56" s="62">
        <v>141.44</v>
      </c>
      <c r="DS56" s="62">
        <v>292</v>
      </c>
      <c r="DT56" s="62">
        <v>5899.74</v>
      </c>
      <c r="DU56" s="48">
        <f t="shared" si="822"/>
        <v>0</v>
      </c>
      <c r="DV56" s="62">
        <v>0</v>
      </c>
      <c r="DW56" s="62">
        <v>0</v>
      </c>
      <c r="DX56" s="62">
        <f t="shared" si="823"/>
        <v>0</v>
      </c>
      <c r="DY56" s="62">
        <f t="shared" si="824"/>
        <v>0</v>
      </c>
      <c r="DZ56" s="48">
        <f t="shared" si="825"/>
        <v>0</v>
      </c>
      <c r="EA56" s="62">
        <f t="shared" si="826"/>
        <v>0</v>
      </c>
      <c r="EB56" s="62">
        <f t="shared" si="827"/>
        <v>0</v>
      </c>
      <c r="EC56" s="48">
        <f t="shared" si="828"/>
        <v>0</v>
      </c>
      <c r="ED56" s="62">
        <f t="shared" si="829"/>
        <v>1350</v>
      </c>
      <c r="EE56" s="62">
        <f t="shared" si="830"/>
        <v>27270</v>
      </c>
      <c r="EF56" s="48">
        <f t="shared" si="831"/>
        <v>0</v>
      </c>
      <c r="EG56" s="62">
        <f t="shared" si="832"/>
        <v>0</v>
      </c>
      <c r="EH56" s="62">
        <f t="shared" si="833"/>
        <v>0</v>
      </c>
      <c r="EI56" s="48">
        <f t="shared" si="834"/>
        <v>0</v>
      </c>
      <c r="EJ56" s="62">
        <f t="shared" si="835"/>
        <v>0</v>
      </c>
      <c r="EK56" s="62">
        <f t="shared" si="836"/>
        <v>0</v>
      </c>
      <c r="EL56" s="48">
        <f t="shared" si="837"/>
        <v>0</v>
      </c>
      <c r="EM56" s="62">
        <f t="shared" si="838"/>
        <v>450</v>
      </c>
      <c r="EN56" s="62">
        <f t="shared" si="839"/>
        <v>9090</v>
      </c>
      <c r="EO56" s="48">
        <f t="shared" si="840"/>
        <v>0</v>
      </c>
      <c r="EP56" s="62">
        <f t="shared" si="841"/>
        <v>0</v>
      </c>
      <c r="EQ56" s="62">
        <f t="shared" si="841"/>
        <v>0</v>
      </c>
      <c r="ER56" s="62">
        <f t="shared" si="841"/>
        <v>9090</v>
      </c>
      <c r="ES56" s="62">
        <f t="shared" si="842"/>
        <v>0</v>
      </c>
      <c r="ET56" s="62">
        <f t="shared" si="842"/>
        <v>0</v>
      </c>
      <c r="EU56" s="62">
        <f t="shared" si="842"/>
        <v>3030</v>
      </c>
      <c r="EV56" s="31" t="s">
        <v>192</v>
      </c>
      <c r="EW56" s="103">
        <v>0</v>
      </c>
      <c r="EX56" s="31">
        <v>0</v>
      </c>
      <c r="EY56" s="31">
        <v>0</v>
      </c>
      <c r="FB56" s="119"/>
      <c r="FC56" s="119"/>
      <c r="FE56" s="105">
        <v>20.2</v>
      </c>
      <c r="FF56" s="105">
        <v>20.2</v>
      </c>
      <c r="FG56" s="105">
        <v>20.2</v>
      </c>
      <c r="FH56" s="106">
        <v>20.2</v>
      </c>
      <c r="FI56" s="107" t="b">
        <f t="shared" si="843"/>
        <v>1</v>
      </c>
      <c r="FJ56" s="34"/>
      <c r="FK56" s="104" t="s">
        <v>196</v>
      </c>
      <c r="FL56" s="104">
        <v>0</v>
      </c>
      <c r="FM56" s="104">
        <v>45870</v>
      </c>
      <c r="FN56" s="104">
        <v>0</v>
      </c>
      <c r="FO56" s="104">
        <v>0</v>
      </c>
      <c r="FP56" s="104"/>
      <c r="FQ56" s="104">
        <v>0</v>
      </c>
      <c r="FR56" s="103" t="b">
        <f t="shared" si="57"/>
        <v>0</v>
      </c>
      <c r="FS56" s="103" t="b">
        <f t="shared" si="58"/>
        <v>0</v>
      </c>
      <c r="FT56" s="103" t="b">
        <f t="shared" si="59"/>
        <v>1</v>
      </c>
      <c r="FU56" s="103" t="b">
        <f t="shared" si="60"/>
        <v>0</v>
      </c>
      <c r="FV56" s="103" t="b">
        <f t="shared" si="61"/>
        <v>0</v>
      </c>
      <c r="FW56" s="103"/>
      <c r="FX56" s="120" t="b">
        <f t="shared" si="844"/>
        <v>1</v>
      </c>
      <c r="FY56" s="104" t="s">
        <v>214</v>
      </c>
      <c r="FZ56" s="104" t="b">
        <f t="shared" si="845"/>
        <v>1</v>
      </c>
      <c r="GA56" s="104">
        <v>0</v>
      </c>
      <c r="GB56" s="104" t="s">
        <v>207</v>
      </c>
      <c r="GD56" s="104" t="s">
        <v>214</v>
      </c>
      <c r="GE56" s="104">
        <v>0</v>
      </c>
      <c r="GF56" s="104" t="e">
        <v>#N/A</v>
      </c>
      <c r="GG56" s="104">
        <v>0</v>
      </c>
      <c r="GH56" s="104" t="b">
        <f t="shared" si="846"/>
        <v>1</v>
      </c>
      <c r="GI56" s="8" t="b">
        <f t="shared" si="847"/>
        <v>0</v>
      </c>
    </row>
    <row r="57" spans="1:191" s="31" customFormat="1" hidden="1" x14ac:dyDescent="0.25">
      <c r="A57" s="109">
        <v>151297</v>
      </c>
      <c r="B57" s="109">
        <v>567723</v>
      </c>
      <c r="C57" s="110" t="s">
        <v>214</v>
      </c>
      <c r="D57" s="109" t="s">
        <v>347</v>
      </c>
      <c r="E57" s="109" t="s">
        <v>351</v>
      </c>
      <c r="F57" s="109" t="s">
        <v>207</v>
      </c>
      <c r="G57" s="110"/>
      <c r="H57" s="109" t="s">
        <v>188</v>
      </c>
      <c r="I57" s="109" t="s">
        <v>189</v>
      </c>
      <c r="J57" s="109" t="s">
        <v>189</v>
      </c>
      <c r="K57" s="109"/>
      <c r="L57" s="109">
        <v>0</v>
      </c>
      <c r="M57" s="109"/>
      <c r="N57" s="111">
        <v>0</v>
      </c>
      <c r="O57" s="111">
        <v>0</v>
      </c>
      <c r="P57" s="111" t="str">
        <f t="shared" si="789"/>
        <v>нет минмакс</v>
      </c>
      <c r="Q57" s="95">
        <v>455</v>
      </c>
      <c r="R57" s="95">
        <f t="shared" si="790"/>
        <v>4600.05</v>
      </c>
      <c r="S57" s="112">
        <v>455</v>
      </c>
      <c r="T57" s="112">
        <v>4600.05</v>
      </c>
      <c r="U57" s="112">
        <f t="shared" si="791"/>
        <v>0</v>
      </c>
      <c r="V57" s="113">
        <f t="shared" si="792"/>
        <v>455</v>
      </c>
      <c r="W57" s="113">
        <f t="shared" si="793"/>
        <v>4600.05</v>
      </c>
      <c r="X57" s="113">
        <f t="shared" si="794"/>
        <v>0</v>
      </c>
      <c r="Y57" s="113"/>
      <c r="Z57" s="95">
        <v>455</v>
      </c>
      <c r="AA57" s="95">
        <v>0</v>
      </c>
      <c r="AB57" s="95">
        <v>0</v>
      </c>
      <c r="AC57" s="95">
        <v>0</v>
      </c>
      <c r="AD57" s="95">
        <v>0</v>
      </c>
      <c r="AE57" s="95">
        <f t="shared" si="795"/>
        <v>0</v>
      </c>
      <c r="AF57" s="95">
        <f t="shared" si="796"/>
        <v>0</v>
      </c>
      <c r="AG57" s="114">
        <v>0</v>
      </c>
      <c r="AH57" s="95">
        <f t="shared" si="797"/>
        <v>455</v>
      </c>
      <c r="AI57" s="115">
        <f t="shared" si="798"/>
        <v>4600.05</v>
      </c>
      <c r="AJ57" s="95">
        <f t="shared" si="799"/>
        <v>0</v>
      </c>
      <c r="AK57" s="95">
        <f t="shared" si="800"/>
        <v>0</v>
      </c>
      <c r="AL57" s="95">
        <f t="shared" si="801"/>
        <v>1827</v>
      </c>
      <c r="AM57" s="95">
        <f t="shared" si="802"/>
        <v>7200</v>
      </c>
      <c r="AN57" s="95">
        <f t="shared" si="803"/>
        <v>3.7916666666666665</v>
      </c>
      <c r="AO57" s="95" t="str">
        <f t="shared" si="804"/>
        <v>&lt; 30 дней</v>
      </c>
      <c r="AP57" s="29" t="s">
        <v>185</v>
      </c>
      <c r="AQ57" s="116" t="s">
        <v>190</v>
      </c>
      <c r="AR57" s="29" t="s">
        <v>185</v>
      </c>
      <c r="AS57" s="116" t="s">
        <v>190</v>
      </c>
      <c r="AT57" s="25" t="s">
        <v>185</v>
      </c>
      <c r="AU57" s="25"/>
      <c r="AV57" s="97" t="str">
        <f t="shared" si="805"/>
        <v>0-03</v>
      </c>
      <c r="AW57" s="117">
        <f t="shared" si="806"/>
        <v>0</v>
      </c>
      <c r="AX57" s="118"/>
      <c r="AY57" s="25">
        <f t="shared" si="807"/>
        <v>0</v>
      </c>
      <c r="AZ57" s="109" t="s">
        <v>1022</v>
      </c>
      <c r="BA57" s="26" t="s">
        <v>1048</v>
      </c>
      <c r="BB57" s="26"/>
      <c r="BC57" s="27">
        <v>45870</v>
      </c>
      <c r="BD57" s="28"/>
      <c r="BE57" s="29">
        <v>55</v>
      </c>
      <c r="BF57" s="29">
        <f t="shared" si="808"/>
        <v>556.04999999999995</v>
      </c>
      <c r="BG57" s="29">
        <v>0</v>
      </c>
      <c r="BH57" s="29">
        <f t="shared" si="809"/>
        <v>0</v>
      </c>
      <c r="BI57" s="99">
        <v>0</v>
      </c>
      <c r="BJ57" s="109">
        <v>0</v>
      </c>
      <c r="BK57" s="95">
        <v>0</v>
      </c>
      <c r="BL57" s="95">
        <v>0</v>
      </c>
      <c r="BM57" s="95">
        <v>5400</v>
      </c>
      <c r="BN57" s="95">
        <v>0</v>
      </c>
      <c r="BO57" s="95">
        <v>0</v>
      </c>
      <c r="BP57" s="95">
        <v>1800</v>
      </c>
      <c r="BQ57" s="95">
        <f t="shared" si="810"/>
        <v>3600</v>
      </c>
      <c r="BR57" s="95">
        <f t="shared" si="811"/>
        <v>455</v>
      </c>
      <c r="BS57" s="95">
        <f t="shared" si="812"/>
        <v>455</v>
      </c>
      <c r="BT57" s="95">
        <f t="shared" si="812"/>
        <v>-4945</v>
      </c>
      <c r="BU57" s="95">
        <f t="shared" si="812"/>
        <v>-4945</v>
      </c>
      <c r="BV57" s="95">
        <f t="shared" si="812"/>
        <v>-4945</v>
      </c>
      <c r="BW57" s="95">
        <f t="shared" si="812"/>
        <v>-6745</v>
      </c>
      <c r="BX57" s="95">
        <f t="shared" si="813"/>
        <v>-10345</v>
      </c>
      <c r="BY57" s="95">
        <f t="shared" si="813"/>
        <v>-13945</v>
      </c>
      <c r="BZ57" s="95">
        <f t="shared" si="813"/>
        <v>-17545</v>
      </c>
      <c r="CA57" s="95">
        <f t="shared" si="813"/>
        <v>-21145</v>
      </c>
      <c r="CB57" s="95">
        <f t="shared" si="813"/>
        <v>-24745</v>
      </c>
      <c r="CC57" s="95">
        <f t="shared" si="813"/>
        <v>-28345</v>
      </c>
      <c r="CD57" s="95">
        <f t="shared" si="813"/>
        <v>-31945</v>
      </c>
      <c r="CE57" s="95">
        <f t="shared" si="813"/>
        <v>-35545</v>
      </c>
      <c r="CF57" s="95">
        <f t="shared" si="813"/>
        <v>-39145</v>
      </c>
      <c r="CG57" s="95">
        <f t="shared" si="813"/>
        <v>-42745</v>
      </c>
      <c r="CH57" s="95">
        <f t="shared" si="813"/>
        <v>-46345</v>
      </c>
      <c r="CI57" s="95">
        <f t="shared" si="813"/>
        <v>-49945</v>
      </c>
      <c r="CJ57" s="95">
        <f t="shared" si="813"/>
        <v>-53545</v>
      </c>
      <c r="CK57" s="95">
        <f t="shared" si="813"/>
        <v>-57145</v>
      </c>
      <c r="CL57" s="95">
        <f t="shared" si="813"/>
        <v>-60745</v>
      </c>
      <c r="CM57" s="95">
        <f t="shared" si="813"/>
        <v>-64345</v>
      </c>
      <c r="CN57" s="95">
        <f t="shared" si="813"/>
        <v>-67945</v>
      </c>
      <c r="CO57" s="95">
        <f t="shared" si="813"/>
        <v>-71545</v>
      </c>
      <c r="CP57" s="100">
        <v>0</v>
      </c>
      <c r="CQ57" s="100">
        <v>1827</v>
      </c>
      <c r="CR57" s="100">
        <v>0</v>
      </c>
      <c r="CS57" s="100">
        <v>0</v>
      </c>
      <c r="CT57" s="100">
        <v>0</v>
      </c>
      <c r="CU57" s="100">
        <v>0</v>
      </c>
      <c r="CV57" s="121">
        <f t="shared" si="814"/>
        <v>1827</v>
      </c>
      <c r="CW57" s="31">
        <v>0</v>
      </c>
      <c r="CX57" s="31">
        <v>0</v>
      </c>
      <c r="CY57" s="62">
        <v>0</v>
      </c>
      <c r="CZ57" s="62">
        <v>0</v>
      </c>
      <c r="DA57" s="102">
        <f t="shared" si="815"/>
        <v>0</v>
      </c>
      <c r="DB57" s="62">
        <f t="shared" si="816"/>
        <v>0</v>
      </c>
      <c r="DC57" s="62">
        <f t="shared" si="817"/>
        <v>0</v>
      </c>
      <c r="DD57" s="102">
        <f t="shared" si="818"/>
        <v>0</v>
      </c>
      <c r="DE57" s="31">
        <v>0</v>
      </c>
      <c r="DF57" s="31">
        <v>90</v>
      </c>
      <c r="DG57" s="31">
        <v>0</v>
      </c>
      <c r="DH57" s="48">
        <f t="shared" si="819"/>
        <v>0</v>
      </c>
      <c r="DI57" s="62">
        <v>2223.0639999999999</v>
      </c>
      <c r="DJ57" s="62">
        <v>22472.541999999998</v>
      </c>
      <c r="DK57" s="48">
        <f t="shared" si="820"/>
        <v>0</v>
      </c>
      <c r="DL57" s="62">
        <v>1827</v>
      </c>
      <c r="DM57" s="62">
        <v>18468.800337423312</v>
      </c>
      <c r="DN57" s="62">
        <v>455</v>
      </c>
      <c r="DO57" s="62">
        <v>4599.51</v>
      </c>
      <c r="DP57" s="48">
        <f t="shared" si="821"/>
        <v>0</v>
      </c>
      <c r="DQ57" s="62">
        <v>0</v>
      </c>
      <c r="DR57" s="62">
        <v>0</v>
      </c>
      <c r="DS57" s="62">
        <v>455</v>
      </c>
      <c r="DT57" s="62">
        <v>4599.51</v>
      </c>
      <c r="DU57" s="48">
        <f t="shared" si="822"/>
        <v>0</v>
      </c>
      <c r="DV57" s="62">
        <v>0</v>
      </c>
      <c r="DW57" s="62">
        <v>0</v>
      </c>
      <c r="DX57" s="62">
        <f t="shared" si="823"/>
        <v>0</v>
      </c>
      <c r="DY57" s="62">
        <f t="shared" si="824"/>
        <v>0</v>
      </c>
      <c r="DZ57" s="48">
        <f t="shared" si="825"/>
        <v>0</v>
      </c>
      <c r="EA57" s="62">
        <f t="shared" si="826"/>
        <v>0</v>
      </c>
      <c r="EB57" s="62">
        <f t="shared" si="827"/>
        <v>0</v>
      </c>
      <c r="EC57" s="48">
        <f t="shared" si="828"/>
        <v>0</v>
      </c>
      <c r="ED57" s="62">
        <f t="shared" si="829"/>
        <v>16200</v>
      </c>
      <c r="EE57" s="62">
        <f t="shared" si="830"/>
        <v>163782</v>
      </c>
      <c r="EF57" s="48">
        <f t="shared" si="831"/>
        <v>0</v>
      </c>
      <c r="EG57" s="62">
        <f t="shared" si="832"/>
        <v>0</v>
      </c>
      <c r="EH57" s="62">
        <f t="shared" si="833"/>
        <v>0</v>
      </c>
      <c r="EI57" s="48">
        <f t="shared" si="834"/>
        <v>0</v>
      </c>
      <c r="EJ57" s="62">
        <f t="shared" si="835"/>
        <v>0</v>
      </c>
      <c r="EK57" s="62">
        <f t="shared" si="836"/>
        <v>0</v>
      </c>
      <c r="EL57" s="48">
        <f t="shared" si="837"/>
        <v>0</v>
      </c>
      <c r="EM57" s="62">
        <f t="shared" si="838"/>
        <v>5400</v>
      </c>
      <c r="EN57" s="62">
        <f t="shared" si="839"/>
        <v>54594</v>
      </c>
      <c r="EO57" s="48">
        <f t="shared" si="840"/>
        <v>0</v>
      </c>
      <c r="EP57" s="62">
        <f t="shared" si="841"/>
        <v>0</v>
      </c>
      <c r="EQ57" s="62">
        <f t="shared" si="841"/>
        <v>0</v>
      </c>
      <c r="ER57" s="62">
        <f t="shared" si="841"/>
        <v>54594</v>
      </c>
      <c r="ES57" s="62">
        <f t="shared" si="842"/>
        <v>0</v>
      </c>
      <c r="ET57" s="62">
        <f t="shared" si="842"/>
        <v>0</v>
      </c>
      <c r="EU57" s="62">
        <f t="shared" si="842"/>
        <v>18198</v>
      </c>
      <c r="EV57" s="31" t="s">
        <v>192</v>
      </c>
      <c r="EW57" s="103">
        <v>0</v>
      </c>
      <c r="EX57" s="31">
        <v>0</v>
      </c>
      <c r="EY57" s="31">
        <v>0</v>
      </c>
      <c r="FB57" s="119"/>
      <c r="FC57" s="119"/>
      <c r="FE57" s="105">
        <v>10.11</v>
      </c>
      <c r="FF57" s="105">
        <v>10.11</v>
      </c>
      <c r="FG57" s="105">
        <v>10.11</v>
      </c>
      <c r="FH57" s="106">
        <v>10.11</v>
      </c>
      <c r="FI57" s="107" t="b">
        <f t="shared" si="843"/>
        <v>1</v>
      </c>
      <c r="FJ57" s="34"/>
      <c r="FK57" s="104" t="s">
        <v>196</v>
      </c>
      <c r="FL57" s="104">
        <v>0</v>
      </c>
      <c r="FM57" s="104">
        <v>45870</v>
      </c>
      <c r="FN57" s="104">
        <v>0</v>
      </c>
      <c r="FO57" s="104">
        <v>0</v>
      </c>
      <c r="FP57" s="104"/>
      <c r="FQ57" s="104">
        <v>0</v>
      </c>
      <c r="FR57" s="103" t="b">
        <f t="shared" si="57"/>
        <v>0</v>
      </c>
      <c r="FS57" s="103" t="b">
        <f t="shared" si="58"/>
        <v>0</v>
      </c>
      <c r="FT57" s="103" t="b">
        <f t="shared" si="59"/>
        <v>1</v>
      </c>
      <c r="FU57" s="103" t="b">
        <f t="shared" si="60"/>
        <v>0</v>
      </c>
      <c r="FV57" s="103" t="b">
        <f t="shared" si="61"/>
        <v>0</v>
      </c>
      <c r="FW57" s="103"/>
      <c r="FX57" s="120" t="b">
        <f t="shared" si="844"/>
        <v>1</v>
      </c>
      <c r="FY57" s="104" t="s">
        <v>214</v>
      </c>
      <c r="FZ57" s="104" t="b">
        <f t="shared" si="845"/>
        <v>1</v>
      </c>
      <c r="GA57" s="104">
        <v>0</v>
      </c>
      <c r="GB57" s="104" t="s">
        <v>207</v>
      </c>
      <c r="GD57" s="104" t="s">
        <v>214</v>
      </c>
      <c r="GE57" s="104">
        <v>0</v>
      </c>
      <c r="GF57" s="104" t="e">
        <v>#N/A</v>
      </c>
      <c r="GG57" s="104">
        <v>0</v>
      </c>
      <c r="GH57" s="104" t="b">
        <f t="shared" si="846"/>
        <v>1</v>
      </c>
      <c r="GI57" s="8" t="b">
        <f t="shared" si="847"/>
        <v>0</v>
      </c>
    </row>
    <row r="58" spans="1:191" s="31" customFormat="1" hidden="1" x14ac:dyDescent="0.25">
      <c r="A58" s="109">
        <v>151296</v>
      </c>
      <c r="B58" s="109">
        <v>567722</v>
      </c>
      <c r="C58" s="110" t="s">
        <v>214</v>
      </c>
      <c r="D58" s="109" t="s">
        <v>347</v>
      </c>
      <c r="E58" s="109" t="s">
        <v>352</v>
      </c>
      <c r="F58" s="109" t="s">
        <v>207</v>
      </c>
      <c r="G58" s="110"/>
      <c r="H58" s="109" t="s">
        <v>188</v>
      </c>
      <c r="I58" s="109" t="s">
        <v>189</v>
      </c>
      <c r="J58" s="109" t="s">
        <v>189</v>
      </c>
      <c r="K58" s="109"/>
      <c r="L58" s="109">
        <v>0</v>
      </c>
      <c r="M58" s="109"/>
      <c r="N58" s="111">
        <v>0</v>
      </c>
      <c r="O58" s="111">
        <v>0</v>
      </c>
      <c r="P58" s="111" t="str">
        <f t="shared" si="789"/>
        <v>нет минмакс</v>
      </c>
      <c r="Q58" s="95">
        <v>435</v>
      </c>
      <c r="R58" s="95">
        <f t="shared" si="790"/>
        <v>4397.8499999999995</v>
      </c>
      <c r="S58" s="112">
        <v>435</v>
      </c>
      <c r="T58" s="112">
        <v>4397.8499999999995</v>
      </c>
      <c r="U58" s="112">
        <f t="shared" si="791"/>
        <v>0</v>
      </c>
      <c r="V58" s="113">
        <f t="shared" si="792"/>
        <v>435</v>
      </c>
      <c r="W58" s="113">
        <f t="shared" si="793"/>
        <v>4397.8499999999995</v>
      </c>
      <c r="X58" s="113">
        <f t="shared" si="794"/>
        <v>0</v>
      </c>
      <c r="Y58" s="113"/>
      <c r="Z58" s="95">
        <v>435</v>
      </c>
      <c r="AA58" s="95">
        <v>0</v>
      </c>
      <c r="AB58" s="95">
        <v>0</v>
      </c>
      <c r="AC58" s="95">
        <v>0</v>
      </c>
      <c r="AD58" s="95">
        <v>0</v>
      </c>
      <c r="AE58" s="95">
        <f t="shared" si="795"/>
        <v>0</v>
      </c>
      <c r="AF58" s="95">
        <f t="shared" si="796"/>
        <v>0</v>
      </c>
      <c r="AG58" s="114">
        <v>0</v>
      </c>
      <c r="AH58" s="95">
        <f t="shared" si="797"/>
        <v>435</v>
      </c>
      <c r="AI58" s="115">
        <f t="shared" si="798"/>
        <v>4397.8499999999995</v>
      </c>
      <c r="AJ58" s="95">
        <f t="shared" si="799"/>
        <v>0</v>
      </c>
      <c r="AK58" s="95">
        <f t="shared" si="800"/>
        <v>0</v>
      </c>
      <c r="AL58" s="95">
        <f t="shared" si="801"/>
        <v>1848</v>
      </c>
      <c r="AM58" s="95">
        <f t="shared" si="802"/>
        <v>7200</v>
      </c>
      <c r="AN58" s="95">
        <f t="shared" si="803"/>
        <v>3.625</v>
      </c>
      <c r="AO58" s="95" t="str">
        <f t="shared" si="804"/>
        <v>&lt; 30 дней</v>
      </c>
      <c r="AP58" s="29" t="s">
        <v>185</v>
      </c>
      <c r="AQ58" s="116" t="s">
        <v>190</v>
      </c>
      <c r="AR58" s="29" t="s">
        <v>185</v>
      </c>
      <c r="AS58" s="116" t="s">
        <v>190</v>
      </c>
      <c r="AT58" s="25" t="s">
        <v>185</v>
      </c>
      <c r="AU58" s="25"/>
      <c r="AV58" s="97" t="str">
        <f t="shared" si="805"/>
        <v>0-03</v>
      </c>
      <c r="AW58" s="117">
        <f t="shared" si="806"/>
        <v>0</v>
      </c>
      <c r="AX58" s="118"/>
      <c r="AY58" s="25">
        <f t="shared" si="807"/>
        <v>0</v>
      </c>
      <c r="AZ58" s="109" t="s">
        <v>1022</v>
      </c>
      <c r="BA58" s="26" t="s">
        <v>1048</v>
      </c>
      <c r="BB58" s="26"/>
      <c r="BC58" s="27">
        <v>45870</v>
      </c>
      <c r="BD58" s="28"/>
      <c r="BE58" s="29">
        <v>69</v>
      </c>
      <c r="BF58" s="29">
        <f t="shared" si="808"/>
        <v>697.58999999999992</v>
      </c>
      <c r="BG58" s="29">
        <v>0</v>
      </c>
      <c r="BH58" s="29">
        <f t="shared" si="809"/>
        <v>0</v>
      </c>
      <c r="BI58" s="99">
        <v>0</v>
      </c>
      <c r="BJ58" s="109">
        <v>0</v>
      </c>
      <c r="BK58" s="95">
        <v>0</v>
      </c>
      <c r="BL58" s="95">
        <v>0</v>
      </c>
      <c r="BM58" s="95">
        <v>5400</v>
      </c>
      <c r="BN58" s="95">
        <v>0</v>
      </c>
      <c r="BO58" s="95">
        <v>0</v>
      </c>
      <c r="BP58" s="95">
        <v>1800</v>
      </c>
      <c r="BQ58" s="95">
        <f t="shared" si="810"/>
        <v>3600</v>
      </c>
      <c r="BR58" s="95">
        <f t="shared" si="811"/>
        <v>435</v>
      </c>
      <c r="BS58" s="95">
        <f t="shared" si="812"/>
        <v>435</v>
      </c>
      <c r="BT58" s="95">
        <f t="shared" si="812"/>
        <v>-4965</v>
      </c>
      <c r="BU58" s="95">
        <f t="shared" si="812"/>
        <v>-4965</v>
      </c>
      <c r="BV58" s="95">
        <f t="shared" si="812"/>
        <v>-4965</v>
      </c>
      <c r="BW58" s="95">
        <f t="shared" si="812"/>
        <v>-6765</v>
      </c>
      <c r="BX58" s="95">
        <f t="shared" si="813"/>
        <v>-10365</v>
      </c>
      <c r="BY58" s="95">
        <f t="shared" si="813"/>
        <v>-13965</v>
      </c>
      <c r="BZ58" s="95">
        <f t="shared" si="813"/>
        <v>-17565</v>
      </c>
      <c r="CA58" s="95">
        <f t="shared" si="813"/>
        <v>-21165</v>
      </c>
      <c r="CB58" s="95">
        <f t="shared" si="813"/>
        <v>-24765</v>
      </c>
      <c r="CC58" s="95">
        <f t="shared" si="813"/>
        <v>-28365</v>
      </c>
      <c r="CD58" s="95">
        <f t="shared" si="813"/>
        <v>-31965</v>
      </c>
      <c r="CE58" s="95">
        <f t="shared" si="813"/>
        <v>-35565</v>
      </c>
      <c r="CF58" s="95">
        <f t="shared" si="813"/>
        <v>-39165</v>
      </c>
      <c r="CG58" s="95">
        <f t="shared" si="813"/>
        <v>-42765</v>
      </c>
      <c r="CH58" s="95">
        <f t="shared" si="813"/>
        <v>-46365</v>
      </c>
      <c r="CI58" s="95">
        <f t="shared" si="813"/>
        <v>-49965</v>
      </c>
      <c r="CJ58" s="95">
        <f t="shared" si="813"/>
        <v>-53565</v>
      </c>
      <c r="CK58" s="95">
        <f t="shared" si="813"/>
        <v>-57165</v>
      </c>
      <c r="CL58" s="95">
        <f t="shared" si="813"/>
        <v>-60765</v>
      </c>
      <c r="CM58" s="95">
        <f t="shared" si="813"/>
        <v>-64365</v>
      </c>
      <c r="CN58" s="95">
        <f t="shared" si="813"/>
        <v>-67965</v>
      </c>
      <c r="CO58" s="95">
        <f t="shared" si="813"/>
        <v>-71565</v>
      </c>
      <c r="CP58" s="100">
        <v>0</v>
      </c>
      <c r="CQ58" s="100">
        <v>1847</v>
      </c>
      <c r="CR58" s="100">
        <v>1</v>
      </c>
      <c r="CS58" s="100">
        <v>0</v>
      </c>
      <c r="CT58" s="100">
        <v>0</v>
      </c>
      <c r="CU58" s="100">
        <v>0</v>
      </c>
      <c r="CV58" s="121">
        <f t="shared" si="814"/>
        <v>924</v>
      </c>
      <c r="CW58" s="31">
        <v>0</v>
      </c>
      <c r="CX58" s="31">
        <v>0</v>
      </c>
      <c r="CY58" s="62">
        <v>0</v>
      </c>
      <c r="CZ58" s="62">
        <v>0</v>
      </c>
      <c r="DA58" s="102">
        <f t="shared" si="815"/>
        <v>0</v>
      </c>
      <c r="DB58" s="62">
        <f t="shared" si="816"/>
        <v>0</v>
      </c>
      <c r="DC58" s="62">
        <f t="shared" si="817"/>
        <v>0</v>
      </c>
      <c r="DD58" s="102">
        <f t="shared" si="818"/>
        <v>0</v>
      </c>
      <c r="DE58" s="31">
        <v>0</v>
      </c>
      <c r="DF58" s="31">
        <v>90</v>
      </c>
      <c r="DG58" s="31">
        <v>0</v>
      </c>
      <c r="DH58" s="48">
        <f t="shared" si="819"/>
        <v>0</v>
      </c>
      <c r="DI58" s="62">
        <v>2223.4189999999999</v>
      </c>
      <c r="DJ58" s="62">
        <v>22476.13</v>
      </c>
      <c r="DK58" s="48">
        <f t="shared" si="820"/>
        <v>0</v>
      </c>
      <c r="DL58" s="62">
        <v>1847</v>
      </c>
      <c r="DM58" s="62">
        <v>18670.976586327783</v>
      </c>
      <c r="DN58" s="62">
        <v>435.178</v>
      </c>
      <c r="DO58" s="62">
        <v>4399.1369999999997</v>
      </c>
      <c r="DP58" s="48">
        <f t="shared" si="821"/>
        <v>0</v>
      </c>
      <c r="DQ58" s="62">
        <v>1</v>
      </c>
      <c r="DR58" s="62">
        <v>10.11</v>
      </c>
      <c r="DS58" s="62">
        <v>435</v>
      </c>
      <c r="DT58" s="62">
        <v>4397.3310000000001</v>
      </c>
      <c r="DU58" s="48">
        <f t="shared" si="822"/>
        <v>0</v>
      </c>
      <c r="DV58" s="62">
        <v>0</v>
      </c>
      <c r="DW58" s="62">
        <v>0</v>
      </c>
      <c r="DX58" s="62">
        <f t="shared" si="823"/>
        <v>0</v>
      </c>
      <c r="DY58" s="62">
        <f t="shared" si="824"/>
        <v>0</v>
      </c>
      <c r="DZ58" s="48">
        <f t="shared" si="825"/>
        <v>0</v>
      </c>
      <c r="EA58" s="62">
        <f t="shared" si="826"/>
        <v>0</v>
      </c>
      <c r="EB58" s="62">
        <f t="shared" si="827"/>
        <v>0</v>
      </c>
      <c r="EC58" s="48">
        <f t="shared" si="828"/>
        <v>0</v>
      </c>
      <c r="ED58" s="62">
        <f t="shared" si="829"/>
        <v>16200</v>
      </c>
      <c r="EE58" s="62">
        <f t="shared" si="830"/>
        <v>163782</v>
      </c>
      <c r="EF58" s="48">
        <f t="shared" si="831"/>
        <v>0</v>
      </c>
      <c r="EG58" s="62">
        <f t="shared" si="832"/>
        <v>0</v>
      </c>
      <c r="EH58" s="62">
        <f t="shared" si="833"/>
        <v>0</v>
      </c>
      <c r="EI58" s="48">
        <f t="shared" si="834"/>
        <v>0</v>
      </c>
      <c r="EJ58" s="62">
        <f t="shared" si="835"/>
        <v>0</v>
      </c>
      <c r="EK58" s="62">
        <f t="shared" si="836"/>
        <v>0</v>
      </c>
      <c r="EL58" s="48">
        <f t="shared" si="837"/>
        <v>0</v>
      </c>
      <c r="EM58" s="62">
        <f t="shared" si="838"/>
        <v>5400</v>
      </c>
      <c r="EN58" s="62">
        <f t="shared" si="839"/>
        <v>54594</v>
      </c>
      <c r="EO58" s="48">
        <f t="shared" si="840"/>
        <v>0</v>
      </c>
      <c r="EP58" s="62">
        <f t="shared" si="841"/>
        <v>0</v>
      </c>
      <c r="EQ58" s="62">
        <f t="shared" si="841"/>
        <v>0</v>
      </c>
      <c r="ER58" s="62">
        <f t="shared" si="841"/>
        <v>54594</v>
      </c>
      <c r="ES58" s="62">
        <f t="shared" si="842"/>
        <v>0</v>
      </c>
      <c r="ET58" s="62">
        <f t="shared" si="842"/>
        <v>0</v>
      </c>
      <c r="EU58" s="62">
        <f t="shared" si="842"/>
        <v>18198</v>
      </c>
      <c r="EV58" s="31" t="s">
        <v>192</v>
      </c>
      <c r="EW58" s="103">
        <v>0</v>
      </c>
      <c r="EX58" s="31">
        <v>0</v>
      </c>
      <c r="EY58" s="31">
        <v>0</v>
      </c>
      <c r="FB58" s="119"/>
      <c r="FC58" s="119"/>
      <c r="FE58" s="105">
        <v>10.11</v>
      </c>
      <c r="FF58" s="105">
        <v>10.11</v>
      </c>
      <c r="FG58" s="105">
        <v>10.11</v>
      </c>
      <c r="FH58" s="106">
        <v>10.11</v>
      </c>
      <c r="FI58" s="107" t="b">
        <f t="shared" si="843"/>
        <v>1</v>
      </c>
      <c r="FJ58" s="34"/>
      <c r="FK58" s="104" t="s">
        <v>196</v>
      </c>
      <c r="FL58" s="104">
        <v>0</v>
      </c>
      <c r="FM58" s="104">
        <v>45870</v>
      </c>
      <c r="FN58" s="104">
        <v>0</v>
      </c>
      <c r="FO58" s="104">
        <v>0</v>
      </c>
      <c r="FP58" s="104"/>
      <c r="FQ58" s="104">
        <v>0</v>
      </c>
      <c r="FR58" s="103" t="b">
        <f t="shared" si="57"/>
        <v>0</v>
      </c>
      <c r="FS58" s="103" t="b">
        <f t="shared" si="58"/>
        <v>0</v>
      </c>
      <c r="FT58" s="103" t="b">
        <f t="shared" si="59"/>
        <v>1</v>
      </c>
      <c r="FU58" s="103" t="b">
        <f t="shared" si="60"/>
        <v>0</v>
      </c>
      <c r="FV58" s="103" t="b">
        <f t="shared" si="61"/>
        <v>0</v>
      </c>
      <c r="FW58" s="103"/>
      <c r="FX58" s="120" t="b">
        <f t="shared" si="844"/>
        <v>1</v>
      </c>
      <c r="FY58" s="104" t="s">
        <v>214</v>
      </c>
      <c r="FZ58" s="104" t="b">
        <f t="shared" si="845"/>
        <v>1</v>
      </c>
      <c r="GA58" s="104">
        <v>0</v>
      </c>
      <c r="GB58" s="104" t="s">
        <v>207</v>
      </c>
      <c r="GD58" s="104" t="s">
        <v>214</v>
      </c>
      <c r="GE58" s="104">
        <v>0</v>
      </c>
      <c r="GF58" s="104" t="e">
        <v>#N/A</v>
      </c>
      <c r="GG58" s="104">
        <v>0</v>
      </c>
      <c r="GH58" s="104" t="b">
        <f t="shared" si="846"/>
        <v>1</v>
      </c>
      <c r="GI58" s="8" t="b">
        <f t="shared" si="847"/>
        <v>0</v>
      </c>
    </row>
    <row r="59" spans="1:191" s="31" customFormat="1" ht="105" hidden="1" x14ac:dyDescent="0.25">
      <c r="A59" s="93">
        <v>149642</v>
      </c>
      <c r="B59" s="93">
        <v>667174</v>
      </c>
      <c r="C59" s="110" t="s">
        <v>214</v>
      </c>
      <c r="D59" s="93" t="s">
        <v>353</v>
      </c>
      <c r="E59" s="93" t="s">
        <v>353</v>
      </c>
      <c r="F59" s="93" t="s">
        <v>202</v>
      </c>
      <c r="G59" s="110"/>
      <c r="H59" s="93" t="s">
        <v>81</v>
      </c>
      <c r="I59" s="93" t="s">
        <v>211</v>
      </c>
      <c r="J59" s="93" t="s">
        <v>204</v>
      </c>
      <c r="K59" s="93" t="s">
        <v>217</v>
      </c>
      <c r="L59" s="93">
        <v>0</v>
      </c>
      <c r="M59" s="93"/>
      <c r="N59" s="122">
        <v>0</v>
      </c>
      <c r="O59" s="122">
        <v>0</v>
      </c>
      <c r="P59" s="122" t="str">
        <f t="shared" ref="P59:P66" si="848">IF(AND(N59=0,O59=0),"нет минмакс",IF((S59-N59)&lt;0,"меньше мин",IF((S59-O59)&gt;0,"больше макс","в диапазоне")))</f>
        <v>нет минмакс</v>
      </c>
      <c r="Q59" s="95">
        <v>1716</v>
      </c>
      <c r="R59" s="95">
        <f t="shared" ref="R59:R66" si="849">Q59*FH59</f>
        <v>525610.80000000005</v>
      </c>
      <c r="S59" s="94">
        <v>1740</v>
      </c>
      <c r="T59" s="94">
        <v>532962</v>
      </c>
      <c r="U59" s="94">
        <f t="shared" ref="U59:U66" si="850">IFERROR(ROUNDUP(S59/$EX59,0)*$EY59,0)</f>
        <v>4</v>
      </c>
      <c r="V59" s="94">
        <f t="shared" ref="V59:V66" si="851">SUM(Z59:AD59)</f>
        <v>1716</v>
      </c>
      <c r="W59" s="94">
        <f t="shared" ref="W59:W66" si="852">V59*FH59</f>
        <v>525610.80000000005</v>
      </c>
      <c r="X59" s="94">
        <f t="shared" ref="X59:X66" si="853">IFERROR(ROUNDUP(V59/$EX59,0)*$EY59,0)</f>
        <v>4</v>
      </c>
      <c r="Y59" s="113"/>
      <c r="Z59" s="95">
        <v>1716</v>
      </c>
      <c r="AA59" s="94">
        <v>0</v>
      </c>
      <c r="AB59" s="94">
        <v>0</v>
      </c>
      <c r="AC59" s="95">
        <v>0</v>
      </c>
      <c r="AD59" s="95">
        <v>0</v>
      </c>
      <c r="AE59" s="95">
        <f t="shared" ref="AE59:AE66" si="854">AA59*FH59</f>
        <v>0</v>
      </c>
      <c r="AF59" s="95">
        <f t="shared" ref="AF59:AF66" si="855">AB59*FH59</f>
        <v>0</v>
      </c>
      <c r="AG59" s="96">
        <v>0</v>
      </c>
      <c r="AH59" s="95">
        <f t="shared" ref="AH59:AH66" si="856">V59-AG59</f>
        <v>1716</v>
      </c>
      <c r="AI59" s="94">
        <f t="shared" ref="AI59:AI66" si="857">IF(AH59&gt;0,AH59*FH59,0)</f>
        <v>525610.80000000005</v>
      </c>
      <c r="AJ59" s="94">
        <f t="shared" ref="AJ59:AJ66" si="858">CU59</f>
        <v>12</v>
      </c>
      <c r="AK59" s="94">
        <f t="shared" ref="AK59:AK61" si="859">SUM(CS59:CU59)</f>
        <v>36</v>
      </c>
      <c r="AL59" s="94">
        <f t="shared" ref="AL59:AL66" si="860">SUM(CP59:CU59)</f>
        <v>48</v>
      </c>
      <c r="AM59" s="94">
        <f t="shared" ref="AM59:AM66" si="861">SUM(BK59:BP59)</f>
        <v>0</v>
      </c>
      <c r="AN59" s="94" t="str">
        <f t="shared" ref="AN59:AN66" si="862">IFERROR(S59/BQ59*30,"нет оборота")</f>
        <v>нет оборота</v>
      </c>
      <c r="AO59" s="94" t="str">
        <f t="shared" ref="AO59:AO66" si="863">IF(S59=0,"нет остатка",IF(AN59="нет оборота","нет плана",IF(AN59&lt;30,"&lt; 30 дней",IF(AND(AN59&gt;=30,AN59&lt;60),"&gt; 30 дней (до 60)",IF(AND(AN59&gt;=60,AN59&lt;70),"&gt; 60 дней (до 70)",IF(AND(AN59&gt;=70,AN59&lt;80),"&gt; 70 дней (до 80)",IF(AND(AN59&gt;=80,AN59&lt;90),"&gt; 80 дней (до 90)",IF(AND(AN59&gt;=90,AN59&lt;120),"&gt; 90 дней (до 120)",IF(AN59&gt;=120,"&gt; 120 дней")))))))))</f>
        <v>нет плана</v>
      </c>
      <c r="AP59" s="94" t="s">
        <v>195</v>
      </c>
      <c r="AQ59" s="123" t="s">
        <v>200</v>
      </c>
      <c r="AR59" s="94" t="s">
        <v>195</v>
      </c>
      <c r="AS59" s="116" t="s">
        <v>200</v>
      </c>
      <c r="AT59" s="94" t="s">
        <v>195</v>
      </c>
      <c r="AU59" s="94"/>
      <c r="AV59" s="97" t="str">
        <f t="shared" ref="AV59:AV66" si="864">IF(V59=0,"нет остатка",IF(SUM(BK59:BP59)=0,"Нет планов",IF(BR59&lt;=0,"0-01",IF(BS59&lt;=0,"0-02",IF(BT59&lt;=0,"0-03",IF(BU59&lt;=0,"0-04",IF(BV59&lt;=0,"0-05",IF(BW59&lt;=0,"0-06",IF(BX59&lt;=0,"0-07",IF(BY59&lt;=0,"0-08",IF(BZ59&lt;=0,"0-09",IF(CA59&lt;=0,"0-10",IF(CB59&lt;=0,"0-11",IF(CC59&lt;=0,"0-12",IF(CD59&lt;=0,"0-13",IF(CE59&lt;=0,"0-14",IF(CF59&lt;=0,"0-15",IF(CG59&lt;=0,"0-16",IF(CH59&lt;=0,"0-17",IF(CI59&lt;=0,"0-18",IF(CJ59&lt;=0,"0-19",IF(CK59&lt;=0,"0-20",IF(CL59&lt;=0,"0-21",IF(CM59&lt;=0,"0-22",IF(CN59&lt;=0,"0-23",IF(CO59&lt;=0,"0-24","0-25 более 24"))))))))))))))))))))))))))</f>
        <v>Нет планов</v>
      </c>
      <c r="AW59" s="98">
        <f t="shared" ref="AW59:AW66" si="865">IF(AT59="Да",W59,0)</f>
        <v>525610.80000000005</v>
      </c>
      <c r="AX59" s="14">
        <f t="shared" ref="AX59:AX62" si="866">MONTH(BC59)-6</f>
        <v>6</v>
      </c>
      <c r="AY59" s="94">
        <f t="shared" ref="AY59:AY66" si="867">IF(AX59&gt;6,W59,0)</f>
        <v>0</v>
      </c>
      <c r="AZ59" s="93" t="s">
        <v>1023</v>
      </c>
      <c r="BA59" s="26" t="s">
        <v>201</v>
      </c>
      <c r="BB59" s="26" t="s">
        <v>354</v>
      </c>
      <c r="BC59" s="27">
        <v>46022</v>
      </c>
      <c r="BD59" s="28" t="s">
        <v>355</v>
      </c>
      <c r="BE59" s="29">
        <v>0</v>
      </c>
      <c r="BF59" s="29">
        <f t="shared" ref="BF59:BF66" si="868">BE59*FH59</f>
        <v>0</v>
      </c>
      <c r="BG59" s="29">
        <v>0</v>
      </c>
      <c r="BH59" s="29">
        <f t="shared" ref="BH59:BH66" si="869">BG59*FH59</f>
        <v>0</v>
      </c>
      <c r="BI59" s="99">
        <v>0</v>
      </c>
      <c r="BJ59" s="109" t="s">
        <v>187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95">
        <f t="shared" ref="BQ59:BQ66" si="870">IF(COUNTIF(BK59:BP59,"&gt;0")=0,0,SUM(BK59:BP59)/COUNTIF(BK59:BP59,"&gt;0"))</f>
        <v>0</v>
      </c>
      <c r="BR59" s="95">
        <f t="shared" ref="BR59:BR66" si="871">IF(OR(Q59=0,SUM(BK59:BP59)=0,V59&gt;Q59),V59-BK59,Q59-BK59)</f>
        <v>1716</v>
      </c>
      <c r="BS59" s="95">
        <f t="shared" ref="BS59:BW62" si="872">BR59-BL59</f>
        <v>1716</v>
      </c>
      <c r="BT59" s="95">
        <f t="shared" si="872"/>
        <v>1716</v>
      </c>
      <c r="BU59" s="95">
        <f t="shared" si="872"/>
        <v>1716</v>
      </c>
      <c r="BV59" s="95">
        <f t="shared" si="872"/>
        <v>1716</v>
      </c>
      <c r="BW59" s="95">
        <f t="shared" si="872"/>
        <v>1716</v>
      </c>
      <c r="BX59" s="95">
        <f t="shared" ref="BX59:CO62" si="873">BW59-$BQ59</f>
        <v>1716</v>
      </c>
      <c r="BY59" s="95">
        <f t="shared" si="873"/>
        <v>1716</v>
      </c>
      <c r="BZ59" s="95">
        <f t="shared" si="873"/>
        <v>1716</v>
      </c>
      <c r="CA59" s="95">
        <f t="shared" si="873"/>
        <v>1716</v>
      </c>
      <c r="CB59" s="95">
        <f t="shared" si="873"/>
        <v>1716</v>
      </c>
      <c r="CC59" s="95">
        <f t="shared" si="873"/>
        <v>1716</v>
      </c>
      <c r="CD59" s="95">
        <f t="shared" si="873"/>
        <v>1716</v>
      </c>
      <c r="CE59" s="95">
        <f t="shared" si="873"/>
        <v>1716</v>
      </c>
      <c r="CF59" s="95">
        <f t="shared" si="873"/>
        <v>1716</v>
      </c>
      <c r="CG59" s="95">
        <f t="shared" si="873"/>
        <v>1716</v>
      </c>
      <c r="CH59" s="95">
        <f t="shared" si="873"/>
        <v>1716</v>
      </c>
      <c r="CI59" s="95">
        <f t="shared" si="873"/>
        <v>1716</v>
      </c>
      <c r="CJ59" s="95">
        <f t="shared" si="873"/>
        <v>1716</v>
      </c>
      <c r="CK59" s="95">
        <f t="shared" si="873"/>
        <v>1716</v>
      </c>
      <c r="CL59" s="95">
        <f t="shared" si="873"/>
        <v>1716</v>
      </c>
      <c r="CM59" s="95">
        <f t="shared" si="873"/>
        <v>1716</v>
      </c>
      <c r="CN59" s="95">
        <f t="shared" si="873"/>
        <v>1716</v>
      </c>
      <c r="CO59" s="95">
        <f t="shared" si="873"/>
        <v>1716</v>
      </c>
      <c r="CP59" s="100">
        <v>12</v>
      </c>
      <c r="CQ59" s="100">
        <v>0</v>
      </c>
      <c r="CR59" s="100">
        <v>0</v>
      </c>
      <c r="CS59" s="100">
        <v>0</v>
      </c>
      <c r="CT59" s="100">
        <v>24</v>
      </c>
      <c r="CU59" s="100">
        <v>12</v>
      </c>
      <c r="CV59" s="101">
        <f t="shared" ref="CV59:CV66" si="874">IF(COUNTIF(CP59:CU59,"&gt;0")=0,0,SUM(CP59:CU59)/COUNTIF(CP59:CU59,"&gt;0"))</f>
        <v>16</v>
      </c>
      <c r="CW59" s="31" t="s">
        <v>187</v>
      </c>
      <c r="CX59" s="31" t="s">
        <v>187</v>
      </c>
      <c r="CY59" s="62">
        <v>0</v>
      </c>
      <c r="CZ59" s="62">
        <v>0</v>
      </c>
      <c r="DA59" s="102">
        <f t="shared" ref="DA59:DA66" si="875">IFERROR(CZ59/CY59,0)</f>
        <v>0</v>
      </c>
      <c r="DB59" s="62">
        <f t="shared" ref="DB59:DB66" si="876">CY59*FH59</f>
        <v>0</v>
      </c>
      <c r="DC59" s="62">
        <f t="shared" ref="DC59:DC66" si="877">CZ59*FH59</f>
        <v>0</v>
      </c>
      <c r="DD59" s="102">
        <f t="shared" ref="DD59:DD66" si="878">IFERROR(DC59/DB59,0)</f>
        <v>0</v>
      </c>
      <c r="DE59" s="31">
        <v>0</v>
      </c>
      <c r="DG59" s="31">
        <v>0</v>
      </c>
      <c r="DH59" s="48">
        <f t="shared" ref="DH59:DH66" si="879">IFERROR(ROUNDUP(DG59/$EX59,0)*$EY59,0)</f>
        <v>0</v>
      </c>
      <c r="DI59" s="62">
        <v>1740</v>
      </c>
      <c r="DJ59" s="62">
        <v>532963.49</v>
      </c>
      <c r="DK59" s="48">
        <f t="shared" ref="DK59:DK66" si="880">IFERROR(ROUNDUP(DI59/$EX59,0)*$EY59,0)</f>
        <v>4</v>
      </c>
      <c r="DL59" s="62">
        <v>0</v>
      </c>
      <c r="DM59" s="62">
        <v>0</v>
      </c>
      <c r="DN59" s="62">
        <v>1740</v>
      </c>
      <c r="DO59" s="62">
        <v>532963.49</v>
      </c>
      <c r="DP59" s="48">
        <f t="shared" ref="DP59:DP66" si="881">IFERROR(ROUNDUP(DN59/$EX59,0)*$EY59,0)</f>
        <v>4</v>
      </c>
      <c r="DQ59" s="62">
        <v>0</v>
      </c>
      <c r="DR59" s="62">
        <v>0</v>
      </c>
      <c r="DS59" s="62">
        <v>1740</v>
      </c>
      <c r="DT59" s="62">
        <v>532963.49</v>
      </c>
      <c r="DU59" s="48">
        <f t="shared" ref="DU59:DU66" si="882">IFERROR(ROUNDUP(DS59/$EX59,0)*$EY59,0)</f>
        <v>4</v>
      </c>
      <c r="DV59" s="62">
        <v>0</v>
      </c>
      <c r="DW59" s="62">
        <v>0</v>
      </c>
      <c r="DX59" s="62">
        <f t="shared" ref="DX59:DX66" si="883">$DF59*BK59/30</f>
        <v>0</v>
      </c>
      <c r="DY59" s="62">
        <f t="shared" ref="DY59:DY66" si="884">DX59*$FH59</f>
        <v>0</v>
      </c>
      <c r="DZ59" s="48">
        <f t="shared" ref="DZ59:DZ66" si="885">IFERROR(ROUNDUP(DX59/$EX59,0)*$EY59,0)</f>
        <v>0</v>
      </c>
      <c r="EA59" s="62">
        <f t="shared" ref="EA59:EA66" si="886">$DF59*BL59/30</f>
        <v>0</v>
      </c>
      <c r="EB59" s="62">
        <f t="shared" ref="EB59:EB66" si="887">EA59*$FH59</f>
        <v>0</v>
      </c>
      <c r="EC59" s="48">
        <f t="shared" ref="EC59:EC66" si="888">IFERROR(ROUNDUP(EA59/$EX59,0)*$EY59,0)</f>
        <v>0</v>
      </c>
      <c r="ED59" s="62">
        <f t="shared" ref="ED59:ED66" si="889">$DF59*BM59/30</f>
        <v>0</v>
      </c>
      <c r="EE59" s="62">
        <f t="shared" ref="EE59:EE66" si="890">ED59*$FH59</f>
        <v>0</v>
      </c>
      <c r="EF59" s="48">
        <f t="shared" ref="EF59:EF66" si="891">IFERROR(ROUNDUP(ED59/$EX59,0)*$EY59,0)</f>
        <v>0</v>
      </c>
      <c r="EG59" s="62">
        <f t="shared" ref="EG59:EG66" si="892">$DF59*BN59/30</f>
        <v>0</v>
      </c>
      <c r="EH59" s="62">
        <f t="shared" ref="EH59:EH66" si="893">EG59*$FH59</f>
        <v>0</v>
      </c>
      <c r="EI59" s="48">
        <f t="shared" ref="EI59:EI66" si="894">IFERROR(ROUNDUP(EG59/$EX59,0)*$EY59,0)</f>
        <v>0</v>
      </c>
      <c r="EJ59" s="62">
        <f t="shared" ref="EJ59:EJ66" si="895">$DF59*BO59/30</f>
        <v>0</v>
      </c>
      <c r="EK59" s="62">
        <f t="shared" ref="EK59:EK66" si="896">EJ59*$FH59</f>
        <v>0</v>
      </c>
      <c r="EL59" s="48">
        <f t="shared" ref="EL59:EL66" si="897">IFERROR(ROUNDUP(EJ59/$EX59,0)*$EY59,0)</f>
        <v>0</v>
      </c>
      <c r="EM59" s="62">
        <f t="shared" ref="EM59:EM66" si="898">$DF59*BP59/30</f>
        <v>0</v>
      </c>
      <c r="EN59" s="62">
        <f t="shared" ref="EN59:EN66" si="899">EM59*$FH59</f>
        <v>0</v>
      </c>
      <c r="EO59" s="48">
        <f t="shared" ref="EO59:EO66" si="900">IFERROR(ROUNDUP(EM59/$EX59,0)*$EY59,0)</f>
        <v>0</v>
      </c>
      <c r="EP59" s="62">
        <f t="shared" ref="EP59:EU62" si="901">BK59*$FH59</f>
        <v>0</v>
      </c>
      <c r="EQ59" s="62">
        <f t="shared" si="901"/>
        <v>0</v>
      </c>
      <c r="ER59" s="62">
        <f t="shared" si="901"/>
        <v>0</v>
      </c>
      <c r="ES59" s="62">
        <f t="shared" si="901"/>
        <v>0</v>
      </c>
      <c r="ET59" s="62">
        <f t="shared" si="901"/>
        <v>0</v>
      </c>
      <c r="EU59" s="62">
        <f t="shared" si="901"/>
        <v>0</v>
      </c>
      <c r="EV59" s="31" t="s">
        <v>498</v>
      </c>
      <c r="EW59" s="103">
        <v>0</v>
      </c>
      <c r="EX59" s="104">
        <v>540</v>
      </c>
      <c r="EY59" s="104">
        <v>1</v>
      </c>
      <c r="EZ59" s="104"/>
      <c r="FA59" s="104"/>
      <c r="FB59" s="119"/>
      <c r="FC59" s="119"/>
      <c r="FE59" s="105">
        <v>306.3</v>
      </c>
      <c r="FF59" s="105">
        <v>306.3</v>
      </c>
      <c r="FG59" s="105">
        <v>306.3</v>
      </c>
      <c r="FH59" s="106">
        <v>306.3</v>
      </c>
      <c r="FI59" s="107" t="b">
        <f t="shared" ref="FI59:FI66" si="902">EXACT(AT59,AP59)</f>
        <v>1</v>
      </c>
      <c r="FJ59" s="34"/>
      <c r="FK59" s="104" t="s">
        <v>201</v>
      </c>
      <c r="FL59" s="104" t="s">
        <v>354</v>
      </c>
      <c r="FM59" s="104">
        <v>46022</v>
      </c>
      <c r="FN59" s="104" t="s">
        <v>355</v>
      </c>
      <c r="FO59" s="104">
        <v>0</v>
      </c>
      <c r="FP59" s="104"/>
      <c r="FQ59" s="104">
        <v>0</v>
      </c>
      <c r="FR59" s="104" t="b">
        <f t="shared" si="57"/>
        <v>1</v>
      </c>
      <c r="FS59" s="104" t="b">
        <f t="shared" si="58"/>
        <v>1</v>
      </c>
      <c r="FT59" s="104" t="b">
        <f t="shared" si="59"/>
        <v>1</v>
      </c>
      <c r="FU59" s="104" t="b">
        <f t="shared" si="60"/>
        <v>1</v>
      </c>
      <c r="FV59" s="104" t="b">
        <f t="shared" si="61"/>
        <v>1</v>
      </c>
      <c r="FW59" s="104"/>
      <c r="FX59" s="104" t="b">
        <f t="shared" ref="FX59:FX66" si="903">EXACT(FQ59,BI59)</f>
        <v>1</v>
      </c>
      <c r="FY59" s="104" t="s">
        <v>214</v>
      </c>
      <c r="FZ59" s="104" t="b">
        <f t="shared" ref="FZ59:FZ66" si="904">EXACT(FY59,C59)</f>
        <v>1</v>
      </c>
      <c r="GA59" s="104">
        <v>0</v>
      </c>
      <c r="GB59" s="104" t="s">
        <v>202</v>
      </c>
      <c r="GC59" s="104"/>
      <c r="GD59" s="104" t="s">
        <v>214</v>
      </c>
      <c r="GE59" s="104">
        <v>0</v>
      </c>
      <c r="GF59" s="104" t="e">
        <v>#N/A</v>
      </c>
      <c r="GG59" s="104">
        <v>0</v>
      </c>
      <c r="GH59" s="104" t="b">
        <f t="shared" ref="GH59:GH66" si="905">EXACT(GD59,C59)</f>
        <v>1</v>
      </c>
      <c r="GI59" s="108" t="b">
        <f t="shared" ref="GI59:GI66" si="906">EXACT(GG59,G59)</f>
        <v>0</v>
      </c>
    </row>
    <row r="60" spans="1:191" s="31" customFormat="1" hidden="1" x14ac:dyDescent="0.25">
      <c r="A60" s="109">
        <v>158342</v>
      </c>
      <c r="B60" s="109">
        <v>982121</v>
      </c>
      <c r="C60" s="110" t="s">
        <v>214</v>
      </c>
      <c r="D60" s="109" t="s">
        <v>353</v>
      </c>
      <c r="E60" s="109" t="s">
        <v>356</v>
      </c>
      <c r="F60" s="109" t="s">
        <v>202</v>
      </c>
      <c r="G60" s="110"/>
      <c r="H60" s="109" t="s">
        <v>188</v>
      </c>
      <c r="I60" s="109" t="s">
        <v>228</v>
      </c>
      <c r="J60" s="109" t="s">
        <v>228</v>
      </c>
      <c r="K60" s="109"/>
      <c r="L60" s="109">
        <v>0</v>
      </c>
      <c r="M60" s="109"/>
      <c r="N60" s="111">
        <v>0</v>
      </c>
      <c r="O60" s="111">
        <v>0</v>
      </c>
      <c r="P60" s="111" t="str">
        <f t="shared" si="848"/>
        <v>нет минмакс</v>
      </c>
      <c r="Q60" s="95">
        <v>2670</v>
      </c>
      <c r="R60" s="95">
        <f t="shared" si="849"/>
        <v>205803.6</v>
      </c>
      <c r="S60" s="112">
        <v>2670</v>
      </c>
      <c r="T60" s="112">
        <v>205803.6</v>
      </c>
      <c r="U60" s="112">
        <f t="shared" si="850"/>
        <v>3</v>
      </c>
      <c r="V60" s="113">
        <f t="shared" si="851"/>
        <v>2670</v>
      </c>
      <c r="W60" s="113">
        <f t="shared" si="852"/>
        <v>205803.6</v>
      </c>
      <c r="X60" s="113">
        <f t="shared" si="853"/>
        <v>3</v>
      </c>
      <c r="Y60" s="113"/>
      <c r="Z60" s="95">
        <v>2670</v>
      </c>
      <c r="AA60" s="95">
        <v>0</v>
      </c>
      <c r="AB60" s="95">
        <v>0</v>
      </c>
      <c r="AC60" s="95">
        <v>0</v>
      </c>
      <c r="AD60" s="95">
        <v>0</v>
      </c>
      <c r="AE60" s="95">
        <f t="shared" si="854"/>
        <v>0</v>
      </c>
      <c r="AF60" s="95">
        <f t="shared" si="855"/>
        <v>0</v>
      </c>
      <c r="AG60" s="114">
        <v>0</v>
      </c>
      <c r="AH60" s="95">
        <f t="shared" si="856"/>
        <v>2670</v>
      </c>
      <c r="AI60" s="115">
        <f t="shared" si="857"/>
        <v>205803.6</v>
      </c>
      <c r="AJ60" s="95">
        <f t="shared" si="858"/>
        <v>0</v>
      </c>
      <c r="AK60" s="95">
        <f t="shared" si="859"/>
        <v>0</v>
      </c>
      <c r="AL60" s="95">
        <f t="shared" si="860"/>
        <v>0</v>
      </c>
      <c r="AM60" s="95">
        <f t="shared" si="861"/>
        <v>0</v>
      </c>
      <c r="AN60" s="95" t="str">
        <f t="shared" si="862"/>
        <v>нет оборота</v>
      </c>
      <c r="AO60" s="95" t="str">
        <f t="shared" si="863"/>
        <v>нет плана</v>
      </c>
      <c r="AP60" s="29" t="s">
        <v>195</v>
      </c>
      <c r="AQ60" s="116" t="s">
        <v>200</v>
      </c>
      <c r="AR60" s="29" t="s">
        <v>195</v>
      </c>
      <c r="AS60" s="116" t="s">
        <v>200</v>
      </c>
      <c r="AT60" s="94" t="s">
        <v>195</v>
      </c>
      <c r="AU60" s="25"/>
      <c r="AV60" s="97" t="str">
        <f t="shared" si="864"/>
        <v>Нет планов</v>
      </c>
      <c r="AW60" s="117">
        <f t="shared" si="865"/>
        <v>205803.6</v>
      </c>
      <c r="AX60" s="14">
        <f t="shared" si="866"/>
        <v>6</v>
      </c>
      <c r="AY60" s="25">
        <f t="shared" si="867"/>
        <v>0</v>
      </c>
      <c r="AZ60" s="109" t="s">
        <v>1023</v>
      </c>
      <c r="BA60" s="26" t="s">
        <v>196</v>
      </c>
      <c r="BB60" s="26" t="s">
        <v>357</v>
      </c>
      <c r="BC60" s="27">
        <v>46022</v>
      </c>
      <c r="BD60" s="28"/>
      <c r="BE60" s="29">
        <v>0</v>
      </c>
      <c r="BF60" s="29">
        <f t="shared" si="868"/>
        <v>0</v>
      </c>
      <c r="BG60" s="29">
        <v>0</v>
      </c>
      <c r="BH60" s="29">
        <f t="shared" si="869"/>
        <v>0</v>
      </c>
      <c r="BI60" s="99">
        <v>0</v>
      </c>
      <c r="BJ60" s="109">
        <v>0</v>
      </c>
      <c r="BK60" s="95">
        <v>0</v>
      </c>
      <c r="BL60" s="95">
        <v>0</v>
      </c>
      <c r="BM60" s="95">
        <v>0</v>
      </c>
      <c r="BN60" s="95">
        <v>0</v>
      </c>
      <c r="BO60" s="95">
        <v>0</v>
      </c>
      <c r="BP60" s="95">
        <v>0</v>
      </c>
      <c r="BQ60" s="95">
        <f t="shared" si="870"/>
        <v>0</v>
      </c>
      <c r="BR60" s="95">
        <f t="shared" si="871"/>
        <v>2670</v>
      </c>
      <c r="BS60" s="95">
        <f t="shared" si="872"/>
        <v>2670</v>
      </c>
      <c r="BT60" s="95">
        <f t="shared" si="872"/>
        <v>2670</v>
      </c>
      <c r="BU60" s="95">
        <f t="shared" si="872"/>
        <v>2670</v>
      </c>
      <c r="BV60" s="95">
        <f t="shared" si="872"/>
        <v>2670</v>
      </c>
      <c r="BW60" s="95">
        <f t="shared" si="872"/>
        <v>2670</v>
      </c>
      <c r="BX60" s="95">
        <f t="shared" si="873"/>
        <v>2670</v>
      </c>
      <c r="BY60" s="95">
        <f t="shared" si="873"/>
        <v>2670</v>
      </c>
      <c r="BZ60" s="95">
        <f t="shared" si="873"/>
        <v>2670</v>
      </c>
      <c r="CA60" s="95">
        <f t="shared" si="873"/>
        <v>2670</v>
      </c>
      <c r="CB60" s="95">
        <f t="shared" si="873"/>
        <v>2670</v>
      </c>
      <c r="CC60" s="95">
        <f t="shared" si="873"/>
        <v>2670</v>
      </c>
      <c r="CD60" s="95">
        <f t="shared" si="873"/>
        <v>2670</v>
      </c>
      <c r="CE60" s="95">
        <f t="shared" si="873"/>
        <v>2670</v>
      </c>
      <c r="CF60" s="95">
        <f t="shared" si="873"/>
        <v>2670</v>
      </c>
      <c r="CG60" s="95">
        <f t="shared" si="873"/>
        <v>2670</v>
      </c>
      <c r="CH60" s="95">
        <f t="shared" si="873"/>
        <v>2670</v>
      </c>
      <c r="CI60" s="95">
        <f t="shared" si="873"/>
        <v>2670</v>
      </c>
      <c r="CJ60" s="95">
        <f t="shared" si="873"/>
        <v>2670</v>
      </c>
      <c r="CK60" s="95">
        <f t="shared" si="873"/>
        <v>2670</v>
      </c>
      <c r="CL60" s="95">
        <f t="shared" si="873"/>
        <v>2670</v>
      </c>
      <c r="CM60" s="95">
        <f t="shared" si="873"/>
        <v>2670</v>
      </c>
      <c r="CN60" s="95">
        <f t="shared" si="873"/>
        <v>2670</v>
      </c>
      <c r="CO60" s="95">
        <f t="shared" si="873"/>
        <v>2670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  <c r="CV60" s="121">
        <f t="shared" si="874"/>
        <v>0</v>
      </c>
      <c r="CW60" s="31">
        <v>0</v>
      </c>
      <c r="CX60" s="31">
        <v>2</v>
      </c>
      <c r="CY60" s="62">
        <v>0</v>
      </c>
      <c r="CZ60" s="62">
        <v>0</v>
      </c>
      <c r="DA60" s="102">
        <f t="shared" si="875"/>
        <v>0</v>
      </c>
      <c r="DB60" s="62">
        <f t="shared" si="876"/>
        <v>0</v>
      </c>
      <c r="DC60" s="62">
        <f t="shared" si="877"/>
        <v>0</v>
      </c>
      <c r="DD60" s="102">
        <f t="shared" si="878"/>
        <v>0</v>
      </c>
      <c r="DE60" s="31">
        <v>0</v>
      </c>
      <c r="DF60" s="31">
        <v>30</v>
      </c>
      <c r="DG60" s="31">
        <v>2460</v>
      </c>
      <c r="DH60" s="48">
        <f t="shared" si="879"/>
        <v>3</v>
      </c>
      <c r="DI60" s="62">
        <v>2670</v>
      </c>
      <c r="DJ60" s="62">
        <v>205806.53</v>
      </c>
      <c r="DK60" s="48">
        <f t="shared" si="880"/>
        <v>3</v>
      </c>
      <c r="DL60" s="62">
        <v>0</v>
      </c>
      <c r="DM60" s="62">
        <v>0</v>
      </c>
      <c r="DN60" s="62">
        <v>2670</v>
      </c>
      <c r="DO60" s="62">
        <v>205806.53</v>
      </c>
      <c r="DP60" s="48">
        <f t="shared" si="881"/>
        <v>3</v>
      </c>
      <c r="DQ60" s="62">
        <v>0</v>
      </c>
      <c r="DR60" s="62">
        <v>0</v>
      </c>
      <c r="DS60" s="62">
        <v>2670</v>
      </c>
      <c r="DT60" s="62">
        <v>205806.53</v>
      </c>
      <c r="DU60" s="48">
        <f t="shared" si="882"/>
        <v>3</v>
      </c>
      <c r="DV60" s="62">
        <v>0</v>
      </c>
      <c r="DW60" s="62">
        <v>0</v>
      </c>
      <c r="DX60" s="62">
        <f t="shared" si="883"/>
        <v>0</v>
      </c>
      <c r="DY60" s="62">
        <f t="shared" si="884"/>
        <v>0</v>
      </c>
      <c r="DZ60" s="48">
        <f t="shared" si="885"/>
        <v>0</v>
      </c>
      <c r="EA60" s="62">
        <f t="shared" si="886"/>
        <v>0</v>
      </c>
      <c r="EB60" s="62">
        <f t="shared" si="887"/>
        <v>0</v>
      </c>
      <c r="EC60" s="48">
        <f t="shared" si="888"/>
        <v>0</v>
      </c>
      <c r="ED60" s="62">
        <f t="shared" si="889"/>
        <v>0</v>
      </c>
      <c r="EE60" s="62">
        <f t="shared" si="890"/>
        <v>0</v>
      </c>
      <c r="EF60" s="48">
        <f t="shared" si="891"/>
        <v>0</v>
      </c>
      <c r="EG60" s="62">
        <f t="shared" si="892"/>
        <v>0</v>
      </c>
      <c r="EH60" s="62">
        <f t="shared" si="893"/>
        <v>0</v>
      </c>
      <c r="EI60" s="48">
        <f t="shared" si="894"/>
        <v>0</v>
      </c>
      <c r="EJ60" s="62">
        <f t="shared" si="895"/>
        <v>0</v>
      </c>
      <c r="EK60" s="62">
        <f t="shared" si="896"/>
        <v>0</v>
      </c>
      <c r="EL60" s="48">
        <f t="shared" si="897"/>
        <v>0</v>
      </c>
      <c r="EM60" s="62">
        <f t="shared" si="898"/>
        <v>0</v>
      </c>
      <c r="EN60" s="62">
        <f t="shared" si="899"/>
        <v>0</v>
      </c>
      <c r="EO60" s="48">
        <f t="shared" si="900"/>
        <v>0</v>
      </c>
      <c r="EP60" s="62">
        <f t="shared" si="901"/>
        <v>0</v>
      </c>
      <c r="EQ60" s="62">
        <f t="shared" si="901"/>
        <v>0</v>
      </c>
      <c r="ER60" s="62">
        <f t="shared" si="901"/>
        <v>0</v>
      </c>
      <c r="ES60" s="62">
        <f t="shared" si="901"/>
        <v>0</v>
      </c>
      <c r="ET60" s="62">
        <f t="shared" si="901"/>
        <v>0</v>
      </c>
      <c r="EU60" s="62">
        <f t="shared" si="901"/>
        <v>0</v>
      </c>
      <c r="EV60" s="31" t="s">
        <v>192</v>
      </c>
      <c r="EW60" s="103">
        <v>0</v>
      </c>
      <c r="EX60" s="31">
        <v>1350</v>
      </c>
      <c r="EY60" s="31">
        <v>1.5</v>
      </c>
      <c r="FB60" s="119"/>
      <c r="FC60" s="119"/>
      <c r="FE60" s="105">
        <v>77.08</v>
      </c>
      <c r="FF60" s="105">
        <v>77.08</v>
      </c>
      <c r="FG60" s="105">
        <v>77.08</v>
      </c>
      <c r="FH60" s="106">
        <v>77.08</v>
      </c>
      <c r="FI60" s="107" t="b">
        <f t="shared" si="902"/>
        <v>1</v>
      </c>
      <c r="FJ60" s="34"/>
      <c r="FK60" s="104" t="s">
        <v>196</v>
      </c>
      <c r="FL60" s="104" t="s">
        <v>357</v>
      </c>
      <c r="FM60" s="104">
        <v>46022</v>
      </c>
      <c r="FN60" s="104">
        <v>0</v>
      </c>
      <c r="FO60" s="104">
        <v>0</v>
      </c>
      <c r="FP60" s="104"/>
      <c r="FQ60" s="104">
        <v>0</v>
      </c>
      <c r="FR60" s="103" t="b">
        <f t="shared" si="57"/>
        <v>1</v>
      </c>
      <c r="FS60" s="103" t="b">
        <f t="shared" si="58"/>
        <v>1</v>
      </c>
      <c r="FT60" s="103" t="b">
        <f t="shared" si="59"/>
        <v>1</v>
      </c>
      <c r="FU60" s="103" t="b">
        <f t="shared" si="60"/>
        <v>0</v>
      </c>
      <c r="FV60" s="103" t="b">
        <f t="shared" si="61"/>
        <v>1</v>
      </c>
      <c r="FW60" s="103"/>
      <c r="FX60" s="120" t="b">
        <f t="shared" si="903"/>
        <v>1</v>
      </c>
      <c r="FY60" s="104" t="s">
        <v>214</v>
      </c>
      <c r="FZ60" s="104" t="b">
        <f t="shared" si="904"/>
        <v>1</v>
      </c>
      <c r="GA60" s="104">
        <v>0</v>
      </c>
      <c r="GB60" s="104" t="s">
        <v>202</v>
      </c>
      <c r="GD60" s="104" t="s">
        <v>214</v>
      </c>
      <c r="GE60" s="104">
        <v>0</v>
      </c>
      <c r="GF60" s="104" t="e">
        <v>#N/A</v>
      </c>
      <c r="GG60" s="104">
        <v>0</v>
      </c>
      <c r="GH60" s="104" t="b">
        <f t="shared" si="905"/>
        <v>1</v>
      </c>
      <c r="GI60" s="8" t="b">
        <f t="shared" si="906"/>
        <v>0</v>
      </c>
    </row>
    <row r="61" spans="1:191" s="31" customFormat="1" hidden="1" x14ac:dyDescent="0.25">
      <c r="A61" s="109">
        <v>149560</v>
      </c>
      <c r="B61" s="109">
        <v>567318</v>
      </c>
      <c r="C61" s="110" t="s">
        <v>214</v>
      </c>
      <c r="D61" s="109" t="s">
        <v>353</v>
      </c>
      <c r="E61" s="109" t="s">
        <v>358</v>
      </c>
      <c r="F61" s="109" t="s">
        <v>202</v>
      </c>
      <c r="G61" s="110"/>
      <c r="H61" s="109" t="s">
        <v>188</v>
      </c>
      <c r="I61" s="109" t="s">
        <v>189</v>
      </c>
      <c r="J61" s="109" t="s">
        <v>189</v>
      </c>
      <c r="K61" s="109"/>
      <c r="L61" s="109">
        <v>0</v>
      </c>
      <c r="M61" s="109"/>
      <c r="N61" s="111">
        <v>0</v>
      </c>
      <c r="O61" s="111">
        <v>0</v>
      </c>
      <c r="P61" s="111" t="str">
        <f t="shared" si="848"/>
        <v>нет минмакс</v>
      </c>
      <c r="Q61" s="95">
        <v>8125</v>
      </c>
      <c r="R61" s="95">
        <f t="shared" si="849"/>
        <v>22750</v>
      </c>
      <c r="S61" s="112">
        <v>8125</v>
      </c>
      <c r="T61" s="112">
        <v>22750</v>
      </c>
      <c r="U61" s="112">
        <f t="shared" si="850"/>
        <v>0</v>
      </c>
      <c r="V61" s="113">
        <f t="shared" si="851"/>
        <v>8125</v>
      </c>
      <c r="W61" s="113">
        <f t="shared" si="852"/>
        <v>22750</v>
      </c>
      <c r="X61" s="113">
        <f t="shared" si="853"/>
        <v>0</v>
      </c>
      <c r="Y61" s="113"/>
      <c r="Z61" s="95">
        <v>8125</v>
      </c>
      <c r="AA61" s="95">
        <v>0</v>
      </c>
      <c r="AB61" s="95">
        <v>0</v>
      </c>
      <c r="AC61" s="95">
        <v>0</v>
      </c>
      <c r="AD61" s="95">
        <v>0</v>
      </c>
      <c r="AE61" s="95">
        <f t="shared" si="854"/>
        <v>0</v>
      </c>
      <c r="AF61" s="95">
        <f t="shared" si="855"/>
        <v>0</v>
      </c>
      <c r="AG61" s="114">
        <v>0</v>
      </c>
      <c r="AH61" s="95">
        <f t="shared" si="856"/>
        <v>8125</v>
      </c>
      <c r="AI61" s="115">
        <f t="shared" si="857"/>
        <v>22750</v>
      </c>
      <c r="AJ61" s="95">
        <f t="shared" si="858"/>
        <v>0</v>
      </c>
      <c r="AK61" s="95">
        <f t="shared" si="859"/>
        <v>0</v>
      </c>
      <c r="AL61" s="95">
        <f t="shared" si="860"/>
        <v>0</v>
      </c>
      <c r="AM61" s="95">
        <f t="shared" si="861"/>
        <v>0</v>
      </c>
      <c r="AN61" s="95" t="str">
        <f t="shared" si="862"/>
        <v>нет оборота</v>
      </c>
      <c r="AO61" s="95" t="str">
        <f t="shared" si="863"/>
        <v>нет плана</v>
      </c>
      <c r="AP61" s="29" t="s">
        <v>195</v>
      </c>
      <c r="AQ61" s="116" t="s">
        <v>200</v>
      </c>
      <c r="AR61" s="29" t="s">
        <v>195</v>
      </c>
      <c r="AS61" s="116" t="s">
        <v>200</v>
      </c>
      <c r="AT61" s="94" t="s">
        <v>195</v>
      </c>
      <c r="AU61" s="25"/>
      <c r="AV61" s="97" t="str">
        <f t="shared" si="864"/>
        <v>Нет планов</v>
      </c>
      <c r="AW61" s="117">
        <f t="shared" si="865"/>
        <v>22750</v>
      </c>
      <c r="AX61" s="14">
        <f t="shared" si="866"/>
        <v>6</v>
      </c>
      <c r="AY61" s="25">
        <f t="shared" si="867"/>
        <v>0</v>
      </c>
      <c r="AZ61" s="109" t="s">
        <v>1023</v>
      </c>
      <c r="BA61" s="26" t="s">
        <v>196</v>
      </c>
      <c r="BB61" s="26" t="s">
        <v>359</v>
      </c>
      <c r="BC61" s="27">
        <v>46022</v>
      </c>
      <c r="BD61" s="28"/>
      <c r="BE61" s="29">
        <v>0</v>
      </c>
      <c r="BF61" s="29">
        <f t="shared" si="868"/>
        <v>0</v>
      </c>
      <c r="BG61" s="29">
        <v>0</v>
      </c>
      <c r="BH61" s="29">
        <f t="shared" si="869"/>
        <v>0</v>
      </c>
      <c r="BI61" s="99">
        <v>0</v>
      </c>
      <c r="BJ61" s="109">
        <v>0</v>
      </c>
      <c r="BK61" s="95">
        <v>0</v>
      </c>
      <c r="BL61" s="95">
        <v>0</v>
      </c>
      <c r="BM61" s="95">
        <v>0</v>
      </c>
      <c r="BN61" s="95">
        <v>0</v>
      </c>
      <c r="BO61" s="95">
        <v>0</v>
      </c>
      <c r="BP61" s="95">
        <v>0</v>
      </c>
      <c r="BQ61" s="95">
        <f t="shared" si="870"/>
        <v>0</v>
      </c>
      <c r="BR61" s="95">
        <f t="shared" si="871"/>
        <v>8125</v>
      </c>
      <c r="BS61" s="95">
        <f t="shared" si="872"/>
        <v>8125</v>
      </c>
      <c r="BT61" s="95">
        <f t="shared" si="872"/>
        <v>8125</v>
      </c>
      <c r="BU61" s="95">
        <f t="shared" si="872"/>
        <v>8125</v>
      </c>
      <c r="BV61" s="95">
        <f t="shared" si="872"/>
        <v>8125</v>
      </c>
      <c r="BW61" s="95">
        <f t="shared" si="872"/>
        <v>8125</v>
      </c>
      <c r="BX61" s="95">
        <f t="shared" si="873"/>
        <v>8125</v>
      </c>
      <c r="BY61" s="95">
        <f t="shared" si="873"/>
        <v>8125</v>
      </c>
      <c r="BZ61" s="95">
        <f t="shared" si="873"/>
        <v>8125</v>
      </c>
      <c r="CA61" s="95">
        <f t="shared" si="873"/>
        <v>8125</v>
      </c>
      <c r="CB61" s="95">
        <f t="shared" si="873"/>
        <v>8125</v>
      </c>
      <c r="CC61" s="95">
        <f t="shared" si="873"/>
        <v>8125</v>
      </c>
      <c r="CD61" s="95">
        <f t="shared" si="873"/>
        <v>8125</v>
      </c>
      <c r="CE61" s="95">
        <f t="shared" si="873"/>
        <v>8125</v>
      </c>
      <c r="CF61" s="95">
        <f t="shared" si="873"/>
        <v>8125</v>
      </c>
      <c r="CG61" s="95">
        <f t="shared" si="873"/>
        <v>8125</v>
      </c>
      <c r="CH61" s="95">
        <f t="shared" si="873"/>
        <v>8125</v>
      </c>
      <c r="CI61" s="95">
        <f t="shared" si="873"/>
        <v>8125</v>
      </c>
      <c r="CJ61" s="95">
        <f t="shared" si="873"/>
        <v>8125</v>
      </c>
      <c r="CK61" s="95">
        <f t="shared" si="873"/>
        <v>8125</v>
      </c>
      <c r="CL61" s="95">
        <f t="shared" si="873"/>
        <v>8125</v>
      </c>
      <c r="CM61" s="95">
        <f t="shared" si="873"/>
        <v>8125</v>
      </c>
      <c r="CN61" s="95">
        <f t="shared" si="873"/>
        <v>8125</v>
      </c>
      <c r="CO61" s="95">
        <f t="shared" si="873"/>
        <v>8125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  <c r="CV61" s="121">
        <f t="shared" si="874"/>
        <v>0</v>
      </c>
      <c r="CW61" s="31">
        <v>0</v>
      </c>
      <c r="CX61" s="31">
        <v>0</v>
      </c>
      <c r="CY61" s="62">
        <v>0</v>
      </c>
      <c r="CZ61" s="62">
        <v>0</v>
      </c>
      <c r="DA61" s="102">
        <f t="shared" si="875"/>
        <v>0</v>
      </c>
      <c r="DB61" s="62">
        <f t="shared" si="876"/>
        <v>0</v>
      </c>
      <c r="DC61" s="62">
        <f t="shared" si="877"/>
        <v>0</v>
      </c>
      <c r="DD61" s="102">
        <f t="shared" si="878"/>
        <v>0</v>
      </c>
      <c r="DE61" s="31">
        <v>0</v>
      </c>
      <c r="DF61" s="31">
        <v>90</v>
      </c>
      <c r="DG61" s="31">
        <v>0</v>
      </c>
      <c r="DH61" s="48">
        <f t="shared" si="879"/>
        <v>0</v>
      </c>
      <c r="DI61" s="62">
        <v>8125</v>
      </c>
      <c r="DJ61" s="62">
        <v>22722.67</v>
      </c>
      <c r="DK61" s="48">
        <f t="shared" si="880"/>
        <v>0</v>
      </c>
      <c r="DL61" s="62">
        <v>0</v>
      </c>
      <c r="DM61" s="62">
        <v>0</v>
      </c>
      <c r="DN61" s="62">
        <v>8125</v>
      </c>
      <c r="DO61" s="62">
        <v>22722.67</v>
      </c>
      <c r="DP61" s="48">
        <f t="shared" si="881"/>
        <v>0</v>
      </c>
      <c r="DQ61" s="62">
        <v>0</v>
      </c>
      <c r="DR61" s="62">
        <v>0</v>
      </c>
      <c r="DS61" s="62">
        <v>8125</v>
      </c>
      <c r="DT61" s="62">
        <v>22749.566999999999</v>
      </c>
      <c r="DU61" s="48">
        <f t="shared" si="882"/>
        <v>0</v>
      </c>
      <c r="DV61" s="62">
        <v>0</v>
      </c>
      <c r="DW61" s="62">
        <v>0</v>
      </c>
      <c r="DX61" s="62">
        <f t="shared" si="883"/>
        <v>0</v>
      </c>
      <c r="DY61" s="62">
        <f t="shared" si="884"/>
        <v>0</v>
      </c>
      <c r="DZ61" s="48">
        <f t="shared" si="885"/>
        <v>0</v>
      </c>
      <c r="EA61" s="62">
        <f t="shared" si="886"/>
        <v>0</v>
      </c>
      <c r="EB61" s="62">
        <f t="shared" si="887"/>
        <v>0</v>
      </c>
      <c r="EC61" s="48">
        <f t="shared" si="888"/>
        <v>0</v>
      </c>
      <c r="ED61" s="62">
        <f t="shared" si="889"/>
        <v>0</v>
      </c>
      <c r="EE61" s="62">
        <f t="shared" si="890"/>
        <v>0</v>
      </c>
      <c r="EF61" s="48">
        <f t="shared" si="891"/>
        <v>0</v>
      </c>
      <c r="EG61" s="62">
        <f t="shared" si="892"/>
        <v>0</v>
      </c>
      <c r="EH61" s="62">
        <f t="shared" si="893"/>
        <v>0</v>
      </c>
      <c r="EI61" s="48">
        <f t="shared" si="894"/>
        <v>0</v>
      </c>
      <c r="EJ61" s="62">
        <f t="shared" si="895"/>
        <v>0</v>
      </c>
      <c r="EK61" s="62">
        <f t="shared" si="896"/>
        <v>0</v>
      </c>
      <c r="EL61" s="48">
        <f t="shared" si="897"/>
        <v>0</v>
      </c>
      <c r="EM61" s="62">
        <f t="shared" si="898"/>
        <v>0</v>
      </c>
      <c r="EN61" s="62">
        <f t="shared" si="899"/>
        <v>0</v>
      </c>
      <c r="EO61" s="48">
        <f t="shared" si="900"/>
        <v>0</v>
      </c>
      <c r="EP61" s="62">
        <f t="shared" si="901"/>
        <v>0</v>
      </c>
      <c r="EQ61" s="62">
        <f t="shared" si="901"/>
        <v>0</v>
      </c>
      <c r="ER61" s="62">
        <f t="shared" si="901"/>
        <v>0</v>
      </c>
      <c r="ES61" s="62">
        <f t="shared" si="901"/>
        <v>0</v>
      </c>
      <c r="ET61" s="62">
        <f t="shared" si="901"/>
        <v>0</v>
      </c>
      <c r="EU61" s="62">
        <f t="shared" si="901"/>
        <v>0</v>
      </c>
      <c r="EV61" s="31" t="s">
        <v>192</v>
      </c>
      <c r="EW61" s="103">
        <v>0</v>
      </c>
      <c r="EX61" s="31">
        <v>0</v>
      </c>
      <c r="EY61" s="31">
        <v>0</v>
      </c>
      <c r="FB61" s="119"/>
      <c r="FC61" s="119"/>
      <c r="FE61" s="105">
        <v>2.8</v>
      </c>
      <c r="FF61" s="105">
        <v>2.8</v>
      </c>
      <c r="FG61" s="105">
        <v>2.8</v>
      </c>
      <c r="FH61" s="106">
        <v>2.8</v>
      </c>
      <c r="FI61" s="107" t="b">
        <f t="shared" si="902"/>
        <v>1</v>
      </c>
      <c r="FJ61" s="34"/>
      <c r="FK61" s="104" t="s">
        <v>196</v>
      </c>
      <c r="FL61" s="104" t="s">
        <v>359</v>
      </c>
      <c r="FM61" s="104">
        <v>46022</v>
      </c>
      <c r="FN61" s="104">
        <v>0</v>
      </c>
      <c r="FO61" s="104">
        <v>0</v>
      </c>
      <c r="FP61" s="104"/>
      <c r="FQ61" s="104">
        <v>0</v>
      </c>
      <c r="FR61" s="103" t="b">
        <f t="shared" si="57"/>
        <v>1</v>
      </c>
      <c r="FS61" s="103" t="b">
        <f t="shared" si="58"/>
        <v>1</v>
      </c>
      <c r="FT61" s="103" t="b">
        <f t="shared" si="59"/>
        <v>1</v>
      </c>
      <c r="FU61" s="103" t="b">
        <f t="shared" si="60"/>
        <v>0</v>
      </c>
      <c r="FV61" s="103" t="b">
        <f t="shared" si="61"/>
        <v>1</v>
      </c>
      <c r="FW61" s="103"/>
      <c r="FX61" s="120" t="b">
        <f t="shared" si="903"/>
        <v>1</v>
      </c>
      <c r="FY61" s="104" t="s">
        <v>214</v>
      </c>
      <c r="FZ61" s="104" t="b">
        <f t="shared" si="904"/>
        <v>1</v>
      </c>
      <c r="GA61" s="104">
        <v>0</v>
      </c>
      <c r="GB61" s="104" t="s">
        <v>202</v>
      </c>
      <c r="GD61" s="104" t="s">
        <v>214</v>
      </c>
      <c r="GE61" s="104">
        <v>0</v>
      </c>
      <c r="GF61" s="104" t="e">
        <v>#N/A</v>
      </c>
      <c r="GG61" s="104">
        <v>0</v>
      </c>
      <c r="GH61" s="104" t="b">
        <f t="shared" si="905"/>
        <v>1</v>
      </c>
      <c r="GI61" s="8" t="b">
        <f t="shared" si="906"/>
        <v>0</v>
      </c>
    </row>
    <row r="62" spans="1:191" s="31" customFormat="1" hidden="1" x14ac:dyDescent="0.25">
      <c r="A62" s="109">
        <v>149567</v>
      </c>
      <c r="B62" s="109">
        <v>567324</v>
      </c>
      <c r="C62" s="110" t="s">
        <v>214</v>
      </c>
      <c r="D62" s="109" t="s">
        <v>353</v>
      </c>
      <c r="E62" s="109" t="s">
        <v>360</v>
      </c>
      <c r="F62" s="109" t="s">
        <v>202</v>
      </c>
      <c r="G62" s="110"/>
      <c r="H62" s="109" t="s">
        <v>188</v>
      </c>
      <c r="I62" s="109" t="s">
        <v>189</v>
      </c>
      <c r="J62" s="109" t="s">
        <v>189</v>
      </c>
      <c r="K62" s="109"/>
      <c r="L62" s="109">
        <v>0</v>
      </c>
      <c r="M62" s="109"/>
      <c r="N62" s="111">
        <v>0</v>
      </c>
      <c r="O62" s="111">
        <v>0</v>
      </c>
      <c r="P62" s="111" t="str">
        <f t="shared" si="848"/>
        <v>нет минмакс</v>
      </c>
      <c r="Q62" s="95">
        <v>850</v>
      </c>
      <c r="R62" s="95">
        <f t="shared" si="849"/>
        <v>15427.499999999998</v>
      </c>
      <c r="S62" s="112">
        <v>850</v>
      </c>
      <c r="T62" s="112">
        <v>15427.499999999998</v>
      </c>
      <c r="U62" s="112">
        <f t="shared" si="850"/>
        <v>0</v>
      </c>
      <c r="V62" s="113">
        <f t="shared" si="851"/>
        <v>850</v>
      </c>
      <c r="W62" s="113">
        <f t="shared" si="852"/>
        <v>15427.499999999998</v>
      </c>
      <c r="X62" s="113">
        <f t="shared" si="853"/>
        <v>0</v>
      </c>
      <c r="Y62" s="113"/>
      <c r="Z62" s="95">
        <v>0</v>
      </c>
      <c r="AA62" s="95">
        <v>0</v>
      </c>
      <c r="AB62" s="95">
        <v>850</v>
      </c>
      <c r="AC62" s="95">
        <v>0</v>
      </c>
      <c r="AD62" s="95">
        <v>0</v>
      </c>
      <c r="AE62" s="95">
        <f t="shared" si="854"/>
        <v>0</v>
      </c>
      <c r="AF62" s="95">
        <f t="shared" si="855"/>
        <v>15427.499999999998</v>
      </c>
      <c r="AG62" s="114">
        <v>0</v>
      </c>
      <c r="AH62" s="95">
        <f t="shared" si="856"/>
        <v>850</v>
      </c>
      <c r="AI62" s="115">
        <f t="shared" si="857"/>
        <v>15427.499999999998</v>
      </c>
      <c r="AJ62" s="95">
        <f t="shared" si="858"/>
        <v>0</v>
      </c>
      <c r="AK62" s="95">
        <f t="shared" ref="AK62:AK66" si="907">SUM(CS62:CU62)</f>
        <v>0</v>
      </c>
      <c r="AL62" s="95">
        <f t="shared" si="860"/>
        <v>0</v>
      </c>
      <c r="AM62" s="95">
        <f t="shared" si="861"/>
        <v>0</v>
      </c>
      <c r="AN62" s="95" t="str">
        <f t="shared" si="862"/>
        <v>нет оборота</v>
      </c>
      <c r="AO62" s="95" t="str">
        <f t="shared" si="863"/>
        <v>нет плана</v>
      </c>
      <c r="AP62" s="29" t="s">
        <v>195</v>
      </c>
      <c r="AQ62" s="116" t="s">
        <v>200</v>
      </c>
      <c r="AR62" s="29" t="s">
        <v>195</v>
      </c>
      <c r="AS62" s="116" t="s">
        <v>200</v>
      </c>
      <c r="AT62" s="94" t="s">
        <v>195</v>
      </c>
      <c r="AU62" s="25"/>
      <c r="AV62" s="97" t="str">
        <f t="shared" si="864"/>
        <v>Нет планов</v>
      </c>
      <c r="AW62" s="117">
        <f t="shared" si="865"/>
        <v>15427.499999999998</v>
      </c>
      <c r="AX62" s="14">
        <f t="shared" si="866"/>
        <v>6</v>
      </c>
      <c r="AY62" s="25">
        <f t="shared" si="867"/>
        <v>0</v>
      </c>
      <c r="AZ62" s="109" t="s">
        <v>1023</v>
      </c>
      <c r="BA62" s="26" t="s">
        <v>196</v>
      </c>
      <c r="BB62" s="26" t="s">
        <v>361</v>
      </c>
      <c r="BC62" s="27">
        <v>46022</v>
      </c>
      <c r="BD62" s="28"/>
      <c r="BE62" s="29">
        <v>0</v>
      </c>
      <c r="BF62" s="29">
        <f t="shared" si="868"/>
        <v>0</v>
      </c>
      <c r="BG62" s="29">
        <v>0</v>
      </c>
      <c r="BH62" s="29">
        <f t="shared" si="869"/>
        <v>0</v>
      </c>
      <c r="BI62" s="99">
        <v>0</v>
      </c>
      <c r="BJ62" s="109">
        <v>0</v>
      </c>
      <c r="BK62" s="95">
        <v>0</v>
      </c>
      <c r="BL62" s="95">
        <v>0</v>
      </c>
      <c r="BM62" s="95">
        <v>0</v>
      </c>
      <c r="BN62" s="95">
        <v>0</v>
      </c>
      <c r="BO62" s="95">
        <v>0</v>
      </c>
      <c r="BP62" s="95">
        <v>0</v>
      </c>
      <c r="BQ62" s="95">
        <f t="shared" si="870"/>
        <v>0</v>
      </c>
      <c r="BR62" s="95">
        <f t="shared" si="871"/>
        <v>850</v>
      </c>
      <c r="BS62" s="95">
        <f t="shared" si="872"/>
        <v>850</v>
      </c>
      <c r="BT62" s="95">
        <f t="shared" si="872"/>
        <v>850</v>
      </c>
      <c r="BU62" s="95">
        <f t="shared" si="872"/>
        <v>850</v>
      </c>
      <c r="BV62" s="95">
        <f t="shared" si="872"/>
        <v>850</v>
      </c>
      <c r="BW62" s="95">
        <f t="shared" si="872"/>
        <v>850</v>
      </c>
      <c r="BX62" s="95">
        <f t="shared" si="873"/>
        <v>850</v>
      </c>
      <c r="BY62" s="95">
        <f t="shared" si="873"/>
        <v>850</v>
      </c>
      <c r="BZ62" s="95">
        <f t="shared" si="873"/>
        <v>850</v>
      </c>
      <c r="CA62" s="95">
        <f t="shared" si="873"/>
        <v>850</v>
      </c>
      <c r="CB62" s="95">
        <f t="shared" si="873"/>
        <v>850</v>
      </c>
      <c r="CC62" s="95">
        <f t="shared" si="873"/>
        <v>850</v>
      </c>
      <c r="CD62" s="95">
        <f t="shared" si="873"/>
        <v>850</v>
      </c>
      <c r="CE62" s="95">
        <f t="shared" si="873"/>
        <v>850</v>
      </c>
      <c r="CF62" s="95">
        <f t="shared" si="873"/>
        <v>850</v>
      </c>
      <c r="CG62" s="95">
        <f t="shared" si="873"/>
        <v>850</v>
      </c>
      <c r="CH62" s="95">
        <f t="shared" si="873"/>
        <v>850</v>
      </c>
      <c r="CI62" s="95">
        <f t="shared" si="873"/>
        <v>850</v>
      </c>
      <c r="CJ62" s="95">
        <f t="shared" si="873"/>
        <v>850</v>
      </c>
      <c r="CK62" s="95">
        <f t="shared" si="873"/>
        <v>850</v>
      </c>
      <c r="CL62" s="95">
        <f t="shared" si="873"/>
        <v>850</v>
      </c>
      <c r="CM62" s="95">
        <f t="shared" si="873"/>
        <v>850</v>
      </c>
      <c r="CN62" s="95">
        <f t="shared" si="873"/>
        <v>850</v>
      </c>
      <c r="CO62" s="95">
        <f t="shared" si="873"/>
        <v>850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  <c r="CV62" s="121">
        <f t="shared" si="874"/>
        <v>0</v>
      </c>
      <c r="CW62" s="31">
        <v>0</v>
      </c>
      <c r="CX62" s="31">
        <v>2</v>
      </c>
      <c r="CY62" s="62">
        <v>0</v>
      </c>
      <c r="CZ62" s="62">
        <v>0</v>
      </c>
      <c r="DA62" s="102">
        <f t="shared" si="875"/>
        <v>0</v>
      </c>
      <c r="DB62" s="62">
        <f t="shared" si="876"/>
        <v>0</v>
      </c>
      <c r="DC62" s="62">
        <f t="shared" si="877"/>
        <v>0</v>
      </c>
      <c r="DD62" s="102">
        <f t="shared" si="878"/>
        <v>0</v>
      </c>
      <c r="DE62" s="31">
        <v>0</v>
      </c>
      <c r="DF62" s="31">
        <v>90</v>
      </c>
      <c r="DG62" s="31">
        <v>0</v>
      </c>
      <c r="DH62" s="48">
        <f t="shared" si="879"/>
        <v>0</v>
      </c>
      <c r="DI62" s="62">
        <v>850</v>
      </c>
      <c r="DJ62" s="62">
        <v>15425.52</v>
      </c>
      <c r="DK62" s="48">
        <f t="shared" si="880"/>
        <v>0</v>
      </c>
      <c r="DL62" s="62">
        <v>0</v>
      </c>
      <c r="DM62" s="62">
        <v>0</v>
      </c>
      <c r="DN62" s="62">
        <v>850</v>
      </c>
      <c r="DO62" s="62">
        <v>15425.52</v>
      </c>
      <c r="DP62" s="48">
        <f t="shared" si="881"/>
        <v>0</v>
      </c>
      <c r="DQ62" s="62">
        <v>0</v>
      </c>
      <c r="DR62" s="62">
        <v>0</v>
      </c>
      <c r="DS62" s="62">
        <v>850</v>
      </c>
      <c r="DT62" s="62">
        <v>15425.839</v>
      </c>
      <c r="DU62" s="48">
        <f t="shared" si="882"/>
        <v>0</v>
      </c>
      <c r="DV62" s="62">
        <v>0</v>
      </c>
      <c r="DW62" s="62">
        <v>0</v>
      </c>
      <c r="DX62" s="62">
        <f t="shared" si="883"/>
        <v>0</v>
      </c>
      <c r="DY62" s="62">
        <f t="shared" si="884"/>
        <v>0</v>
      </c>
      <c r="DZ62" s="48">
        <f t="shared" si="885"/>
        <v>0</v>
      </c>
      <c r="EA62" s="62">
        <f t="shared" si="886"/>
        <v>0</v>
      </c>
      <c r="EB62" s="62">
        <f t="shared" si="887"/>
        <v>0</v>
      </c>
      <c r="EC62" s="48">
        <f t="shared" si="888"/>
        <v>0</v>
      </c>
      <c r="ED62" s="62">
        <f t="shared" si="889"/>
        <v>0</v>
      </c>
      <c r="EE62" s="62">
        <f t="shared" si="890"/>
        <v>0</v>
      </c>
      <c r="EF62" s="48">
        <f t="shared" si="891"/>
        <v>0</v>
      </c>
      <c r="EG62" s="62">
        <f t="shared" si="892"/>
        <v>0</v>
      </c>
      <c r="EH62" s="62">
        <f t="shared" si="893"/>
        <v>0</v>
      </c>
      <c r="EI62" s="48">
        <f t="shared" si="894"/>
        <v>0</v>
      </c>
      <c r="EJ62" s="62">
        <f t="shared" si="895"/>
        <v>0</v>
      </c>
      <c r="EK62" s="62">
        <f t="shared" si="896"/>
        <v>0</v>
      </c>
      <c r="EL62" s="48">
        <f t="shared" si="897"/>
        <v>0</v>
      </c>
      <c r="EM62" s="62">
        <f t="shared" si="898"/>
        <v>0</v>
      </c>
      <c r="EN62" s="62">
        <f t="shared" si="899"/>
        <v>0</v>
      </c>
      <c r="EO62" s="48">
        <f t="shared" si="900"/>
        <v>0</v>
      </c>
      <c r="EP62" s="62">
        <f t="shared" si="901"/>
        <v>0</v>
      </c>
      <c r="EQ62" s="62">
        <f t="shared" si="901"/>
        <v>0</v>
      </c>
      <c r="ER62" s="62">
        <f t="shared" si="901"/>
        <v>0</v>
      </c>
      <c r="ES62" s="62">
        <f t="shared" si="901"/>
        <v>0</v>
      </c>
      <c r="ET62" s="62">
        <f t="shared" si="901"/>
        <v>0</v>
      </c>
      <c r="EU62" s="62">
        <f t="shared" si="901"/>
        <v>0</v>
      </c>
      <c r="EV62" s="31" t="s">
        <v>192</v>
      </c>
      <c r="EW62" s="103">
        <v>0</v>
      </c>
      <c r="EX62" s="31">
        <v>0</v>
      </c>
      <c r="EY62" s="31">
        <v>0</v>
      </c>
      <c r="FB62" s="119"/>
      <c r="FC62" s="119"/>
      <c r="FE62" s="105">
        <v>18.149999999999999</v>
      </c>
      <c r="FF62" s="105">
        <v>18.149999999999999</v>
      </c>
      <c r="FG62" s="105">
        <v>18.149999999999999</v>
      </c>
      <c r="FH62" s="106">
        <v>18.149999999999999</v>
      </c>
      <c r="FI62" s="107" t="b">
        <f t="shared" si="902"/>
        <v>1</v>
      </c>
      <c r="FJ62" s="34"/>
      <c r="FK62" s="104" t="s">
        <v>196</v>
      </c>
      <c r="FL62" s="104" t="s">
        <v>361</v>
      </c>
      <c r="FM62" s="104">
        <v>46022</v>
      </c>
      <c r="FN62" s="104">
        <v>0</v>
      </c>
      <c r="FO62" s="104">
        <v>0</v>
      </c>
      <c r="FP62" s="104"/>
      <c r="FQ62" s="104">
        <v>0</v>
      </c>
      <c r="FR62" s="103" t="b">
        <f t="shared" si="57"/>
        <v>1</v>
      </c>
      <c r="FS62" s="103" t="b">
        <f t="shared" si="58"/>
        <v>1</v>
      </c>
      <c r="FT62" s="103" t="b">
        <f t="shared" si="59"/>
        <v>1</v>
      </c>
      <c r="FU62" s="103" t="b">
        <f t="shared" si="60"/>
        <v>0</v>
      </c>
      <c r="FV62" s="103" t="b">
        <f t="shared" si="61"/>
        <v>1</v>
      </c>
      <c r="FW62" s="103"/>
      <c r="FX62" s="120" t="b">
        <f t="shared" si="903"/>
        <v>1</v>
      </c>
      <c r="FY62" s="104" t="s">
        <v>214</v>
      </c>
      <c r="FZ62" s="104" t="b">
        <f t="shared" si="904"/>
        <v>1</v>
      </c>
      <c r="GA62" s="104">
        <v>0</v>
      </c>
      <c r="GB62" s="104" t="s">
        <v>202</v>
      </c>
      <c r="GD62" s="104" t="s">
        <v>214</v>
      </c>
      <c r="GE62" s="104">
        <v>0</v>
      </c>
      <c r="GF62" s="104" t="e">
        <v>#N/A</v>
      </c>
      <c r="GG62" s="104">
        <v>0</v>
      </c>
      <c r="GH62" s="104" t="b">
        <f t="shared" si="905"/>
        <v>1</v>
      </c>
      <c r="GI62" s="8" t="b">
        <f t="shared" si="906"/>
        <v>0</v>
      </c>
    </row>
    <row r="63" spans="1:191" s="31" customFormat="1" ht="45" hidden="1" x14ac:dyDescent="0.25">
      <c r="A63" s="93">
        <v>168014</v>
      </c>
      <c r="B63" s="93" t="s">
        <v>362</v>
      </c>
      <c r="C63" s="110" t="s">
        <v>214</v>
      </c>
      <c r="D63" s="93" t="s">
        <v>363</v>
      </c>
      <c r="E63" s="93" t="s">
        <v>363</v>
      </c>
      <c r="F63" s="93" t="s">
        <v>207</v>
      </c>
      <c r="G63" s="110"/>
      <c r="H63" s="93" t="s">
        <v>81</v>
      </c>
      <c r="I63" s="93" t="s">
        <v>268</v>
      </c>
      <c r="J63" s="93" t="s">
        <v>204</v>
      </c>
      <c r="K63" s="93" t="s">
        <v>184</v>
      </c>
      <c r="L63" s="93">
        <v>0</v>
      </c>
      <c r="M63" s="93"/>
      <c r="N63" s="122">
        <v>0</v>
      </c>
      <c r="O63" s="122">
        <v>0</v>
      </c>
      <c r="P63" s="122" t="str">
        <f t="shared" si="848"/>
        <v>нет минмакс</v>
      </c>
      <c r="Q63" s="95">
        <v>1440</v>
      </c>
      <c r="R63" s="95">
        <f t="shared" si="849"/>
        <v>489715.19999999995</v>
      </c>
      <c r="S63" s="94">
        <v>1552</v>
      </c>
      <c r="T63" s="94">
        <v>527804.16000000003</v>
      </c>
      <c r="U63" s="94">
        <f t="shared" si="850"/>
        <v>4</v>
      </c>
      <c r="V63" s="94">
        <f t="shared" si="851"/>
        <v>800</v>
      </c>
      <c r="W63" s="94">
        <f t="shared" si="852"/>
        <v>272064</v>
      </c>
      <c r="X63" s="94">
        <f t="shared" si="853"/>
        <v>2</v>
      </c>
      <c r="Y63" s="113"/>
      <c r="Z63" s="95">
        <v>800</v>
      </c>
      <c r="AA63" s="94">
        <v>0</v>
      </c>
      <c r="AB63" s="94">
        <v>0</v>
      </c>
      <c r="AC63" s="95">
        <v>0</v>
      </c>
      <c r="AD63" s="95">
        <v>0</v>
      </c>
      <c r="AE63" s="95">
        <f t="shared" si="854"/>
        <v>0</v>
      </c>
      <c r="AF63" s="95">
        <f t="shared" si="855"/>
        <v>0</v>
      </c>
      <c r="AG63" s="96">
        <v>2016</v>
      </c>
      <c r="AH63" s="95">
        <f t="shared" si="856"/>
        <v>-1216</v>
      </c>
      <c r="AI63" s="94">
        <f t="shared" si="857"/>
        <v>0</v>
      </c>
      <c r="AJ63" s="94">
        <f t="shared" si="858"/>
        <v>0</v>
      </c>
      <c r="AK63" s="94">
        <f t="shared" si="907"/>
        <v>1568</v>
      </c>
      <c r="AL63" s="94">
        <f t="shared" si="860"/>
        <v>4424</v>
      </c>
      <c r="AM63" s="94">
        <f t="shared" si="861"/>
        <v>6000</v>
      </c>
      <c r="AN63" s="94">
        <f t="shared" si="862"/>
        <v>46.56</v>
      </c>
      <c r="AO63" s="94" t="str">
        <f t="shared" si="863"/>
        <v>&gt; 30 дней (до 60)</v>
      </c>
      <c r="AP63" s="94" t="s">
        <v>185</v>
      </c>
      <c r="AQ63" s="123" t="s">
        <v>186</v>
      </c>
      <c r="AR63" s="94" t="s">
        <v>185</v>
      </c>
      <c r="AS63" s="116" t="s">
        <v>190</v>
      </c>
      <c r="AT63" s="94" t="s">
        <v>185</v>
      </c>
      <c r="AU63" s="94"/>
      <c r="AV63" s="97" t="str">
        <f t="shared" si="864"/>
        <v>0-02</v>
      </c>
      <c r="AW63" s="98">
        <f t="shared" si="865"/>
        <v>0</v>
      </c>
      <c r="AX63" s="93"/>
      <c r="AY63" s="94">
        <f t="shared" si="867"/>
        <v>0</v>
      </c>
      <c r="AZ63" s="93" t="s">
        <v>1024</v>
      </c>
      <c r="BA63" s="26" t="s">
        <v>201</v>
      </c>
      <c r="BB63" s="26" t="s">
        <v>252</v>
      </c>
      <c r="BC63" s="27">
        <v>45962</v>
      </c>
      <c r="BD63" s="28" t="s">
        <v>364</v>
      </c>
      <c r="BE63" s="29">
        <v>0</v>
      </c>
      <c r="BF63" s="29">
        <f t="shared" si="868"/>
        <v>0</v>
      </c>
      <c r="BG63" s="29">
        <v>0</v>
      </c>
      <c r="BH63" s="29">
        <f t="shared" si="869"/>
        <v>0</v>
      </c>
      <c r="BI63" s="99">
        <v>0</v>
      </c>
      <c r="BJ63" s="109" t="s">
        <v>187</v>
      </c>
      <c r="BK63" s="100">
        <v>1000</v>
      </c>
      <c r="BL63" s="100">
        <v>1000</v>
      </c>
      <c r="BM63" s="100">
        <v>1000</v>
      </c>
      <c r="BN63" s="100">
        <v>1000</v>
      </c>
      <c r="BO63" s="100">
        <v>1000</v>
      </c>
      <c r="BP63" s="100">
        <v>1000</v>
      </c>
      <c r="BQ63" s="95">
        <f t="shared" si="870"/>
        <v>1000</v>
      </c>
      <c r="BR63" s="95">
        <f t="shared" si="871"/>
        <v>440</v>
      </c>
      <c r="BS63" s="95">
        <f t="shared" ref="BS63:BW66" si="908">BR63-BL63</f>
        <v>-560</v>
      </c>
      <c r="BT63" s="95">
        <f t="shared" si="908"/>
        <v>-1560</v>
      </c>
      <c r="BU63" s="95">
        <f t="shared" si="908"/>
        <v>-2560</v>
      </c>
      <c r="BV63" s="95">
        <f t="shared" si="908"/>
        <v>-3560</v>
      </c>
      <c r="BW63" s="95">
        <f t="shared" si="908"/>
        <v>-4560</v>
      </c>
      <c r="BX63" s="95">
        <f t="shared" ref="BX63:CO66" si="909">BW63-$BQ63</f>
        <v>-5560</v>
      </c>
      <c r="BY63" s="95">
        <f t="shared" si="909"/>
        <v>-6560</v>
      </c>
      <c r="BZ63" s="95">
        <f t="shared" si="909"/>
        <v>-7560</v>
      </c>
      <c r="CA63" s="95">
        <f t="shared" si="909"/>
        <v>-8560</v>
      </c>
      <c r="CB63" s="95">
        <f t="shared" si="909"/>
        <v>-9560</v>
      </c>
      <c r="CC63" s="95">
        <f t="shared" si="909"/>
        <v>-10560</v>
      </c>
      <c r="CD63" s="95">
        <f t="shared" si="909"/>
        <v>-11560</v>
      </c>
      <c r="CE63" s="95">
        <f t="shared" si="909"/>
        <v>-12560</v>
      </c>
      <c r="CF63" s="95">
        <f t="shared" si="909"/>
        <v>-13560</v>
      </c>
      <c r="CG63" s="95">
        <f t="shared" si="909"/>
        <v>-14560</v>
      </c>
      <c r="CH63" s="95">
        <f t="shared" si="909"/>
        <v>-15560</v>
      </c>
      <c r="CI63" s="95">
        <f t="shared" si="909"/>
        <v>-16560</v>
      </c>
      <c r="CJ63" s="95">
        <f t="shared" si="909"/>
        <v>-17560</v>
      </c>
      <c r="CK63" s="95">
        <f t="shared" si="909"/>
        <v>-18560</v>
      </c>
      <c r="CL63" s="95">
        <f t="shared" si="909"/>
        <v>-19560</v>
      </c>
      <c r="CM63" s="95">
        <f t="shared" si="909"/>
        <v>-20560</v>
      </c>
      <c r="CN63" s="95">
        <f t="shared" si="909"/>
        <v>-21560</v>
      </c>
      <c r="CO63" s="95">
        <f t="shared" si="909"/>
        <v>-22560</v>
      </c>
      <c r="CP63" s="100">
        <v>856</v>
      </c>
      <c r="CQ63" s="100">
        <v>1024</v>
      </c>
      <c r="CR63" s="100">
        <v>976</v>
      </c>
      <c r="CS63" s="100">
        <v>1568</v>
      </c>
      <c r="CT63" s="100">
        <v>0</v>
      </c>
      <c r="CU63" s="100">
        <v>0</v>
      </c>
      <c r="CV63" s="101">
        <f t="shared" si="874"/>
        <v>1106</v>
      </c>
      <c r="CW63" s="31" t="s">
        <v>187</v>
      </c>
      <c r="CX63" s="31" t="s">
        <v>187</v>
      </c>
      <c r="CY63" s="62">
        <v>2443.9560439560437</v>
      </c>
      <c r="CZ63" s="62">
        <v>1567.9999999999998</v>
      </c>
      <c r="DA63" s="102">
        <f t="shared" si="875"/>
        <v>0.64158273381294961</v>
      </c>
      <c r="DB63" s="62">
        <f t="shared" si="876"/>
        <v>831140.57142857125</v>
      </c>
      <c r="DC63" s="62">
        <f t="shared" si="877"/>
        <v>533245.43999999994</v>
      </c>
      <c r="DD63" s="102">
        <f t="shared" si="878"/>
        <v>0.64158273381294972</v>
      </c>
      <c r="DE63" s="31">
        <v>0</v>
      </c>
      <c r="DG63" s="31">
        <v>0</v>
      </c>
      <c r="DH63" s="48">
        <f t="shared" si="879"/>
        <v>0</v>
      </c>
      <c r="DI63" s="62">
        <v>3237.1610000000001</v>
      </c>
      <c r="DJ63" s="62">
        <v>1100904.111</v>
      </c>
      <c r="DK63" s="48">
        <f t="shared" si="880"/>
        <v>7</v>
      </c>
      <c r="DL63" s="62">
        <v>1024</v>
      </c>
      <c r="DM63" s="62">
        <v>348245.17799999996</v>
      </c>
      <c r="DN63" s="62">
        <v>3329.143</v>
      </c>
      <c r="DO63" s="62">
        <v>1132185.5009999999</v>
      </c>
      <c r="DP63" s="48">
        <f t="shared" si="881"/>
        <v>7</v>
      </c>
      <c r="DQ63" s="62">
        <v>976</v>
      </c>
      <c r="DR63" s="62">
        <v>331921.18718750001</v>
      </c>
      <c r="DS63" s="62">
        <v>2842.3230000000003</v>
      </c>
      <c r="DT63" s="62">
        <v>964374.35600000003</v>
      </c>
      <c r="DU63" s="48">
        <f t="shared" si="882"/>
        <v>6</v>
      </c>
      <c r="DV63" s="62">
        <v>1568</v>
      </c>
      <c r="DW63" s="62">
        <v>532884.00379844964</v>
      </c>
      <c r="DX63" s="62">
        <f t="shared" si="883"/>
        <v>0</v>
      </c>
      <c r="DY63" s="62">
        <f t="shared" si="884"/>
        <v>0</v>
      </c>
      <c r="DZ63" s="48">
        <f t="shared" si="885"/>
        <v>0</v>
      </c>
      <c r="EA63" s="62">
        <f t="shared" si="886"/>
        <v>0</v>
      </c>
      <c r="EB63" s="62">
        <f t="shared" si="887"/>
        <v>0</v>
      </c>
      <c r="EC63" s="48">
        <f t="shared" si="888"/>
        <v>0</v>
      </c>
      <c r="ED63" s="62">
        <f t="shared" si="889"/>
        <v>0</v>
      </c>
      <c r="EE63" s="62">
        <f t="shared" si="890"/>
        <v>0</v>
      </c>
      <c r="EF63" s="48">
        <f t="shared" si="891"/>
        <v>0</v>
      </c>
      <c r="EG63" s="62">
        <f t="shared" si="892"/>
        <v>0</v>
      </c>
      <c r="EH63" s="62">
        <f t="shared" si="893"/>
        <v>0</v>
      </c>
      <c r="EI63" s="48">
        <f t="shared" si="894"/>
        <v>0</v>
      </c>
      <c r="EJ63" s="62">
        <f t="shared" si="895"/>
        <v>0</v>
      </c>
      <c r="EK63" s="62">
        <f t="shared" si="896"/>
        <v>0</v>
      </c>
      <c r="EL63" s="48">
        <f t="shared" si="897"/>
        <v>0</v>
      </c>
      <c r="EM63" s="62">
        <f t="shared" si="898"/>
        <v>0</v>
      </c>
      <c r="EN63" s="62">
        <f t="shared" si="899"/>
        <v>0</v>
      </c>
      <c r="EO63" s="48">
        <f t="shared" si="900"/>
        <v>0</v>
      </c>
      <c r="EP63" s="62">
        <f t="shared" ref="EP63:ER66" si="910">BK63*$FH63</f>
        <v>340080</v>
      </c>
      <c r="EQ63" s="62">
        <f t="shared" si="910"/>
        <v>340080</v>
      </c>
      <c r="ER63" s="62">
        <f t="shared" si="910"/>
        <v>340080</v>
      </c>
      <c r="ES63" s="62">
        <f t="shared" ref="ES63:EU66" si="911">BN63*$FH63</f>
        <v>340080</v>
      </c>
      <c r="ET63" s="62">
        <f t="shared" si="911"/>
        <v>340080</v>
      </c>
      <c r="EU63" s="62">
        <f t="shared" si="911"/>
        <v>340080</v>
      </c>
      <c r="EV63" s="31" t="s">
        <v>498</v>
      </c>
      <c r="EW63" s="103">
        <v>0</v>
      </c>
      <c r="EX63" s="104">
        <v>512</v>
      </c>
      <c r="EY63" s="104">
        <v>1</v>
      </c>
      <c r="EZ63" s="104"/>
      <c r="FA63" s="104"/>
      <c r="FB63" s="119"/>
      <c r="FC63" s="119"/>
      <c r="FE63" s="105">
        <v>340.08</v>
      </c>
      <c r="FF63" s="105">
        <v>340.08</v>
      </c>
      <c r="FG63" s="105">
        <v>340.08</v>
      </c>
      <c r="FH63" s="106">
        <v>340.08</v>
      </c>
      <c r="FI63" s="107" t="b">
        <f t="shared" si="902"/>
        <v>1</v>
      </c>
      <c r="FJ63" s="34"/>
      <c r="FK63" s="104" t="s">
        <v>201</v>
      </c>
      <c r="FL63" s="104" t="s">
        <v>252</v>
      </c>
      <c r="FM63" s="104">
        <v>45962</v>
      </c>
      <c r="FN63" s="104" t="s">
        <v>364</v>
      </c>
      <c r="FO63" s="104">
        <v>0</v>
      </c>
      <c r="FP63" s="104"/>
      <c r="FQ63" s="104">
        <v>0</v>
      </c>
      <c r="FR63" s="104" t="b">
        <f t="shared" si="57"/>
        <v>1</v>
      </c>
      <c r="FS63" s="104" t="b">
        <f t="shared" si="58"/>
        <v>1</v>
      </c>
      <c r="FT63" s="104" t="b">
        <f t="shared" si="59"/>
        <v>1</v>
      </c>
      <c r="FU63" s="104" t="b">
        <f t="shared" si="60"/>
        <v>1</v>
      </c>
      <c r="FV63" s="104" t="b">
        <f t="shared" si="61"/>
        <v>1</v>
      </c>
      <c r="FW63" s="104"/>
      <c r="FX63" s="104" t="b">
        <f t="shared" si="903"/>
        <v>1</v>
      </c>
      <c r="FY63" s="104" t="s">
        <v>214</v>
      </c>
      <c r="FZ63" s="104" t="b">
        <f t="shared" si="904"/>
        <v>1</v>
      </c>
      <c r="GA63" s="104">
        <v>0</v>
      </c>
      <c r="GB63" s="104" t="s">
        <v>207</v>
      </c>
      <c r="GC63" s="104"/>
      <c r="GD63" s="104" t="s">
        <v>214</v>
      </c>
      <c r="GE63" s="104">
        <v>0</v>
      </c>
      <c r="GF63" s="104" t="e">
        <v>#N/A</v>
      </c>
      <c r="GG63" s="104">
        <v>0</v>
      </c>
      <c r="GH63" s="104" t="b">
        <f t="shared" si="905"/>
        <v>1</v>
      </c>
      <c r="GI63" s="108" t="b">
        <f t="shared" si="906"/>
        <v>0</v>
      </c>
    </row>
    <row r="64" spans="1:191" s="31" customFormat="1" hidden="1" x14ac:dyDescent="0.25">
      <c r="A64" s="109">
        <v>168221</v>
      </c>
      <c r="B64" s="109">
        <v>103144</v>
      </c>
      <c r="C64" s="110" t="s">
        <v>214</v>
      </c>
      <c r="D64" s="109" t="s">
        <v>363</v>
      </c>
      <c r="E64" s="109" t="s">
        <v>365</v>
      </c>
      <c r="F64" s="109" t="s">
        <v>207</v>
      </c>
      <c r="G64" s="110"/>
      <c r="H64" s="109" t="s">
        <v>188</v>
      </c>
      <c r="I64" s="109" t="s">
        <v>189</v>
      </c>
      <c r="J64" s="109" t="s">
        <v>189</v>
      </c>
      <c r="K64" s="109"/>
      <c r="L64" s="109">
        <v>0</v>
      </c>
      <c r="M64" s="109"/>
      <c r="N64" s="111">
        <v>0</v>
      </c>
      <c r="O64" s="111">
        <v>0</v>
      </c>
      <c r="P64" s="111" t="str">
        <f t="shared" si="848"/>
        <v>нет минмакс</v>
      </c>
      <c r="Q64" s="95">
        <v>2992</v>
      </c>
      <c r="R64" s="95">
        <f t="shared" si="849"/>
        <v>26658.720000000001</v>
      </c>
      <c r="S64" s="112">
        <v>2992</v>
      </c>
      <c r="T64" s="112">
        <v>26658.720000000001</v>
      </c>
      <c r="U64" s="112">
        <f t="shared" si="850"/>
        <v>0</v>
      </c>
      <c r="V64" s="113">
        <f t="shared" si="851"/>
        <v>2992</v>
      </c>
      <c r="W64" s="113">
        <f t="shared" si="852"/>
        <v>26658.720000000001</v>
      </c>
      <c r="X64" s="113">
        <f t="shared" si="853"/>
        <v>0</v>
      </c>
      <c r="Y64" s="113"/>
      <c r="Z64" s="95">
        <v>2992</v>
      </c>
      <c r="AA64" s="95">
        <v>0</v>
      </c>
      <c r="AB64" s="95">
        <v>0</v>
      </c>
      <c r="AC64" s="95">
        <v>0</v>
      </c>
      <c r="AD64" s="95">
        <v>0</v>
      </c>
      <c r="AE64" s="95">
        <f t="shared" si="854"/>
        <v>0</v>
      </c>
      <c r="AF64" s="95">
        <f t="shared" si="855"/>
        <v>0</v>
      </c>
      <c r="AG64" s="114">
        <v>0</v>
      </c>
      <c r="AH64" s="95">
        <f t="shared" si="856"/>
        <v>2992</v>
      </c>
      <c r="AI64" s="115">
        <f t="shared" si="857"/>
        <v>26658.720000000001</v>
      </c>
      <c r="AJ64" s="95">
        <f t="shared" si="858"/>
        <v>0</v>
      </c>
      <c r="AK64" s="95">
        <f t="shared" si="907"/>
        <v>1</v>
      </c>
      <c r="AL64" s="95">
        <f t="shared" si="860"/>
        <v>5167</v>
      </c>
      <c r="AM64" s="95">
        <f t="shared" si="861"/>
        <v>6400</v>
      </c>
      <c r="AN64" s="95">
        <f t="shared" si="862"/>
        <v>28.05</v>
      </c>
      <c r="AO64" s="95" t="str">
        <f t="shared" si="863"/>
        <v>&lt; 30 дней</v>
      </c>
      <c r="AP64" s="29" t="s">
        <v>185</v>
      </c>
      <c r="AQ64" s="116" t="s">
        <v>186</v>
      </c>
      <c r="AR64" s="29" t="s">
        <v>185</v>
      </c>
      <c r="AS64" s="116" t="s">
        <v>190</v>
      </c>
      <c r="AT64" s="25" t="s">
        <v>185</v>
      </c>
      <c r="AU64" s="25"/>
      <c r="AV64" s="97" t="str">
        <f t="shared" si="864"/>
        <v>0-02</v>
      </c>
      <c r="AW64" s="117">
        <f t="shared" si="865"/>
        <v>0</v>
      </c>
      <c r="AX64" s="118"/>
      <c r="AY64" s="25">
        <f t="shared" si="867"/>
        <v>0</v>
      </c>
      <c r="AZ64" s="109" t="s">
        <v>1024</v>
      </c>
      <c r="BA64" s="26" t="s">
        <v>196</v>
      </c>
      <c r="BB64" s="26"/>
      <c r="BC64" s="27">
        <v>45962</v>
      </c>
      <c r="BD64" s="28"/>
      <c r="BE64" s="29">
        <v>0</v>
      </c>
      <c r="BF64" s="29">
        <f t="shared" si="868"/>
        <v>0</v>
      </c>
      <c r="BG64" s="29">
        <v>0</v>
      </c>
      <c r="BH64" s="29">
        <f t="shared" si="869"/>
        <v>0</v>
      </c>
      <c r="BI64" s="99">
        <v>0</v>
      </c>
      <c r="BJ64" s="109">
        <v>0</v>
      </c>
      <c r="BK64" s="95">
        <v>0</v>
      </c>
      <c r="BL64" s="95">
        <v>5400</v>
      </c>
      <c r="BM64" s="95">
        <v>0</v>
      </c>
      <c r="BN64" s="95">
        <v>0</v>
      </c>
      <c r="BO64" s="95">
        <v>0</v>
      </c>
      <c r="BP64" s="95">
        <v>1000</v>
      </c>
      <c r="BQ64" s="95">
        <f t="shared" si="870"/>
        <v>3200</v>
      </c>
      <c r="BR64" s="95">
        <f t="shared" si="871"/>
        <v>2992</v>
      </c>
      <c r="BS64" s="95">
        <f t="shared" si="908"/>
        <v>-2408</v>
      </c>
      <c r="BT64" s="95">
        <f t="shared" si="908"/>
        <v>-2408</v>
      </c>
      <c r="BU64" s="95">
        <f t="shared" si="908"/>
        <v>-2408</v>
      </c>
      <c r="BV64" s="95">
        <f t="shared" si="908"/>
        <v>-2408</v>
      </c>
      <c r="BW64" s="95">
        <f t="shared" si="908"/>
        <v>-3408</v>
      </c>
      <c r="BX64" s="95">
        <f t="shared" si="909"/>
        <v>-6608</v>
      </c>
      <c r="BY64" s="95">
        <f t="shared" si="909"/>
        <v>-9808</v>
      </c>
      <c r="BZ64" s="95">
        <f t="shared" si="909"/>
        <v>-13008</v>
      </c>
      <c r="CA64" s="95">
        <f t="shared" si="909"/>
        <v>-16208</v>
      </c>
      <c r="CB64" s="95">
        <f t="shared" si="909"/>
        <v>-19408</v>
      </c>
      <c r="CC64" s="95">
        <f t="shared" si="909"/>
        <v>-22608</v>
      </c>
      <c r="CD64" s="95">
        <f t="shared" si="909"/>
        <v>-25808</v>
      </c>
      <c r="CE64" s="95">
        <f t="shared" si="909"/>
        <v>-29008</v>
      </c>
      <c r="CF64" s="95">
        <f t="shared" si="909"/>
        <v>-32208</v>
      </c>
      <c r="CG64" s="95">
        <f t="shared" si="909"/>
        <v>-35408</v>
      </c>
      <c r="CH64" s="95">
        <f t="shared" si="909"/>
        <v>-38608</v>
      </c>
      <c r="CI64" s="95">
        <f t="shared" si="909"/>
        <v>-41808</v>
      </c>
      <c r="CJ64" s="95">
        <f t="shared" si="909"/>
        <v>-45008</v>
      </c>
      <c r="CK64" s="95">
        <f t="shared" si="909"/>
        <v>-48208</v>
      </c>
      <c r="CL64" s="95">
        <f t="shared" si="909"/>
        <v>-51408</v>
      </c>
      <c r="CM64" s="95">
        <f t="shared" si="909"/>
        <v>-54608</v>
      </c>
      <c r="CN64" s="95">
        <f t="shared" si="909"/>
        <v>-57808</v>
      </c>
      <c r="CO64" s="95">
        <f t="shared" si="909"/>
        <v>-61008</v>
      </c>
      <c r="CP64" s="100">
        <v>0</v>
      </c>
      <c r="CQ64" s="100">
        <v>5166</v>
      </c>
      <c r="CR64" s="100">
        <v>0</v>
      </c>
      <c r="CS64" s="100">
        <v>1</v>
      </c>
      <c r="CT64" s="100">
        <v>0</v>
      </c>
      <c r="CU64" s="100">
        <v>0</v>
      </c>
      <c r="CV64" s="121">
        <f t="shared" si="874"/>
        <v>2583.5</v>
      </c>
      <c r="CW64" s="31">
        <v>0</v>
      </c>
      <c r="CX64" s="31">
        <v>0</v>
      </c>
      <c r="CY64" s="62">
        <v>0</v>
      </c>
      <c r="CZ64" s="62">
        <v>0</v>
      </c>
      <c r="DA64" s="102">
        <f t="shared" si="875"/>
        <v>0</v>
      </c>
      <c r="DB64" s="62">
        <f t="shared" si="876"/>
        <v>0</v>
      </c>
      <c r="DC64" s="62">
        <f t="shared" si="877"/>
        <v>0</v>
      </c>
      <c r="DD64" s="102">
        <f t="shared" si="878"/>
        <v>0</v>
      </c>
      <c r="DE64" s="31">
        <v>0</v>
      </c>
      <c r="DF64" s="31">
        <v>90</v>
      </c>
      <c r="DG64" s="31">
        <v>0</v>
      </c>
      <c r="DH64" s="48">
        <f t="shared" si="879"/>
        <v>0</v>
      </c>
      <c r="DI64" s="62">
        <v>2326.1610000000001</v>
      </c>
      <c r="DJ64" s="62">
        <v>13995.436</v>
      </c>
      <c r="DK64" s="48">
        <f t="shared" si="880"/>
        <v>0</v>
      </c>
      <c r="DL64" s="62">
        <v>5166</v>
      </c>
      <c r="DM64" s="62">
        <v>31081.437369702879</v>
      </c>
      <c r="DN64" s="62">
        <v>1850.143</v>
      </c>
      <c r="DO64" s="62">
        <v>14839.217000000001</v>
      </c>
      <c r="DP64" s="48">
        <f t="shared" si="881"/>
        <v>0</v>
      </c>
      <c r="DQ64" s="62">
        <v>0</v>
      </c>
      <c r="DR64" s="62">
        <v>0</v>
      </c>
      <c r="DS64" s="62">
        <v>2992.1930000000002</v>
      </c>
      <c r="DT64" s="62">
        <v>26654.108</v>
      </c>
      <c r="DU64" s="48">
        <f t="shared" si="882"/>
        <v>0</v>
      </c>
      <c r="DV64" s="62">
        <v>1</v>
      </c>
      <c r="DW64" s="62">
        <v>6.0165383990907619</v>
      </c>
      <c r="DX64" s="62">
        <f t="shared" si="883"/>
        <v>0</v>
      </c>
      <c r="DY64" s="62">
        <f t="shared" si="884"/>
        <v>0</v>
      </c>
      <c r="DZ64" s="48">
        <f t="shared" si="885"/>
        <v>0</v>
      </c>
      <c r="EA64" s="62">
        <f t="shared" si="886"/>
        <v>16200</v>
      </c>
      <c r="EB64" s="62">
        <f t="shared" si="887"/>
        <v>144342</v>
      </c>
      <c r="EC64" s="48">
        <f t="shared" si="888"/>
        <v>0</v>
      </c>
      <c r="ED64" s="62">
        <f t="shared" si="889"/>
        <v>0</v>
      </c>
      <c r="EE64" s="62">
        <f t="shared" si="890"/>
        <v>0</v>
      </c>
      <c r="EF64" s="48">
        <f t="shared" si="891"/>
        <v>0</v>
      </c>
      <c r="EG64" s="62">
        <f t="shared" si="892"/>
        <v>0</v>
      </c>
      <c r="EH64" s="62">
        <f t="shared" si="893"/>
        <v>0</v>
      </c>
      <c r="EI64" s="48">
        <f t="shared" si="894"/>
        <v>0</v>
      </c>
      <c r="EJ64" s="62">
        <f t="shared" si="895"/>
        <v>0</v>
      </c>
      <c r="EK64" s="62">
        <f t="shared" si="896"/>
        <v>0</v>
      </c>
      <c r="EL64" s="48">
        <f t="shared" si="897"/>
        <v>0</v>
      </c>
      <c r="EM64" s="62">
        <f t="shared" si="898"/>
        <v>3000</v>
      </c>
      <c r="EN64" s="62">
        <f t="shared" si="899"/>
        <v>26730</v>
      </c>
      <c r="EO64" s="48">
        <f t="shared" si="900"/>
        <v>0</v>
      </c>
      <c r="EP64" s="62">
        <f t="shared" si="910"/>
        <v>0</v>
      </c>
      <c r="EQ64" s="62">
        <f t="shared" si="910"/>
        <v>48114</v>
      </c>
      <c r="ER64" s="62">
        <f t="shared" si="910"/>
        <v>0</v>
      </c>
      <c r="ES64" s="62">
        <f t="shared" si="911"/>
        <v>0</v>
      </c>
      <c r="ET64" s="62">
        <f t="shared" si="911"/>
        <v>0</v>
      </c>
      <c r="EU64" s="62">
        <f t="shared" si="911"/>
        <v>8910</v>
      </c>
      <c r="EV64" s="31" t="s">
        <v>192</v>
      </c>
      <c r="EW64" s="103">
        <v>0</v>
      </c>
      <c r="EX64" s="31">
        <v>0</v>
      </c>
      <c r="EY64" s="31">
        <v>0</v>
      </c>
      <c r="FB64" s="119"/>
      <c r="FC64" s="119"/>
      <c r="FE64" s="105">
        <v>8.91</v>
      </c>
      <c r="FF64" s="105">
        <v>8.91</v>
      </c>
      <c r="FG64" s="105">
        <v>8.91</v>
      </c>
      <c r="FH64" s="106">
        <v>8.91</v>
      </c>
      <c r="FI64" s="107" t="b">
        <f t="shared" si="902"/>
        <v>1</v>
      </c>
      <c r="FJ64" s="34"/>
      <c r="FK64" s="104" t="s">
        <v>196</v>
      </c>
      <c r="FL64" s="104">
        <v>0</v>
      </c>
      <c r="FM64" s="104">
        <v>45962</v>
      </c>
      <c r="FN64" s="104">
        <v>0</v>
      </c>
      <c r="FO64" s="104">
        <v>0</v>
      </c>
      <c r="FP64" s="104"/>
      <c r="FQ64" s="104">
        <v>0</v>
      </c>
      <c r="FR64" s="103" t="b">
        <f t="shared" si="57"/>
        <v>1</v>
      </c>
      <c r="FS64" s="103" t="b">
        <f t="shared" si="58"/>
        <v>0</v>
      </c>
      <c r="FT64" s="103" t="b">
        <f t="shared" si="59"/>
        <v>1</v>
      </c>
      <c r="FU64" s="103" t="b">
        <f t="shared" si="60"/>
        <v>0</v>
      </c>
      <c r="FV64" s="103" t="b">
        <f t="shared" si="61"/>
        <v>1</v>
      </c>
      <c r="FW64" s="103"/>
      <c r="FX64" s="120" t="b">
        <f t="shared" si="903"/>
        <v>1</v>
      </c>
      <c r="FY64" s="104" t="s">
        <v>214</v>
      </c>
      <c r="FZ64" s="104" t="b">
        <f t="shared" si="904"/>
        <v>1</v>
      </c>
      <c r="GA64" s="104">
        <v>0</v>
      </c>
      <c r="GB64" s="104" t="s">
        <v>207</v>
      </c>
      <c r="GD64" s="104" t="s">
        <v>214</v>
      </c>
      <c r="GE64" s="104">
        <v>0</v>
      </c>
      <c r="GF64" s="104" t="e">
        <v>#N/A</v>
      </c>
      <c r="GG64" s="104">
        <v>0</v>
      </c>
      <c r="GH64" s="104" t="b">
        <f t="shared" si="905"/>
        <v>1</v>
      </c>
      <c r="GI64" s="8" t="b">
        <f t="shared" si="906"/>
        <v>0</v>
      </c>
    </row>
    <row r="65" spans="1:192" s="31" customFormat="1" hidden="1" x14ac:dyDescent="0.25">
      <c r="A65" s="109">
        <v>168222</v>
      </c>
      <c r="B65" s="109">
        <v>100661</v>
      </c>
      <c r="C65" s="110" t="s">
        <v>214</v>
      </c>
      <c r="D65" s="109" t="s">
        <v>363</v>
      </c>
      <c r="E65" s="109" t="s">
        <v>366</v>
      </c>
      <c r="F65" s="109" t="s">
        <v>207</v>
      </c>
      <c r="G65" s="110"/>
      <c r="H65" s="109" t="s">
        <v>188</v>
      </c>
      <c r="I65" s="109" t="s">
        <v>189</v>
      </c>
      <c r="J65" s="109" t="s">
        <v>189</v>
      </c>
      <c r="K65" s="109"/>
      <c r="L65" s="109">
        <v>0</v>
      </c>
      <c r="M65" s="109"/>
      <c r="N65" s="111">
        <v>0</v>
      </c>
      <c r="O65" s="111">
        <v>0</v>
      </c>
      <c r="P65" s="111" t="str">
        <f t="shared" si="848"/>
        <v>нет минмакс</v>
      </c>
      <c r="Q65" s="95">
        <v>2923</v>
      </c>
      <c r="R65" s="95">
        <f t="shared" si="849"/>
        <v>26248.54</v>
      </c>
      <c r="S65" s="112">
        <v>2923</v>
      </c>
      <c r="T65" s="112">
        <v>24173.21</v>
      </c>
      <c r="U65" s="112">
        <f t="shared" si="850"/>
        <v>0</v>
      </c>
      <c r="V65" s="113">
        <f t="shared" si="851"/>
        <v>2923</v>
      </c>
      <c r="W65" s="113">
        <f t="shared" si="852"/>
        <v>26248.54</v>
      </c>
      <c r="X65" s="113">
        <f t="shared" si="853"/>
        <v>0</v>
      </c>
      <c r="Y65" s="113"/>
      <c r="Z65" s="95">
        <v>2923</v>
      </c>
      <c r="AA65" s="95">
        <v>0</v>
      </c>
      <c r="AB65" s="95">
        <v>0</v>
      </c>
      <c r="AC65" s="95">
        <v>0</v>
      </c>
      <c r="AD65" s="95">
        <v>0</v>
      </c>
      <c r="AE65" s="95">
        <f t="shared" si="854"/>
        <v>0</v>
      </c>
      <c r="AF65" s="95">
        <f t="shared" si="855"/>
        <v>0</v>
      </c>
      <c r="AG65" s="114">
        <v>0</v>
      </c>
      <c r="AH65" s="95">
        <f t="shared" si="856"/>
        <v>2923</v>
      </c>
      <c r="AI65" s="115">
        <f t="shared" si="857"/>
        <v>26248.54</v>
      </c>
      <c r="AJ65" s="95">
        <f t="shared" si="858"/>
        <v>0</v>
      </c>
      <c r="AK65" s="95">
        <f t="shared" si="907"/>
        <v>0</v>
      </c>
      <c r="AL65" s="95">
        <f t="shared" si="860"/>
        <v>5242</v>
      </c>
      <c r="AM65" s="95">
        <f t="shared" si="861"/>
        <v>6400</v>
      </c>
      <c r="AN65" s="95">
        <f t="shared" si="862"/>
        <v>27.403124999999999</v>
      </c>
      <c r="AO65" s="95" t="str">
        <f t="shared" si="863"/>
        <v>&lt; 30 дней</v>
      </c>
      <c r="AP65" s="29" t="s">
        <v>185</v>
      </c>
      <c r="AQ65" s="116" t="s">
        <v>186</v>
      </c>
      <c r="AR65" s="29" t="s">
        <v>185</v>
      </c>
      <c r="AS65" s="116" t="s">
        <v>190</v>
      </c>
      <c r="AT65" s="25" t="s">
        <v>185</v>
      </c>
      <c r="AU65" s="25"/>
      <c r="AV65" s="97" t="str">
        <f t="shared" si="864"/>
        <v>0-02</v>
      </c>
      <c r="AW65" s="117">
        <f t="shared" si="865"/>
        <v>0</v>
      </c>
      <c r="AX65" s="118"/>
      <c r="AY65" s="25">
        <f t="shared" si="867"/>
        <v>0</v>
      </c>
      <c r="AZ65" s="109" t="s">
        <v>1024</v>
      </c>
      <c r="BA65" s="26" t="s">
        <v>196</v>
      </c>
      <c r="BB65" s="26"/>
      <c r="BC65" s="27">
        <v>45962</v>
      </c>
      <c r="BD65" s="28"/>
      <c r="BE65" s="29">
        <v>0</v>
      </c>
      <c r="BF65" s="29">
        <f t="shared" si="868"/>
        <v>0</v>
      </c>
      <c r="BG65" s="29">
        <v>0</v>
      </c>
      <c r="BH65" s="29">
        <f t="shared" si="869"/>
        <v>0</v>
      </c>
      <c r="BI65" s="99">
        <v>0</v>
      </c>
      <c r="BJ65" s="109">
        <v>0</v>
      </c>
      <c r="BK65" s="95">
        <v>0</v>
      </c>
      <c r="BL65" s="95">
        <v>5400</v>
      </c>
      <c r="BM65" s="95">
        <v>0</v>
      </c>
      <c r="BN65" s="95">
        <v>0</v>
      </c>
      <c r="BO65" s="95">
        <v>0</v>
      </c>
      <c r="BP65" s="95">
        <v>1000</v>
      </c>
      <c r="BQ65" s="95">
        <f t="shared" si="870"/>
        <v>3200</v>
      </c>
      <c r="BR65" s="95">
        <f t="shared" si="871"/>
        <v>2923</v>
      </c>
      <c r="BS65" s="95">
        <f t="shared" si="908"/>
        <v>-2477</v>
      </c>
      <c r="BT65" s="95">
        <f t="shared" si="908"/>
        <v>-2477</v>
      </c>
      <c r="BU65" s="95">
        <f t="shared" si="908"/>
        <v>-2477</v>
      </c>
      <c r="BV65" s="95">
        <f t="shared" si="908"/>
        <v>-2477</v>
      </c>
      <c r="BW65" s="95">
        <f t="shared" si="908"/>
        <v>-3477</v>
      </c>
      <c r="BX65" s="95">
        <f t="shared" si="909"/>
        <v>-6677</v>
      </c>
      <c r="BY65" s="95">
        <f t="shared" si="909"/>
        <v>-9877</v>
      </c>
      <c r="BZ65" s="95">
        <f t="shared" si="909"/>
        <v>-13077</v>
      </c>
      <c r="CA65" s="95">
        <f t="shared" si="909"/>
        <v>-16277</v>
      </c>
      <c r="CB65" s="95">
        <f t="shared" si="909"/>
        <v>-19477</v>
      </c>
      <c r="CC65" s="95">
        <f t="shared" si="909"/>
        <v>-22677</v>
      </c>
      <c r="CD65" s="95">
        <f t="shared" si="909"/>
        <v>-25877</v>
      </c>
      <c r="CE65" s="95">
        <f t="shared" si="909"/>
        <v>-29077</v>
      </c>
      <c r="CF65" s="95">
        <f t="shared" si="909"/>
        <v>-32277</v>
      </c>
      <c r="CG65" s="95">
        <f t="shared" si="909"/>
        <v>-35477</v>
      </c>
      <c r="CH65" s="95">
        <f t="shared" si="909"/>
        <v>-38677</v>
      </c>
      <c r="CI65" s="95">
        <f t="shared" si="909"/>
        <v>-41877</v>
      </c>
      <c r="CJ65" s="95">
        <f t="shared" si="909"/>
        <v>-45077</v>
      </c>
      <c r="CK65" s="95">
        <f t="shared" si="909"/>
        <v>-48277</v>
      </c>
      <c r="CL65" s="95">
        <f t="shared" si="909"/>
        <v>-51477</v>
      </c>
      <c r="CM65" s="95">
        <f t="shared" si="909"/>
        <v>-54677</v>
      </c>
      <c r="CN65" s="95">
        <f t="shared" si="909"/>
        <v>-57877</v>
      </c>
      <c r="CO65" s="95">
        <f t="shared" si="909"/>
        <v>-61077</v>
      </c>
      <c r="CP65" s="100">
        <v>0</v>
      </c>
      <c r="CQ65" s="100">
        <v>5242</v>
      </c>
      <c r="CR65" s="100">
        <v>0</v>
      </c>
      <c r="CS65" s="100">
        <v>0</v>
      </c>
      <c r="CT65" s="100">
        <v>0</v>
      </c>
      <c r="CU65" s="100">
        <v>0</v>
      </c>
      <c r="CV65" s="121">
        <f t="shared" si="874"/>
        <v>5242</v>
      </c>
      <c r="CW65" s="31">
        <v>0</v>
      </c>
      <c r="CX65" s="31">
        <v>0</v>
      </c>
      <c r="CY65" s="62">
        <v>0</v>
      </c>
      <c r="CZ65" s="62">
        <v>0</v>
      </c>
      <c r="DA65" s="102">
        <f t="shared" si="875"/>
        <v>0</v>
      </c>
      <c r="DB65" s="62">
        <f t="shared" si="876"/>
        <v>0</v>
      </c>
      <c r="DC65" s="62">
        <f t="shared" si="877"/>
        <v>0</v>
      </c>
      <c r="DD65" s="102">
        <f t="shared" si="878"/>
        <v>0</v>
      </c>
      <c r="DE65" s="31">
        <v>0</v>
      </c>
      <c r="DF65" s="31">
        <v>90</v>
      </c>
      <c r="DG65" s="31">
        <v>0</v>
      </c>
      <c r="DH65" s="48">
        <f t="shared" si="879"/>
        <v>0</v>
      </c>
      <c r="DI65" s="62">
        <v>2275.7740000000003</v>
      </c>
      <c r="DJ65" s="62">
        <v>13691.863000000001</v>
      </c>
      <c r="DK65" s="48">
        <f t="shared" si="880"/>
        <v>0</v>
      </c>
      <c r="DL65" s="62">
        <v>5242</v>
      </c>
      <c r="DM65" s="62">
        <v>31537.725618815901</v>
      </c>
      <c r="DN65" s="62">
        <v>1780.143</v>
      </c>
      <c r="DO65" s="62">
        <v>14417.907000000001</v>
      </c>
      <c r="DP65" s="48">
        <f t="shared" si="881"/>
        <v>0</v>
      </c>
      <c r="DQ65" s="62">
        <v>0</v>
      </c>
      <c r="DR65" s="62">
        <v>0</v>
      </c>
      <c r="DS65" s="62">
        <v>2923</v>
      </c>
      <c r="DT65" s="62">
        <v>29715.267</v>
      </c>
      <c r="DU65" s="48">
        <f t="shared" si="882"/>
        <v>0</v>
      </c>
      <c r="DV65" s="62">
        <v>0</v>
      </c>
      <c r="DW65" s="62">
        <v>0</v>
      </c>
      <c r="DX65" s="62">
        <f t="shared" si="883"/>
        <v>0</v>
      </c>
      <c r="DY65" s="62">
        <f t="shared" si="884"/>
        <v>0</v>
      </c>
      <c r="DZ65" s="48">
        <f t="shared" si="885"/>
        <v>0</v>
      </c>
      <c r="EA65" s="62">
        <f t="shared" si="886"/>
        <v>16200</v>
      </c>
      <c r="EB65" s="62">
        <f t="shared" si="887"/>
        <v>145476</v>
      </c>
      <c r="EC65" s="48">
        <f t="shared" si="888"/>
        <v>0</v>
      </c>
      <c r="ED65" s="62">
        <f t="shared" si="889"/>
        <v>0</v>
      </c>
      <c r="EE65" s="62">
        <f t="shared" si="890"/>
        <v>0</v>
      </c>
      <c r="EF65" s="48">
        <f t="shared" si="891"/>
        <v>0</v>
      </c>
      <c r="EG65" s="62">
        <f t="shared" si="892"/>
        <v>0</v>
      </c>
      <c r="EH65" s="62">
        <f t="shared" si="893"/>
        <v>0</v>
      </c>
      <c r="EI65" s="48">
        <f t="shared" si="894"/>
        <v>0</v>
      </c>
      <c r="EJ65" s="62">
        <f t="shared" si="895"/>
        <v>0</v>
      </c>
      <c r="EK65" s="62">
        <f t="shared" si="896"/>
        <v>0</v>
      </c>
      <c r="EL65" s="48">
        <f t="shared" si="897"/>
        <v>0</v>
      </c>
      <c r="EM65" s="62">
        <f t="shared" si="898"/>
        <v>3000</v>
      </c>
      <c r="EN65" s="62">
        <f t="shared" si="899"/>
        <v>26940</v>
      </c>
      <c r="EO65" s="48">
        <f t="shared" si="900"/>
        <v>0</v>
      </c>
      <c r="EP65" s="62">
        <f t="shared" si="910"/>
        <v>0</v>
      </c>
      <c r="EQ65" s="62">
        <f t="shared" si="910"/>
        <v>48492</v>
      </c>
      <c r="ER65" s="62">
        <f t="shared" si="910"/>
        <v>0</v>
      </c>
      <c r="ES65" s="62">
        <f t="shared" si="911"/>
        <v>0</v>
      </c>
      <c r="ET65" s="62">
        <f t="shared" si="911"/>
        <v>0</v>
      </c>
      <c r="EU65" s="62">
        <f t="shared" si="911"/>
        <v>8980</v>
      </c>
      <c r="EV65" s="31" t="s">
        <v>192</v>
      </c>
      <c r="EW65" s="103">
        <v>0</v>
      </c>
      <c r="EX65" s="31">
        <v>0</v>
      </c>
      <c r="EY65" s="31">
        <v>0</v>
      </c>
      <c r="FB65" s="119"/>
      <c r="FC65" s="119"/>
      <c r="FE65" s="105">
        <v>8.98</v>
      </c>
      <c r="FF65" s="105">
        <v>8.27</v>
      </c>
      <c r="FG65" s="105">
        <v>8.98</v>
      </c>
      <c r="FH65" s="106">
        <v>8.98</v>
      </c>
      <c r="FI65" s="107" t="b">
        <f t="shared" si="902"/>
        <v>1</v>
      </c>
      <c r="FJ65" s="34"/>
      <c r="FK65" s="104" t="s">
        <v>196</v>
      </c>
      <c r="FL65" s="104">
        <v>0</v>
      </c>
      <c r="FM65" s="104">
        <v>45962</v>
      </c>
      <c r="FN65" s="104">
        <v>0</v>
      </c>
      <c r="FO65" s="104">
        <v>0</v>
      </c>
      <c r="FP65" s="104"/>
      <c r="FQ65" s="104">
        <v>0</v>
      </c>
      <c r="FR65" s="103" t="b">
        <f t="shared" si="57"/>
        <v>1</v>
      </c>
      <c r="FS65" s="103" t="b">
        <f t="shared" si="58"/>
        <v>0</v>
      </c>
      <c r="FT65" s="103" t="b">
        <f t="shared" si="59"/>
        <v>1</v>
      </c>
      <c r="FU65" s="103" t="b">
        <f t="shared" si="60"/>
        <v>0</v>
      </c>
      <c r="FV65" s="103" t="b">
        <f t="shared" si="61"/>
        <v>1</v>
      </c>
      <c r="FW65" s="103"/>
      <c r="FX65" s="120" t="b">
        <f t="shared" si="903"/>
        <v>1</v>
      </c>
      <c r="FY65" s="104" t="s">
        <v>214</v>
      </c>
      <c r="FZ65" s="104" t="b">
        <f t="shared" si="904"/>
        <v>1</v>
      </c>
      <c r="GA65" s="104">
        <v>0</v>
      </c>
      <c r="GB65" s="104" t="s">
        <v>207</v>
      </c>
      <c r="GD65" s="104" t="s">
        <v>214</v>
      </c>
      <c r="GE65" s="104">
        <v>0</v>
      </c>
      <c r="GF65" s="104" t="e">
        <v>#N/A</v>
      </c>
      <c r="GG65" s="104">
        <v>0</v>
      </c>
      <c r="GH65" s="104" t="b">
        <f t="shared" si="905"/>
        <v>1</v>
      </c>
      <c r="GI65" s="8" t="b">
        <f t="shared" si="906"/>
        <v>0</v>
      </c>
    </row>
    <row r="66" spans="1:192" s="31" customFormat="1" hidden="1" x14ac:dyDescent="0.25">
      <c r="A66" s="109">
        <v>168066</v>
      </c>
      <c r="B66" s="109">
        <v>102597</v>
      </c>
      <c r="C66" s="110" t="s">
        <v>214</v>
      </c>
      <c r="D66" s="109" t="s">
        <v>363</v>
      </c>
      <c r="E66" s="109" t="s">
        <v>367</v>
      </c>
      <c r="F66" s="109" t="s">
        <v>207</v>
      </c>
      <c r="G66" s="110"/>
      <c r="H66" s="109" t="s">
        <v>188</v>
      </c>
      <c r="I66" s="109" t="s">
        <v>189</v>
      </c>
      <c r="J66" s="109" t="s">
        <v>189</v>
      </c>
      <c r="K66" s="109"/>
      <c r="L66" s="109">
        <v>0</v>
      </c>
      <c r="M66" s="109"/>
      <c r="N66" s="111">
        <v>0</v>
      </c>
      <c r="O66" s="111">
        <v>0</v>
      </c>
      <c r="P66" s="111" t="str">
        <f t="shared" si="848"/>
        <v>нет минмакс</v>
      </c>
      <c r="Q66" s="95">
        <v>689</v>
      </c>
      <c r="R66" s="95">
        <f t="shared" si="849"/>
        <v>14882.400000000001</v>
      </c>
      <c r="S66" s="112">
        <v>689</v>
      </c>
      <c r="T66" s="112">
        <v>14882.400000000001</v>
      </c>
      <c r="U66" s="112">
        <f t="shared" si="850"/>
        <v>0</v>
      </c>
      <c r="V66" s="113">
        <f t="shared" si="851"/>
        <v>689</v>
      </c>
      <c r="W66" s="113">
        <f t="shared" si="852"/>
        <v>14882.400000000001</v>
      </c>
      <c r="X66" s="113">
        <f t="shared" si="853"/>
        <v>0</v>
      </c>
      <c r="Y66" s="113"/>
      <c r="Z66" s="95">
        <v>689</v>
      </c>
      <c r="AA66" s="95">
        <v>0</v>
      </c>
      <c r="AB66" s="95">
        <v>0</v>
      </c>
      <c r="AC66" s="95">
        <v>0</v>
      </c>
      <c r="AD66" s="95">
        <v>0</v>
      </c>
      <c r="AE66" s="95">
        <f t="shared" si="854"/>
        <v>0</v>
      </c>
      <c r="AF66" s="95">
        <f t="shared" si="855"/>
        <v>0</v>
      </c>
      <c r="AG66" s="114">
        <v>0</v>
      </c>
      <c r="AH66" s="95">
        <f t="shared" si="856"/>
        <v>689</v>
      </c>
      <c r="AI66" s="115">
        <f t="shared" si="857"/>
        <v>14882.400000000001</v>
      </c>
      <c r="AJ66" s="95">
        <f t="shared" si="858"/>
        <v>0</v>
      </c>
      <c r="AK66" s="95">
        <f t="shared" si="907"/>
        <v>0</v>
      </c>
      <c r="AL66" s="95">
        <f t="shared" si="860"/>
        <v>321</v>
      </c>
      <c r="AM66" s="95">
        <f t="shared" si="861"/>
        <v>400</v>
      </c>
      <c r="AN66" s="95">
        <f t="shared" si="862"/>
        <v>103.35</v>
      </c>
      <c r="AO66" s="95" t="str">
        <f t="shared" si="863"/>
        <v>&gt; 90 дней (до 120)</v>
      </c>
      <c r="AP66" s="29" t="s">
        <v>185</v>
      </c>
      <c r="AQ66" s="116" t="s">
        <v>218</v>
      </c>
      <c r="AR66" s="29" t="s">
        <v>195</v>
      </c>
      <c r="AS66" s="116" t="s">
        <v>209</v>
      </c>
      <c r="AT66" s="25" t="s">
        <v>195</v>
      </c>
      <c r="AU66" s="25"/>
      <c r="AV66" s="97" t="str">
        <f t="shared" si="864"/>
        <v>0-08</v>
      </c>
      <c r="AW66" s="117">
        <f t="shared" si="865"/>
        <v>14882.400000000001</v>
      </c>
      <c r="AX66" s="14">
        <f>MONTH(BC66)-6</f>
        <v>5</v>
      </c>
      <c r="AY66" s="25">
        <f t="shared" si="867"/>
        <v>0</v>
      </c>
      <c r="AZ66" s="109" t="s">
        <v>1024</v>
      </c>
      <c r="BA66" s="26" t="s">
        <v>196</v>
      </c>
      <c r="BB66" s="26" t="s">
        <v>299</v>
      </c>
      <c r="BC66" s="27">
        <v>45962</v>
      </c>
      <c r="BD66" s="28"/>
      <c r="BE66" s="29">
        <v>0</v>
      </c>
      <c r="BF66" s="29">
        <f t="shared" si="868"/>
        <v>0</v>
      </c>
      <c r="BG66" s="29">
        <v>0</v>
      </c>
      <c r="BH66" s="29">
        <f t="shared" si="869"/>
        <v>0</v>
      </c>
      <c r="BI66" s="99">
        <v>0</v>
      </c>
      <c r="BJ66" s="109">
        <v>0</v>
      </c>
      <c r="BK66" s="95">
        <v>0</v>
      </c>
      <c r="BL66" s="95">
        <v>337.5</v>
      </c>
      <c r="BM66" s="95">
        <v>0</v>
      </c>
      <c r="BN66" s="95">
        <v>0</v>
      </c>
      <c r="BO66" s="95">
        <v>0</v>
      </c>
      <c r="BP66" s="95">
        <v>62.5</v>
      </c>
      <c r="BQ66" s="95">
        <f t="shared" si="870"/>
        <v>200</v>
      </c>
      <c r="BR66" s="95">
        <f t="shared" si="871"/>
        <v>689</v>
      </c>
      <c r="BS66" s="95">
        <f t="shared" si="908"/>
        <v>351.5</v>
      </c>
      <c r="BT66" s="95">
        <f t="shared" si="908"/>
        <v>351.5</v>
      </c>
      <c r="BU66" s="95">
        <f t="shared" si="908"/>
        <v>351.5</v>
      </c>
      <c r="BV66" s="95">
        <f t="shared" si="908"/>
        <v>351.5</v>
      </c>
      <c r="BW66" s="95">
        <f t="shared" si="908"/>
        <v>289</v>
      </c>
      <c r="BX66" s="95">
        <f t="shared" si="909"/>
        <v>89</v>
      </c>
      <c r="BY66" s="95">
        <f t="shared" si="909"/>
        <v>-111</v>
      </c>
      <c r="BZ66" s="95">
        <f t="shared" si="909"/>
        <v>-311</v>
      </c>
      <c r="CA66" s="95">
        <f t="shared" ref="CA66:CO66" si="912">BZ66-$BQ66</f>
        <v>-511</v>
      </c>
      <c r="CB66" s="95">
        <f t="shared" si="912"/>
        <v>-711</v>
      </c>
      <c r="CC66" s="95">
        <f t="shared" si="912"/>
        <v>-911</v>
      </c>
      <c r="CD66" s="95">
        <f t="shared" si="912"/>
        <v>-1111</v>
      </c>
      <c r="CE66" s="95">
        <f t="shared" si="912"/>
        <v>-1311</v>
      </c>
      <c r="CF66" s="95">
        <f t="shared" si="912"/>
        <v>-1511</v>
      </c>
      <c r="CG66" s="95">
        <f t="shared" si="912"/>
        <v>-1711</v>
      </c>
      <c r="CH66" s="95">
        <f t="shared" si="912"/>
        <v>-1911</v>
      </c>
      <c r="CI66" s="95">
        <f t="shared" si="912"/>
        <v>-2111</v>
      </c>
      <c r="CJ66" s="95">
        <f t="shared" si="912"/>
        <v>-2311</v>
      </c>
      <c r="CK66" s="95">
        <f t="shared" si="912"/>
        <v>-2511</v>
      </c>
      <c r="CL66" s="95">
        <f t="shared" si="912"/>
        <v>-2711</v>
      </c>
      <c r="CM66" s="95">
        <f t="shared" si="912"/>
        <v>-2911</v>
      </c>
      <c r="CN66" s="95">
        <f t="shared" si="912"/>
        <v>-3111</v>
      </c>
      <c r="CO66" s="95">
        <f t="shared" si="912"/>
        <v>-3311</v>
      </c>
      <c r="CP66" s="100">
        <v>0</v>
      </c>
      <c r="CQ66" s="100">
        <v>321</v>
      </c>
      <c r="CR66" s="100">
        <v>0</v>
      </c>
      <c r="CS66" s="100">
        <v>0</v>
      </c>
      <c r="CT66" s="100">
        <v>0</v>
      </c>
      <c r="CU66" s="100">
        <v>0</v>
      </c>
      <c r="CV66" s="121">
        <f t="shared" si="874"/>
        <v>321</v>
      </c>
      <c r="CW66" s="31">
        <v>0</v>
      </c>
      <c r="CX66" s="31">
        <v>0</v>
      </c>
      <c r="CY66" s="62">
        <v>0</v>
      </c>
      <c r="CZ66" s="62">
        <v>0</v>
      </c>
      <c r="DA66" s="102">
        <f t="shared" si="875"/>
        <v>0</v>
      </c>
      <c r="DB66" s="62">
        <f t="shared" si="876"/>
        <v>0</v>
      </c>
      <c r="DC66" s="62">
        <f t="shared" si="877"/>
        <v>0</v>
      </c>
      <c r="DD66" s="102">
        <f t="shared" si="878"/>
        <v>0</v>
      </c>
      <c r="DE66" s="31">
        <v>0</v>
      </c>
      <c r="DF66" s="31">
        <v>90</v>
      </c>
      <c r="DG66" s="31">
        <v>0</v>
      </c>
      <c r="DH66" s="48">
        <f t="shared" si="879"/>
        <v>0</v>
      </c>
      <c r="DI66" s="62">
        <v>268.935</v>
      </c>
      <c r="DJ66" s="62">
        <v>6213.0810000000001</v>
      </c>
      <c r="DK66" s="48">
        <f t="shared" si="880"/>
        <v>0</v>
      </c>
      <c r="DL66" s="62">
        <v>321</v>
      </c>
      <c r="DM66" s="62">
        <v>7415.9025000000001</v>
      </c>
      <c r="DN66" s="62">
        <v>456.85700000000003</v>
      </c>
      <c r="DO66" s="62">
        <v>9998.64</v>
      </c>
      <c r="DP66" s="48">
        <f t="shared" si="881"/>
        <v>0</v>
      </c>
      <c r="DQ66" s="62">
        <v>0</v>
      </c>
      <c r="DR66" s="62">
        <v>0</v>
      </c>
      <c r="DS66" s="62">
        <v>689</v>
      </c>
      <c r="DT66" s="62">
        <v>14879.939999999999</v>
      </c>
      <c r="DU66" s="48">
        <f t="shared" si="882"/>
        <v>0</v>
      </c>
      <c r="DV66" s="62">
        <v>0</v>
      </c>
      <c r="DW66" s="62">
        <v>0</v>
      </c>
      <c r="DX66" s="62">
        <f t="shared" si="883"/>
        <v>0</v>
      </c>
      <c r="DY66" s="62">
        <f t="shared" si="884"/>
        <v>0</v>
      </c>
      <c r="DZ66" s="48">
        <f t="shared" si="885"/>
        <v>0</v>
      </c>
      <c r="EA66" s="62">
        <f t="shared" si="886"/>
        <v>1012.5</v>
      </c>
      <c r="EB66" s="62">
        <f t="shared" si="887"/>
        <v>21870</v>
      </c>
      <c r="EC66" s="48">
        <f t="shared" si="888"/>
        <v>0</v>
      </c>
      <c r="ED66" s="62">
        <f t="shared" si="889"/>
        <v>0</v>
      </c>
      <c r="EE66" s="62">
        <f t="shared" si="890"/>
        <v>0</v>
      </c>
      <c r="EF66" s="48">
        <f t="shared" si="891"/>
        <v>0</v>
      </c>
      <c r="EG66" s="62">
        <f t="shared" si="892"/>
        <v>0</v>
      </c>
      <c r="EH66" s="62">
        <f t="shared" si="893"/>
        <v>0</v>
      </c>
      <c r="EI66" s="48">
        <f t="shared" si="894"/>
        <v>0</v>
      </c>
      <c r="EJ66" s="62">
        <f t="shared" si="895"/>
        <v>0</v>
      </c>
      <c r="EK66" s="62">
        <f t="shared" si="896"/>
        <v>0</v>
      </c>
      <c r="EL66" s="48">
        <f t="shared" si="897"/>
        <v>0</v>
      </c>
      <c r="EM66" s="62">
        <f t="shared" si="898"/>
        <v>187.5</v>
      </c>
      <c r="EN66" s="62">
        <f t="shared" si="899"/>
        <v>4050.0000000000005</v>
      </c>
      <c r="EO66" s="48">
        <f t="shared" si="900"/>
        <v>0</v>
      </c>
      <c r="EP66" s="62">
        <f t="shared" si="910"/>
        <v>0</v>
      </c>
      <c r="EQ66" s="62">
        <f t="shared" si="910"/>
        <v>7290.0000000000009</v>
      </c>
      <c r="ER66" s="62">
        <f t="shared" si="910"/>
        <v>0</v>
      </c>
      <c r="ES66" s="62">
        <f t="shared" si="911"/>
        <v>0</v>
      </c>
      <c r="ET66" s="62">
        <f t="shared" si="911"/>
        <v>0</v>
      </c>
      <c r="EU66" s="62">
        <f t="shared" si="911"/>
        <v>1350</v>
      </c>
      <c r="EV66" s="31" t="s">
        <v>192</v>
      </c>
      <c r="EW66" s="103">
        <v>0</v>
      </c>
      <c r="EX66" s="31">
        <v>0</v>
      </c>
      <c r="EY66" s="31">
        <v>0</v>
      </c>
      <c r="FB66" s="119"/>
      <c r="FC66" s="119"/>
      <c r="FE66" s="105">
        <v>21.6</v>
      </c>
      <c r="FF66" s="105">
        <v>21.6</v>
      </c>
      <c r="FG66" s="105">
        <v>21.6</v>
      </c>
      <c r="FH66" s="106">
        <v>21.6</v>
      </c>
      <c r="FI66" s="107" t="b">
        <f t="shared" si="902"/>
        <v>0</v>
      </c>
      <c r="FJ66" s="34"/>
      <c r="FK66" s="104" t="s">
        <v>196</v>
      </c>
      <c r="FL66" s="104" t="s">
        <v>299</v>
      </c>
      <c r="FM66" s="104">
        <v>45962</v>
      </c>
      <c r="FN66" s="104">
        <v>0</v>
      </c>
      <c r="FO66" s="104">
        <v>0</v>
      </c>
      <c r="FP66" s="104"/>
      <c r="FQ66" s="104">
        <v>0</v>
      </c>
      <c r="FR66" s="103" t="b">
        <f t="shared" si="57"/>
        <v>1</v>
      </c>
      <c r="FS66" s="103" t="b">
        <f t="shared" si="58"/>
        <v>1</v>
      </c>
      <c r="FT66" s="103" t="b">
        <f t="shared" si="59"/>
        <v>1</v>
      </c>
      <c r="FU66" s="103" t="b">
        <f t="shared" si="60"/>
        <v>0</v>
      </c>
      <c r="FV66" s="103" t="b">
        <f t="shared" si="61"/>
        <v>1</v>
      </c>
      <c r="FW66" s="103"/>
      <c r="FX66" s="120" t="b">
        <f t="shared" si="903"/>
        <v>1</v>
      </c>
      <c r="FY66" s="104" t="s">
        <v>214</v>
      </c>
      <c r="FZ66" s="104" t="b">
        <f t="shared" si="904"/>
        <v>1</v>
      </c>
      <c r="GA66" s="104">
        <v>0</v>
      </c>
      <c r="GB66" s="104" t="s">
        <v>207</v>
      </c>
      <c r="GD66" s="104" t="s">
        <v>214</v>
      </c>
      <c r="GE66" s="104">
        <v>0</v>
      </c>
      <c r="GF66" s="104" t="e">
        <v>#N/A</v>
      </c>
      <c r="GG66" s="104">
        <v>0</v>
      </c>
      <c r="GH66" s="104" t="b">
        <f t="shared" si="905"/>
        <v>1</v>
      </c>
      <c r="GI66" s="8" t="b">
        <f t="shared" si="906"/>
        <v>0</v>
      </c>
    </row>
    <row r="67" spans="1:192" s="31" customFormat="1" ht="30" hidden="1" x14ac:dyDescent="0.25">
      <c r="A67" s="124">
        <v>47750</v>
      </c>
      <c r="B67" s="124">
        <v>47750</v>
      </c>
      <c r="C67" s="110" t="s">
        <v>368</v>
      </c>
      <c r="D67" s="124" t="s">
        <v>369</v>
      </c>
      <c r="E67" s="124" t="s">
        <v>369</v>
      </c>
      <c r="F67" s="124" t="s">
        <v>232</v>
      </c>
      <c r="G67" s="110"/>
      <c r="H67" s="124" t="s">
        <v>227</v>
      </c>
      <c r="I67" s="109" t="s">
        <v>319</v>
      </c>
      <c r="J67" s="124" t="s">
        <v>259</v>
      </c>
      <c r="K67" s="124"/>
      <c r="L67" s="109">
        <v>0</v>
      </c>
      <c r="M67" s="124"/>
      <c r="N67" s="125">
        <v>0</v>
      </c>
      <c r="O67" s="125">
        <v>0</v>
      </c>
      <c r="P67" s="125" t="str">
        <f t="shared" ref="P67" si="913">IF(AND(N67=0,O67=0),"нет минмакс",IF((S67-N67)&lt;0,"меньше мин",IF((S67-O67)&gt;0,"больше макс","в диапазоне")))</f>
        <v>нет минмакс</v>
      </c>
      <c r="Q67" s="95">
        <v>81816</v>
      </c>
      <c r="R67" s="95">
        <f t="shared" ref="R67" si="914">Q67*FH67</f>
        <v>465533.04000000004</v>
      </c>
      <c r="S67" s="115">
        <v>81816</v>
      </c>
      <c r="T67" s="115">
        <v>465533.04000000004</v>
      </c>
      <c r="U67" s="115">
        <f t="shared" ref="U67" si="915">IFERROR(ROUNDUP(S67/$EX67,0)*$EY67,0)</f>
        <v>41</v>
      </c>
      <c r="V67" s="115">
        <f t="shared" ref="V67" si="916">SUM(Z67:AD67)</f>
        <v>81816</v>
      </c>
      <c r="W67" s="115">
        <f t="shared" ref="W67" si="917">V67*FH67</f>
        <v>465533.04000000004</v>
      </c>
      <c r="X67" s="115">
        <f t="shared" ref="X67" si="918">IFERROR(ROUNDUP(V67/$EX67,0)*$EY67,0)</f>
        <v>41</v>
      </c>
      <c r="Y67" s="113"/>
      <c r="Z67" s="95">
        <v>81816</v>
      </c>
      <c r="AA67" s="115">
        <v>0</v>
      </c>
      <c r="AB67" s="115">
        <v>0</v>
      </c>
      <c r="AC67" s="95">
        <v>0</v>
      </c>
      <c r="AD67" s="95">
        <v>0</v>
      </c>
      <c r="AE67" s="95">
        <f t="shared" ref="AE67" si="919">AA67*FH67</f>
        <v>0</v>
      </c>
      <c r="AF67" s="95">
        <f t="shared" ref="AF67" si="920">AB67*FH67</f>
        <v>0</v>
      </c>
      <c r="AG67" s="114">
        <v>0</v>
      </c>
      <c r="AH67" s="95">
        <f t="shared" ref="AH67" si="921">V67-AG67</f>
        <v>81816</v>
      </c>
      <c r="AI67" s="115">
        <f t="shared" ref="AI67" si="922">IF(AH67&gt;0,AH67*FH67,0)</f>
        <v>465533.04000000004</v>
      </c>
      <c r="AJ67" s="115">
        <f t="shared" ref="AJ67" si="923">CU67</f>
        <v>0</v>
      </c>
      <c r="AK67" s="115">
        <f t="shared" ref="AK67" si="924">SUM(CS67:CU67)</f>
        <v>0</v>
      </c>
      <c r="AL67" s="115">
        <f t="shared" ref="AL67" si="925">SUM(CP67:CU67)</f>
        <v>0</v>
      </c>
      <c r="AM67" s="115">
        <f t="shared" ref="AM67" si="926">SUM(BK67:BP67)</f>
        <v>0</v>
      </c>
      <c r="AN67" s="95" t="str">
        <f t="shared" ref="AN67" si="927">IFERROR(S67/BQ67*30,"нет оборота")</f>
        <v>нет оборота</v>
      </c>
      <c r="AO67" s="95" t="str">
        <f t="shared" ref="AO67" si="928">IF(S67=0,"нет остатка",IF(AN67="нет оборота","нет плана",IF(AN67&lt;30,"&lt; 30 дней",IF(AND(AN67&gt;=30,AN67&lt;60),"&gt; 30 дней (до 60)",IF(AND(AN67&gt;=60,AN67&lt;70),"&gt; 60 дней (до 70)",IF(AND(AN67&gt;=70,AN67&lt;80),"&gt; 70 дней (до 80)",IF(AND(AN67&gt;=80,AN67&lt;90),"&gt; 80 дней (до 90)",IF(AND(AN67&gt;=90,AN67&lt;120),"&gt; 90 дней (до 120)",IF(AN67&gt;=120,"&gt; 120 дней")))))))))</f>
        <v>нет плана</v>
      </c>
      <c r="AP67" s="29" t="s">
        <v>195</v>
      </c>
      <c r="AQ67" s="116" t="s">
        <v>200</v>
      </c>
      <c r="AR67" s="115" t="s">
        <v>195</v>
      </c>
      <c r="AS67" s="116" t="s">
        <v>200</v>
      </c>
      <c r="AT67" s="115" t="s">
        <v>195</v>
      </c>
      <c r="AU67" s="115"/>
      <c r="AV67" s="97" t="str">
        <f t="shared" ref="AV67" si="929">IF(V67=0,"нет остатка",IF(SUM(BK67:BP67)=0,"Нет планов",IF(BR67&lt;=0,"0-01",IF(BS67&lt;=0,"0-02",IF(BT67&lt;=0,"0-03",IF(BU67&lt;=0,"0-04",IF(BV67&lt;=0,"0-05",IF(BW67&lt;=0,"0-06",IF(BX67&lt;=0,"0-07",IF(BY67&lt;=0,"0-08",IF(BZ67&lt;=0,"0-09",IF(CA67&lt;=0,"0-10",IF(CB67&lt;=0,"0-11",IF(CC67&lt;=0,"0-12",IF(CD67&lt;=0,"0-13",IF(CE67&lt;=0,"0-14",IF(CF67&lt;=0,"0-15",IF(CG67&lt;=0,"0-16",IF(CH67&lt;=0,"0-17",IF(CI67&lt;=0,"0-18",IF(CJ67&lt;=0,"0-19",IF(CK67&lt;=0,"0-20",IF(CL67&lt;=0,"0-21",IF(CM67&lt;=0,"0-22",IF(CN67&lt;=0,"0-23",IF(CO67&lt;=0,"0-24","0-25 более 24"))))))))))))))))))))))))))</f>
        <v>Нет планов</v>
      </c>
      <c r="AW67" s="126">
        <f t="shared" ref="AW67" si="930">IF(AT67="Да",W67,0)</f>
        <v>465533.04000000004</v>
      </c>
      <c r="AX67" s="124"/>
      <c r="AY67" s="115">
        <f t="shared" ref="AY67" si="931">IF(AX67&gt;6,W67,0)</f>
        <v>0</v>
      </c>
      <c r="AZ67" s="124" t="s">
        <v>1025</v>
      </c>
      <c r="BA67" s="26" t="s">
        <v>302</v>
      </c>
      <c r="BB67" s="26" t="s">
        <v>370</v>
      </c>
      <c r="BC67" s="27" t="s">
        <v>187</v>
      </c>
      <c r="BD67" s="28" t="s">
        <v>187</v>
      </c>
      <c r="BE67" s="29">
        <v>0</v>
      </c>
      <c r="BF67" s="29">
        <f t="shared" ref="BF67" si="932">BE67*FH67</f>
        <v>0</v>
      </c>
      <c r="BG67" s="29">
        <v>0</v>
      </c>
      <c r="BH67" s="29">
        <f t="shared" ref="BH67" si="933">BG67*FH67</f>
        <v>0</v>
      </c>
      <c r="BI67" s="99">
        <v>0</v>
      </c>
      <c r="BJ67" s="109" t="s">
        <v>187</v>
      </c>
      <c r="BK67" s="95">
        <v>0</v>
      </c>
      <c r="BL67" s="95">
        <v>0</v>
      </c>
      <c r="BM67" s="95">
        <v>0</v>
      </c>
      <c r="BN67" s="95">
        <v>0</v>
      </c>
      <c r="BO67" s="95">
        <v>0</v>
      </c>
      <c r="BP67" s="95">
        <v>0</v>
      </c>
      <c r="BQ67" s="95">
        <f t="shared" ref="BQ67" si="934">IF(COUNTIF(BK67:BP67,"&gt;0")=0,0,SUM(BK67:BP67)/COUNTIF(BK67:BP67,"&gt;0"))</f>
        <v>0</v>
      </c>
      <c r="BR67" s="95">
        <f t="shared" ref="BR67" si="935">IF(OR(Q67=0,SUM(BK67:BP67)=0,V67&gt;Q67),V67-BK67,Q67-BK67)</f>
        <v>81816</v>
      </c>
      <c r="BS67" s="95">
        <f t="shared" ref="BS67:BW67" si="936">BR67-BL67</f>
        <v>81816</v>
      </c>
      <c r="BT67" s="95">
        <f t="shared" si="936"/>
        <v>81816</v>
      </c>
      <c r="BU67" s="95">
        <f t="shared" si="936"/>
        <v>81816</v>
      </c>
      <c r="BV67" s="95">
        <f t="shared" si="936"/>
        <v>81816</v>
      </c>
      <c r="BW67" s="95">
        <f t="shared" si="936"/>
        <v>81816</v>
      </c>
      <c r="BX67" s="95">
        <f t="shared" ref="BX67:CO67" si="937">BW67-$BQ67</f>
        <v>81816</v>
      </c>
      <c r="BY67" s="95">
        <f t="shared" si="937"/>
        <v>81816</v>
      </c>
      <c r="BZ67" s="95">
        <f t="shared" si="937"/>
        <v>81816</v>
      </c>
      <c r="CA67" s="95">
        <f t="shared" si="937"/>
        <v>81816</v>
      </c>
      <c r="CB67" s="95">
        <f t="shared" si="937"/>
        <v>81816</v>
      </c>
      <c r="CC67" s="95">
        <f t="shared" si="937"/>
        <v>81816</v>
      </c>
      <c r="CD67" s="95">
        <f t="shared" si="937"/>
        <v>81816</v>
      </c>
      <c r="CE67" s="95">
        <f t="shared" si="937"/>
        <v>81816</v>
      </c>
      <c r="CF67" s="95">
        <f t="shared" si="937"/>
        <v>81816</v>
      </c>
      <c r="CG67" s="95">
        <f t="shared" si="937"/>
        <v>81816</v>
      </c>
      <c r="CH67" s="95">
        <f t="shared" si="937"/>
        <v>81816</v>
      </c>
      <c r="CI67" s="95">
        <f t="shared" si="937"/>
        <v>81816</v>
      </c>
      <c r="CJ67" s="95">
        <f t="shared" si="937"/>
        <v>81816</v>
      </c>
      <c r="CK67" s="95">
        <f t="shared" si="937"/>
        <v>81816</v>
      </c>
      <c r="CL67" s="95">
        <f t="shared" si="937"/>
        <v>81816</v>
      </c>
      <c r="CM67" s="95">
        <f t="shared" si="937"/>
        <v>81816</v>
      </c>
      <c r="CN67" s="95">
        <f t="shared" si="937"/>
        <v>81816</v>
      </c>
      <c r="CO67" s="95">
        <f t="shared" si="937"/>
        <v>81816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  <c r="CV67" s="121">
        <f t="shared" ref="CV67" si="938">IF(COUNTIF(CP67:CU67,"&gt;0")=0,0,SUM(CP67:CU67)/COUNTIF(CP67:CU67,"&gt;0"))</f>
        <v>0</v>
      </c>
      <c r="CW67" s="31" t="s">
        <v>187</v>
      </c>
      <c r="CX67" s="31" t="s">
        <v>187</v>
      </c>
      <c r="CY67" s="62">
        <v>0</v>
      </c>
      <c r="CZ67" s="62">
        <v>0</v>
      </c>
      <c r="DA67" s="102">
        <f t="shared" ref="DA67" si="939">IFERROR(CZ67/CY67,0)</f>
        <v>0</v>
      </c>
      <c r="DB67" s="62">
        <f t="shared" ref="DB67" si="940">CY67*FH67</f>
        <v>0</v>
      </c>
      <c r="DC67" s="62">
        <f t="shared" ref="DC67" si="941">CZ67*FH67</f>
        <v>0</v>
      </c>
      <c r="DD67" s="102">
        <f t="shared" ref="DD67" si="942">IFERROR(DC67/DB67,0)</f>
        <v>0</v>
      </c>
      <c r="DE67" s="31">
        <v>0</v>
      </c>
      <c r="DG67" s="31">
        <v>0</v>
      </c>
      <c r="DH67" s="48">
        <f t="shared" ref="DH67" si="943">IFERROR(ROUNDUP(DG67/$EX67,0)*$EY67,0)</f>
        <v>0</v>
      </c>
      <c r="DI67" s="62">
        <v>81816</v>
      </c>
      <c r="DJ67" s="62">
        <v>465835.85</v>
      </c>
      <c r="DK67" s="48">
        <f t="shared" ref="DK67" si="944">IFERROR(ROUNDUP(DI67/$EX67,0)*$EY67,0)</f>
        <v>41</v>
      </c>
      <c r="DL67" s="62">
        <v>0</v>
      </c>
      <c r="DM67" s="62">
        <v>0</v>
      </c>
      <c r="DN67" s="62">
        <v>81816</v>
      </c>
      <c r="DO67" s="62">
        <v>465835.85</v>
      </c>
      <c r="DP67" s="48">
        <f t="shared" ref="DP67" si="945">IFERROR(ROUNDUP(DN67/$EX67,0)*$EY67,0)</f>
        <v>41</v>
      </c>
      <c r="DQ67" s="62">
        <v>0</v>
      </c>
      <c r="DR67" s="62">
        <v>0</v>
      </c>
      <c r="DS67" s="62">
        <v>81816</v>
      </c>
      <c r="DT67" s="62">
        <v>465835.85</v>
      </c>
      <c r="DU67" s="48">
        <f t="shared" ref="DU67" si="946">IFERROR(ROUNDUP(DS67/$EX67,0)*$EY67,0)</f>
        <v>41</v>
      </c>
      <c r="DV67" s="62">
        <v>0</v>
      </c>
      <c r="DW67" s="62">
        <v>0</v>
      </c>
      <c r="DX67" s="62">
        <f t="shared" ref="DX67" si="947">$DF67*BK67/30</f>
        <v>0</v>
      </c>
      <c r="DY67" s="62">
        <f t="shared" ref="DY67" si="948">DX67*$FH67</f>
        <v>0</v>
      </c>
      <c r="DZ67" s="48">
        <f t="shared" ref="DZ67" si="949">IFERROR(ROUNDUP(DX67/$EX67,0)*$EY67,0)</f>
        <v>0</v>
      </c>
      <c r="EA67" s="62">
        <f t="shared" ref="EA67" si="950">$DF67*BL67/30</f>
        <v>0</v>
      </c>
      <c r="EB67" s="62">
        <f t="shared" ref="EB67" si="951">EA67*$FH67</f>
        <v>0</v>
      </c>
      <c r="EC67" s="48">
        <f t="shared" ref="EC67" si="952">IFERROR(ROUNDUP(EA67/$EX67,0)*$EY67,0)</f>
        <v>0</v>
      </c>
      <c r="ED67" s="62">
        <f t="shared" ref="ED67" si="953">$DF67*BM67/30</f>
        <v>0</v>
      </c>
      <c r="EE67" s="62">
        <f t="shared" ref="EE67" si="954">ED67*$FH67</f>
        <v>0</v>
      </c>
      <c r="EF67" s="48">
        <f t="shared" ref="EF67" si="955">IFERROR(ROUNDUP(ED67/$EX67,0)*$EY67,0)</f>
        <v>0</v>
      </c>
      <c r="EG67" s="62">
        <f t="shared" ref="EG67" si="956">$DF67*BN67/30</f>
        <v>0</v>
      </c>
      <c r="EH67" s="62">
        <f t="shared" ref="EH67" si="957">EG67*$FH67</f>
        <v>0</v>
      </c>
      <c r="EI67" s="48">
        <f t="shared" ref="EI67" si="958">IFERROR(ROUNDUP(EG67/$EX67,0)*$EY67,0)</f>
        <v>0</v>
      </c>
      <c r="EJ67" s="62">
        <f t="shared" ref="EJ67" si="959">$DF67*BO67/30</f>
        <v>0</v>
      </c>
      <c r="EK67" s="62">
        <f t="shared" ref="EK67" si="960">EJ67*$FH67</f>
        <v>0</v>
      </c>
      <c r="EL67" s="48">
        <f t="shared" ref="EL67" si="961">IFERROR(ROUNDUP(EJ67/$EX67,0)*$EY67,0)</f>
        <v>0</v>
      </c>
      <c r="EM67" s="62">
        <f t="shared" ref="EM67" si="962">$DF67*BP67/30</f>
        <v>0</v>
      </c>
      <c r="EN67" s="62">
        <f t="shared" ref="EN67" si="963">EM67*$FH67</f>
        <v>0</v>
      </c>
      <c r="EO67" s="48">
        <f t="shared" ref="EO67" si="964">IFERROR(ROUNDUP(EM67/$EX67,0)*$EY67,0)</f>
        <v>0</v>
      </c>
      <c r="EP67" s="62">
        <f t="shared" ref="EP67:ER67" si="965">BK67*$FH67</f>
        <v>0</v>
      </c>
      <c r="EQ67" s="62">
        <f t="shared" si="965"/>
        <v>0</v>
      </c>
      <c r="ER67" s="62">
        <f t="shared" si="965"/>
        <v>0</v>
      </c>
      <c r="ES67" s="62">
        <f t="shared" ref="ES67:EU67" si="966">BN67*$FH67</f>
        <v>0</v>
      </c>
      <c r="ET67" s="62">
        <f t="shared" si="966"/>
        <v>0</v>
      </c>
      <c r="EU67" s="62">
        <f t="shared" si="966"/>
        <v>0</v>
      </c>
      <c r="EV67" s="31" t="s">
        <v>192</v>
      </c>
      <c r="EW67" s="103">
        <v>0</v>
      </c>
      <c r="EX67" s="31">
        <v>2000</v>
      </c>
      <c r="EY67" s="31">
        <v>1</v>
      </c>
      <c r="FB67" s="119"/>
      <c r="FC67" s="119"/>
      <c r="FE67" s="105">
        <v>5.69</v>
      </c>
      <c r="FF67" s="105">
        <v>5.69</v>
      </c>
      <c r="FG67" s="105">
        <v>5.69</v>
      </c>
      <c r="FH67" s="106">
        <v>5.69</v>
      </c>
      <c r="FI67" s="107" t="b">
        <f t="shared" ref="FI67" si="967">EXACT(AT67,AP67)</f>
        <v>1</v>
      </c>
      <c r="FJ67" s="34"/>
      <c r="FK67" s="104" t="s">
        <v>302</v>
      </c>
      <c r="FL67" s="104" t="s">
        <v>370</v>
      </c>
      <c r="FM67" s="104" t="s">
        <v>187</v>
      </c>
      <c r="FN67" s="104" t="s">
        <v>187</v>
      </c>
      <c r="FO67" s="104">
        <v>0</v>
      </c>
      <c r="FP67" s="104"/>
      <c r="FQ67" s="104">
        <v>0</v>
      </c>
      <c r="FR67" s="120" t="b">
        <f t="shared" si="57"/>
        <v>1</v>
      </c>
      <c r="FS67" s="120" t="b">
        <f t="shared" si="58"/>
        <v>1</v>
      </c>
      <c r="FT67" s="120" t="b">
        <f t="shared" si="59"/>
        <v>1</v>
      </c>
      <c r="FU67" s="120" t="b">
        <f t="shared" si="60"/>
        <v>1</v>
      </c>
      <c r="FV67" s="120" t="b">
        <f t="shared" si="61"/>
        <v>1</v>
      </c>
      <c r="FW67" s="120"/>
      <c r="FX67" s="120" t="b">
        <f t="shared" ref="FX67" si="968">EXACT(FQ67,BI67)</f>
        <v>1</v>
      </c>
      <c r="FY67" s="104" t="s">
        <v>371</v>
      </c>
      <c r="FZ67" s="104" t="b">
        <f t="shared" ref="FZ67" si="969">EXACT(FY67,C67)</f>
        <v>0</v>
      </c>
      <c r="GA67" s="120">
        <v>0</v>
      </c>
      <c r="GB67" s="120" t="s">
        <v>232</v>
      </c>
      <c r="GC67" s="120"/>
      <c r="GD67" s="104" t="s">
        <v>368</v>
      </c>
      <c r="GE67" s="104">
        <v>0</v>
      </c>
      <c r="GF67" s="104" t="e">
        <v>#N/A</v>
      </c>
      <c r="GG67" s="104">
        <v>0</v>
      </c>
      <c r="GH67" s="120" t="b">
        <f t="shared" ref="GH67" si="970">EXACT(GD67,C67)</f>
        <v>1</v>
      </c>
      <c r="GI67" s="8" t="b">
        <f t="shared" ref="GI67" si="971">EXACT(GG67,G67)</f>
        <v>0</v>
      </c>
      <c r="GJ67" s="31" t="s">
        <v>203</v>
      </c>
    </row>
    <row r="68" spans="1:192" s="31" customFormat="1" ht="105" hidden="1" x14ac:dyDescent="0.25">
      <c r="A68" s="93">
        <v>149652</v>
      </c>
      <c r="B68" s="93">
        <v>667184</v>
      </c>
      <c r="C68" s="110" t="s">
        <v>214</v>
      </c>
      <c r="D68" s="93" t="s">
        <v>374</v>
      </c>
      <c r="E68" s="93" t="s">
        <v>374</v>
      </c>
      <c r="F68" s="93" t="s">
        <v>202</v>
      </c>
      <c r="G68" s="110"/>
      <c r="H68" s="93" t="s">
        <v>81</v>
      </c>
      <c r="I68" s="93" t="s">
        <v>211</v>
      </c>
      <c r="J68" s="93" t="s">
        <v>204</v>
      </c>
      <c r="K68" s="93" t="s">
        <v>217</v>
      </c>
      <c r="L68" s="93">
        <v>0</v>
      </c>
      <c r="M68" s="93"/>
      <c r="N68" s="122">
        <v>0</v>
      </c>
      <c r="O68" s="122">
        <v>0</v>
      </c>
      <c r="P68" s="122" t="str">
        <f t="shared" ref="P68:P71" si="972">IF(AND(N68=0,O68=0),"нет минмакс",IF((S68-N68)&lt;0,"меньше мин",IF((S68-O68)&gt;0,"больше макс","в диапазоне")))</f>
        <v>нет минмакс</v>
      </c>
      <c r="Q68" s="95">
        <v>636</v>
      </c>
      <c r="R68" s="95">
        <f t="shared" ref="R68:R71" si="973">Q68*FH68</f>
        <v>280526.88</v>
      </c>
      <c r="S68" s="94">
        <v>636</v>
      </c>
      <c r="T68" s="94">
        <v>280526.88</v>
      </c>
      <c r="U68" s="94">
        <f t="shared" ref="U68:U71" si="974">IFERROR(ROUNDUP(S68/$EX68,0)*$EY68,0)</f>
        <v>2</v>
      </c>
      <c r="V68" s="94">
        <f t="shared" ref="V68:V71" si="975">SUM(Z68:AD68)</f>
        <v>624</v>
      </c>
      <c r="W68" s="94">
        <f t="shared" ref="W68:W71" si="976">V68*FH68</f>
        <v>275233.91999999998</v>
      </c>
      <c r="X68" s="94">
        <f t="shared" ref="X68:X71" si="977">IFERROR(ROUNDUP(V68/$EX68,0)*$EY68,0)</f>
        <v>2</v>
      </c>
      <c r="Y68" s="113"/>
      <c r="Z68" s="95">
        <v>624</v>
      </c>
      <c r="AA68" s="94">
        <v>0</v>
      </c>
      <c r="AB68" s="94">
        <v>0</v>
      </c>
      <c r="AC68" s="95">
        <v>0</v>
      </c>
      <c r="AD68" s="95">
        <v>0</v>
      </c>
      <c r="AE68" s="95">
        <f t="shared" ref="AE68:AE71" si="978">AA68*FH68</f>
        <v>0</v>
      </c>
      <c r="AF68" s="95">
        <f t="shared" ref="AF68:AF71" si="979">AB68*FH68</f>
        <v>0</v>
      </c>
      <c r="AG68" s="96">
        <v>1686</v>
      </c>
      <c r="AH68" s="95">
        <f t="shared" ref="AH68:AH71" si="980">V68-AG68</f>
        <v>-1062</v>
      </c>
      <c r="AI68" s="94">
        <f t="shared" ref="AI68:AI71" si="981">IF(AH68&gt;0,AH68*FH68,0)</f>
        <v>0</v>
      </c>
      <c r="AJ68" s="94">
        <f t="shared" ref="AJ68:AJ71" si="982">CU68</f>
        <v>0</v>
      </c>
      <c r="AK68" s="94">
        <f t="shared" ref="AK68:AK71" si="983">SUM(CS68:CU68)</f>
        <v>480</v>
      </c>
      <c r="AL68" s="94">
        <f t="shared" ref="AL68:AL71" si="984">SUM(CP68:CU68)</f>
        <v>480</v>
      </c>
      <c r="AM68" s="94">
        <f t="shared" ref="AM68:AM71" si="985">SUM(BK68:BP68)</f>
        <v>1602</v>
      </c>
      <c r="AN68" s="94">
        <f t="shared" ref="AN68:AN71" si="986">IFERROR(S68/BQ68*30,"нет оборота")</f>
        <v>71.460674157303373</v>
      </c>
      <c r="AO68" s="94" t="str">
        <f t="shared" ref="AO68:AO71" si="987">IF(S68=0,"нет остатка",IF(AN68="нет оборота","нет плана",IF(AN68&lt;30,"&lt; 30 дней",IF(AND(AN68&gt;=30,AN68&lt;60),"&gt; 30 дней (до 60)",IF(AND(AN68&gt;=60,AN68&lt;70),"&gt; 60 дней (до 70)",IF(AND(AN68&gt;=70,AN68&lt;80),"&gt; 70 дней (до 80)",IF(AND(AN68&gt;=80,AN68&lt;90),"&gt; 80 дней (до 90)",IF(AND(AN68&gt;=90,AN68&lt;120),"&gt; 90 дней (до 120)",IF(AN68&gt;=120,"&gt; 120 дней")))))))))</f>
        <v>&gt; 70 дней (до 80)</v>
      </c>
      <c r="AP68" s="94" t="s">
        <v>195</v>
      </c>
      <c r="AQ68" s="123" t="s">
        <v>200</v>
      </c>
      <c r="AR68" s="94" t="s">
        <v>195</v>
      </c>
      <c r="AS68" s="116" t="s">
        <v>198</v>
      </c>
      <c r="AT68" s="94" t="s">
        <v>195</v>
      </c>
      <c r="AU68" s="94"/>
      <c r="AV68" s="97" t="str">
        <f t="shared" ref="AV68:AV71" si="988">IF(V68=0,"нет остатка",IF(SUM(BK68:BP68)=0,"Нет планов",IF(BR68&lt;=0,"0-01",IF(BS68&lt;=0,"0-02",IF(BT68&lt;=0,"0-03",IF(BU68&lt;=0,"0-04",IF(BV68&lt;=0,"0-05",IF(BW68&lt;=0,"0-06",IF(BX68&lt;=0,"0-07",IF(BY68&lt;=0,"0-08",IF(BZ68&lt;=0,"0-09",IF(CA68&lt;=0,"0-10",IF(CB68&lt;=0,"0-11",IF(CC68&lt;=0,"0-12",IF(CD68&lt;=0,"0-13",IF(CE68&lt;=0,"0-14",IF(CF68&lt;=0,"0-15",IF(CG68&lt;=0,"0-16",IF(CH68&lt;=0,"0-17",IF(CI68&lt;=0,"0-18",IF(CJ68&lt;=0,"0-19",IF(CK68&lt;=0,"0-20",IF(CL68&lt;=0,"0-21",IF(CM68&lt;=0,"0-22",IF(CN68&lt;=0,"0-23",IF(CO68&lt;=0,"0-24","0-25 более 24"))))))))))))))))))))))))))</f>
        <v>0-03</v>
      </c>
      <c r="AW68" s="98">
        <f t="shared" ref="AW68:AW71" si="989">IF(AT68="Да",W68,0)</f>
        <v>275233.91999999998</v>
      </c>
      <c r="AX68" s="14">
        <f t="shared" ref="AX68:AX71" si="990">MONTH(BC68)-6</f>
        <v>6</v>
      </c>
      <c r="AY68" s="94">
        <f t="shared" ref="AY68:AY71" si="991">IF(AX68&gt;6,W68,0)</f>
        <v>0</v>
      </c>
      <c r="AZ68" s="93" t="s">
        <v>1026</v>
      </c>
      <c r="BA68" s="26" t="s">
        <v>201</v>
      </c>
      <c r="BB68" s="26" t="s">
        <v>354</v>
      </c>
      <c r="BC68" s="27">
        <v>46022</v>
      </c>
      <c r="BD68" s="28" t="s">
        <v>355</v>
      </c>
      <c r="BE68" s="29">
        <v>0</v>
      </c>
      <c r="BF68" s="29">
        <f t="shared" ref="BF68:BF71" si="992">BE68*FH68</f>
        <v>0</v>
      </c>
      <c r="BG68" s="29">
        <v>0</v>
      </c>
      <c r="BH68" s="29">
        <f t="shared" ref="BH68:BH71" si="993">BG68*FH68</f>
        <v>0</v>
      </c>
      <c r="BI68" s="99">
        <v>0</v>
      </c>
      <c r="BJ68" s="109" t="s">
        <v>187</v>
      </c>
      <c r="BK68" s="100">
        <v>267</v>
      </c>
      <c r="BL68" s="100">
        <v>267</v>
      </c>
      <c r="BM68" s="100">
        <v>267</v>
      </c>
      <c r="BN68" s="100">
        <v>267</v>
      </c>
      <c r="BO68" s="100">
        <v>267</v>
      </c>
      <c r="BP68" s="100">
        <v>267</v>
      </c>
      <c r="BQ68" s="95">
        <f t="shared" ref="BQ68:BQ71" si="994">IF(COUNTIF(BK68:BP68,"&gt;0")=0,0,SUM(BK68:BP68)/COUNTIF(BK68:BP68,"&gt;0"))</f>
        <v>267</v>
      </c>
      <c r="BR68" s="95">
        <f t="shared" ref="BR68:BR71" si="995">IF(OR(Q68=0,SUM(BK68:BP68)=0,V68&gt;Q68),V68-BK68,Q68-BK68)</f>
        <v>369</v>
      </c>
      <c r="BS68" s="95">
        <f t="shared" ref="BS68:BW71" si="996">BR68-BL68</f>
        <v>102</v>
      </c>
      <c r="BT68" s="95">
        <f t="shared" si="996"/>
        <v>-165</v>
      </c>
      <c r="BU68" s="95">
        <f t="shared" si="996"/>
        <v>-432</v>
      </c>
      <c r="BV68" s="95">
        <f t="shared" si="996"/>
        <v>-699</v>
      </c>
      <c r="BW68" s="95">
        <f t="shared" si="996"/>
        <v>-966</v>
      </c>
      <c r="BX68" s="95">
        <f t="shared" ref="BX68:CO71" si="997">BW68-$BQ68</f>
        <v>-1233</v>
      </c>
      <c r="BY68" s="95">
        <f t="shared" si="997"/>
        <v>-1500</v>
      </c>
      <c r="BZ68" s="95">
        <f t="shared" si="997"/>
        <v>-1767</v>
      </c>
      <c r="CA68" s="95">
        <f t="shared" si="997"/>
        <v>-2034</v>
      </c>
      <c r="CB68" s="95">
        <f t="shared" si="997"/>
        <v>-2301</v>
      </c>
      <c r="CC68" s="95">
        <f t="shared" si="997"/>
        <v>-2568</v>
      </c>
      <c r="CD68" s="95">
        <f t="shared" si="997"/>
        <v>-2835</v>
      </c>
      <c r="CE68" s="95">
        <f t="shared" si="997"/>
        <v>-3102</v>
      </c>
      <c r="CF68" s="95">
        <f t="shared" si="997"/>
        <v>-3369</v>
      </c>
      <c r="CG68" s="95">
        <f t="shared" si="997"/>
        <v>-3636</v>
      </c>
      <c r="CH68" s="95">
        <f t="shared" si="997"/>
        <v>-3903</v>
      </c>
      <c r="CI68" s="95">
        <f t="shared" si="997"/>
        <v>-4170</v>
      </c>
      <c r="CJ68" s="95">
        <f t="shared" si="997"/>
        <v>-4437</v>
      </c>
      <c r="CK68" s="95">
        <f t="shared" si="997"/>
        <v>-4704</v>
      </c>
      <c r="CL68" s="95">
        <f t="shared" si="997"/>
        <v>-4971</v>
      </c>
      <c r="CM68" s="95">
        <f t="shared" si="997"/>
        <v>-5238</v>
      </c>
      <c r="CN68" s="95">
        <f t="shared" si="997"/>
        <v>-5505</v>
      </c>
      <c r="CO68" s="95">
        <f t="shared" si="997"/>
        <v>-5772</v>
      </c>
      <c r="CP68" s="100">
        <v>0</v>
      </c>
      <c r="CQ68" s="100">
        <v>0</v>
      </c>
      <c r="CR68" s="100">
        <v>0</v>
      </c>
      <c r="CS68" s="100">
        <v>480</v>
      </c>
      <c r="CT68" s="100">
        <v>0</v>
      </c>
      <c r="CU68" s="100">
        <v>0</v>
      </c>
      <c r="CV68" s="101">
        <f t="shared" ref="CV68:CV71" si="998">IF(COUNTIF(CP68:CU68,"&gt;0")=0,0,SUM(CP68:CU68)/COUNTIF(CP68:CU68,"&gt;0"))</f>
        <v>480</v>
      </c>
      <c r="CW68" s="31" t="s">
        <v>187</v>
      </c>
      <c r="CX68" s="31" t="s">
        <v>187</v>
      </c>
      <c r="CY68" s="62">
        <v>0</v>
      </c>
      <c r="CZ68" s="62">
        <v>480</v>
      </c>
      <c r="DA68" s="102">
        <f t="shared" ref="DA68:DA71" si="999">IFERROR(CZ68/CY68,0)</f>
        <v>0</v>
      </c>
      <c r="DB68" s="62">
        <f t="shared" ref="DB68:DB71" si="1000">CY68*FH68</f>
        <v>0</v>
      </c>
      <c r="DC68" s="62">
        <f t="shared" ref="DC68:DC71" si="1001">CZ68*FH68</f>
        <v>211718.39999999999</v>
      </c>
      <c r="DD68" s="102">
        <f t="shared" ref="DD68:DD71" si="1002">IFERROR(DC68/DB68,0)</f>
        <v>0</v>
      </c>
      <c r="DE68" s="31">
        <v>0</v>
      </c>
      <c r="DG68" s="31">
        <v>0</v>
      </c>
      <c r="DH68" s="48">
        <f t="shared" ref="DH68:DH71" si="1003">IFERROR(ROUNDUP(DG68/$EX68,0)*$EY68,0)</f>
        <v>0</v>
      </c>
      <c r="DI68" s="62">
        <v>1116</v>
      </c>
      <c r="DJ68" s="62">
        <v>492241.97</v>
      </c>
      <c r="DK68" s="48">
        <f t="shared" ref="DK68:DK71" si="1004">IFERROR(ROUNDUP(DI68/$EX68,0)*$EY68,0)</f>
        <v>3</v>
      </c>
      <c r="DL68" s="62">
        <v>0</v>
      </c>
      <c r="DM68" s="62">
        <v>0</v>
      </c>
      <c r="DN68" s="62">
        <v>1116</v>
      </c>
      <c r="DO68" s="62">
        <v>492241.97</v>
      </c>
      <c r="DP68" s="48">
        <f t="shared" ref="DP68:DP71" si="1005">IFERROR(ROUNDUP(DN68/$EX68,0)*$EY68,0)</f>
        <v>3</v>
      </c>
      <c r="DQ68" s="62">
        <v>0</v>
      </c>
      <c r="DR68" s="62">
        <v>0</v>
      </c>
      <c r="DS68" s="62">
        <v>1100.5170000000001</v>
      </c>
      <c r="DT68" s="62">
        <v>483212.43699999998</v>
      </c>
      <c r="DU68" s="48">
        <f t="shared" ref="DU68:DU71" si="1006">IFERROR(ROUNDUP(DS68/$EX68,0)*$EY68,0)</f>
        <v>3</v>
      </c>
      <c r="DV68" s="62">
        <v>480</v>
      </c>
      <c r="DW68" s="62">
        <v>211716.97411764707</v>
      </c>
      <c r="DX68" s="62">
        <f t="shared" ref="DX68:DX71" si="1007">$DF68*BK68/30</f>
        <v>0</v>
      </c>
      <c r="DY68" s="62">
        <f t="shared" ref="DY68:DY71" si="1008">DX68*$FH68</f>
        <v>0</v>
      </c>
      <c r="DZ68" s="48">
        <f t="shared" ref="DZ68:DZ71" si="1009">IFERROR(ROUNDUP(DX68/$EX68,0)*$EY68,0)</f>
        <v>0</v>
      </c>
      <c r="EA68" s="62">
        <f t="shared" ref="EA68:EA71" si="1010">$DF68*BL68/30</f>
        <v>0</v>
      </c>
      <c r="EB68" s="62">
        <f t="shared" ref="EB68:EB71" si="1011">EA68*$FH68</f>
        <v>0</v>
      </c>
      <c r="EC68" s="48">
        <f t="shared" ref="EC68:EC71" si="1012">IFERROR(ROUNDUP(EA68/$EX68,0)*$EY68,0)</f>
        <v>0</v>
      </c>
      <c r="ED68" s="62">
        <f t="shared" ref="ED68:ED71" si="1013">$DF68*BM68/30</f>
        <v>0</v>
      </c>
      <c r="EE68" s="62">
        <f t="shared" ref="EE68:EE71" si="1014">ED68*$FH68</f>
        <v>0</v>
      </c>
      <c r="EF68" s="48">
        <f t="shared" ref="EF68:EF71" si="1015">IFERROR(ROUNDUP(ED68/$EX68,0)*$EY68,0)</f>
        <v>0</v>
      </c>
      <c r="EG68" s="62">
        <f t="shared" ref="EG68:EG71" si="1016">$DF68*BN68/30</f>
        <v>0</v>
      </c>
      <c r="EH68" s="62">
        <f t="shared" ref="EH68:EH71" si="1017">EG68*$FH68</f>
        <v>0</v>
      </c>
      <c r="EI68" s="48">
        <f t="shared" ref="EI68:EI71" si="1018">IFERROR(ROUNDUP(EG68/$EX68,0)*$EY68,0)</f>
        <v>0</v>
      </c>
      <c r="EJ68" s="62">
        <f t="shared" ref="EJ68:EJ71" si="1019">$DF68*BO68/30</f>
        <v>0</v>
      </c>
      <c r="EK68" s="62">
        <f t="shared" ref="EK68:EK71" si="1020">EJ68*$FH68</f>
        <v>0</v>
      </c>
      <c r="EL68" s="48">
        <f t="shared" ref="EL68:EL71" si="1021">IFERROR(ROUNDUP(EJ68/$EX68,0)*$EY68,0)</f>
        <v>0</v>
      </c>
      <c r="EM68" s="62">
        <f t="shared" ref="EM68:EM71" si="1022">$DF68*BP68/30</f>
        <v>0</v>
      </c>
      <c r="EN68" s="62">
        <f t="shared" ref="EN68:EN71" si="1023">EM68*$FH68</f>
        <v>0</v>
      </c>
      <c r="EO68" s="48">
        <f t="shared" ref="EO68:EO71" si="1024">IFERROR(ROUNDUP(EM68/$EX68,0)*$EY68,0)</f>
        <v>0</v>
      </c>
      <c r="EP68" s="62">
        <f t="shared" ref="EP68:ER71" si="1025">BK68*$FH68</f>
        <v>117768.36</v>
      </c>
      <c r="EQ68" s="62">
        <f t="shared" si="1025"/>
        <v>117768.36</v>
      </c>
      <c r="ER68" s="62">
        <f t="shared" si="1025"/>
        <v>117768.36</v>
      </c>
      <c r="ES68" s="62">
        <f t="shared" ref="ES68:EU71" si="1026">BN68*$FH68</f>
        <v>117768.36</v>
      </c>
      <c r="ET68" s="62">
        <f t="shared" si="1026"/>
        <v>117768.36</v>
      </c>
      <c r="EU68" s="62">
        <f t="shared" si="1026"/>
        <v>117768.36</v>
      </c>
      <c r="EV68" s="31" t="s">
        <v>498</v>
      </c>
      <c r="EW68" s="103">
        <v>0</v>
      </c>
      <c r="EX68" s="104">
        <v>540</v>
      </c>
      <c r="EY68" s="104">
        <v>1</v>
      </c>
      <c r="EZ68" s="104"/>
      <c r="FA68" s="104"/>
      <c r="FB68" s="119"/>
      <c r="FC68" s="119"/>
      <c r="FE68" s="105">
        <v>441.08</v>
      </c>
      <c r="FF68" s="105">
        <v>441.08</v>
      </c>
      <c r="FG68" s="105">
        <v>441.08</v>
      </c>
      <c r="FH68" s="106">
        <v>441.08</v>
      </c>
      <c r="FI68" s="107" t="b">
        <f t="shared" ref="FI68:FI71" si="1027">EXACT(AT68,AP68)</f>
        <v>1</v>
      </c>
      <c r="FJ68" s="34"/>
      <c r="FK68" s="104" t="s">
        <v>201</v>
      </c>
      <c r="FL68" s="104" t="s">
        <v>354</v>
      </c>
      <c r="FM68" s="104">
        <v>46022</v>
      </c>
      <c r="FN68" s="104" t="s">
        <v>355</v>
      </c>
      <c r="FO68" s="104">
        <v>0</v>
      </c>
      <c r="FP68" s="104"/>
      <c r="FQ68" s="104">
        <v>0</v>
      </c>
      <c r="FR68" s="104" t="b">
        <f t="shared" si="57"/>
        <v>1</v>
      </c>
      <c r="FS68" s="104" t="b">
        <f t="shared" si="58"/>
        <v>1</v>
      </c>
      <c r="FT68" s="104" t="b">
        <f t="shared" si="59"/>
        <v>1</v>
      </c>
      <c r="FU68" s="104" t="b">
        <f t="shared" si="60"/>
        <v>1</v>
      </c>
      <c r="FV68" s="104" t="b">
        <f t="shared" si="61"/>
        <v>1</v>
      </c>
      <c r="FW68" s="104"/>
      <c r="FX68" s="104" t="b">
        <f t="shared" ref="FX68:FX71" si="1028">EXACT(FQ68,BI68)</f>
        <v>1</v>
      </c>
      <c r="FY68" s="104" t="s">
        <v>214</v>
      </c>
      <c r="FZ68" s="104" t="b">
        <f t="shared" ref="FZ68:FZ71" si="1029">EXACT(FY68,C68)</f>
        <v>1</v>
      </c>
      <c r="GA68" s="104">
        <v>0</v>
      </c>
      <c r="GB68" s="104" t="s">
        <v>202</v>
      </c>
      <c r="GC68" s="104"/>
      <c r="GD68" s="104" t="s">
        <v>214</v>
      </c>
      <c r="GE68" s="104">
        <v>0</v>
      </c>
      <c r="GF68" s="104" t="e">
        <v>#N/A</v>
      </c>
      <c r="GG68" s="104">
        <v>0</v>
      </c>
      <c r="GH68" s="104" t="b">
        <f t="shared" ref="GH68:GH71" si="1030">EXACT(GD68,C68)</f>
        <v>1</v>
      </c>
      <c r="GI68" s="108" t="b">
        <f t="shared" ref="GI68:GI71" si="1031">EXACT(GG68,G68)</f>
        <v>0</v>
      </c>
    </row>
    <row r="69" spans="1:192" s="31" customFormat="1" ht="60" hidden="1" x14ac:dyDescent="0.25">
      <c r="A69" s="109">
        <v>158344</v>
      </c>
      <c r="B69" s="109">
        <v>982122</v>
      </c>
      <c r="C69" s="110" t="s">
        <v>214</v>
      </c>
      <c r="D69" s="109" t="s">
        <v>374</v>
      </c>
      <c r="E69" s="109" t="s">
        <v>375</v>
      </c>
      <c r="F69" s="109" t="s">
        <v>202</v>
      </c>
      <c r="G69" s="110"/>
      <c r="H69" s="109" t="s">
        <v>188</v>
      </c>
      <c r="I69" s="109" t="s">
        <v>228</v>
      </c>
      <c r="J69" s="109" t="s">
        <v>228</v>
      </c>
      <c r="K69" s="109"/>
      <c r="L69" s="109">
        <v>0</v>
      </c>
      <c r="M69" s="109"/>
      <c r="N69" s="111">
        <v>0</v>
      </c>
      <c r="O69" s="111">
        <v>0</v>
      </c>
      <c r="P69" s="111" t="str">
        <f t="shared" si="972"/>
        <v>нет минмакс</v>
      </c>
      <c r="Q69" s="95">
        <v>2730</v>
      </c>
      <c r="R69" s="95">
        <f t="shared" si="973"/>
        <v>210428.4</v>
      </c>
      <c r="S69" s="112">
        <v>2730</v>
      </c>
      <c r="T69" s="112">
        <v>210428.4</v>
      </c>
      <c r="U69" s="112">
        <f t="shared" si="974"/>
        <v>4.5</v>
      </c>
      <c r="V69" s="113">
        <f t="shared" si="975"/>
        <v>2730</v>
      </c>
      <c r="W69" s="113">
        <f t="shared" si="976"/>
        <v>210428.4</v>
      </c>
      <c r="X69" s="113">
        <f t="shared" si="977"/>
        <v>4.5</v>
      </c>
      <c r="Y69" s="113"/>
      <c r="Z69" s="95">
        <v>2730</v>
      </c>
      <c r="AA69" s="95">
        <v>0</v>
      </c>
      <c r="AB69" s="95">
        <v>0</v>
      </c>
      <c r="AC69" s="95">
        <v>0</v>
      </c>
      <c r="AD69" s="95">
        <v>0</v>
      </c>
      <c r="AE69" s="95">
        <f t="shared" si="978"/>
        <v>0</v>
      </c>
      <c r="AF69" s="95">
        <f t="shared" si="979"/>
        <v>0</v>
      </c>
      <c r="AG69" s="114">
        <v>0</v>
      </c>
      <c r="AH69" s="95">
        <f t="shared" si="980"/>
        <v>2730</v>
      </c>
      <c r="AI69" s="115">
        <f t="shared" si="981"/>
        <v>210428.4</v>
      </c>
      <c r="AJ69" s="95">
        <f t="shared" si="982"/>
        <v>0</v>
      </c>
      <c r="AK69" s="95">
        <f t="shared" si="983"/>
        <v>0</v>
      </c>
      <c r="AL69" s="95">
        <f t="shared" si="984"/>
        <v>0</v>
      </c>
      <c r="AM69" s="95">
        <f t="shared" si="985"/>
        <v>267</v>
      </c>
      <c r="AN69" s="95">
        <f t="shared" si="986"/>
        <v>306.74157303370788</v>
      </c>
      <c r="AO69" s="95" t="str">
        <f t="shared" si="987"/>
        <v>&gt; 120 дней</v>
      </c>
      <c r="AP69" s="29" t="s">
        <v>195</v>
      </c>
      <c r="AQ69" s="116" t="s">
        <v>200</v>
      </c>
      <c r="AR69" s="29" t="s">
        <v>195</v>
      </c>
      <c r="AS69" s="116" t="s">
        <v>200</v>
      </c>
      <c r="AT69" s="25" t="s">
        <v>195</v>
      </c>
      <c r="AU69" s="25"/>
      <c r="AV69" s="97" t="str">
        <f t="shared" si="988"/>
        <v>0-16</v>
      </c>
      <c r="AW69" s="117">
        <f t="shared" si="989"/>
        <v>210428.4</v>
      </c>
      <c r="AX69" s="14">
        <f t="shared" si="990"/>
        <v>6</v>
      </c>
      <c r="AY69" s="25">
        <f t="shared" si="991"/>
        <v>0</v>
      </c>
      <c r="AZ69" s="109" t="s">
        <v>1026</v>
      </c>
      <c r="BA69" s="26" t="s">
        <v>196</v>
      </c>
      <c r="BB69" s="26" t="s">
        <v>376</v>
      </c>
      <c r="BC69" s="27">
        <v>46022</v>
      </c>
      <c r="BD69" s="28"/>
      <c r="BE69" s="29">
        <v>0</v>
      </c>
      <c r="BF69" s="29">
        <f t="shared" si="992"/>
        <v>0</v>
      </c>
      <c r="BG69" s="29">
        <v>0</v>
      </c>
      <c r="BH69" s="29">
        <f t="shared" si="993"/>
        <v>0</v>
      </c>
      <c r="BI69" s="99">
        <v>0</v>
      </c>
      <c r="BJ69" s="109">
        <v>0</v>
      </c>
      <c r="BK69" s="95">
        <v>0</v>
      </c>
      <c r="BL69" s="95">
        <v>0</v>
      </c>
      <c r="BM69" s="95">
        <v>0</v>
      </c>
      <c r="BN69" s="95">
        <v>0</v>
      </c>
      <c r="BO69" s="95">
        <v>0</v>
      </c>
      <c r="BP69" s="95">
        <v>267</v>
      </c>
      <c r="BQ69" s="95">
        <f t="shared" si="994"/>
        <v>267</v>
      </c>
      <c r="BR69" s="95">
        <f t="shared" si="995"/>
        <v>2730</v>
      </c>
      <c r="BS69" s="95">
        <f t="shared" si="996"/>
        <v>2730</v>
      </c>
      <c r="BT69" s="95">
        <f t="shared" si="996"/>
        <v>2730</v>
      </c>
      <c r="BU69" s="95">
        <f t="shared" si="996"/>
        <v>2730</v>
      </c>
      <c r="BV69" s="95">
        <f t="shared" si="996"/>
        <v>2730</v>
      </c>
      <c r="BW69" s="95">
        <f t="shared" si="996"/>
        <v>2463</v>
      </c>
      <c r="BX69" s="95">
        <f t="shared" si="997"/>
        <v>2196</v>
      </c>
      <c r="BY69" s="95">
        <f t="shared" si="997"/>
        <v>1929</v>
      </c>
      <c r="BZ69" s="95">
        <f t="shared" si="997"/>
        <v>1662</v>
      </c>
      <c r="CA69" s="95">
        <f t="shared" si="997"/>
        <v>1395</v>
      </c>
      <c r="CB69" s="95">
        <f t="shared" si="997"/>
        <v>1128</v>
      </c>
      <c r="CC69" s="95">
        <f t="shared" si="997"/>
        <v>861</v>
      </c>
      <c r="CD69" s="95">
        <f t="shared" si="997"/>
        <v>594</v>
      </c>
      <c r="CE69" s="95">
        <f t="shared" si="997"/>
        <v>327</v>
      </c>
      <c r="CF69" s="95">
        <f t="shared" si="997"/>
        <v>60</v>
      </c>
      <c r="CG69" s="95">
        <f t="shared" si="997"/>
        <v>-207</v>
      </c>
      <c r="CH69" s="95">
        <f t="shared" si="997"/>
        <v>-474</v>
      </c>
      <c r="CI69" s="95">
        <f t="shared" si="997"/>
        <v>-741</v>
      </c>
      <c r="CJ69" s="95">
        <f t="shared" si="997"/>
        <v>-1008</v>
      </c>
      <c r="CK69" s="95">
        <f t="shared" si="997"/>
        <v>-1275</v>
      </c>
      <c r="CL69" s="95">
        <f t="shared" si="997"/>
        <v>-1542</v>
      </c>
      <c r="CM69" s="95">
        <f t="shared" si="997"/>
        <v>-1809</v>
      </c>
      <c r="CN69" s="95">
        <f t="shared" si="997"/>
        <v>-2076</v>
      </c>
      <c r="CO69" s="95">
        <f t="shared" si="997"/>
        <v>-2343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  <c r="CV69" s="121">
        <f t="shared" si="998"/>
        <v>0</v>
      </c>
      <c r="CW69" s="31">
        <v>0</v>
      </c>
      <c r="CX69" s="31">
        <v>10</v>
      </c>
      <c r="CY69" s="62">
        <v>0</v>
      </c>
      <c r="CZ69" s="62">
        <v>0</v>
      </c>
      <c r="DA69" s="102">
        <f t="shared" si="999"/>
        <v>0</v>
      </c>
      <c r="DB69" s="62">
        <f t="shared" si="1000"/>
        <v>0</v>
      </c>
      <c r="DC69" s="62">
        <f t="shared" si="1001"/>
        <v>0</v>
      </c>
      <c r="DD69" s="102">
        <f t="shared" si="1002"/>
        <v>0</v>
      </c>
      <c r="DE69" s="31">
        <v>0</v>
      </c>
      <c r="DF69" s="31">
        <v>30</v>
      </c>
      <c r="DG69" s="31">
        <v>2370</v>
      </c>
      <c r="DH69" s="48">
        <f t="shared" si="1003"/>
        <v>3</v>
      </c>
      <c r="DI69" s="62">
        <v>2730</v>
      </c>
      <c r="DJ69" s="62">
        <v>210431.34999999998</v>
      </c>
      <c r="DK69" s="48">
        <f t="shared" si="1004"/>
        <v>4.5</v>
      </c>
      <c r="DL69" s="62">
        <v>0</v>
      </c>
      <c r="DM69" s="62">
        <v>0</v>
      </c>
      <c r="DN69" s="62">
        <v>2730</v>
      </c>
      <c r="DO69" s="62">
        <v>210431.34999999998</v>
      </c>
      <c r="DP69" s="48">
        <f t="shared" si="1005"/>
        <v>4.5</v>
      </c>
      <c r="DQ69" s="62">
        <v>0</v>
      </c>
      <c r="DR69" s="62">
        <v>0</v>
      </c>
      <c r="DS69" s="62">
        <v>2730</v>
      </c>
      <c r="DT69" s="62">
        <v>210431.34999999998</v>
      </c>
      <c r="DU69" s="48">
        <f t="shared" si="1006"/>
        <v>4.5</v>
      </c>
      <c r="DV69" s="62">
        <v>0</v>
      </c>
      <c r="DW69" s="62">
        <v>0</v>
      </c>
      <c r="DX69" s="62">
        <f t="shared" si="1007"/>
        <v>0</v>
      </c>
      <c r="DY69" s="62">
        <f t="shared" si="1008"/>
        <v>0</v>
      </c>
      <c r="DZ69" s="48">
        <f t="shared" si="1009"/>
        <v>0</v>
      </c>
      <c r="EA69" s="62">
        <f t="shared" si="1010"/>
        <v>0</v>
      </c>
      <c r="EB69" s="62">
        <f t="shared" si="1011"/>
        <v>0</v>
      </c>
      <c r="EC69" s="48">
        <f t="shared" si="1012"/>
        <v>0</v>
      </c>
      <c r="ED69" s="62">
        <f t="shared" si="1013"/>
        <v>0</v>
      </c>
      <c r="EE69" s="62">
        <f t="shared" si="1014"/>
        <v>0</v>
      </c>
      <c r="EF69" s="48">
        <f t="shared" si="1015"/>
        <v>0</v>
      </c>
      <c r="EG69" s="62">
        <f t="shared" si="1016"/>
        <v>0</v>
      </c>
      <c r="EH69" s="62">
        <f t="shared" si="1017"/>
        <v>0</v>
      </c>
      <c r="EI69" s="48">
        <f t="shared" si="1018"/>
        <v>0</v>
      </c>
      <c r="EJ69" s="62">
        <f t="shared" si="1019"/>
        <v>0</v>
      </c>
      <c r="EK69" s="62">
        <f t="shared" si="1020"/>
        <v>0</v>
      </c>
      <c r="EL69" s="48">
        <f t="shared" si="1021"/>
        <v>0</v>
      </c>
      <c r="EM69" s="62">
        <f t="shared" si="1022"/>
        <v>267</v>
      </c>
      <c r="EN69" s="62">
        <f t="shared" si="1023"/>
        <v>20580.36</v>
      </c>
      <c r="EO69" s="48">
        <f t="shared" si="1024"/>
        <v>1.5</v>
      </c>
      <c r="EP69" s="62">
        <f t="shared" si="1025"/>
        <v>0</v>
      </c>
      <c r="EQ69" s="62">
        <f t="shared" si="1025"/>
        <v>0</v>
      </c>
      <c r="ER69" s="62">
        <f t="shared" si="1025"/>
        <v>0</v>
      </c>
      <c r="ES69" s="62">
        <f t="shared" si="1026"/>
        <v>0</v>
      </c>
      <c r="ET69" s="62">
        <f t="shared" si="1026"/>
        <v>0</v>
      </c>
      <c r="EU69" s="62">
        <f t="shared" si="1026"/>
        <v>20580.36</v>
      </c>
      <c r="EV69" s="31" t="s">
        <v>192</v>
      </c>
      <c r="EW69" s="103">
        <v>0</v>
      </c>
      <c r="EX69" s="31">
        <v>1350</v>
      </c>
      <c r="EY69" s="31">
        <v>1.5</v>
      </c>
      <c r="FB69" s="119"/>
      <c r="FC69" s="119"/>
      <c r="FE69" s="105">
        <v>77.08</v>
      </c>
      <c r="FF69" s="105">
        <v>77.08</v>
      </c>
      <c r="FG69" s="105">
        <v>77.08</v>
      </c>
      <c r="FH69" s="106">
        <v>77.08</v>
      </c>
      <c r="FI69" s="107" t="b">
        <f t="shared" si="1027"/>
        <v>1</v>
      </c>
      <c r="FJ69" s="34"/>
      <c r="FK69" s="104" t="s">
        <v>196</v>
      </c>
      <c r="FL69" s="104" t="s">
        <v>376</v>
      </c>
      <c r="FM69" s="104">
        <v>46022</v>
      </c>
      <c r="FN69" s="104">
        <v>0</v>
      </c>
      <c r="FO69" s="104">
        <v>0</v>
      </c>
      <c r="FP69" s="104"/>
      <c r="FQ69" s="104">
        <v>0</v>
      </c>
      <c r="FR69" s="103" t="b">
        <f t="shared" si="57"/>
        <v>1</v>
      </c>
      <c r="FS69" s="103" t="b">
        <f t="shared" si="58"/>
        <v>1</v>
      </c>
      <c r="FT69" s="103" t="b">
        <f t="shared" si="59"/>
        <v>1</v>
      </c>
      <c r="FU69" s="103" t="b">
        <f t="shared" si="60"/>
        <v>0</v>
      </c>
      <c r="FV69" s="103" t="b">
        <f t="shared" si="61"/>
        <v>1</v>
      </c>
      <c r="FW69" s="103"/>
      <c r="FX69" s="120" t="b">
        <f t="shared" si="1028"/>
        <v>1</v>
      </c>
      <c r="FY69" s="104" t="s">
        <v>214</v>
      </c>
      <c r="FZ69" s="104" t="b">
        <f t="shared" si="1029"/>
        <v>1</v>
      </c>
      <c r="GA69" s="104">
        <v>0</v>
      </c>
      <c r="GB69" s="104" t="s">
        <v>202</v>
      </c>
      <c r="GD69" s="104" t="s">
        <v>214</v>
      </c>
      <c r="GE69" s="104">
        <v>0</v>
      </c>
      <c r="GF69" s="104" t="e">
        <v>#N/A</v>
      </c>
      <c r="GG69" s="104">
        <v>0</v>
      </c>
      <c r="GH69" s="104" t="b">
        <f t="shared" si="1030"/>
        <v>1</v>
      </c>
      <c r="GI69" s="8" t="b">
        <f t="shared" si="1031"/>
        <v>0</v>
      </c>
    </row>
    <row r="70" spans="1:192" s="31" customFormat="1" ht="60" hidden="1" x14ac:dyDescent="0.25">
      <c r="A70" s="109">
        <v>149553</v>
      </c>
      <c r="B70" s="109">
        <v>567312</v>
      </c>
      <c r="C70" s="110" t="s">
        <v>214</v>
      </c>
      <c r="D70" s="109" t="s">
        <v>374</v>
      </c>
      <c r="E70" s="109" t="s">
        <v>377</v>
      </c>
      <c r="F70" s="109" t="s">
        <v>202</v>
      </c>
      <c r="G70" s="110"/>
      <c r="H70" s="109" t="s">
        <v>188</v>
      </c>
      <c r="I70" s="109" t="s">
        <v>189</v>
      </c>
      <c r="J70" s="109" t="s">
        <v>189</v>
      </c>
      <c r="K70" s="109"/>
      <c r="L70" s="109">
        <v>0</v>
      </c>
      <c r="M70" s="109"/>
      <c r="N70" s="111">
        <v>0</v>
      </c>
      <c r="O70" s="111">
        <v>0</v>
      </c>
      <c r="P70" s="111" t="str">
        <f t="shared" si="972"/>
        <v>нет минмакс</v>
      </c>
      <c r="Q70" s="95">
        <v>5625</v>
      </c>
      <c r="R70" s="95">
        <f t="shared" si="973"/>
        <v>21150</v>
      </c>
      <c r="S70" s="112">
        <v>5625</v>
      </c>
      <c r="T70" s="112">
        <v>21150</v>
      </c>
      <c r="U70" s="112">
        <f t="shared" si="974"/>
        <v>0</v>
      </c>
      <c r="V70" s="113">
        <f t="shared" si="975"/>
        <v>5625</v>
      </c>
      <c r="W70" s="113">
        <f t="shared" si="976"/>
        <v>21150</v>
      </c>
      <c r="X70" s="113">
        <f t="shared" si="977"/>
        <v>0</v>
      </c>
      <c r="Y70" s="113"/>
      <c r="Z70" s="95">
        <v>5625</v>
      </c>
      <c r="AA70" s="95">
        <v>0</v>
      </c>
      <c r="AB70" s="95">
        <v>0</v>
      </c>
      <c r="AC70" s="95">
        <v>0</v>
      </c>
      <c r="AD70" s="95">
        <v>0</v>
      </c>
      <c r="AE70" s="95">
        <f t="shared" si="978"/>
        <v>0</v>
      </c>
      <c r="AF70" s="95">
        <f t="shared" si="979"/>
        <v>0</v>
      </c>
      <c r="AG70" s="114">
        <v>0</v>
      </c>
      <c r="AH70" s="95">
        <f t="shared" si="980"/>
        <v>5625</v>
      </c>
      <c r="AI70" s="115">
        <f t="shared" si="981"/>
        <v>21150</v>
      </c>
      <c r="AJ70" s="95">
        <f t="shared" si="982"/>
        <v>0</v>
      </c>
      <c r="AK70" s="95">
        <f t="shared" si="983"/>
        <v>0</v>
      </c>
      <c r="AL70" s="95">
        <f t="shared" si="984"/>
        <v>0</v>
      </c>
      <c r="AM70" s="95">
        <f t="shared" si="985"/>
        <v>267</v>
      </c>
      <c r="AN70" s="95">
        <f t="shared" si="986"/>
        <v>632.02247191011236</v>
      </c>
      <c r="AO70" s="95" t="str">
        <f t="shared" si="987"/>
        <v>&gt; 120 дней</v>
      </c>
      <c r="AP70" s="29" t="s">
        <v>195</v>
      </c>
      <c r="AQ70" s="116" t="s">
        <v>200</v>
      </c>
      <c r="AR70" s="29" t="s">
        <v>195</v>
      </c>
      <c r="AS70" s="116" t="s">
        <v>200</v>
      </c>
      <c r="AT70" s="25" t="s">
        <v>195</v>
      </c>
      <c r="AU70" s="25"/>
      <c r="AV70" s="97" t="str">
        <f t="shared" si="988"/>
        <v>0-25 более 24</v>
      </c>
      <c r="AW70" s="117">
        <f t="shared" si="989"/>
        <v>21150</v>
      </c>
      <c r="AX70" s="14">
        <f t="shared" si="990"/>
        <v>6</v>
      </c>
      <c r="AY70" s="25">
        <f t="shared" si="991"/>
        <v>0</v>
      </c>
      <c r="AZ70" s="109" t="s">
        <v>1026</v>
      </c>
      <c r="BA70" s="26" t="s">
        <v>196</v>
      </c>
      <c r="BB70" s="26" t="s">
        <v>376</v>
      </c>
      <c r="BC70" s="27">
        <v>46022</v>
      </c>
      <c r="BD70" s="28"/>
      <c r="BE70" s="29">
        <v>0</v>
      </c>
      <c r="BF70" s="29">
        <f t="shared" si="992"/>
        <v>0</v>
      </c>
      <c r="BG70" s="29">
        <v>0</v>
      </c>
      <c r="BH70" s="29">
        <f t="shared" si="993"/>
        <v>0</v>
      </c>
      <c r="BI70" s="99">
        <v>0</v>
      </c>
      <c r="BJ70" s="109">
        <v>0</v>
      </c>
      <c r="BK70" s="95">
        <v>0</v>
      </c>
      <c r="BL70" s="95">
        <v>0</v>
      </c>
      <c r="BM70" s="95">
        <v>0</v>
      </c>
      <c r="BN70" s="95">
        <v>0</v>
      </c>
      <c r="BO70" s="95">
        <v>0</v>
      </c>
      <c r="BP70" s="95">
        <v>267</v>
      </c>
      <c r="BQ70" s="95">
        <f t="shared" si="994"/>
        <v>267</v>
      </c>
      <c r="BR70" s="95">
        <f t="shared" si="995"/>
        <v>5625</v>
      </c>
      <c r="BS70" s="95">
        <f t="shared" si="996"/>
        <v>5625</v>
      </c>
      <c r="BT70" s="95">
        <f t="shared" si="996"/>
        <v>5625</v>
      </c>
      <c r="BU70" s="95">
        <f t="shared" si="996"/>
        <v>5625</v>
      </c>
      <c r="BV70" s="95">
        <f t="shared" si="996"/>
        <v>5625</v>
      </c>
      <c r="BW70" s="95">
        <f t="shared" si="996"/>
        <v>5358</v>
      </c>
      <c r="BX70" s="95">
        <f t="shared" si="997"/>
        <v>5091</v>
      </c>
      <c r="BY70" s="95">
        <f t="shared" si="997"/>
        <v>4824</v>
      </c>
      <c r="BZ70" s="95">
        <f t="shared" si="997"/>
        <v>4557</v>
      </c>
      <c r="CA70" s="95">
        <f t="shared" si="997"/>
        <v>4290</v>
      </c>
      <c r="CB70" s="95">
        <f t="shared" si="997"/>
        <v>4023</v>
      </c>
      <c r="CC70" s="95">
        <f t="shared" si="997"/>
        <v>3756</v>
      </c>
      <c r="CD70" s="95">
        <f t="shared" si="997"/>
        <v>3489</v>
      </c>
      <c r="CE70" s="95">
        <f t="shared" si="997"/>
        <v>3222</v>
      </c>
      <c r="CF70" s="95">
        <f t="shared" si="997"/>
        <v>2955</v>
      </c>
      <c r="CG70" s="95">
        <f t="shared" si="997"/>
        <v>2688</v>
      </c>
      <c r="CH70" s="95">
        <f t="shared" si="997"/>
        <v>2421</v>
      </c>
      <c r="CI70" s="95">
        <f t="shared" si="997"/>
        <v>2154</v>
      </c>
      <c r="CJ70" s="95">
        <f t="shared" si="997"/>
        <v>1887</v>
      </c>
      <c r="CK70" s="95">
        <f t="shared" si="997"/>
        <v>1620</v>
      </c>
      <c r="CL70" s="95">
        <f t="shared" si="997"/>
        <v>1353</v>
      </c>
      <c r="CM70" s="95">
        <f t="shared" si="997"/>
        <v>1086</v>
      </c>
      <c r="CN70" s="95">
        <f t="shared" si="997"/>
        <v>819</v>
      </c>
      <c r="CO70" s="95">
        <f t="shared" si="997"/>
        <v>552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  <c r="CV70" s="121">
        <f t="shared" si="998"/>
        <v>0</v>
      </c>
      <c r="CW70" s="31">
        <v>0</v>
      </c>
      <c r="CX70" s="31">
        <v>10</v>
      </c>
      <c r="CY70" s="62">
        <v>0</v>
      </c>
      <c r="CZ70" s="62">
        <v>0</v>
      </c>
      <c r="DA70" s="102">
        <f t="shared" si="999"/>
        <v>0</v>
      </c>
      <c r="DB70" s="62">
        <f t="shared" si="1000"/>
        <v>0</v>
      </c>
      <c r="DC70" s="62">
        <f t="shared" si="1001"/>
        <v>0</v>
      </c>
      <c r="DD70" s="102">
        <f t="shared" si="1002"/>
        <v>0</v>
      </c>
      <c r="DE70" s="31">
        <v>0</v>
      </c>
      <c r="DF70" s="31">
        <v>90</v>
      </c>
      <c r="DG70" s="31">
        <v>0</v>
      </c>
      <c r="DH70" s="48">
        <f t="shared" si="1003"/>
        <v>0</v>
      </c>
      <c r="DI70" s="62">
        <v>5625</v>
      </c>
      <c r="DJ70" s="62">
        <v>21132.240000000002</v>
      </c>
      <c r="DK70" s="48">
        <f t="shared" si="1004"/>
        <v>0</v>
      </c>
      <c r="DL70" s="62">
        <v>0</v>
      </c>
      <c r="DM70" s="62">
        <v>0</v>
      </c>
      <c r="DN70" s="62">
        <v>5625</v>
      </c>
      <c r="DO70" s="62">
        <v>21132.240000000002</v>
      </c>
      <c r="DP70" s="48">
        <f t="shared" si="1005"/>
        <v>0</v>
      </c>
      <c r="DQ70" s="62">
        <v>0</v>
      </c>
      <c r="DR70" s="62">
        <v>0</v>
      </c>
      <c r="DS70" s="62">
        <v>5625</v>
      </c>
      <c r="DT70" s="62">
        <v>21789.072999999997</v>
      </c>
      <c r="DU70" s="48">
        <f t="shared" si="1006"/>
        <v>0</v>
      </c>
      <c r="DV70" s="62">
        <v>0</v>
      </c>
      <c r="DW70" s="62">
        <v>0</v>
      </c>
      <c r="DX70" s="62">
        <f t="shared" si="1007"/>
        <v>0</v>
      </c>
      <c r="DY70" s="62">
        <f t="shared" si="1008"/>
        <v>0</v>
      </c>
      <c r="DZ70" s="48">
        <f t="shared" si="1009"/>
        <v>0</v>
      </c>
      <c r="EA70" s="62">
        <f t="shared" si="1010"/>
        <v>0</v>
      </c>
      <c r="EB70" s="62">
        <f t="shared" si="1011"/>
        <v>0</v>
      </c>
      <c r="EC70" s="48">
        <f t="shared" si="1012"/>
        <v>0</v>
      </c>
      <c r="ED70" s="62">
        <f t="shared" si="1013"/>
        <v>0</v>
      </c>
      <c r="EE70" s="62">
        <f t="shared" si="1014"/>
        <v>0</v>
      </c>
      <c r="EF70" s="48">
        <f t="shared" si="1015"/>
        <v>0</v>
      </c>
      <c r="EG70" s="62">
        <f t="shared" si="1016"/>
        <v>0</v>
      </c>
      <c r="EH70" s="62">
        <f t="shared" si="1017"/>
        <v>0</v>
      </c>
      <c r="EI70" s="48">
        <f t="shared" si="1018"/>
        <v>0</v>
      </c>
      <c r="EJ70" s="62">
        <f t="shared" si="1019"/>
        <v>0</v>
      </c>
      <c r="EK70" s="62">
        <f t="shared" si="1020"/>
        <v>0</v>
      </c>
      <c r="EL70" s="48">
        <f t="shared" si="1021"/>
        <v>0</v>
      </c>
      <c r="EM70" s="62">
        <f t="shared" si="1022"/>
        <v>801</v>
      </c>
      <c r="EN70" s="62">
        <f t="shared" si="1023"/>
        <v>3011.7599999999998</v>
      </c>
      <c r="EO70" s="48">
        <f t="shared" si="1024"/>
        <v>0</v>
      </c>
      <c r="EP70" s="62">
        <f t="shared" si="1025"/>
        <v>0</v>
      </c>
      <c r="EQ70" s="62">
        <f t="shared" si="1025"/>
        <v>0</v>
      </c>
      <c r="ER70" s="62">
        <f t="shared" si="1025"/>
        <v>0</v>
      </c>
      <c r="ES70" s="62">
        <f t="shared" si="1026"/>
        <v>0</v>
      </c>
      <c r="ET70" s="62">
        <f t="shared" si="1026"/>
        <v>0</v>
      </c>
      <c r="EU70" s="62">
        <f t="shared" si="1026"/>
        <v>1003.92</v>
      </c>
      <c r="EV70" s="31" t="s">
        <v>192</v>
      </c>
      <c r="EW70" s="103">
        <v>0</v>
      </c>
      <c r="EX70" s="31">
        <v>0</v>
      </c>
      <c r="EY70" s="31">
        <v>0</v>
      </c>
      <c r="FB70" s="119"/>
      <c r="FC70" s="119"/>
      <c r="FE70" s="105">
        <v>3.76</v>
      </c>
      <c r="FF70" s="105">
        <v>3.76</v>
      </c>
      <c r="FG70" s="105">
        <v>3.76</v>
      </c>
      <c r="FH70" s="106">
        <v>3.76</v>
      </c>
      <c r="FI70" s="107" t="b">
        <f t="shared" si="1027"/>
        <v>1</v>
      </c>
      <c r="FJ70" s="34"/>
      <c r="FK70" s="104" t="s">
        <v>196</v>
      </c>
      <c r="FL70" s="104" t="s">
        <v>376</v>
      </c>
      <c r="FM70" s="104">
        <v>46022</v>
      </c>
      <c r="FN70" s="104">
        <v>0</v>
      </c>
      <c r="FO70" s="104">
        <v>0</v>
      </c>
      <c r="FP70" s="104"/>
      <c r="FQ70" s="104">
        <v>0</v>
      </c>
      <c r="FR70" s="103" t="b">
        <f t="shared" si="57"/>
        <v>1</v>
      </c>
      <c r="FS70" s="103" t="b">
        <f t="shared" si="58"/>
        <v>1</v>
      </c>
      <c r="FT70" s="103" t="b">
        <f t="shared" si="59"/>
        <v>1</v>
      </c>
      <c r="FU70" s="103" t="b">
        <f t="shared" si="60"/>
        <v>0</v>
      </c>
      <c r="FV70" s="103" t="b">
        <f t="shared" si="61"/>
        <v>1</v>
      </c>
      <c r="FW70" s="103"/>
      <c r="FX70" s="120" t="b">
        <f t="shared" si="1028"/>
        <v>1</v>
      </c>
      <c r="FY70" s="104" t="s">
        <v>214</v>
      </c>
      <c r="FZ70" s="104" t="b">
        <f t="shared" si="1029"/>
        <v>1</v>
      </c>
      <c r="GA70" s="104">
        <v>0</v>
      </c>
      <c r="GB70" s="104" t="s">
        <v>202</v>
      </c>
      <c r="GD70" s="104" t="s">
        <v>214</v>
      </c>
      <c r="GE70" s="104">
        <v>0</v>
      </c>
      <c r="GF70" s="104" t="e">
        <v>#N/A</v>
      </c>
      <c r="GG70" s="104">
        <v>0</v>
      </c>
      <c r="GH70" s="104" t="b">
        <f t="shared" si="1030"/>
        <v>1</v>
      </c>
      <c r="GI70" s="8" t="b">
        <f t="shared" si="1031"/>
        <v>0</v>
      </c>
    </row>
    <row r="71" spans="1:192" s="31" customFormat="1" ht="60" hidden="1" x14ac:dyDescent="0.25">
      <c r="A71" s="109">
        <v>149558</v>
      </c>
      <c r="B71" s="109">
        <v>567316</v>
      </c>
      <c r="C71" s="110" t="s">
        <v>214</v>
      </c>
      <c r="D71" s="109" t="s">
        <v>374</v>
      </c>
      <c r="E71" s="109" t="s">
        <v>378</v>
      </c>
      <c r="F71" s="109" t="s">
        <v>202</v>
      </c>
      <c r="G71" s="110"/>
      <c r="H71" s="109" t="s">
        <v>188</v>
      </c>
      <c r="I71" s="109" t="s">
        <v>189</v>
      </c>
      <c r="J71" s="109" t="s">
        <v>189</v>
      </c>
      <c r="K71" s="109"/>
      <c r="L71" s="109">
        <v>0</v>
      </c>
      <c r="M71" s="109"/>
      <c r="N71" s="111">
        <v>0</v>
      </c>
      <c r="O71" s="111">
        <v>0</v>
      </c>
      <c r="P71" s="111" t="str">
        <f t="shared" si="972"/>
        <v>нет минмакс</v>
      </c>
      <c r="Q71" s="95">
        <v>861</v>
      </c>
      <c r="R71" s="95">
        <f t="shared" si="973"/>
        <v>15627.15</v>
      </c>
      <c r="S71" s="112">
        <v>861</v>
      </c>
      <c r="T71" s="112">
        <v>15627.15</v>
      </c>
      <c r="U71" s="112">
        <f t="shared" si="974"/>
        <v>0</v>
      </c>
      <c r="V71" s="113">
        <f t="shared" si="975"/>
        <v>861</v>
      </c>
      <c r="W71" s="113">
        <f t="shared" si="976"/>
        <v>15627.15</v>
      </c>
      <c r="X71" s="113">
        <f t="shared" si="977"/>
        <v>0</v>
      </c>
      <c r="Y71" s="113"/>
      <c r="Z71" s="95">
        <v>0</v>
      </c>
      <c r="AA71" s="95">
        <v>0</v>
      </c>
      <c r="AB71" s="95">
        <v>861</v>
      </c>
      <c r="AC71" s="95">
        <v>0</v>
      </c>
      <c r="AD71" s="95">
        <v>0</v>
      </c>
      <c r="AE71" s="95">
        <f t="shared" si="978"/>
        <v>0</v>
      </c>
      <c r="AF71" s="95">
        <f t="shared" si="979"/>
        <v>15627.15</v>
      </c>
      <c r="AG71" s="114">
        <v>0</v>
      </c>
      <c r="AH71" s="95">
        <f t="shared" si="980"/>
        <v>861</v>
      </c>
      <c r="AI71" s="115">
        <f t="shared" si="981"/>
        <v>15627.15</v>
      </c>
      <c r="AJ71" s="95">
        <f t="shared" si="982"/>
        <v>0</v>
      </c>
      <c r="AK71" s="95">
        <f t="shared" si="983"/>
        <v>0</v>
      </c>
      <c r="AL71" s="95">
        <f t="shared" si="984"/>
        <v>0</v>
      </c>
      <c r="AM71" s="95">
        <f t="shared" si="985"/>
        <v>22.25</v>
      </c>
      <c r="AN71" s="95">
        <f t="shared" si="986"/>
        <v>1160.8988764044946</v>
      </c>
      <c r="AO71" s="95" t="str">
        <f t="shared" si="987"/>
        <v>&gt; 120 дней</v>
      </c>
      <c r="AP71" s="29" t="s">
        <v>195</v>
      </c>
      <c r="AQ71" s="116" t="s">
        <v>200</v>
      </c>
      <c r="AR71" s="29" t="s">
        <v>195</v>
      </c>
      <c r="AS71" s="116" t="s">
        <v>200</v>
      </c>
      <c r="AT71" s="25" t="s">
        <v>195</v>
      </c>
      <c r="AU71" s="25"/>
      <c r="AV71" s="97" t="str">
        <f t="shared" si="988"/>
        <v>0-25 более 24</v>
      </c>
      <c r="AW71" s="117">
        <f t="shared" si="989"/>
        <v>15627.15</v>
      </c>
      <c r="AX71" s="14">
        <f t="shared" si="990"/>
        <v>6</v>
      </c>
      <c r="AY71" s="25">
        <f t="shared" si="991"/>
        <v>0</v>
      </c>
      <c r="AZ71" s="109" t="s">
        <v>1026</v>
      </c>
      <c r="BA71" s="26" t="s">
        <v>196</v>
      </c>
      <c r="BB71" s="26" t="s">
        <v>376</v>
      </c>
      <c r="BC71" s="27">
        <v>46022</v>
      </c>
      <c r="BD71" s="28"/>
      <c r="BE71" s="29">
        <v>0</v>
      </c>
      <c r="BF71" s="29">
        <f t="shared" si="992"/>
        <v>0</v>
      </c>
      <c r="BG71" s="29">
        <v>0</v>
      </c>
      <c r="BH71" s="29">
        <f t="shared" si="993"/>
        <v>0</v>
      </c>
      <c r="BI71" s="99">
        <v>0</v>
      </c>
      <c r="BJ71" s="109">
        <v>0</v>
      </c>
      <c r="BK71" s="95">
        <v>0</v>
      </c>
      <c r="BL71" s="95">
        <v>0</v>
      </c>
      <c r="BM71" s="95">
        <v>0</v>
      </c>
      <c r="BN71" s="95">
        <v>0</v>
      </c>
      <c r="BO71" s="95">
        <v>0</v>
      </c>
      <c r="BP71" s="95">
        <v>22.25</v>
      </c>
      <c r="BQ71" s="95">
        <f t="shared" si="994"/>
        <v>22.25</v>
      </c>
      <c r="BR71" s="95">
        <f t="shared" si="995"/>
        <v>861</v>
      </c>
      <c r="BS71" s="95">
        <f t="shared" si="996"/>
        <v>861</v>
      </c>
      <c r="BT71" s="95">
        <f t="shared" si="996"/>
        <v>861</v>
      </c>
      <c r="BU71" s="95">
        <f t="shared" si="996"/>
        <v>861</v>
      </c>
      <c r="BV71" s="95">
        <f t="shared" si="996"/>
        <v>861</v>
      </c>
      <c r="BW71" s="95">
        <f t="shared" si="996"/>
        <v>838.75</v>
      </c>
      <c r="BX71" s="95">
        <f t="shared" si="997"/>
        <v>816.5</v>
      </c>
      <c r="BY71" s="95">
        <f t="shared" si="997"/>
        <v>794.25</v>
      </c>
      <c r="BZ71" s="95">
        <f t="shared" si="997"/>
        <v>772</v>
      </c>
      <c r="CA71" s="95">
        <f t="shared" ref="CA71:CO71" si="1032">BZ71-$BQ71</f>
        <v>749.75</v>
      </c>
      <c r="CB71" s="95">
        <f t="shared" si="1032"/>
        <v>727.5</v>
      </c>
      <c r="CC71" s="95">
        <f t="shared" si="1032"/>
        <v>705.25</v>
      </c>
      <c r="CD71" s="95">
        <f t="shared" si="1032"/>
        <v>683</v>
      </c>
      <c r="CE71" s="95">
        <f t="shared" si="1032"/>
        <v>660.75</v>
      </c>
      <c r="CF71" s="95">
        <f t="shared" si="1032"/>
        <v>638.5</v>
      </c>
      <c r="CG71" s="95">
        <f t="shared" si="1032"/>
        <v>616.25</v>
      </c>
      <c r="CH71" s="95">
        <f t="shared" si="1032"/>
        <v>594</v>
      </c>
      <c r="CI71" s="95">
        <f t="shared" si="1032"/>
        <v>571.75</v>
      </c>
      <c r="CJ71" s="95">
        <f t="shared" si="1032"/>
        <v>549.5</v>
      </c>
      <c r="CK71" s="95">
        <f t="shared" si="1032"/>
        <v>527.25</v>
      </c>
      <c r="CL71" s="95">
        <f t="shared" si="1032"/>
        <v>505</v>
      </c>
      <c r="CM71" s="95">
        <f t="shared" si="1032"/>
        <v>482.75</v>
      </c>
      <c r="CN71" s="95">
        <f t="shared" si="1032"/>
        <v>460.5</v>
      </c>
      <c r="CO71" s="95">
        <f t="shared" si="1032"/>
        <v>438.25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  <c r="CV71" s="121">
        <f t="shared" si="998"/>
        <v>0</v>
      </c>
      <c r="CW71" s="31">
        <v>0</v>
      </c>
      <c r="CX71" s="31">
        <v>10</v>
      </c>
      <c r="CY71" s="62">
        <v>0</v>
      </c>
      <c r="CZ71" s="62">
        <v>0</v>
      </c>
      <c r="DA71" s="102">
        <f t="shared" si="999"/>
        <v>0</v>
      </c>
      <c r="DB71" s="62">
        <f t="shared" si="1000"/>
        <v>0</v>
      </c>
      <c r="DC71" s="62">
        <f t="shared" si="1001"/>
        <v>0</v>
      </c>
      <c r="DD71" s="102">
        <f t="shared" si="1002"/>
        <v>0</v>
      </c>
      <c r="DE71" s="31">
        <v>0</v>
      </c>
      <c r="DF71" s="31">
        <v>90</v>
      </c>
      <c r="DG71" s="31">
        <v>0</v>
      </c>
      <c r="DH71" s="48">
        <f t="shared" si="1003"/>
        <v>0</v>
      </c>
      <c r="DI71" s="62">
        <v>861</v>
      </c>
      <c r="DJ71" s="62">
        <v>15625.14</v>
      </c>
      <c r="DK71" s="48">
        <f t="shared" si="1004"/>
        <v>0</v>
      </c>
      <c r="DL71" s="62">
        <v>0</v>
      </c>
      <c r="DM71" s="62">
        <v>0</v>
      </c>
      <c r="DN71" s="62">
        <v>861</v>
      </c>
      <c r="DO71" s="62">
        <v>15625.14</v>
      </c>
      <c r="DP71" s="48">
        <f t="shared" si="1005"/>
        <v>0</v>
      </c>
      <c r="DQ71" s="62">
        <v>0</v>
      </c>
      <c r="DR71" s="62">
        <v>0</v>
      </c>
      <c r="DS71" s="62">
        <v>861</v>
      </c>
      <c r="DT71" s="62">
        <v>15625.464</v>
      </c>
      <c r="DU71" s="48">
        <f t="shared" si="1006"/>
        <v>0</v>
      </c>
      <c r="DV71" s="62">
        <v>0</v>
      </c>
      <c r="DW71" s="62">
        <v>0</v>
      </c>
      <c r="DX71" s="62">
        <f t="shared" si="1007"/>
        <v>0</v>
      </c>
      <c r="DY71" s="62">
        <f t="shared" si="1008"/>
        <v>0</v>
      </c>
      <c r="DZ71" s="48">
        <f t="shared" si="1009"/>
        <v>0</v>
      </c>
      <c r="EA71" s="62">
        <f t="shared" si="1010"/>
        <v>0</v>
      </c>
      <c r="EB71" s="62">
        <f t="shared" si="1011"/>
        <v>0</v>
      </c>
      <c r="EC71" s="48">
        <f t="shared" si="1012"/>
        <v>0</v>
      </c>
      <c r="ED71" s="62">
        <f t="shared" si="1013"/>
        <v>0</v>
      </c>
      <c r="EE71" s="62">
        <f t="shared" si="1014"/>
        <v>0</v>
      </c>
      <c r="EF71" s="48">
        <f t="shared" si="1015"/>
        <v>0</v>
      </c>
      <c r="EG71" s="62">
        <f t="shared" si="1016"/>
        <v>0</v>
      </c>
      <c r="EH71" s="62">
        <f t="shared" si="1017"/>
        <v>0</v>
      </c>
      <c r="EI71" s="48">
        <f t="shared" si="1018"/>
        <v>0</v>
      </c>
      <c r="EJ71" s="62">
        <f t="shared" si="1019"/>
        <v>0</v>
      </c>
      <c r="EK71" s="62">
        <f t="shared" si="1020"/>
        <v>0</v>
      </c>
      <c r="EL71" s="48">
        <f t="shared" si="1021"/>
        <v>0</v>
      </c>
      <c r="EM71" s="62">
        <f t="shared" si="1022"/>
        <v>66.75</v>
      </c>
      <c r="EN71" s="62">
        <f t="shared" si="1023"/>
        <v>1211.5124999999998</v>
      </c>
      <c r="EO71" s="48">
        <f t="shared" si="1024"/>
        <v>0</v>
      </c>
      <c r="EP71" s="62">
        <f t="shared" si="1025"/>
        <v>0</v>
      </c>
      <c r="EQ71" s="62">
        <f t="shared" si="1025"/>
        <v>0</v>
      </c>
      <c r="ER71" s="62">
        <f t="shared" si="1025"/>
        <v>0</v>
      </c>
      <c r="ES71" s="62">
        <f t="shared" si="1026"/>
        <v>0</v>
      </c>
      <c r="ET71" s="62">
        <f t="shared" si="1026"/>
        <v>0</v>
      </c>
      <c r="EU71" s="62">
        <f t="shared" si="1026"/>
        <v>403.83749999999998</v>
      </c>
      <c r="EV71" s="31" t="s">
        <v>192</v>
      </c>
      <c r="EW71" s="103">
        <v>0</v>
      </c>
      <c r="EX71" s="31">
        <v>0</v>
      </c>
      <c r="EY71" s="31">
        <v>0</v>
      </c>
      <c r="FB71" s="119"/>
      <c r="FC71" s="119"/>
      <c r="FE71" s="105">
        <v>18.149999999999999</v>
      </c>
      <c r="FF71" s="105">
        <v>18.149999999999999</v>
      </c>
      <c r="FG71" s="105">
        <v>18.149999999999999</v>
      </c>
      <c r="FH71" s="106">
        <v>18.149999999999999</v>
      </c>
      <c r="FI71" s="107" t="b">
        <f t="shared" si="1027"/>
        <v>1</v>
      </c>
      <c r="FJ71" s="34"/>
      <c r="FK71" s="104" t="s">
        <v>196</v>
      </c>
      <c r="FL71" s="104" t="s">
        <v>376</v>
      </c>
      <c r="FM71" s="104">
        <v>46022</v>
      </c>
      <c r="FN71" s="104">
        <v>0</v>
      </c>
      <c r="FO71" s="104">
        <v>0</v>
      </c>
      <c r="FP71" s="104"/>
      <c r="FQ71" s="104">
        <v>0</v>
      </c>
      <c r="FR71" s="103" t="b">
        <f t="shared" ref="FR71:FR134" si="1033">EXACT(FK71,BA71)</f>
        <v>1</v>
      </c>
      <c r="FS71" s="103" t="b">
        <f t="shared" ref="FS71:FS134" si="1034">EXACT(FL71,BB71)</f>
        <v>1</v>
      </c>
      <c r="FT71" s="103" t="b">
        <f t="shared" ref="FT71:FT134" si="1035">EXACT(FM71,BC71)</f>
        <v>1</v>
      </c>
      <c r="FU71" s="103" t="b">
        <f t="shared" ref="FU71:FU134" si="1036">EXACT(FN71,BD71)</f>
        <v>0</v>
      </c>
      <c r="FV71" s="103" t="b">
        <f t="shared" ref="FV71:FV134" si="1037">EXACT(FO71,BE71)</f>
        <v>1</v>
      </c>
      <c r="FW71" s="103"/>
      <c r="FX71" s="120" t="b">
        <f t="shared" si="1028"/>
        <v>1</v>
      </c>
      <c r="FY71" s="104" t="s">
        <v>214</v>
      </c>
      <c r="FZ71" s="104" t="b">
        <f t="shared" si="1029"/>
        <v>1</v>
      </c>
      <c r="GA71" s="104">
        <v>0</v>
      </c>
      <c r="GB71" s="104" t="s">
        <v>202</v>
      </c>
      <c r="GD71" s="104" t="s">
        <v>214</v>
      </c>
      <c r="GE71" s="104">
        <v>0</v>
      </c>
      <c r="GF71" s="104" t="e">
        <v>#N/A</v>
      </c>
      <c r="GG71" s="104">
        <v>0</v>
      </c>
      <c r="GH71" s="104" t="b">
        <f t="shared" si="1030"/>
        <v>1</v>
      </c>
      <c r="GI71" s="8" t="b">
        <f t="shared" si="1031"/>
        <v>0</v>
      </c>
    </row>
    <row r="72" spans="1:192" s="31" customFormat="1" hidden="1" x14ac:dyDescent="0.25">
      <c r="A72" s="93">
        <v>168011</v>
      </c>
      <c r="B72" s="93" t="s">
        <v>379</v>
      </c>
      <c r="C72" s="110" t="s">
        <v>214</v>
      </c>
      <c r="D72" s="93" t="s">
        <v>380</v>
      </c>
      <c r="E72" s="93" t="s">
        <v>380</v>
      </c>
      <c r="F72" s="93" t="s">
        <v>207</v>
      </c>
      <c r="G72" s="110"/>
      <c r="H72" s="93" t="s">
        <v>81</v>
      </c>
      <c r="I72" s="93" t="s">
        <v>268</v>
      </c>
      <c r="J72" s="93" t="s">
        <v>204</v>
      </c>
      <c r="K72" s="93" t="s">
        <v>184</v>
      </c>
      <c r="L72" s="93">
        <v>0</v>
      </c>
      <c r="M72" s="93"/>
      <c r="N72" s="122">
        <v>0</v>
      </c>
      <c r="O72" s="122">
        <v>0</v>
      </c>
      <c r="P72" s="122" t="str">
        <f t="shared" ref="P72:P75" si="1038">IF(AND(N72=0,O72=0),"нет минмакс",IF((S72-N72)&lt;0,"меньше мин",IF((S72-O72)&gt;0,"больше макс","в диапазоне")))</f>
        <v>нет минмакс</v>
      </c>
      <c r="Q72" s="95">
        <v>1216</v>
      </c>
      <c r="R72" s="95">
        <f t="shared" ref="R72:R75" si="1039">Q72*FH72</f>
        <v>205747.19999999998</v>
      </c>
      <c r="S72" s="94">
        <v>1248</v>
      </c>
      <c r="T72" s="94">
        <v>216403.20000000001</v>
      </c>
      <c r="U72" s="94">
        <f t="shared" ref="U72:U75" si="1040">IFERROR(ROUNDUP(S72/$EX72,0)*$EY72,0)</f>
        <v>3</v>
      </c>
      <c r="V72" s="94">
        <f t="shared" ref="V72:V75" si="1041">SUM(Z72:AD72)</f>
        <v>1200</v>
      </c>
      <c r="W72" s="94">
        <f t="shared" ref="W72:W75" si="1042">V72*FH72</f>
        <v>203040</v>
      </c>
      <c r="X72" s="94">
        <f t="shared" ref="X72:X75" si="1043">IFERROR(ROUNDUP(V72/$EX72,0)*$EY72,0)</f>
        <v>3</v>
      </c>
      <c r="Y72" s="113"/>
      <c r="Z72" s="95">
        <v>176</v>
      </c>
      <c r="AA72" s="94">
        <v>0</v>
      </c>
      <c r="AB72" s="94">
        <v>1024</v>
      </c>
      <c r="AC72" s="95">
        <v>0</v>
      </c>
      <c r="AD72" s="95">
        <v>0</v>
      </c>
      <c r="AE72" s="95">
        <f t="shared" ref="AE72:AE75" si="1044">AA72*FH72</f>
        <v>0</v>
      </c>
      <c r="AF72" s="95">
        <f t="shared" ref="AF72:AF75" si="1045">AB72*FH72</f>
        <v>173260.79999999999</v>
      </c>
      <c r="AG72" s="96">
        <v>3032</v>
      </c>
      <c r="AH72" s="95">
        <f t="shared" ref="AH72:AH75" si="1046">V72-AG72</f>
        <v>-1832</v>
      </c>
      <c r="AI72" s="94">
        <f t="shared" ref="AI72:AI75" si="1047">IF(AH72&gt;0,AH72*FH72,0)</f>
        <v>0</v>
      </c>
      <c r="AJ72" s="94">
        <f t="shared" ref="AJ72:AJ75" si="1048">CU72</f>
        <v>16</v>
      </c>
      <c r="AK72" s="94">
        <f t="shared" ref="AK72:AK75" si="1049">SUM(CS72:CU72)</f>
        <v>2684</v>
      </c>
      <c r="AL72" s="94">
        <f t="shared" ref="AL72:AL75" si="1050">SUM(CP72:CU72)</f>
        <v>7460</v>
      </c>
      <c r="AM72" s="94">
        <f t="shared" ref="AM72:AM75" si="1051">SUM(BK72:BP72)</f>
        <v>10800</v>
      </c>
      <c r="AN72" s="94">
        <f t="shared" ref="AN72:AN75" si="1052">IFERROR(S72/BQ72*30,"нет оборота")</f>
        <v>20.8</v>
      </c>
      <c r="AO72" s="94" t="str">
        <f t="shared" ref="AO72:AO75" si="1053">IF(S72=0,"нет остатка",IF(AN72="нет оборота","нет плана",IF(AN72&lt;30,"&lt; 30 дней",IF(AND(AN72&gt;=30,AN72&lt;60),"&gt; 30 дней (до 60)",IF(AND(AN72&gt;=60,AN72&lt;70),"&gt; 60 дней (до 70)",IF(AND(AN72&gt;=70,AN72&lt;80),"&gt; 70 дней (до 80)",IF(AND(AN72&gt;=80,AN72&lt;90),"&gt; 80 дней (до 90)",IF(AND(AN72&gt;=90,AN72&lt;120),"&gt; 90 дней (до 120)",IF(AN72&gt;=120,"&gt; 120 дней")))))))))</f>
        <v>&lt; 30 дней</v>
      </c>
      <c r="AP72" s="94" t="s">
        <v>185</v>
      </c>
      <c r="AQ72" s="123" t="s">
        <v>186</v>
      </c>
      <c r="AR72" s="94" t="s">
        <v>185</v>
      </c>
      <c r="AS72" s="116" t="s">
        <v>186</v>
      </c>
      <c r="AT72" s="94" t="s">
        <v>185</v>
      </c>
      <c r="AU72" s="94"/>
      <c r="AV72" s="97" t="str">
        <f t="shared" ref="AV72:AV75" si="1054">IF(V72=0,"нет остатка",IF(SUM(BK72:BP72)=0,"Нет планов",IF(BR72&lt;=0,"0-01",IF(BS72&lt;=0,"0-02",IF(BT72&lt;=0,"0-03",IF(BU72&lt;=0,"0-04",IF(BV72&lt;=0,"0-05",IF(BW72&lt;=0,"0-06",IF(BX72&lt;=0,"0-07",IF(BY72&lt;=0,"0-08",IF(BZ72&lt;=0,"0-09",IF(CA72&lt;=0,"0-10",IF(CB72&lt;=0,"0-11",IF(CC72&lt;=0,"0-12",IF(CD72&lt;=0,"0-13",IF(CE72&lt;=0,"0-14",IF(CF72&lt;=0,"0-15",IF(CG72&lt;=0,"0-16",IF(CH72&lt;=0,"0-17",IF(CI72&lt;=0,"0-18",IF(CJ72&lt;=0,"0-19",IF(CK72&lt;=0,"0-20",IF(CL72&lt;=0,"0-21",IF(CM72&lt;=0,"0-22",IF(CN72&lt;=0,"0-23",IF(CO72&lt;=0,"0-24","0-25 более 24"))))))))))))))))))))))))))</f>
        <v>0-01</v>
      </c>
      <c r="AW72" s="98">
        <f t="shared" ref="AW72:AW75" si="1055">IF(AT72="Да",W72,0)</f>
        <v>0</v>
      </c>
      <c r="AX72" s="93"/>
      <c r="AY72" s="94">
        <f t="shared" ref="AY72:AY75" si="1056">IF(AX72&gt;6,W72,0)</f>
        <v>0</v>
      </c>
      <c r="AZ72" s="93" t="s">
        <v>1027</v>
      </c>
      <c r="BA72" s="26" t="s">
        <v>201</v>
      </c>
      <c r="BB72" s="26" t="s">
        <v>381</v>
      </c>
      <c r="BC72" s="27">
        <v>45839</v>
      </c>
      <c r="BD72" s="28"/>
      <c r="BE72" s="29">
        <v>0</v>
      </c>
      <c r="BF72" s="29">
        <f t="shared" ref="BF72:BF75" si="1057">BE72*FH72</f>
        <v>0</v>
      </c>
      <c r="BG72" s="29">
        <v>0</v>
      </c>
      <c r="BH72" s="29">
        <f t="shared" ref="BH72:BH75" si="1058">BG72*FH72</f>
        <v>0</v>
      </c>
      <c r="BI72" s="99">
        <v>0</v>
      </c>
      <c r="BJ72" s="109" t="s">
        <v>187</v>
      </c>
      <c r="BK72" s="100">
        <v>1800</v>
      </c>
      <c r="BL72" s="100">
        <v>1800</v>
      </c>
      <c r="BM72" s="100">
        <v>1800</v>
      </c>
      <c r="BN72" s="100">
        <v>1800</v>
      </c>
      <c r="BO72" s="100">
        <v>1800</v>
      </c>
      <c r="BP72" s="100">
        <v>1800</v>
      </c>
      <c r="BQ72" s="95">
        <f t="shared" ref="BQ72:BQ75" si="1059">IF(COUNTIF(BK72:BP72,"&gt;0")=0,0,SUM(BK72:BP72)/COUNTIF(BK72:BP72,"&gt;0"))</f>
        <v>1800</v>
      </c>
      <c r="BR72" s="95">
        <f t="shared" ref="BR72:BR75" si="1060">IF(OR(Q72=0,SUM(BK72:BP72)=0,V72&gt;Q72),V72-BK72,Q72-BK72)</f>
        <v>-584</v>
      </c>
      <c r="BS72" s="95">
        <f t="shared" ref="BS72:BW75" si="1061">BR72-BL72</f>
        <v>-2384</v>
      </c>
      <c r="BT72" s="95">
        <f t="shared" si="1061"/>
        <v>-4184</v>
      </c>
      <c r="BU72" s="95">
        <f t="shared" si="1061"/>
        <v>-5984</v>
      </c>
      <c r="BV72" s="95">
        <f t="shared" si="1061"/>
        <v>-7784</v>
      </c>
      <c r="BW72" s="95">
        <f t="shared" si="1061"/>
        <v>-9584</v>
      </c>
      <c r="BX72" s="95">
        <f t="shared" ref="BX72:CO75" si="1062">BW72-$BQ72</f>
        <v>-11384</v>
      </c>
      <c r="BY72" s="95">
        <f t="shared" si="1062"/>
        <v>-13184</v>
      </c>
      <c r="BZ72" s="95">
        <f t="shared" si="1062"/>
        <v>-14984</v>
      </c>
      <c r="CA72" s="95">
        <f t="shared" si="1062"/>
        <v>-16784</v>
      </c>
      <c r="CB72" s="95">
        <f t="shared" si="1062"/>
        <v>-18584</v>
      </c>
      <c r="CC72" s="95">
        <f t="shared" si="1062"/>
        <v>-20384</v>
      </c>
      <c r="CD72" s="95">
        <f t="shared" si="1062"/>
        <v>-22184</v>
      </c>
      <c r="CE72" s="95">
        <f t="shared" si="1062"/>
        <v>-23984</v>
      </c>
      <c r="CF72" s="95">
        <f t="shared" si="1062"/>
        <v>-25784</v>
      </c>
      <c r="CG72" s="95">
        <f t="shared" si="1062"/>
        <v>-27584</v>
      </c>
      <c r="CH72" s="95">
        <f t="shared" si="1062"/>
        <v>-29384</v>
      </c>
      <c r="CI72" s="95">
        <f t="shared" si="1062"/>
        <v>-31184</v>
      </c>
      <c r="CJ72" s="95">
        <f t="shared" si="1062"/>
        <v>-32984</v>
      </c>
      <c r="CK72" s="95">
        <f t="shared" si="1062"/>
        <v>-34784</v>
      </c>
      <c r="CL72" s="95">
        <f t="shared" si="1062"/>
        <v>-36584</v>
      </c>
      <c r="CM72" s="95">
        <f t="shared" si="1062"/>
        <v>-38384</v>
      </c>
      <c r="CN72" s="95">
        <f t="shared" si="1062"/>
        <v>-40184</v>
      </c>
      <c r="CO72" s="95">
        <f t="shared" si="1062"/>
        <v>-41984</v>
      </c>
      <c r="CP72" s="100">
        <v>1776</v>
      </c>
      <c r="CQ72" s="100">
        <v>696</v>
      </c>
      <c r="CR72" s="100">
        <v>2304</v>
      </c>
      <c r="CS72" s="100">
        <v>2668</v>
      </c>
      <c r="CT72" s="100">
        <v>0</v>
      </c>
      <c r="CU72" s="100">
        <v>16</v>
      </c>
      <c r="CV72" s="101">
        <f t="shared" ref="CV72:CV75" si="1063">IF(COUNTIF(CP72:CU72,"&gt;0")=0,0,SUM(CP72:CU72)/COUNTIF(CP72:CU72,"&gt;0"))</f>
        <v>1492</v>
      </c>
      <c r="CW72" s="31" t="s">
        <v>187</v>
      </c>
      <c r="CX72" s="31" t="s">
        <v>187</v>
      </c>
      <c r="CY72" s="62">
        <v>3600</v>
      </c>
      <c r="CZ72" s="62">
        <v>2592</v>
      </c>
      <c r="DA72" s="102">
        <f t="shared" ref="DA72:DA75" si="1064">IFERROR(CZ72/CY72,0)</f>
        <v>0.72</v>
      </c>
      <c r="DB72" s="62">
        <f t="shared" ref="DB72:DB75" si="1065">CY72*FH72</f>
        <v>609120</v>
      </c>
      <c r="DC72" s="62">
        <f t="shared" ref="DC72:DC75" si="1066">CZ72*FH72</f>
        <v>438566.39999999997</v>
      </c>
      <c r="DD72" s="102">
        <f t="shared" ref="DD72:DD75" si="1067">IFERROR(DC72/DB72,0)</f>
        <v>0.72</v>
      </c>
      <c r="DE72" s="31">
        <v>0</v>
      </c>
      <c r="DG72" s="31">
        <v>0</v>
      </c>
      <c r="DH72" s="48">
        <f t="shared" ref="DH72:DH75" si="1068">IFERROR(ROUNDUP(DG72/$EX72,0)*$EY72,0)</f>
        <v>0</v>
      </c>
      <c r="DI72" s="62">
        <v>2191.0969999999998</v>
      </c>
      <c r="DJ72" s="62">
        <v>370296.07900000003</v>
      </c>
      <c r="DK72" s="48">
        <f t="shared" ref="DK72:DK75" si="1069">IFERROR(ROUNDUP(DI72/$EX72,0)*$EY72,0)</f>
        <v>5</v>
      </c>
      <c r="DL72" s="62">
        <v>696</v>
      </c>
      <c r="DM72" s="62">
        <v>120773.1835651322</v>
      </c>
      <c r="DN72" s="62">
        <v>3329.7139999999999</v>
      </c>
      <c r="DO72" s="62">
        <v>574840.73100000003</v>
      </c>
      <c r="DP72" s="48">
        <f t="shared" ref="DP72:DP75" si="1070">IFERROR(ROUNDUP(DN72/$EX72,0)*$EY72,0)</f>
        <v>7</v>
      </c>
      <c r="DQ72" s="62">
        <v>2304</v>
      </c>
      <c r="DR72" s="62">
        <v>402509.39385724586</v>
      </c>
      <c r="DS72" s="62">
        <v>3473.1610000000001</v>
      </c>
      <c r="DT72" s="62">
        <v>598782.47</v>
      </c>
      <c r="DU72" s="48">
        <f t="shared" ref="DU72:DU75" si="1071">IFERROR(ROUNDUP(DS72/$EX72,0)*$EY72,0)</f>
        <v>7</v>
      </c>
      <c r="DV72" s="62">
        <v>2592</v>
      </c>
      <c r="DW72" s="62">
        <v>452882.07287842128</v>
      </c>
      <c r="DX72" s="62">
        <f t="shared" ref="DX72:DX75" si="1072">$DF72*BK72/30</f>
        <v>0</v>
      </c>
      <c r="DY72" s="62">
        <f t="shared" ref="DY72:DY75" si="1073">DX72*$FH72</f>
        <v>0</v>
      </c>
      <c r="DZ72" s="48">
        <f t="shared" ref="DZ72:DZ75" si="1074">IFERROR(ROUNDUP(DX72/$EX72,0)*$EY72,0)</f>
        <v>0</v>
      </c>
      <c r="EA72" s="62">
        <f t="shared" ref="EA72:EA75" si="1075">$DF72*BL72/30</f>
        <v>0</v>
      </c>
      <c r="EB72" s="62">
        <f t="shared" ref="EB72:EB75" si="1076">EA72*$FH72</f>
        <v>0</v>
      </c>
      <c r="EC72" s="48">
        <f t="shared" ref="EC72:EC75" si="1077">IFERROR(ROUNDUP(EA72/$EX72,0)*$EY72,0)</f>
        <v>0</v>
      </c>
      <c r="ED72" s="62">
        <f t="shared" ref="ED72:ED75" si="1078">$DF72*BM72/30</f>
        <v>0</v>
      </c>
      <c r="EE72" s="62">
        <f t="shared" ref="EE72:EE75" si="1079">ED72*$FH72</f>
        <v>0</v>
      </c>
      <c r="EF72" s="48">
        <f t="shared" ref="EF72:EF75" si="1080">IFERROR(ROUNDUP(ED72/$EX72,0)*$EY72,0)</f>
        <v>0</v>
      </c>
      <c r="EG72" s="62">
        <f t="shared" ref="EG72:EG75" si="1081">$DF72*BN72/30</f>
        <v>0</v>
      </c>
      <c r="EH72" s="62">
        <f t="shared" ref="EH72:EH75" si="1082">EG72*$FH72</f>
        <v>0</v>
      </c>
      <c r="EI72" s="48">
        <f t="shared" ref="EI72:EI75" si="1083">IFERROR(ROUNDUP(EG72/$EX72,0)*$EY72,0)</f>
        <v>0</v>
      </c>
      <c r="EJ72" s="62">
        <f t="shared" ref="EJ72:EJ75" si="1084">$DF72*BO72/30</f>
        <v>0</v>
      </c>
      <c r="EK72" s="62">
        <f t="shared" ref="EK72:EK75" si="1085">EJ72*$FH72</f>
        <v>0</v>
      </c>
      <c r="EL72" s="48">
        <f t="shared" ref="EL72:EL75" si="1086">IFERROR(ROUNDUP(EJ72/$EX72,0)*$EY72,0)</f>
        <v>0</v>
      </c>
      <c r="EM72" s="62">
        <f t="shared" ref="EM72:EM75" si="1087">$DF72*BP72/30</f>
        <v>0</v>
      </c>
      <c r="EN72" s="62">
        <f t="shared" ref="EN72:EN75" si="1088">EM72*$FH72</f>
        <v>0</v>
      </c>
      <c r="EO72" s="48">
        <f t="shared" ref="EO72:EO75" si="1089">IFERROR(ROUNDUP(EM72/$EX72,0)*$EY72,0)</f>
        <v>0</v>
      </c>
      <c r="EP72" s="62">
        <f t="shared" ref="EP72:ER75" si="1090">BK72*$FH72</f>
        <v>304560</v>
      </c>
      <c r="EQ72" s="62">
        <f t="shared" si="1090"/>
        <v>304560</v>
      </c>
      <c r="ER72" s="62">
        <f t="shared" si="1090"/>
        <v>304560</v>
      </c>
      <c r="ES72" s="62">
        <f t="shared" ref="ES72:EU75" si="1091">BN72*$FH72</f>
        <v>304560</v>
      </c>
      <c r="ET72" s="62">
        <f t="shared" si="1091"/>
        <v>304560</v>
      </c>
      <c r="EU72" s="62">
        <f t="shared" si="1091"/>
        <v>304560</v>
      </c>
      <c r="EV72" s="31" t="s">
        <v>498</v>
      </c>
      <c r="EW72" s="103">
        <v>0</v>
      </c>
      <c r="EX72" s="104">
        <v>512</v>
      </c>
      <c r="EY72" s="104">
        <v>1</v>
      </c>
      <c r="EZ72" s="104"/>
      <c r="FA72" s="104"/>
      <c r="FB72" s="119"/>
      <c r="FC72" s="119"/>
      <c r="FE72" s="105">
        <v>174.81</v>
      </c>
      <c r="FF72" s="105">
        <v>173.4</v>
      </c>
      <c r="FG72" s="105">
        <v>169.27</v>
      </c>
      <c r="FH72" s="106">
        <v>169.2</v>
      </c>
      <c r="FI72" s="107" t="b">
        <f t="shared" ref="FI72:FI75" si="1092">EXACT(AT72,AP72)</f>
        <v>1</v>
      </c>
      <c r="FJ72" s="34"/>
      <c r="FK72" s="104" t="s">
        <v>201</v>
      </c>
      <c r="FL72" s="104" t="s">
        <v>381</v>
      </c>
      <c r="FM72" s="104">
        <v>45839</v>
      </c>
      <c r="FN72" s="104">
        <v>0</v>
      </c>
      <c r="FO72" s="104">
        <v>0</v>
      </c>
      <c r="FP72" s="104"/>
      <c r="FQ72" s="104">
        <v>0</v>
      </c>
      <c r="FR72" s="104" t="b">
        <f t="shared" si="1033"/>
        <v>1</v>
      </c>
      <c r="FS72" s="104" t="b">
        <f t="shared" si="1034"/>
        <v>1</v>
      </c>
      <c r="FT72" s="104" t="b">
        <f t="shared" si="1035"/>
        <v>1</v>
      </c>
      <c r="FU72" s="104" t="b">
        <f t="shared" si="1036"/>
        <v>0</v>
      </c>
      <c r="FV72" s="104" t="b">
        <f t="shared" si="1037"/>
        <v>1</v>
      </c>
      <c r="FW72" s="104"/>
      <c r="FX72" s="104" t="b">
        <f t="shared" ref="FX72:FX75" si="1093">EXACT(FQ72,BI72)</f>
        <v>1</v>
      </c>
      <c r="FY72" s="104" t="s">
        <v>214</v>
      </c>
      <c r="FZ72" s="104" t="b">
        <f t="shared" ref="FZ72:FZ75" si="1094">EXACT(FY72,C72)</f>
        <v>1</v>
      </c>
      <c r="GA72" s="104">
        <v>0</v>
      </c>
      <c r="GB72" s="104" t="s">
        <v>207</v>
      </c>
      <c r="GC72" s="104"/>
      <c r="GD72" s="104" t="s">
        <v>214</v>
      </c>
      <c r="GE72" s="104">
        <v>0</v>
      </c>
      <c r="GF72" s="104" t="e">
        <v>#N/A</v>
      </c>
      <c r="GG72" s="104">
        <v>0</v>
      </c>
      <c r="GH72" s="104" t="b">
        <f t="shared" ref="GH72:GH75" si="1095">EXACT(GD72,C72)</f>
        <v>1</v>
      </c>
      <c r="GI72" s="108" t="b">
        <f t="shared" ref="GI72:GI75" si="1096">EXACT(GG72,G72)</f>
        <v>0</v>
      </c>
    </row>
    <row r="73" spans="1:192" s="31" customFormat="1" hidden="1" x14ac:dyDescent="0.25">
      <c r="A73" s="109">
        <v>168223</v>
      </c>
      <c r="B73" s="109">
        <v>102991</v>
      </c>
      <c r="C73" s="110" t="s">
        <v>214</v>
      </c>
      <c r="D73" s="109" t="s">
        <v>380</v>
      </c>
      <c r="E73" s="109" t="s">
        <v>382</v>
      </c>
      <c r="F73" s="109" t="s">
        <v>207</v>
      </c>
      <c r="G73" s="110"/>
      <c r="H73" s="109" t="s">
        <v>188</v>
      </c>
      <c r="I73" s="109" t="s">
        <v>189</v>
      </c>
      <c r="J73" s="109" t="s">
        <v>189</v>
      </c>
      <c r="K73" s="109"/>
      <c r="L73" s="109">
        <v>0</v>
      </c>
      <c r="M73" s="109"/>
      <c r="N73" s="111">
        <v>0</v>
      </c>
      <c r="O73" s="111">
        <v>0</v>
      </c>
      <c r="P73" s="111" t="str">
        <f t="shared" si="1038"/>
        <v>нет минмакс</v>
      </c>
      <c r="Q73" s="95">
        <v>1843</v>
      </c>
      <c r="R73" s="95">
        <f t="shared" si="1039"/>
        <v>11113.29</v>
      </c>
      <c r="S73" s="112">
        <v>1843</v>
      </c>
      <c r="T73" s="112">
        <v>11113.29</v>
      </c>
      <c r="U73" s="112">
        <f t="shared" si="1040"/>
        <v>0</v>
      </c>
      <c r="V73" s="113">
        <f t="shared" si="1041"/>
        <v>1843</v>
      </c>
      <c r="W73" s="113">
        <f t="shared" si="1042"/>
        <v>11113.29</v>
      </c>
      <c r="X73" s="113">
        <f t="shared" si="1043"/>
        <v>0</v>
      </c>
      <c r="Y73" s="113"/>
      <c r="Z73" s="95">
        <v>1843</v>
      </c>
      <c r="AA73" s="95">
        <v>0</v>
      </c>
      <c r="AB73" s="95">
        <v>0</v>
      </c>
      <c r="AC73" s="95">
        <v>0</v>
      </c>
      <c r="AD73" s="95">
        <v>0</v>
      </c>
      <c r="AE73" s="95">
        <f t="shared" si="1044"/>
        <v>0</v>
      </c>
      <c r="AF73" s="95">
        <f t="shared" si="1045"/>
        <v>0</v>
      </c>
      <c r="AG73" s="114">
        <v>0</v>
      </c>
      <c r="AH73" s="95">
        <f t="shared" si="1046"/>
        <v>1843</v>
      </c>
      <c r="AI73" s="115">
        <f t="shared" si="1047"/>
        <v>11113.29</v>
      </c>
      <c r="AJ73" s="95">
        <f t="shared" si="1048"/>
        <v>0</v>
      </c>
      <c r="AK73" s="95">
        <f t="shared" si="1049"/>
        <v>0</v>
      </c>
      <c r="AL73" s="95">
        <f t="shared" si="1050"/>
        <v>6426</v>
      </c>
      <c r="AM73" s="95">
        <f t="shared" si="1051"/>
        <v>12600</v>
      </c>
      <c r="AN73" s="95">
        <f t="shared" si="1052"/>
        <v>13.164285714285715</v>
      </c>
      <c r="AO73" s="95" t="str">
        <f t="shared" si="1053"/>
        <v>&lt; 30 дней</v>
      </c>
      <c r="AP73" s="29" t="s">
        <v>185</v>
      </c>
      <c r="AQ73" s="116" t="s">
        <v>186</v>
      </c>
      <c r="AR73" s="29" t="s">
        <v>185</v>
      </c>
      <c r="AS73" s="116" t="s">
        <v>186</v>
      </c>
      <c r="AT73" s="25" t="s">
        <v>185</v>
      </c>
      <c r="AU73" s="25"/>
      <c r="AV73" s="97" t="str">
        <f t="shared" si="1054"/>
        <v>0-01</v>
      </c>
      <c r="AW73" s="117">
        <f t="shared" si="1055"/>
        <v>0</v>
      </c>
      <c r="AX73" s="118"/>
      <c r="AY73" s="25">
        <f t="shared" si="1056"/>
        <v>0</v>
      </c>
      <c r="AZ73" s="109" t="s">
        <v>1027</v>
      </c>
      <c r="BA73" s="26" t="s">
        <v>196</v>
      </c>
      <c r="BB73" s="26"/>
      <c r="BC73" s="27">
        <v>45931</v>
      </c>
      <c r="BD73" s="28"/>
      <c r="BE73" s="29">
        <v>0</v>
      </c>
      <c r="BF73" s="29">
        <f t="shared" si="1057"/>
        <v>0</v>
      </c>
      <c r="BG73" s="29">
        <v>0</v>
      </c>
      <c r="BH73" s="29">
        <f t="shared" si="1058"/>
        <v>0</v>
      </c>
      <c r="BI73" s="99">
        <v>0</v>
      </c>
      <c r="BJ73" s="109">
        <v>0</v>
      </c>
      <c r="BK73" s="95">
        <v>5400</v>
      </c>
      <c r="BL73" s="95">
        <v>0</v>
      </c>
      <c r="BM73" s="95">
        <v>0</v>
      </c>
      <c r="BN73" s="95">
        <v>5400</v>
      </c>
      <c r="BO73" s="95">
        <v>0</v>
      </c>
      <c r="BP73" s="95">
        <v>1800</v>
      </c>
      <c r="BQ73" s="95">
        <f t="shared" si="1059"/>
        <v>4200</v>
      </c>
      <c r="BR73" s="95">
        <f t="shared" si="1060"/>
        <v>-3557</v>
      </c>
      <c r="BS73" s="95">
        <f t="shared" si="1061"/>
        <v>-3557</v>
      </c>
      <c r="BT73" s="95">
        <f t="shared" si="1061"/>
        <v>-3557</v>
      </c>
      <c r="BU73" s="95">
        <f t="shared" si="1061"/>
        <v>-8957</v>
      </c>
      <c r="BV73" s="95">
        <f t="shared" si="1061"/>
        <v>-8957</v>
      </c>
      <c r="BW73" s="95">
        <f t="shared" si="1061"/>
        <v>-10757</v>
      </c>
      <c r="BX73" s="95">
        <f t="shared" si="1062"/>
        <v>-14957</v>
      </c>
      <c r="BY73" s="95">
        <f t="shared" si="1062"/>
        <v>-19157</v>
      </c>
      <c r="BZ73" s="95">
        <f t="shared" si="1062"/>
        <v>-23357</v>
      </c>
      <c r="CA73" s="95">
        <f t="shared" si="1062"/>
        <v>-27557</v>
      </c>
      <c r="CB73" s="95">
        <f t="shared" si="1062"/>
        <v>-31757</v>
      </c>
      <c r="CC73" s="95">
        <f t="shared" si="1062"/>
        <v>-35957</v>
      </c>
      <c r="CD73" s="95">
        <f t="shared" si="1062"/>
        <v>-40157</v>
      </c>
      <c r="CE73" s="95">
        <f t="shared" si="1062"/>
        <v>-44357</v>
      </c>
      <c r="CF73" s="95">
        <f t="shared" si="1062"/>
        <v>-48557</v>
      </c>
      <c r="CG73" s="95">
        <f t="shared" si="1062"/>
        <v>-52757</v>
      </c>
      <c r="CH73" s="95">
        <f t="shared" si="1062"/>
        <v>-56957</v>
      </c>
      <c r="CI73" s="95">
        <f t="shared" si="1062"/>
        <v>-61157</v>
      </c>
      <c r="CJ73" s="95">
        <f t="shared" si="1062"/>
        <v>-65357</v>
      </c>
      <c r="CK73" s="95">
        <f t="shared" si="1062"/>
        <v>-69557</v>
      </c>
      <c r="CL73" s="95">
        <f t="shared" si="1062"/>
        <v>-73757</v>
      </c>
      <c r="CM73" s="95">
        <f t="shared" si="1062"/>
        <v>-77957</v>
      </c>
      <c r="CN73" s="95">
        <f t="shared" si="1062"/>
        <v>-82157</v>
      </c>
      <c r="CO73" s="95">
        <f t="shared" si="1062"/>
        <v>-86357</v>
      </c>
      <c r="CP73" s="100">
        <v>1223</v>
      </c>
      <c r="CQ73" s="100">
        <v>2880</v>
      </c>
      <c r="CR73" s="100">
        <v>2323</v>
      </c>
      <c r="CS73" s="100">
        <v>0</v>
      </c>
      <c r="CT73" s="100">
        <v>0</v>
      </c>
      <c r="CU73" s="100">
        <v>0</v>
      </c>
      <c r="CV73" s="121">
        <f t="shared" si="1063"/>
        <v>2142</v>
      </c>
      <c r="CW73" s="31">
        <v>0</v>
      </c>
      <c r="CX73" s="31">
        <v>0</v>
      </c>
      <c r="CY73" s="62">
        <v>0</v>
      </c>
      <c r="CZ73" s="62">
        <v>0</v>
      </c>
      <c r="DA73" s="102">
        <f t="shared" si="1064"/>
        <v>0</v>
      </c>
      <c r="DB73" s="62">
        <f t="shared" si="1065"/>
        <v>0</v>
      </c>
      <c r="DC73" s="62">
        <f t="shared" si="1066"/>
        <v>0</v>
      </c>
      <c r="DD73" s="102">
        <f t="shared" si="1067"/>
        <v>0</v>
      </c>
      <c r="DE73" s="31">
        <v>0</v>
      </c>
      <c r="DF73" s="31">
        <v>90</v>
      </c>
      <c r="DG73" s="31">
        <v>0</v>
      </c>
      <c r="DH73" s="48">
        <f t="shared" si="1068"/>
        <v>0</v>
      </c>
      <c r="DI73" s="62">
        <v>6674.8710000000001</v>
      </c>
      <c r="DJ73" s="62">
        <v>40235.324999999997</v>
      </c>
      <c r="DK73" s="48">
        <f t="shared" si="1069"/>
        <v>0</v>
      </c>
      <c r="DL73" s="62">
        <v>2880</v>
      </c>
      <c r="DM73" s="62">
        <v>17360.305648594946</v>
      </c>
      <c r="DN73" s="62">
        <v>3016.143</v>
      </c>
      <c r="DO73" s="62">
        <v>18180.941999999999</v>
      </c>
      <c r="DP73" s="48">
        <f t="shared" si="1070"/>
        <v>0</v>
      </c>
      <c r="DQ73" s="62">
        <v>2323</v>
      </c>
      <c r="DR73" s="62">
        <v>14002.760734517524</v>
      </c>
      <c r="DS73" s="62">
        <v>1843</v>
      </c>
      <c r="DT73" s="62">
        <v>11109.379000000001</v>
      </c>
      <c r="DU73" s="48">
        <f t="shared" si="1071"/>
        <v>0</v>
      </c>
      <c r="DV73" s="62">
        <v>0</v>
      </c>
      <c r="DW73" s="62">
        <v>0</v>
      </c>
      <c r="DX73" s="62">
        <f t="shared" si="1072"/>
        <v>16200</v>
      </c>
      <c r="DY73" s="62">
        <f t="shared" si="1073"/>
        <v>97686</v>
      </c>
      <c r="DZ73" s="48">
        <f t="shared" si="1074"/>
        <v>0</v>
      </c>
      <c r="EA73" s="62">
        <f t="shared" si="1075"/>
        <v>0</v>
      </c>
      <c r="EB73" s="62">
        <f t="shared" si="1076"/>
        <v>0</v>
      </c>
      <c r="EC73" s="48">
        <f t="shared" si="1077"/>
        <v>0</v>
      </c>
      <c r="ED73" s="62">
        <f t="shared" si="1078"/>
        <v>0</v>
      </c>
      <c r="EE73" s="62">
        <f t="shared" si="1079"/>
        <v>0</v>
      </c>
      <c r="EF73" s="48">
        <f t="shared" si="1080"/>
        <v>0</v>
      </c>
      <c r="EG73" s="62">
        <f t="shared" si="1081"/>
        <v>16200</v>
      </c>
      <c r="EH73" s="62">
        <f t="shared" si="1082"/>
        <v>97686</v>
      </c>
      <c r="EI73" s="48">
        <f t="shared" si="1083"/>
        <v>0</v>
      </c>
      <c r="EJ73" s="62">
        <f t="shared" si="1084"/>
        <v>0</v>
      </c>
      <c r="EK73" s="62">
        <f t="shared" si="1085"/>
        <v>0</v>
      </c>
      <c r="EL73" s="48">
        <f t="shared" si="1086"/>
        <v>0</v>
      </c>
      <c r="EM73" s="62">
        <f t="shared" si="1087"/>
        <v>5400</v>
      </c>
      <c r="EN73" s="62">
        <f t="shared" si="1088"/>
        <v>32562</v>
      </c>
      <c r="EO73" s="48">
        <f t="shared" si="1089"/>
        <v>0</v>
      </c>
      <c r="EP73" s="62">
        <f t="shared" si="1090"/>
        <v>32562</v>
      </c>
      <c r="EQ73" s="62">
        <f t="shared" si="1090"/>
        <v>0</v>
      </c>
      <c r="ER73" s="62">
        <f t="shared" si="1090"/>
        <v>0</v>
      </c>
      <c r="ES73" s="62">
        <f t="shared" si="1091"/>
        <v>32562</v>
      </c>
      <c r="ET73" s="62">
        <f t="shared" si="1091"/>
        <v>0</v>
      </c>
      <c r="EU73" s="62">
        <f t="shared" si="1091"/>
        <v>10854</v>
      </c>
      <c r="EV73" s="31" t="s">
        <v>192</v>
      </c>
      <c r="EW73" s="103">
        <v>0</v>
      </c>
      <c r="EX73" s="31">
        <v>0</v>
      </c>
      <c r="EY73" s="31">
        <v>0</v>
      </c>
      <c r="FB73" s="119"/>
      <c r="FC73" s="119"/>
      <c r="FE73" s="105">
        <v>6.03</v>
      </c>
      <c r="FF73" s="105">
        <v>6.03</v>
      </c>
      <c r="FG73" s="105">
        <v>6.03</v>
      </c>
      <c r="FH73" s="106">
        <v>6.03</v>
      </c>
      <c r="FI73" s="107" t="b">
        <f t="shared" si="1092"/>
        <v>1</v>
      </c>
      <c r="FJ73" s="34"/>
      <c r="FK73" s="104" t="s">
        <v>196</v>
      </c>
      <c r="FL73" s="104">
        <v>0</v>
      </c>
      <c r="FM73" s="104">
        <v>45931</v>
      </c>
      <c r="FN73" s="104">
        <v>0</v>
      </c>
      <c r="FO73" s="104">
        <v>0</v>
      </c>
      <c r="FP73" s="104"/>
      <c r="FQ73" s="104">
        <v>0</v>
      </c>
      <c r="FR73" s="103" t="b">
        <f t="shared" si="1033"/>
        <v>1</v>
      </c>
      <c r="FS73" s="103" t="b">
        <f t="shared" si="1034"/>
        <v>0</v>
      </c>
      <c r="FT73" s="103" t="b">
        <f t="shared" si="1035"/>
        <v>1</v>
      </c>
      <c r="FU73" s="103" t="b">
        <f t="shared" si="1036"/>
        <v>0</v>
      </c>
      <c r="FV73" s="103" t="b">
        <f t="shared" si="1037"/>
        <v>1</v>
      </c>
      <c r="FW73" s="103"/>
      <c r="FX73" s="120" t="b">
        <f t="shared" si="1093"/>
        <v>1</v>
      </c>
      <c r="FY73" s="104" t="s">
        <v>214</v>
      </c>
      <c r="FZ73" s="104" t="b">
        <f t="shared" si="1094"/>
        <v>1</v>
      </c>
      <c r="GA73" s="104">
        <v>0</v>
      </c>
      <c r="GB73" s="104" t="s">
        <v>207</v>
      </c>
      <c r="GD73" s="104" t="s">
        <v>214</v>
      </c>
      <c r="GE73" s="104">
        <v>0</v>
      </c>
      <c r="GF73" s="104" t="e">
        <v>#N/A</v>
      </c>
      <c r="GG73" s="104">
        <v>0</v>
      </c>
      <c r="GH73" s="104" t="b">
        <f t="shared" si="1095"/>
        <v>1</v>
      </c>
      <c r="GI73" s="8" t="b">
        <f t="shared" si="1096"/>
        <v>0</v>
      </c>
    </row>
    <row r="74" spans="1:192" s="31" customFormat="1" hidden="1" x14ac:dyDescent="0.25">
      <c r="A74" s="109">
        <v>168224</v>
      </c>
      <c r="B74" s="109">
        <v>103003</v>
      </c>
      <c r="C74" s="110" t="s">
        <v>214</v>
      </c>
      <c r="D74" s="109" t="s">
        <v>380</v>
      </c>
      <c r="E74" s="109" t="s">
        <v>383</v>
      </c>
      <c r="F74" s="109" t="s">
        <v>207</v>
      </c>
      <c r="G74" s="110"/>
      <c r="H74" s="109" t="s">
        <v>188</v>
      </c>
      <c r="I74" s="109" t="s">
        <v>189</v>
      </c>
      <c r="J74" s="109" t="s">
        <v>189</v>
      </c>
      <c r="K74" s="109"/>
      <c r="L74" s="109">
        <v>0</v>
      </c>
      <c r="M74" s="109"/>
      <c r="N74" s="111">
        <v>0</v>
      </c>
      <c r="O74" s="111">
        <v>0</v>
      </c>
      <c r="P74" s="111" t="str">
        <f t="shared" si="1038"/>
        <v>нет минмакс</v>
      </c>
      <c r="Q74" s="95">
        <v>1793</v>
      </c>
      <c r="R74" s="95">
        <f t="shared" si="1039"/>
        <v>10811.79</v>
      </c>
      <c r="S74" s="112">
        <v>1793</v>
      </c>
      <c r="T74" s="112">
        <v>10811.79</v>
      </c>
      <c r="U74" s="112">
        <f t="shared" si="1040"/>
        <v>0</v>
      </c>
      <c r="V74" s="113">
        <f t="shared" si="1041"/>
        <v>1793</v>
      </c>
      <c r="W74" s="113">
        <f t="shared" si="1042"/>
        <v>10811.79</v>
      </c>
      <c r="X74" s="113">
        <f t="shared" si="1043"/>
        <v>0</v>
      </c>
      <c r="Y74" s="113"/>
      <c r="Z74" s="95">
        <v>1793</v>
      </c>
      <c r="AA74" s="95">
        <v>0</v>
      </c>
      <c r="AB74" s="95">
        <v>0</v>
      </c>
      <c r="AC74" s="95">
        <v>0</v>
      </c>
      <c r="AD74" s="95">
        <v>0</v>
      </c>
      <c r="AE74" s="95">
        <f t="shared" si="1044"/>
        <v>0</v>
      </c>
      <c r="AF74" s="95">
        <f t="shared" si="1045"/>
        <v>0</v>
      </c>
      <c r="AG74" s="114">
        <v>0</v>
      </c>
      <c r="AH74" s="95">
        <f t="shared" si="1046"/>
        <v>1793</v>
      </c>
      <c r="AI74" s="115">
        <f t="shared" si="1047"/>
        <v>10811.79</v>
      </c>
      <c r="AJ74" s="95">
        <f t="shared" si="1048"/>
        <v>0</v>
      </c>
      <c r="AK74" s="95">
        <f t="shared" si="1049"/>
        <v>0</v>
      </c>
      <c r="AL74" s="95">
        <f t="shared" si="1050"/>
        <v>6479</v>
      </c>
      <c r="AM74" s="95">
        <f t="shared" si="1051"/>
        <v>12600</v>
      </c>
      <c r="AN74" s="95">
        <f t="shared" si="1052"/>
        <v>12.807142857142857</v>
      </c>
      <c r="AO74" s="95" t="str">
        <f t="shared" si="1053"/>
        <v>&lt; 30 дней</v>
      </c>
      <c r="AP74" s="29" t="s">
        <v>185</v>
      </c>
      <c r="AQ74" s="116" t="s">
        <v>186</v>
      </c>
      <c r="AR74" s="29" t="s">
        <v>185</v>
      </c>
      <c r="AS74" s="116" t="s">
        <v>186</v>
      </c>
      <c r="AT74" s="25" t="s">
        <v>185</v>
      </c>
      <c r="AU74" s="25"/>
      <c r="AV74" s="97" t="str">
        <f t="shared" si="1054"/>
        <v>0-01</v>
      </c>
      <c r="AW74" s="117">
        <f t="shared" si="1055"/>
        <v>0</v>
      </c>
      <c r="AX74" s="118"/>
      <c r="AY74" s="25">
        <f t="shared" si="1056"/>
        <v>0</v>
      </c>
      <c r="AZ74" s="109" t="s">
        <v>1027</v>
      </c>
      <c r="BA74" s="26" t="s">
        <v>196</v>
      </c>
      <c r="BB74" s="26"/>
      <c r="BC74" s="27">
        <v>45931</v>
      </c>
      <c r="BD74" s="28"/>
      <c r="BE74" s="29">
        <v>0</v>
      </c>
      <c r="BF74" s="29">
        <f t="shared" si="1057"/>
        <v>0</v>
      </c>
      <c r="BG74" s="29">
        <v>0</v>
      </c>
      <c r="BH74" s="29">
        <f t="shared" si="1058"/>
        <v>0</v>
      </c>
      <c r="BI74" s="99">
        <v>0</v>
      </c>
      <c r="BJ74" s="109">
        <v>0</v>
      </c>
      <c r="BK74" s="95">
        <v>5400</v>
      </c>
      <c r="BL74" s="95">
        <v>0</v>
      </c>
      <c r="BM74" s="95">
        <v>0</v>
      </c>
      <c r="BN74" s="95">
        <v>5400</v>
      </c>
      <c r="BO74" s="95">
        <v>0</v>
      </c>
      <c r="BP74" s="95">
        <v>1800</v>
      </c>
      <c r="BQ74" s="95">
        <f t="shared" si="1059"/>
        <v>4200</v>
      </c>
      <c r="BR74" s="95">
        <f t="shared" si="1060"/>
        <v>-3607</v>
      </c>
      <c r="BS74" s="95">
        <f t="shared" si="1061"/>
        <v>-3607</v>
      </c>
      <c r="BT74" s="95">
        <f t="shared" si="1061"/>
        <v>-3607</v>
      </c>
      <c r="BU74" s="95">
        <f t="shared" si="1061"/>
        <v>-9007</v>
      </c>
      <c r="BV74" s="95">
        <f t="shared" si="1061"/>
        <v>-9007</v>
      </c>
      <c r="BW74" s="95">
        <f t="shared" si="1061"/>
        <v>-10807</v>
      </c>
      <c r="BX74" s="95">
        <f t="shared" si="1062"/>
        <v>-15007</v>
      </c>
      <c r="BY74" s="95">
        <f t="shared" si="1062"/>
        <v>-19207</v>
      </c>
      <c r="BZ74" s="95">
        <f t="shared" si="1062"/>
        <v>-23407</v>
      </c>
      <c r="CA74" s="95">
        <f t="shared" si="1062"/>
        <v>-27607</v>
      </c>
      <c r="CB74" s="95">
        <f t="shared" si="1062"/>
        <v>-31807</v>
      </c>
      <c r="CC74" s="95">
        <f t="shared" si="1062"/>
        <v>-36007</v>
      </c>
      <c r="CD74" s="95">
        <f t="shared" si="1062"/>
        <v>-40207</v>
      </c>
      <c r="CE74" s="95">
        <f t="shared" si="1062"/>
        <v>-44407</v>
      </c>
      <c r="CF74" s="95">
        <f t="shared" si="1062"/>
        <v>-48607</v>
      </c>
      <c r="CG74" s="95">
        <f t="shared" si="1062"/>
        <v>-52807</v>
      </c>
      <c r="CH74" s="95">
        <f t="shared" si="1062"/>
        <v>-57007</v>
      </c>
      <c r="CI74" s="95">
        <f t="shared" si="1062"/>
        <v>-61207</v>
      </c>
      <c r="CJ74" s="95">
        <f t="shared" si="1062"/>
        <v>-65407</v>
      </c>
      <c r="CK74" s="95">
        <f t="shared" si="1062"/>
        <v>-69607</v>
      </c>
      <c r="CL74" s="95">
        <f t="shared" si="1062"/>
        <v>-73807</v>
      </c>
      <c r="CM74" s="95">
        <f t="shared" si="1062"/>
        <v>-78007</v>
      </c>
      <c r="CN74" s="95">
        <f t="shared" si="1062"/>
        <v>-82207</v>
      </c>
      <c r="CO74" s="95">
        <f t="shared" si="1062"/>
        <v>-86407</v>
      </c>
      <c r="CP74" s="100">
        <v>1227</v>
      </c>
      <c r="CQ74" s="100">
        <v>3023</v>
      </c>
      <c r="CR74" s="100">
        <v>2229</v>
      </c>
      <c r="CS74" s="100">
        <v>0</v>
      </c>
      <c r="CT74" s="100">
        <v>0</v>
      </c>
      <c r="CU74" s="100">
        <v>0</v>
      </c>
      <c r="CV74" s="121">
        <f t="shared" si="1063"/>
        <v>2159.6666666666665</v>
      </c>
      <c r="CW74" s="31">
        <v>0</v>
      </c>
      <c r="CX74" s="31">
        <v>0</v>
      </c>
      <c r="CY74" s="62">
        <v>0</v>
      </c>
      <c r="CZ74" s="62">
        <v>0</v>
      </c>
      <c r="DA74" s="102">
        <f t="shared" si="1064"/>
        <v>0</v>
      </c>
      <c r="DB74" s="62">
        <f t="shared" si="1065"/>
        <v>0</v>
      </c>
      <c r="DC74" s="62">
        <f t="shared" si="1066"/>
        <v>0</v>
      </c>
      <c r="DD74" s="102">
        <f t="shared" si="1067"/>
        <v>0</v>
      </c>
      <c r="DE74" s="31">
        <v>0</v>
      </c>
      <c r="DF74" s="31">
        <v>90</v>
      </c>
      <c r="DG74" s="31">
        <v>0</v>
      </c>
      <c r="DH74" s="48">
        <f t="shared" si="1068"/>
        <v>0</v>
      </c>
      <c r="DI74" s="62">
        <v>6661.7740000000003</v>
      </c>
      <c r="DJ74" s="62">
        <v>40155.042000000001</v>
      </c>
      <c r="DK74" s="48">
        <f t="shared" si="1069"/>
        <v>0</v>
      </c>
      <c r="DL74" s="62">
        <v>3024</v>
      </c>
      <c r="DM74" s="62">
        <v>18227.702912290661</v>
      </c>
      <c r="DN74" s="62">
        <v>2912.4290000000001</v>
      </c>
      <c r="DO74" s="62">
        <v>17555.188000000002</v>
      </c>
      <c r="DP74" s="48">
        <f t="shared" si="1070"/>
        <v>0</v>
      </c>
      <c r="DQ74" s="62">
        <v>2229</v>
      </c>
      <c r="DR74" s="62">
        <v>13435.699296369967</v>
      </c>
      <c r="DS74" s="62">
        <v>1793</v>
      </c>
      <c r="DT74" s="62">
        <v>10807.63</v>
      </c>
      <c r="DU74" s="48">
        <f t="shared" si="1071"/>
        <v>0</v>
      </c>
      <c r="DV74" s="62">
        <v>0</v>
      </c>
      <c r="DW74" s="62">
        <v>0</v>
      </c>
      <c r="DX74" s="62">
        <f t="shared" si="1072"/>
        <v>16200</v>
      </c>
      <c r="DY74" s="62">
        <f t="shared" si="1073"/>
        <v>97686</v>
      </c>
      <c r="DZ74" s="48">
        <f t="shared" si="1074"/>
        <v>0</v>
      </c>
      <c r="EA74" s="62">
        <f t="shared" si="1075"/>
        <v>0</v>
      </c>
      <c r="EB74" s="62">
        <f t="shared" si="1076"/>
        <v>0</v>
      </c>
      <c r="EC74" s="48">
        <f t="shared" si="1077"/>
        <v>0</v>
      </c>
      <c r="ED74" s="62">
        <f t="shared" si="1078"/>
        <v>0</v>
      </c>
      <c r="EE74" s="62">
        <f t="shared" si="1079"/>
        <v>0</v>
      </c>
      <c r="EF74" s="48">
        <f t="shared" si="1080"/>
        <v>0</v>
      </c>
      <c r="EG74" s="62">
        <f t="shared" si="1081"/>
        <v>16200</v>
      </c>
      <c r="EH74" s="62">
        <f t="shared" si="1082"/>
        <v>97686</v>
      </c>
      <c r="EI74" s="48">
        <f t="shared" si="1083"/>
        <v>0</v>
      </c>
      <c r="EJ74" s="62">
        <f t="shared" si="1084"/>
        <v>0</v>
      </c>
      <c r="EK74" s="62">
        <f t="shared" si="1085"/>
        <v>0</v>
      </c>
      <c r="EL74" s="48">
        <f t="shared" si="1086"/>
        <v>0</v>
      </c>
      <c r="EM74" s="62">
        <f t="shared" si="1087"/>
        <v>5400</v>
      </c>
      <c r="EN74" s="62">
        <f t="shared" si="1088"/>
        <v>32562</v>
      </c>
      <c r="EO74" s="48">
        <f t="shared" si="1089"/>
        <v>0</v>
      </c>
      <c r="EP74" s="62">
        <f t="shared" si="1090"/>
        <v>32562</v>
      </c>
      <c r="EQ74" s="62">
        <f t="shared" si="1090"/>
        <v>0</v>
      </c>
      <c r="ER74" s="62">
        <f t="shared" si="1090"/>
        <v>0</v>
      </c>
      <c r="ES74" s="62">
        <f t="shared" si="1091"/>
        <v>32562</v>
      </c>
      <c r="ET74" s="62">
        <f t="shared" si="1091"/>
        <v>0</v>
      </c>
      <c r="EU74" s="62">
        <f t="shared" si="1091"/>
        <v>10854</v>
      </c>
      <c r="EV74" s="31" t="s">
        <v>192</v>
      </c>
      <c r="EW74" s="103">
        <v>0</v>
      </c>
      <c r="EX74" s="31">
        <v>0</v>
      </c>
      <c r="EY74" s="31">
        <v>0</v>
      </c>
      <c r="FB74" s="119"/>
      <c r="FC74" s="119"/>
      <c r="FE74" s="105">
        <v>6.03</v>
      </c>
      <c r="FF74" s="105">
        <v>6.03</v>
      </c>
      <c r="FG74" s="105">
        <v>6.03</v>
      </c>
      <c r="FH74" s="106">
        <v>6.03</v>
      </c>
      <c r="FI74" s="107" t="b">
        <f t="shared" si="1092"/>
        <v>1</v>
      </c>
      <c r="FJ74" s="34"/>
      <c r="FK74" s="104" t="s">
        <v>196</v>
      </c>
      <c r="FL74" s="104">
        <v>0</v>
      </c>
      <c r="FM74" s="104">
        <v>45931</v>
      </c>
      <c r="FN74" s="104">
        <v>0</v>
      </c>
      <c r="FO74" s="104">
        <v>0</v>
      </c>
      <c r="FP74" s="104"/>
      <c r="FQ74" s="104">
        <v>0</v>
      </c>
      <c r="FR74" s="103" t="b">
        <f t="shared" si="1033"/>
        <v>1</v>
      </c>
      <c r="FS74" s="103" t="b">
        <f t="shared" si="1034"/>
        <v>0</v>
      </c>
      <c r="FT74" s="103" t="b">
        <f t="shared" si="1035"/>
        <v>1</v>
      </c>
      <c r="FU74" s="103" t="b">
        <f t="shared" si="1036"/>
        <v>0</v>
      </c>
      <c r="FV74" s="103" t="b">
        <f t="shared" si="1037"/>
        <v>1</v>
      </c>
      <c r="FW74" s="103"/>
      <c r="FX74" s="120" t="b">
        <f t="shared" si="1093"/>
        <v>1</v>
      </c>
      <c r="FY74" s="104" t="s">
        <v>214</v>
      </c>
      <c r="FZ74" s="104" t="b">
        <f t="shared" si="1094"/>
        <v>1</v>
      </c>
      <c r="GA74" s="104">
        <v>0</v>
      </c>
      <c r="GB74" s="104" t="s">
        <v>207</v>
      </c>
      <c r="GD74" s="104" t="s">
        <v>214</v>
      </c>
      <c r="GE74" s="104">
        <v>0</v>
      </c>
      <c r="GF74" s="104" t="e">
        <v>#N/A</v>
      </c>
      <c r="GG74" s="104">
        <v>0</v>
      </c>
      <c r="GH74" s="104" t="b">
        <f t="shared" si="1095"/>
        <v>1</v>
      </c>
      <c r="GI74" s="8" t="b">
        <f t="shared" si="1096"/>
        <v>0</v>
      </c>
    </row>
    <row r="75" spans="1:192" s="31" customFormat="1" hidden="1" x14ac:dyDescent="0.25">
      <c r="A75" s="109">
        <v>168067</v>
      </c>
      <c r="B75" s="109">
        <v>102575</v>
      </c>
      <c r="C75" s="110" t="s">
        <v>214</v>
      </c>
      <c r="D75" s="109" t="s">
        <v>380</v>
      </c>
      <c r="E75" s="109" t="s">
        <v>384</v>
      </c>
      <c r="F75" s="109" t="s">
        <v>207</v>
      </c>
      <c r="G75" s="110"/>
      <c r="H75" s="109" t="s">
        <v>188</v>
      </c>
      <c r="I75" s="109" t="s">
        <v>189</v>
      </c>
      <c r="J75" s="109" t="s">
        <v>189</v>
      </c>
      <c r="K75" s="109"/>
      <c r="L75" s="109">
        <v>0</v>
      </c>
      <c r="M75" s="109"/>
      <c r="N75" s="111">
        <v>0</v>
      </c>
      <c r="O75" s="111">
        <v>0</v>
      </c>
      <c r="P75" s="111" t="str">
        <f t="shared" si="1038"/>
        <v>нет минмакс</v>
      </c>
      <c r="Q75" s="95">
        <v>555</v>
      </c>
      <c r="R75" s="95">
        <f t="shared" si="1039"/>
        <v>10694.85</v>
      </c>
      <c r="S75" s="112">
        <v>555</v>
      </c>
      <c r="T75" s="112">
        <v>10694.85</v>
      </c>
      <c r="U75" s="112">
        <f t="shared" si="1040"/>
        <v>0</v>
      </c>
      <c r="V75" s="113">
        <f t="shared" si="1041"/>
        <v>555</v>
      </c>
      <c r="W75" s="113">
        <f t="shared" si="1042"/>
        <v>10694.85</v>
      </c>
      <c r="X75" s="113">
        <f t="shared" si="1043"/>
        <v>0</v>
      </c>
      <c r="Y75" s="113"/>
      <c r="Z75" s="95">
        <v>555</v>
      </c>
      <c r="AA75" s="95">
        <v>0</v>
      </c>
      <c r="AB75" s="95">
        <v>0</v>
      </c>
      <c r="AC75" s="95">
        <v>0</v>
      </c>
      <c r="AD75" s="95">
        <v>0</v>
      </c>
      <c r="AE75" s="95">
        <f t="shared" si="1044"/>
        <v>0</v>
      </c>
      <c r="AF75" s="95">
        <f t="shared" si="1045"/>
        <v>0</v>
      </c>
      <c r="AG75" s="114">
        <v>0</v>
      </c>
      <c r="AH75" s="95">
        <f t="shared" si="1046"/>
        <v>555</v>
      </c>
      <c r="AI75" s="115">
        <f t="shared" si="1047"/>
        <v>10694.85</v>
      </c>
      <c r="AJ75" s="95">
        <f t="shared" si="1048"/>
        <v>0</v>
      </c>
      <c r="AK75" s="95">
        <f t="shared" si="1049"/>
        <v>0</v>
      </c>
      <c r="AL75" s="95">
        <f t="shared" si="1050"/>
        <v>468</v>
      </c>
      <c r="AM75" s="95">
        <f t="shared" si="1051"/>
        <v>787.5</v>
      </c>
      <c r="AN75" s="95">
        <f t="shared" si="1052"/>
        <v>63.428571428571431</v>
      </c>
      <c r="AO75" s="95" t="str">
        <f t="shared" si="1053"/>
        <v>&gt; 60 дней (до 70)</v>
      </c>
      <c r="AP75" s="29" t="s">
        <v>185</v>
      </c>
      <c r="AQ75" s="116" t="s">
        <v>190</v>
      </c>
      <c r="AR75" s="29" t="s">
        <v>185</v>
      </c>
      <c r="AS75" s="116" t="s">
        <v>197</v>
      </c>
      <c r="AT75" s="25" t="s">
        <v>185</v>
      </c>
      <c r="AU75" s="25"/>
      <c r="AV75" s="97" t="str">
        <f t="shared" si="1054"/>
        <v>0-04</v>
      </c>
      <c r="AW75" s="117">
        <f t="shared" si="1055"/>
        <v>0</v>
      </c>
      <c r="AX75" s="118"/>
      <c r="AY75" s="25">
        <f t="shared" si="1056"/>
        <v>0</v>
      </c>
      <c r="AZ75" s="109" t="s">
        <v>1027</v>
      </c>
      <c r="BA75" s="26" t="s">
        <v>196</v>
      </c>
      <c r="BB75" s="26"/>
      <c r="BC75" s="27">
        <v>45931</v>
      </c>
      <c r="BD75" s="28"/>
      <c r="BE75" s="29">
        <v>0</v>
      </c>
      <c r="BF75" s="29">
        <f t="shared" si="1057"/>
        <v>0</v>
      </c>
      <c r="BG75" s="29">
        <v>0</v>
      </c>
      <c r="BH75" s="29">
        <f t="shared" si="1058"/>
        <v>0</v>
      </c>
      <c r="BI75" s="99">
        <v>0</v>
      </c>
      <c r="BJ75" s="109">
        <v>0</v>
      </c>
      <c r="BK75" s="95">
        <v>337.5</v>
      </c>
      <c r="BL75" s="95">
        <v>0</v>
      </c>
      <c r="BM75" s="95">
        <v>0</v>
      </c>
      <c r="BN75" s="95">
        <v>337.5</v>
      </c>
      <c r="BO75" s="95">
        <v>0</v>
      </c>
      <c r="BP75" s="95">
        <v>112.5</v>
      </c>
      <c r="BQ75" s="95">
        <f t="shared" si="1059"/>
        <v>262.5</v>
      </c>
      <c r="BR75" s="95">
        <f t="shared" si="1060"/>
        <v>217.5</v>
      </c>
      <c r="BS75" s="95">
        <f t="shared" si="1061"/>
        <v>217.5</v>
      </c>
      <c r="BT75" s="95">
        <f t="shared" si="1061"/>
        <v>217.5</v>
      </c>
      <c r="BU75" s="95">
        <f t="shared" si="1061"/>
        <v>-120</v>
      </c>
      <c r="BV75" s="95">
        <f t="shared" si="1061"/>
        <v>-120</v>
      </c>
      <c r="BW75" s="95">
        <f t="shared" si="1061"/>
        <v>-232.5</v>
      </c>
      <c r="BX75" s="95">
        <f t="shared" si="1062"/>
        <v>-495</v>
      </c>
      <c r="BY75" s="95">
        <f t="shared" si="1062"/>
        <v>-757.5</v>
      </c>
      <c r="BZ75" s="95">
        <f t="shared" si="1062"/>
        <v>-1020</v>
      </c>
      <c r="CA75" s="95">
        <f t="shared" si="1062"/>
        <v>-1282.5</v>
      </c>
      <c r="CB75" s="95">
        <f t="shared" si="1062"/>
        <v>-1545</v>
      </c>
      <c r="CC75" s="95">
        <f t="shared" si="1062"/>
        <v>-1807.5</v>
      </c>
      <c r="CD75" s="95">
        <f t="shared" si="1062"/>
        <v>-2070</v>
      </c>
      <c r="CE75" s="95">
        <f t="shared" si="1062"/>
        <v>-2332.5</v>
      </c>
      <c r="CF75" s="95">
        <f t="shared" si="1062"/>
        <v>-2595</v>
      </c>
      <c r="CG75" s="95">
        <f t="shared" si="1062"/>
        <v>-2857.5</v>
      </c>
      <c r="CH75" s="95">
        <f t="shared" si="1062"/>
        <v>-3120</v>
      </c>
      <c r="CI75" s="95">
        <f t="shared" si="1062"/>
        <v>-3382.5</v>
      </c>
      <c r="CJ75" s="95">
        <f t="shared" si="1062"/>
        <v>-3645</v>
      </c>
      <c r="CK75" s="95">
        <f t="shared" si="1062"/>
        <v>-3907.5</v>
      </c>
      <c r="CL75" s="95">
        <f t="shared" si="1062"/>
        <v>-4170</v>
      </c>
      <c r="CM75" s="95">
        <f t="shared" si="1062"/>
        <v>-4432.5</v>
      </c>
      <c r="CN75" s="95">
        <f t="shared" si="1062"/>
        <v>-4695</v>
      </c>
      <c r="CO75" s="95">
        <f t="shared" si="1062"/>
        <v>-4957.5</v>
      </c>
      <c r="CP75" s="100">
        <v>98</v>
      </c>
      <c r="CQ75" s="100">
        <v>193</v>
      </c>
      <c r="CR75" s="100">
        <v>177</v>
      </c>
      <c r="CS75" s="100">
        <v>0</v>
      </c>
      <c r="CT75" s="100">
        <v>0</v>
      </c>
      <c r="CU75" s="100">
        <v>0</v>
      </c>
      <c r="CV75" s="121">
        <f t="shared" si="1063"/>
        <v>156</v>
      </c>
      <c r="CW75" s="31">
        <v>0</v>
      </c>
      <c r="CX75" s="31">
        <v>0</v>
      </c>
      <c r="CY75" s="62">
        <v>0</v>
      </c>
      <c r="CZ75" s="62">
        <v>0</v>
      </c>
      <c r="DA75" s="102">
        <f t="shared" si="1064"/>
        <v>0</v>
      </c>
      <c r="DB75" s="62">
        <f t="shared" si="1065"/>
        <v>0</v>
      </c>
      <c r="DC75" s="62">
        <f t="shared" si="1066"/>
        <v>0</v>
      </c>
      <c r="DD75" s="102">
        <f t="shared" si="1067"/>
        <v>0</v>
      </c>
      <c r="DE75" s="31">
        <v>0</v>
      </c>
      <c r="DF75" s="31">
        <v>90</v>
      </c>
      <c r="DG75" s="31">
        <v>0</v>
      </c>
      <c r="DH75" s="48">
        <f t="shared" si="1068"/>
        <v>0</v>
      </c>
      <c r="DI75" s="62">
        <v>891.96799999999996</v>
      </c>
      <c r="DJ75" s="62">
        <v>17184.723999999998</v>
      </c>
      <c r="DK75" s="48">
        <f t="shared" si="1069"/>
        <v>0</v>
      </c>
      <c r="DL75" s="62">
        <v>193</v>
      </c>
      <c r="DM75" s="62">
        <v>3718.3609513513516</v>
      </c>
      <c r="DN75" s="62">
        <v>646.5</v>
      </c>
      <c r="DO75" s="62">
        <v>12455.518</v>
      </c>
      <c r="DP75" s="48">
        <f t="shared" si="1070"/>
        <v>0</v>
      </c>
      <c r="DQ75" s="62">
        <v>177</v>
      </c>
      <c r="DR75" s="62">
        <v>3410.0960245901642</v>
      </c>
      <c r="DS75" s="62">
        <v>555</v>
      </c>
      <c r="DT75" s="62">
        <v>10692.672</v>
      </c>
      <c r="DU75" s="48">
        <f t="shared" si="1071"/>
        <v>0</v>
      </c>
      <c r="DV75" s="62">
        <v>0</v>
      </c>
      <c r="DW75" s="62">
        <v>0</v>
      </c>
      <c r="DX75" s="62">
        <f t="shared" si="1072"/>
        <v>1012.5</v>
      </c>
      <c r="DY75" s="62">
        <f t="shared" si="1073"/>
        <v>19510.875</v>
      </c>
      <c r="DZ75" s="48">
        <f t="shared" si="1074"/>
        <v>0</v>
      </c>
      <c r="EA75" s="62">
        <f t="shared" si="1075"/>
        <v>0</v>
      </c>
      <c r="EB75" s="62">
        <f t="shared" si="1076"/>
        <v>0</v>
      </c>
      <c r="EC75" s="48">
        <f t="shared" si="1077"/>
        <v>0</v>
      </c>
      <c r="ED75" s="62">
        <f t="shared" si="1078"/>
        <v>0</v>
      </c>
      <c r="EE75" s="62">
        <f t="shared" si="1079"/>
        <v>0</v>
      </c>
      <c r="EF75" s="48">
        <f t="shared" si="1080"/>
        <v>0</v>
      </c>
      <c r="EG75" s="62">
        <f t="shared" si="1081"/>
        <v>1012.5</v>
      </c>
      <c r="EH75" s="62">
        <f t="shared" si="1082"/>
        <v>19510.875</v>
      </c>
      <c r="EI75" s="48">
        <f t="shared" si="1083"/>
        <v>0</v>
      </c>
      <c r="EJ75" s="62">
        <f t="shared" si="1084"/>
        <v>0</v>
      </c>
      <c r="EK75" s="62">
        <f t="shared" si="1085"/>
        <v>0</v>
      </c>
      <c r="EL75" s="48">
        <f t="shared" si="1086"/>
        <v>0</v>
      </c>
      <c r="EM75" s="62">
        <f t="shared" si="1087"/>
        <v>337.5</v>
      </c>
      <c r="EN75" s="62">
        <f t="shared" si="1088"/>
        <v>6503.625</v>
      </c>
      <c r="EO75" s="48">
        <f t="shared" si="1089"/>
        <v>0</v>
      </c>
      <c r="EP75" s="62">
        <f t="shared" si="1090"/>
        <v>6503.625</v>
      </c>
      <c r="EQ75" s="62">
        <f t="shared" si="1090"/>
        <v>0</v>
      </c>
      <c r="ER75" s="62">
        <f t="shared" si="1090"/>
        <v>0</v>
      </c>
      <c r="ES75" s="62">
        <f t="shared" si="1091"/>
        <v>6503.625</v>
      </c>
      <c r="ET75" s="62">
        <f t="shared" si="1091"/>
        <v>0</v>
      </c>
      <c r="EU75" s="62">
        <f t="shared" si="1091"/>
        <v>2167.875</v>
      </c>
      <c r="EV75" s="31" t="s">
        <v>192</v>
      </c>
      <c r="EW75" s="103">
        <v>0</v>
      </c>
      <c r="EX75" s="31">
        <v>0</v>
      </c>
      <c r="EY75" s="31">
        <v>0</v>
      </c>
      <c r="FB75" s="119"/>
      <c r="FC75" s="119"/>
      <c r="FE75" s="105">
        <v>19.27</v>
      </c>
      <c r="FF75" s="105">
        <v>19.27</v>
      </c>
      <c r="FG75" s="105">
        <v>19.27</v>
      </c>
      <c r="FH75" s="106">
        <v>19.27</v>
      </c>
      <c r="FI75" s="107" t="b">
        <f t="shared" si="1092"/>
        <v>1</v>
      </c>
      <c r="FJ75" s="34"/>
      <c r="FK75" s="104" t="s">
        <v>196</v>
      </c>
      <c r="FL75" s="104">
        <v>0</v>
      </c>
      <c r="FM75" s="104">
        <v>45931</v>
      </c>
      <c r="FN75" s="104">
        <v>0</v>
      </c>
      <c r="FO75" s="104">
        <v>0</v>
      </c>
      <c r="FP75" s="104"/>
      <c r="FQ75" s="104">
        <v>0</v>
      </c>
      <c r="FR75" s="103" t="b">
        <f t="shared" si="1033"/>
        <v>1</v>
      </c>
      <c r="FS75" s="103" t="b">
        <f t="shared" si="1034"/>
        <v>0</v>
      </c>
      <c r="FT75" s="103" t="b">
        <f t="shared" si="1035"/>
        <v>1</v>
      </c>
      <c r="FU75" s="103" t="b">
        <f t="shared" si="1036"/>
        <v>0</v>
      </c>
      <c r="FV75" s="103" t="b">
        <f t="shared" si="1037"/>
        <v>1</v>
      </c>
      <c r="FW75" s="103"/>
      <c r="FX75" s="120" t="b">
        <f t="shared" si="1093"/>
        <v>1</v>
      </c>
      <c r="FY75" s="104" t="s">
        <v>214</v>
      </c>
      <c r="FZ75" s="104" t="b">
        <f t="shared" si="1094"/>
        <v>1</v>
      </c>
      <c r="GA75" s="104">
        <v>0</v>
      </c>
      <c r="GB75" s="104" t="s">
        <v>207</v>
      </c>
      <c r="GD75" s="104" t="s">
        <v>214</v>
      </c>
      <c r="GE75" s="104">
        <v>0</v>
      </c>
      <c r="GF75" s="104" t="e">
        <v>#N/A</v>
      </c>
      <c r="GG75" s="104">
        <v>0</v>
      </c>
      <c r="GH75" s="104" t="b">
        <f t="shared" si="1095"/>
        <v>1</v>
      </c>
      <c r="GI75" s="8" t="b">
        <f t="shared" si="1096"/>
        <v>0</v>
      </c>
    </row>
    <row r="76" spans="1:192" s="31" customFormat="1" hidden="1" x14ac:dyDescent="0.25">
      <c r="A76" s="93">
        <v>155846</v>
      </c>
      <c r="B76" s="93" t="s">
        <v>385</v>
      </c>
      <c r="C76" s="110" t="s">
        <v>214</v>
      </c>
      <c r="D76" s="93" t="s">
        <v>386</v>
      </c>
      <c r="E76" s="93" t="s">
        <v>386</v>
      </c>
      <c r="F76" s="93" t="s">
        <v>207</v>
      </c>
      <c r="G76" s="110"/>
      <c r="H76" s="93" t="s">
        <v>81</v>
      </c>
      <c r="I76" s="93" t="s">
        <v>348</v>
      </c>
      <c r="J76" s="93" t="s">
        <v>204</v>
      </c>
      <c r="K76" s="93" t="s">
        <v>194</v>
      </c>
      <c r="L76" s="93">
        <v>0</v>
      </c>
      <c r="M76" s="93"/>
      <c r="N76" s="122">
        <v>0</v>
      </c>
      <c r="O76" s="122">
        <v>0</v>
      </c>
      <c r="P76" s="122" t="str">
        <f t="shared" ref="P76:P79" si="1097">IF(AND(N76=0,O76=0),"нет минмакс",IF((S76-N76)&lt;0,"меньше мин",IF((S76-O76)&gt;0,"больше макс","в диапазоне")))</f>
        <v>нет минмакс</v>
      </c>
      <c r="Q76" s="95">
        <v>1032</v>
      </c>
      <c r="R76" s="95">
        <f t="shared" ref="R76:R79" si="1098">Q76*FH76</f>
        <v>188422.56000000003</v>
      </c>
      <c r="S76" s="94">
        <v>960</v>
      </c>
      <c r="T76" s="94">
        <v>195513.60000000001</v>
      </c>
      <c r="U76" s="94">
        <f t="shared" ref="U76:U79" si="1099">IFERROR(ROUNDUP(S76/$EX76,0)*$EY76,0)</f>
        <v>2</v>
      </c>
      <c r="V76" s="94">
        <f t="shared" ref="V76:V79" si="1100">SUM(Z76:AD76)</f>
        <v>1032</v>
      </c>
      <c r="W76" s="94">
        <f t="shared" ref="W76:W79" si="1101">V76*FH76</f>
        <v>188422.56000000003</v>
      </c>
      <c r="X76" s="94">
        <f t="shared" ref="X76:X79" si="1102">IFERROR(ROUNDUP(V76/$EX76,0)*$EY76,0)</f>
        <v>2</v>
      </c>
      <c r="Y76" s="113"/>
      <c r="Z76" s="95">
        <v>1032</v>
      </c>
      <c r="AA76" s="94">
        <v>0</v>
      </c>
      <c r="AB76" s="94">
        <v>0</v>
      </c>
      <c r="AC76" s="95">
        <v>0</v>
      </c>
      <c r="AD76" s="95">
        <v>0</v>
      </c>
      <c r="AE76" s="95">
        <f t="shared" ref="AE76:AE79" si="1103">AA76*FH76</f>
        <v>0</v>
      </c>
      <c r="AF76" s="95">
        <f t="shared" ref="AF76:AF79" si="1104">AB76*FH76</f>
        <v>0</v>
      </c>
      <c r="AG76" s="96">
        <v>0</v>
      </c>
      <c r="AH76" s="95">
        <f t="shared" ref="AH76:AH79" si="1105">V76-AG76</f>
        <v>1032</v>
      </c>
      <c r="AI76" s="94">
        <f t="shared" ref="AI76:AI79" si="1106">IF(AH76&gt;0,AH76*FH76,0)</f>
        <v>188422.56000000003</v>
      </c>
      <c r="AJ76" s="94">
        <f t="shared" ref="AJ76:AJ79" si="1107">CU76</f>
        <v>540</v>
      </c>
      <c r="AK76" s="94">
        <f t="shared" ref="AK76:AK79" si="1108">SUM(CS76:CU76)</f>
        <v>1104</v>
      </c>
      <c r="AL76" s="94">
        <f t="shared" ref="AL76:AL79" si="1109">SUM(CP76:CU76)</f>
        <v>2088</v>
      </c>
      <c r="AM76" s="94">
        <f t="shared" ref="AM76:AM79" si="1110">SUM(BK76:BP76)</f>
        <v>8200</v>
      </c>
      <c r="AN76" s="94">
        <f t="shared" ref="AN76:AN79" si="1111">IFERROR(S76/BQ76*30,"нет оборота")</f>
        <v>21.073170731707314</v>
      </c>
      <c r="AO76" s="94" t="str">
        <f t="shared" ref="AO76:AO79" si="1112">IF(S76=0,"нет остатка",IF(AN76="нет оборота","нет плана",IF(AN76&lt;30,"&lt; 30 дней",IF(AND(AN76&gt;=30,AN76&lt;60),"&gt; 30 дней (до 60)",IF(AND(AN76&gt;=60,AN76&lt;70),"&gt; 60 дней (до 70)",IF(AND(AN76&gt;=70,AN76&lt;80),"&gt; 70 дней (до 80)",IF(AND(AN76&gt;=80,AN76&lt;90),"&gt; 80 дней (до 90)",IF(AND(AN76&gt;=90,AN76&lt;120),"&gt; 90 дней (до 120)",IF(AN76&gt;=120,"&gt; 120 дней")))))))))</f>
        <v>&lt; 30 дней</v>
      </c>
      <c r="AP76" s="94" t="s">
        <v>185</v>
      </c>
      <c r="AQ76" s="123" t="s">
        <v>186</v>
      </c>
      <c r="AR76" s="94" t="s">
        <v>185</v>
      </c>
      <c r="AS76" s="116" t="s">
        <v>186</v>
      </c>
      <c r="AT76" s="94" t="s">
        <v>185</v>
      </c>
      <c r="AU76" s="94"/>
      <c r="AV76" s="97" t="str">
        <f t="shared" ref="AV76:AV79" si="1113">IF(V76=0,"нет остатка",IF(SUM(BK76:BP76)=0,"Нет планов",IF(BR76&lt;=0,"0-01",IF(BS76&lt;=0,"0-02",IF(BT76&lt;=0,"0-03",IF(BU76&lt;=0,"0-04",IF(BV76&lt;=0,"0-05",IF(BW76&lt;=0,"0-06",IF(BX76&lt;=0,"0-07",IF(BY76&lt;=0,"0-08",IF(BZ76&lt;=0,"0-09",IF(CA76&lt;=0,"0-10",IF(CB76&lt;=0,"0-11",IF(CC76&lt;=0,"0-12",IF(CD76&lt;=0,"0-13",IF(CE76&lt;=0,"0-14",IF(CF76&lt;=0,"0-15",IF(CG76&lt;=0,"0-16",IF(CH76&lt;=0,"0-17",IF(CI76&lt;=0,"0-18",IF(CJ76&lt;=0,"0-19",IF(CK76&lt;=0,"0-20",IF(CL76&lt;=0,"0-21",IF(CM76&lt;=0,"0-22",IF(CN76&lt;=0,"0-23",IF(CO76&lt;=0,"0-24","0-25 более 24"))))))))))))))))))))))))))</f>
        <v>0-01</v>
      </c>
      <c r="AW76" s="98">
        <f t="shared" ref="AW76:AW79" si="1114">IF(AT76="Да",W76,0)</f>
        <v>0</v>
      </c>
      <c r="AX76" s="93"/>
      <c r="AY76" s="94">
        <f t="shared" ref="AY76:AY79" si="1115">IF(AX76&gt;6,W76,0)</f>
        <v>0</v>
      </c>
      <c r="AZ76" s="93" t="s">
        <v>1028</v>
      </c>
      <c r="BA76" s="26" t="s">
        <v>201</v>
      </c>
      <c r="BB76" s="26" t="s">
        <v>381</v>
      </c>
      <c r="BC76" s="27">
        <v>45839</v>
      </c>
      <c r="BD76" s="28"/>
      <c r="BE76" s="29">
        <v>0</v>
      </c>
      <c r="BF76" s="29">
        <f t="shared" ref="BF76:BF79" si="1116">BE76*FH76</f>
        <v>0</v>
      </c>
      <c r="BG76" s="29">
        <v>0</v>
      </c>
      <c r="BH76" s="29">
        <f t="shared" ref="BH76:BH79" si="1117">BG76*FH76</f>
        <v>0</v>
      </c>
      <c r="BI76" s="99">
        <v>0</v>
      </c>
      <c r="BJ76" s="109" t="s">
        <v>187</v>
      </c>
      <c r="BK76" s="100">
        <v>1800</v>
      </c>
      <c r="BL76" s="100">
        <v>499.99999999999994</v>
      </c>
      <c r="BM76" s="100">
        <v>499.99999999999994</v>
      </c>
      <c r="BN76" s="100">
        <v>1800</v>
      </c>
      <c r="BO76" s="100">
        <v>1800</v>
      </c>
      <c r="BP76" s="100">
        <v>1800</v>
      </c>
      <c r="BQ76" s="95">
        <f t="shared" ref="BQ76:BQ79" si="1118">IF(COUNTIF(BK76:BP76,"&gt;0")=0,0,SUM(BK76:BP76)/COUNTIF(BK76:BP76,"&gt;0"))</f>
        <v>1366.6666666666667</v>
      </c>
      <c r="BR76" s="95">
        <f t="shared" ref="BR76:BR79" si="1119">IF(OR(Q76=0,SUM(BK76:BP76)=0,V76&gt;Q76),V76-BK76,Q76-BK76)</f>
        <v>-768</v>
      </c>
      <c r="BS76" s="95">
        <f t="shared" ref="BS76:BW79" si="1120">BR76-BL76</f>
        <v>-1268</v>
      </c>
      <c r="BT76" s="95">
        <f t="shared" si="1120"/>
        <v>-1768</v>
      </c>
      <c r="BU76" s="95">
        <f t="shared" si="1120"/>
        <v>-3568</v>
      </c>
      <c r="BV76" s="95">
        <f t="shared" si="1120"/>
        <v>-5368</v>
      </c>
      <c r="BW76" s="95">
        <f t="shared" si="1120"/>
        <v>-7168</v>
      </c>
      <c r="BX76" s="95">
        <f t="shared" ref="BX76:CO79" si="1121">BW76-$BQ76</f>
        <v>-8534.6666666666661</v>
      </c>
      <c r="BY76" s="95">
        <f t="shared" si="1121"/>
        <v>-9901.3333333333321</v>
      </c>
      <c r="BZ76" s="95">
        <f t="shared" si="1121"/>
        <v>-11267.999999999998</v>
      </c>
      <c r="CA76" s="95">
        <f t="shared" si="1121"/>
        <v>-12634.666666666664</v>
      </c>
      <c r="CB76" s="95">
        <f t="shared" si="1121"/>
        <v>-14001.33333333333</v>
      </c>
      <c r="CC76" s="95">
        <f t="shared" si="1121"/>
        <v>-15367.999999999996</v>
      </c>
      <c r="CD76" s="95">
        <f t="shared" si="1121"/>
        <v>-16734.666666666664</v>
      </c>
      <c r="CE76" s="95">
        <f t="shared" si="1121"/>
        <v>-18101.333333333332</v>
      </c>
      <c r="CF76" s="95">
        <f t="shared" si="1121"/>
        <v>-19468</v>
      </c>
      <c r="CG76" s="95">
        <f t="shared" si="1121"/>
        <v>-20834.666666666668</v>
      </c>
      <c r="CH76" s="95">
        <f t="shared" si="1121"/>
        <v>-22201.333333333336</v>
      </c>
      <c r="CI76" s="95">
        <f t="shared" si="1121"/>
        <v>-23568.000000000004</v>
      </c>
      <c r="CJ76" s="95">
        <f t="shared" si="1121"/>
        <v>-24934.666666666672</v>
      </c>
      <c r="CK76" s="95">
        <f t="shared" si="1121"/>
        <v>-26301.333333333339</v>
      </c>
      <c r="CL76" s="95">
        <f t="shared" si="1121"/>
        <v>-27668.000000000007</v>
      </c>
      <c r="CM76" s="95">
        <f t="shared" si="1121"/>
        <v>-29034.666666666675</v>
      </c>
      <c r="CN76" s="95">
        <f t="shared" si="1121"/>
        <v>-30401.333333333343</v>
      </c>
      <c r="CO76" s="95">
        <f t="shared" si="1121"/>
        <v>-31768.000000000011</v>
      </c>
      <c r="CP76" s="100">
        <v>192</v>
      </c>
      <c r="CQ76" s="100">
        <v>0</v>
      </c>
      <c r="CR76" s="100">
        <v>792</v>
      </c>
      <c r="CS76" s="100">
        <v>0</v>
      </c>
      <c r="CT76" s="100">
        <v>564</v>
      </c>
      <c r="CU76" s="100">
        <v>540</v>
      </c>
      <c r="CV76" s="101">
        <f t="shared" ref="CV76:CV79" si="1122">IF(COUNTIF(CP76:CU76,"&gt;0")=0,0,SUM(CP76:CU76)/COUNTIF(CP76:CU76,"&gt;0"))</f>
        <v>522</v>
      </c>
      <c r="CW76" s="31" t="s">
        <v>187</v>
      </c>
      <c r="CX76" s="31" t="s">
        <v>187</v>
      </c>
      <c r="CY76" s="62">
        <v>1800</v>
      </c>
      <c r="CZ76" s="62">
        <v>0</v>
      </c>
      <c r="DA76" s="102">
        <f t="shared" ref="DA76:DA79" si="1123">IFERROR(CZ76/CY76,0)</f>
        <v>0</v>
      </c>
      <c r="DB76" s="62">
        <f t="shared" ref="DB76:DB79" si="1124">CY76*FH76</f>
        <v>328644</v>
      </c>
      <c r="DC76" s="62">
        <f t="shared" ref="DC76:DC79" si="1125">CZ76*FH76</f>
        <v>0</v>
      </c>
      <c r="DD76" s="102">
        <f t="shared" ref="DD76:DD79" si="1126">IFERROR(DC76/DB76,0)</f>
        <v>0</v>
      </c>
      <c r="DE76" s="31">
        <v>0</v>
      </c>
      <c r="DG76" s="31">
        <v>0</v>
      </c>
      <c r="DH76" s="48">
        <f t="shared" ref="DH76:DH79" si="1127">IFERROR(ROUNDUP(DG76/$EX76,0)*$EY76,0)</f>
        <v>0</v>
      </c>
      <c r="DI76" s="62">
        <v>58.064999999999998</v>
      </c>
      <c r="DJ76" s="62">
        <v>11825.566000000001</v>
      </c>
      <c r="DK76" s="48">
        <f t="shared" ref="DK76:DK79" si="1128">IFERROR(ROUNDUP(DI76/$EX76,0)*$EY76,0)</f>
        <v>1</v>
      </c>
      <c r="DL76" s="62">
        <v>0</v>
      </c>
      <c r="DM76" s="62">
        <v>0</v>
      </c>
      <c r="DN76" s="62">
        <v>1290.857</v>
      </c>
      <c r="DO76" s="62">
        <v>262899.22899999999</v>
      </c>
      <c r="DP76" s="48">
        <f t="shared" ref="DP76:DP79" si="1129">IFERROR(ROUNDUP(DN76/$EX76,0)*$EY76,0)</f>
        <v>3</v>
      </c>
      <c r="DQ76" s="62">
        <v>792</v>
      </c>
      <c r="DR76" s="62">
        <v>161300.72199999998</v>
      </c>
      <c r="DS76" s="62">
        <v>977.03200000000004</v>
      </c>
      <c r="DT76" s="62">
        <v>198993.212</v>
      </c>
      <c r="DU76" s="48">
        <f t="shared" ref="DU76:DU79" si="1130">IFERROR(ROUNDUP(DS76/$EX76,0)*$EY76,0)</f>
        <v>2</v>
      </c>
      <c r="DV76" s="62">
        <v>0</v>
      </c>
      <c r="DW76" s="62">
        <v>0</v>
      </c>
      <c r="DX76" s="62">
        <f t="shared" ref="DX76:DX79" si="1131">$DF76*BK76/30</f>
        <v>0</v>
      </c>
      <c r="DY76" s="62">
        <f t="shared" ref="DY76:DY79" si="1132">DX76*$FH76</f>
        <v>0</v>
      </c>
      <c r="DZ76" s="48">
        <f t="shared" ref="DZ76:DZ79" si="1133">IFERROR(ROUNDUP(DX76/$EX76,0)*$EY76,0)</f>
        <v>0</v>
      </c>
      <c r="EA76" s="62">
        <f t="shared" ref="EA76:EA79" si="1134">$DF76*BL76/30</f>
        <v>0</v>
      </c>
      <c r="EB76" s="62">
        <f t="shared" ref="EB76:EB79" si="1135">EA76*$FH76</f>
        <v>0</v>
      </c>
      <c r="EC76" s="48">
        <f t="shared" ref="EC76:EC79" si="1136">IFERROR(ROUNDUP(EA76/$EX76,0)*$EY76,0)</f>
        <v>0</v>
      </c>
      <c r="ED76" s="62">
        <f t="shared" ref="ED76:ED79" si="1137">$DF76*BM76/30</f>
        <v>0</v>
      </c>
      <c r="EE76" s="62">
        <f t="shared" ref="EE76:EE79" si="1138">ED76*$FH76</f>
        <v>0</v>
      </c>
      <c r="EF76" s="48">
        <f t="shared" ref="EF76:EF79" si="1139">IFERROR(ROUNDUP(ED76/$EX76,0)*$EY76,0)</f>
        <v>0</v>
      </c>
      <c r="EG76" s="62">
        <f t="shared" ref="EG76:EG79" si="1140">$DF76*BN76/30</f>
        <v>0</v>
      </c>
      <c r="EH76" s="62">
        <f t="shared" ref="EH76:EH79" si="1141">EG76*$FH76</f>
        <v>0</v>
      </c>
      <c r="EI76" s="48">
        <f t="shared" ref="EI76:EI79" si="1142">IFERROR(ROUNDUP(EG76/$EX76,0)*$EY76,0)</f>
        <v>0</v>
      </c>
      <c r="EJ76" s="62">
        <f t="shared" ref="EJ76:EJ79" si="1143">$DF76*BO76/30</f>
        <v>0</v>
      </c>
      <c r="EK76" s="62">
        <f t="shared" ref="EK76:EK79" si="1144">EJ76*$FH76</f>
        <v>0</v>
      </c>
      <c r="EL76" s="48">
        <f t="shared" ref="EL76:EL79" si="1145">IFERROR(ROUNDUP(EJ76/$EX76,0)*$EY76,0)</f>
        <v>0</v>
      </c>
      <c r="EM76" s="62">
        <f t="shared" ref="EM76:EM79" si="1146">$DF76*BP76/30</f>
        <v>0</v>
      </c>
      <c r="EN76" s="62">
        <f t="shared" ref="EN76:EN79" si="1147">EM76*$FH76</f>
        <v>0</v>
      </c>
      <c r="EO76" s="48">
        <f t="shared" ref="EO76:EO79" si="1148">IFERROR(ROUNDUP(EM76/$EX76,0)*$EY76,0)</f>
        <v>0</v>
      </c>
      <c r="EP76" s="62">
        <f t="shared" ref="EP76:ER79" si="1149">BK76*$FH76</f>
        <v>328644</v>
      </c>
      <c r="EQ76" s="62">
        <f t="shared" si="1149"/>
        <v>91290</v>
      </c>
      <c r="ER76" s="62">
        <f t="shared" si="1149"/>
        <v>91290</v>
      </c>
      <c r="ES76" s="62">
        <f t="shared" ref="ES76:EU79" si="1150">BN76*$FH76</f>
        <v>328644</v>
      </c>
      <c r="ET76" s="62">
        <f t="shared" si="1150"/>
        <v>328644</v>
      </c>
      <c r="EU76" s="62">
        <f t="shared" si="1150"/>
        <v>328644</v>
      </c>
      <c r="EV76" s="31" t="s">
        <v>498</v>
      </c>
      <c r="EW76" s="103">
        <v>0</v>
      </c>
      <c r="EX76" s="104">
        <v>540</v>
      </c>
      <c r="EY76" s="104">
        <v>1</v>
      </c>
      <c r="EZ76" s="104"/>
      <c r="FA76" s="104"/>
      <c r="FB76" s="119"/>
      <c r="FC76" s="119"/>
      <c r="FE76" s="105">
        <v>203.66</v>
      </c>
      <c r="FF76" s="105">
        <v>203.66</v>
      </c>
      <c r="FG76" s="105">
        <v>203.66</v>
      </c>
      <c r="FH76" s="106">
        <v>182.58</v>
      </c>
      <c r="FI76" s="107" t="b">
        <f t="shared" ref="FI76:FI79" si="1151">EXACT(AT76,AP76)</f>
        <v>1</v>
      </c>
      <c r="FJ76" s="34"/>
      <c r="FK76" s="104" t="s">
        <v>201</v>
      </c>
      <c r="FL76" s="104" t="s">
        <v>381</v>
      </c>
      <c r="FM76" s="104">
        <v>45839</v>
      </c>
      <c r="FN76" s="104">
        <v>0</v>
      </c>
      <c r="FO76" s="104">
        <v>0</v>
      </c>
      <c r="FP76" s="104"/>
      <c r="FQ76" s="104">
        <v>0</v>
      </c>
      <c r="FR76" s="104" t="b">
        <f t="shared" si="1033"/>
        <v>1</v>
      </c>
      <c r="FS76" s="104" t="b">
        <f t="shared" si="1034"/>
        <v>1</v>
      </c>
      <c r="FT76" s="104" t="b">
        <f t="shared" si="1035"/>
        <v>1</v>
      </c>
      <c r="FU76" s="104" t="b">
        <f t="shared" si="1036"/>
        <v>0</v>
      </c>
      <c r="FV76" s="104" t="b">
        <f t="shared" si="1037"/>
        <v>1</v>
      </c>
      <c r="FW76" s="104"/>
      <c r="FX76" s="104" t="b">
        <f t="shared" ref="FX76:FX79" si="1152">EXACT(FQ76,BI76)</f>
        <v>1</v>
      </c>
      <c r="FY76" s="104" t="s">
        <v>214</v>
      </c>
      <c r="FZ76" s="104" t="b">
        <f t="shared" ref="FZ76:FZ79" si="1153">EXACT(FY76,C76)</f>
        <v>1</v>
      </c>
      <c r="GA76" s="104">
        <v>0</v>
      </c>
      <c r="GB76" s="104" t="s">
        <v>207</v>
      </c>
      <c r="GC76" s="104"/>
      <c r="GD76" s="104" t="s">
        <v>214</v>
      </c>
      <c r="GE76" s="104">
        <v>0</v>
      </c>
      <c r="GF76" s="104" t="e">
        <v>#N/A</v>
      </c>
      <c r="GG76" s="104">
        <v>0</v>
      </c>
      <c r="GH76" s="104" t="b">
        <f t="shared" ref="GH76:GH79" si="1154">EXACT(GD76,C76)</f>
        <v>1</v>
      </c>
      <c r="GI76" s="108" t="b">
        <f t="shared" ref="GI76:GI79" si="1155">EXACT(GG76,G76)</f>
        <v>0</v>
      </c>
    </row>
    <row r="77" spans="1:192" s="31" customFormat="1" hidden="1" x14ac:dyDescent="0.25">
      <c r="A77" s="109">
        <v>151301</v>
      </c>
      <c r="B77" s="109">
        <v>567725</v>
      </c>
      <c r="C77" s="110" t="s">
        <v>214</v>
      </c>
      <c r="D77" s="109" t="s">
        <v>386</v>
      </c>
      <c r="E77" s="109" t="s">
        <v>387</v>
      </c>
      <c r="F77" s="109" t="s">
        <v>207</v>
      </c>
      <c r="G77" s="110"/>
      <c r="H77" s="109" t="s">
        <v>188</v>
      </c>
      <c r="I77" s="109" t="s">
        <v>189</v>
      </c>
      <c r="J77" s="109" t="s">
        <v>189</v>
      </c>
      <c r="K77" s="109"/>
      <c r="L77" s="109">
        <v>0</v>
      </c>
      <c r="M77" s="109"/>
      <c r="N77" s="111">
        <v>0</v>
      </c>
      <c r="O77" s="111">
        <v>0</v>
      </c>
      <c r="P77" s="111" t="str">
        <f t="shared" si="1097"/>
        <v>нет минмакс</v>
      </c>
      <c r="Q77" s="95">
        <v>5000</v>
      </c>
      <c r="R77" s="95">
        <f t="shared" si="1098"/>
        <v>44850</v>
      </c>
      <c r="S77" s="112">
        <v>1216</v>
      </c>
      <c r="T77" s="112">
        <v>12111.36</v>
      </c>
      <c r="U77" s="112">
        <f t="shared" si="1099"/>
        <v>0</v>
      </c>
      <c r="V77" s="113">
        <f t="shared" si="1100"/>
        <v>5000</v>
      </c>
      <c r="W77" s="113">
        <f t="shared" si="1101"/>
        <v>44850</v>
      </c>
      <c r="X77" s="113">
        <f t="shared" si="1102"/>
        <v>0</v>
      </c>
      <c r="Y77" s="113"/>
      <c r="Z77" s="95">
        <v>5000</v>
      </c>
      <c r="AA77" s="95">
        <v>0</v>
      </c>
      <c r="AB77" s="95">
        <v>0</v>
      </c>
      <c r="AC77" s="95">
        <v>0</v>
      </c>
      <c r="AD77" s="95">
        <v>0</v>
      </c>
      <c r="AE77" s="95">
        <f t="shared" si="1103"/>
        <v>0</v>
      </c>
      <c r="AF77" s="95">
        <f t="shared" si="1104"/>
        <v>0</v>
      </c>
      <c r="AG77" s="114">
        <v>0</v>
      </c>
      <c r="AH77" s="95">
        <f t="shared" si="1105"/>
        <v>5000</v>
      </c>
      <c r="AI77" s="115">
        <f t="shared" si="1106"/>
        <v>44850</v>
      </c>
      <c r="AJ77" s="95">
        <f t="shared" si="1107"/>
        <v>1216</v>
      </c>
      <c r="AK77" s="95">
        <f t="shared" si="1108"/>
        <v>1216</v>
      </c>
      <c r="AL77" s="95">
        <f t="shared" si="1109"/>
        <v>3044</v>
      </c>
      <c r="AM77" s="95">
        <f t="shared" si="1110"/>
        <v>7200</v>
      </c>
      <c r="AN77" s="95">
        <f t="shared" si="1111"/>
        <v>10.133333333333333</v>
      </c>
      <c r="AO77" s="95" t="str">
        <f t="shared" si="1112"/>
        <v>&lt; 30 дней</v>
      </c>
      <c r="AP77" s="29" t="s">
        <v>185</v>
      </c>
      <c r="AQ77" s="116" t="s">
        <v>186</v>
      </c>
      <c r="AR77" s="29" t="s">
        <v>185</v>
      </c>
      <c r="AS77" s="116" t="s">
        <v>186</v>
      </c>
      <c r="AT77" s="25" t="s">
        <v>185</v>
      </c>
      <c r="AU77" s="25"/>
      <c r="AV77" s="97" t="str">
        <f t="shared" si="1113"/>
        <v>0-05</v>
      </c>
      <c r="AW77" s="117">
        <f t="shared" si="1114"/>
        <v>0</v>
      </c>
      <c r="AX77" s="118"/>
      <c r="AY77" s="25">
        <f t="shared" si="1115"/>
        <v>0</v>
      </c>
      <c r="AZ77" s="109" t="s">
        <v>1028</v>
      </c>
      <c r="BA77" s="26" t="s">
        <v>196</v>
      </c>
      <c r="BB77" s="26"/>
      <c r="BC77" s="27">
        <v>45931</v>
      </c>
      <c r="BD77" s="28"/>
      <c r="BE77" s="29">
        <v>0</v>
      </c>
      <c r="BF77" s="29">
        <f t="shared" si="1116"/>
        <v>0</v>
      </c>
      <c r="BG77" s="29">
        <v>0</v>
      </c>
      <c r="BH77" s="29">
        <f t="shared" si="1117"/>
        <v>0</v>
      </c>
      <c r="BI77" s="99">
        <v>0</v>
      </c>
      <c r="BJ77" s="109">
        <v>0</v>
      </c>
      <c r="BK77" s="95">
        <v>0</v>
      </c>
      <c r="BL77" s="95">
        <v>0</v>
      </c>
      <c r="BM77" s="95">
        <v>0</v>
      </c>
      <c r="BN77" s="95">
        <v>0</v>
      </c>
      <c r="BO77" s="95">
        <v>5400</v>
      </c>
      <c r="BP77" s="95">
        <v>1800</v>
      </c>
      <c r="BQ77" s="95">
        <f t="shared" si="1118"/>
        <v>3600</v>
      </c>
      <c r="BR77" s="95">
        <f t="shared" si="1119"/>
        <v>5000</v>
      </c>
      <c r="BS77" s="95">
        <f t="shared" si="1120"/>
        <v>5000</v>
      </c>
      <c r="BT77" s="95">
        <f t="shared" si="1120"/>
        <v>5000</v>
      </c>
      <c r="BU77" s="95">
        <f t="shared" si="1120"/>
        <v>5000</v>
      </c>
      <c r="BV77" s="95">
        <f t="shared" si="1120"/>
        <v>-400</v>
      </c>
      <c r="BW77" s="95">
        <f t="shared" si="1120"/>
        <v>-2200</v>
      </c>
      <c r="BX77" s="95">
        <f t="shared" si="1121"/>
        <v>-5800</v>
      </c>
      <c r="BY77" s="95">
        <f t="shared" si="1121"/>
        <v>-9400</v>
      </c>
      <c r="BZ77" s="95">
        <f t="shared" si="1121"/>
        <v>-13000</v>
      </c>
      <c r="CA77" s="95">
        <f t="shared" si="1121"/>
        <v>-16600</v>
      </c>
      <c r="CB77" s="95">
        <f t="shared" si="1121"/>
        <v>-20200</v>
      </c>
      <c r="CC77" s="95">
        <f t="shared" si="1121"/>
        <v>-23800</v>
      </c>
      <c r="CD77" s="95">
        <f t="shared" si="1121"/>
        <v>-27400</v>
      </c>
      <c r="CE77" s="95">
        <f t="shared" si="1121"/>
        <v>-31000</v>
      </c>
      <c r="CF77" s="95">
        <f t="shared" si="1121"/>
        <v>-34600</v>
      </c>
      <c r="CG77" s="95">
        <f t="shared" si="1121"/>
        <v>-38200</v>
      </c>
      <c r="CH77" s="95">
        <f t="shared" si="1121"/>
        <v>-41800</v>
      </c>
      <c r="CI77" s="95">
        <f t="shared" si="1121"/>
        <v>-45400</v>
      </c>
      <c r="CJ77" s="95">
        <f t="shared" si="1121"/>
        <v>-49000</v>
      </c>
      <c r="CK77" s="95">
        <f t="shared" si="1121"/>
        <v>-52600</v>
      </c>
      <c r="CL77" s="95">
        <f t="shared" si="1121"/>
        <v>-56200</v>
      </c>
      <c r="CM77" s="95">
        <f t="shared" si="1121"/>
        <v>-59800</v>
      </c>
      <c r="CN77" s="95">
        <f t="shared" si="1121"/>
        <v>-63400</v>
      </c>
      <c r="CO77" s="95">
        <f t="shared" si="1121"/>
        <v>-67000</v>
      </c>
      <c r="CP77" s="100">
        <v>0</v>
      </c>
      <c r="CQ77" s="100">
        <v>1828</v>
      </c>
      <c r="CR77" s="100">
        <v>0</v>
      </c>
      <c r="CS77" s="100">
        <v>0</v>
      </c>
      <c r="CT77" s="100">
        <v>0</v>
      </c>
      <c r="CU77" s="100">
        <v>1216</v>
      </c>
      <c r="CV77" s="121">
        <f t="shared" si="1122"/>
        <v>1522</v>
      </c>
      <c r="CW77" s="31">
        <v>0</v>
      </c>
      <c r="CX77" s="31">
        <v>0</v>
      </c>
      <c r="CY77" s="62">
        <v>0</v>
      </c>
      <c r="CZ77" s="62">
        <v>0</v>
      </c>
      <c r="DA77" s="102">
        <f t="shared" si="1123"/>
        <v>0</v>
      </c>
      <c r="DB77" s="62">
        <f t="shared" si="1124"/>
        <v>0</v>
      </c>
      <c r="DC77" s="62">
        <f t="shared" si="1125"/>
        <v>0</v>
      </c>
      <c r="DD77" s="102">
        <f t="shared" si="1126"/>
        <v>0</v>
      </c>
      <c r="DE77" s="31">
        <v>0</v>
      </c>
      <c r="DF77" s="31">
        <v>90</v>
      </c>
      <c r="DG77" s="31">
        <v>0</v>
      </c>
      <c r="DH77" s="48">
        <f t="shared" si="1127"/>
        <v>0</v>
      </c>
      <c r="DI77" s="62">
        <v>2985.0319999999997</v>
      </c>
      <c r="DJ77" s="62">
        <v>29721.300999999999</v>
      </c>
      <c r="DK77" s="48">
        <f t="shared" si="1128"/>
        <v>0</v>
      </c>
      <c r="DL77" s="62">
        <v>1828</v>
      </c>
      <c r="DM77" s="62">
        <v>18200.988843626805</v>
      </c>
      <c r="DN77" s="62">
        <v>1216</v>
      </c>
      <c r="DO77" s="62">
        <v>12107.44</v>
      </c>
      <c r="DP77" s="48">
        <f t="shared" si="1129"/>
        <v>0</v>
      </c>
      <c r="DQ77" s="62">
        <v>0</v>
      </c>
      <c r="DR77" s="62">
        <v>0</v>
      </c>
      <c r="DS77" s="62">
        <v>1216</v>
      </c>
      <c r="DT77" s="62">
        <v>12107.44</v>
      </c>
      <c r="DU77" s="48">
        <f t="shared" si="1130"/>
        <v>0</v>
      </c>
      <c r="DV77" s="62">
        <v>0</v>
      </c>
      <c r="DW77" s="62">
        <v>0</v>
      </c>
      <c r="DX77" s="62">
        <f t="shared" si="1131"/>
        <v>0</v>
      </c>
      <c r="DY77" s="62">
        <f t="shared" si="1132"/>
        <v>0</v>
      </c>
      <c r="DZ77" s="48">
        <f t="shared" si="1133"/>
        <v>0</v>
      </c>
      <c r="EA77" s="62">
        <f t="shared" si="1134"/>
        <v>0</v>
      </c>
      <c r="EB77" s="62">
        <f t="shared" si="1135"/>
        <v>0</v>
      </c>
      <c r="EC77" s="48">
        <f t="shared" si="1136"/>
        <v>0</v>
      </c>
      <c r="ED77" s="62">
        <f t="shared" si="1137"/>
        <v>0</v>
      </c>
      <c r="EE77" s="62">
        <f t="shared" si="1138"/>
        <v>0</v>
      </c>
      <c r="EF77" s="48">
        <f t="shared" si="1139"/>
        <v>0</v>
      </c>
      <c r="EG77" s="62">
        <f t="shared" si="1140"/>
        <v>0</v>
      </c>
      <c r="EH77" s="62">
        <f t="shared" si="1141"/>
        <v>0</v>
      </c>
      <c r="EI77" s="48">
        <f t="shared" si="1142"/>
        <v>0</v>
      </c>
      <c r="EJ77" s="62">
        <f t="shared" si="1143"/>
        <v>16200</v>
      </c>
      <c r="EK77" s="62">
        <f t="shared" si="1144"/>
        <v>145314</v>
      </c>
      <c r="EL77" s="48">
        <f t="shared" si="1145"/>
        <v>0</v>
      </c>
      <c r="EM77" s="62">
        <f t="shared" si="1146"/>
        <v>5400</v>
      </c>
      <c r="EN77" s="62">
        <f t="shared" si="1147"/>
        <v>48438</v>
      </c>
      <c r="EO77" s="48">
        <f t="shared" si="1148"/>
        <v>0</v>
      </c>
      <c r="EP77" s="62">
        <f t="shared" si="1149"/>
        <v>0</v>
      </c>
      <c r="EQ77" s="62">
        <f t="shared" si="1149"/>
        <v>0</v>
      </c>
      <c r="ER77" s="62">
        <f t="shared" si="1149"/>
        <v>0</v>
      </c>
      <c r="ES77" s="62">
        <f t="shared" si="1150"/>
        <v>0</v>
      </c>
      <c r="ET77" s="62">
        <f t="shared" si="1150"/>
        <v>48438</v>
      </c>
      <c r="EU77" s="62">
        <f t="shared" si="1150"/>
        <v>16146.000000000002</v>
      </c>
      <c r="EV77" s="31" t="s">
        <v>192</v>
      </c>
      <c r="EW77" s="103">
        <v>0</v>
      </c>
      <c r="EX77" s="31">
        <v>0</v>
      </c>
      <c r="EY77" s="31">
        <v>0</v>
      </c>
      <c r="FB77" s="119"/>
      <c r="FC77" s="119"/>
      <c r="FE77" s="105">
        <v>9.9600000000000009</v>
      </c>
      <c r="FF77" s="105">
        <v>9.9600000000000009</v>
      </c>
      <c r="FG77" s="105">
        <v>9.9600000000000009</v>
      </c>
      <c r="FH77" s="106">
        <v>8.9700000000000006</v>
      </c>
      <c r="FI77" s="107" t="b">
        <f t="shared" si="1151"/>
        <v>1</v>
      </c>
      <c r="FJ77" s="34"/>
      <c r="FK77" s="104" t="s">
        <v>196</v>
      </c>
      <c r="FL77" s="104">
        <v>0</v>
      </c>
      <c r="FM77" s="104">
        <v>45931</v>
      </c>
      <c r="FN77" s="104">
        <v>0</v>
      </c>
      <c r="FO77" s="104">
        <v>0</v>
      </c>
      <c r="FP77" s="104"/>
      <c r="FQ77" s="104">
        <v>0</v>
      </c>
      <c r="FR77" s="103" t="b">
        <f t="shared" si="1033"/>
        <v>1</v>
      </c>
      <c r="FS77" s="103" t="b">
        <f t="shared" si="1034"/>
        <v>0</v>
      </c>
      <c r="FT77" s="103" t="b">
        <f t="shared" si="1035"/>
        <v>1</v>
      </c>
      <c r="FU77" s="103" t="b">
        <f t="shared" si="1036"/>
        <v>0</v>
      </c>
      <c r="FV77" s="103" t="b">
        <f t="shared" si="1037"/>
        <v>1</v>
      </c>
      <c r="FW77" s="103"/>
      <c r="FX77" s="120" t="b">
        <f t="shared" si="1152"/>
        <v>1</v>
      </c>
      <c r="FY77" s="104" t="s">
        <v>214</v>
      </c>
      <c r="FZ77" s="104" t="b">
        <f t="shared" si="1153"/>
        <v>1</v>
      </c>
      <c r="GA77" s="104">
        <v>0</v>
      </c>
      <c r="GB77" s="104" t="s">
        <v>207</v>
      </c>
      <c r="GD77" s="104" t="s">
        <v>214</v>
      </c>
      <c r="GE77" s="104">
        <v>0</v>
      </c>
      <c r="GF77" s="104" t="e">
        <v>#N/A</v>
      </c>
      <c r="GG77" s="104">
        <v>0</v>
      </c>
      <c r="GH77" s="104" t="b">
        <f t="shared" si="1154"/>
        <v>1</v>
      </c>
      <c r="GI77" s="8" t="b">
        <f t="shared" si="1155"/>
        <v>0</v>
      </c>
    </row>
    <row r="78" spans="1:192" s="31" customFormat="1" hidden="1" x14ac:dyDescent="0.25">
      <c r="A78" s="109">
        <v>151298</v>
      </c>
      <c r="B78" s="109">
        <v>567724</v>
      </c>
      <c r="C78" s="110" t="s">
        <v>214</v>
      </c>
      <c r="D78" s="109" t="s">
        <v>386</v>
      </c>
      <c r="E78" s="109" t="s">
        <v>388</v>
      </c>
      <c r="F78" s="109" t="s">
        <v>207</v>
      </c>
      <c r="G78" s="110"/>
      <c r="H78" s="109" t="s">
        <v>188</v>
      </c>
      <c r="I78" s="109" t="s">
        <v>189</v>
      </c>
      <c r="J78" s="109" t="s">
        <v>189</v>
      </c>
      <c r="K78" s="109"/>
      <c r="L78" s="109">
        <v>0</v>
      </c>
      <c r="M78" s="109"/>
      <c r="N78" s="111">
        <v>0</v>
      </c>
      <c r="O78" s="111">
        <v>0</v>
      </c>
      <c r="P78" s="111" t="str">
        <f t="shared" si="1097"/>
        <v>нет минмакс</v>
      </c>
      <c r="Q78" s="95">
        <v>5000</v>
      </c>
      <c r="R78" s="95">
        <f t="shared" si="1098"/>
        <v>44850</v>
      </c>
      <c r="S78" s="112">
        <v>1202</v>
      </c>
      <c r="T78" s="112">
        <v>11971.920000000002</v>
      </c>
      <c r="U78" s="112">
        <f t="shared" si="1099"/>
        <v>0</v>
      </c>
      <c r="V78" s="113">
        <f t="shared" si="1100"/>
        <v>5000</v>
      </c>
      <c r="W78" s="113">
        <f t="shared" si="1101"/>
        <v>44850</v>
      </c>
      <c r="X78" s="113">
        <f t="shared" si="1102"/>
        <v>0</v>
      </c>
      <c r="Y78" s="113"/>
      <c r="Z78" s="95">
        <v>5000</v>
      </c>
      <c r="AA78" s="95">
        <v>0</v>
      </c>
      <c r="AB78" s="95">
        <v>0</v>
      </c>
      <c r="AC78" s="95">
        <v>0</v>
      </c>
      <c r="AD78" s="95">
        <v>0</v>
      </c>
      <c r="AE78" s="95">
        <f t="shared" si="1103"/>
        <v>0</v>
      </c>
      <c r="AF78" s="95">
        <f t="shared" si="1104"/>
        <v>0</v>
      </c>
      <c r="AG78" s="114">
        <v>0</v>
      </c>
      <c r="AH78" s="95">
        <f t="shared" si="1105"/>
        <v>5000</v>
      </c>
      <c r="AI78" s="115">
        <f t="shared" si="1106"/>
        <v>44850</v>
      </c>
      <c r="AJ78" s="95">
        <f t="shared" si="1107"/>
        <v>1202</v>
      </c>
      <c r="AK78" s="95">
        <f t="shared" si="1108"/>
        <v>1202</v>
      </c>
      <c r="AL78" s="95">
        <f t="shared" si="1109"/>
        <v>3075</v>
      </c>
      <c r="AM78" s="95">
        <f t="shared" si="1110"/>
        <v>7200</v>
      </c>
      <c r="AN78" s="95">
        <f t="shared" si="1111"/>
        <v>10.016666666666667</v>
      </c>
      <c r="AO78" s="95" t="str">
        <f t="shared" si="1112"/>
        <v>&lt; 30 дней</v>
      </c>
      <c r="AP78" s="29" t="s">
        <v>185</v>
      </c>
      <c r="AQ78" s="116" t="s">
        <v>186</v>
      </c>
      <c r="AR78" s="29" t="s">
        <v>185</v>
      </c>
      <c r="AS78" s="116" t="s">
        <v>186</v>
      </c>
      <c r="AT78" s="25" t="s">
        <v>185</v>
      </c>
      <c r="AU78" s="25"/>
      <c r="AV78" s="97" t="str">
        <f t="shared" si="1113"/>
        <v>0-05</v>
      </c>
      <c r="AW78" s="117">
        <f t="shared" si="1114"/>
        <v>0</v>
      </c>
      <c r="AX78" s="118"/>
      <c r="AY78" s="25">
        <f t="shared" si="1115"/>
        <v>0</v>
      </c>
      <c r="AZ78" s="109" t="s">
        <v>1028</v>
      </c>
      <c r="BA78" s="26" t="s">
        <v>196</v>
      </c>
      <c r="BB78" s="26"/>
      <c r="BC78" s="27">
        <v>45931</v>
      </c>
      <c r="BD78" s="28"/>
      <c r="BE78" s="29">
        <v>0</v>
      </c>
      <c r="BF78" s="29">
        <f t="shared" si="1116"/>
        <v>0</v>
      </c>
      <c r="BG78" s="29">
        <v>0</v>
      </c>
      <c r="BH78" s="29">
        <f t="shared" si="1117"/>
        <v>0</v>
      </c>
      <c r="BI78" s="99">
        <v>0</v>
      </c>
      <c r="BJ78" s="109">
        <v>0</v>
      </c>
      <c r="BK78" s="95">
        <v>0</v>
      </c>
      <c r="BL78" s="95">
        <v>0</v>
      </c>
      <c r="BM78" s="95">
        <v>0</v>
      </c>
      <c r="BN78" s="95">
        <v>0</v>
      </c>
      <c r="BO78" s="95">
        <v>5400</v>
      </c>
      <c r="BP78" s="95">
        <v>1800</v>
      </c>
      <c r="BQ78" s="95">
        <f t="shared" si="1118"/>
        <v>3600</v>
      </c>
      <c r="BR78" s="95">
        <f t="shared" si="1119"/>
        <v>5000</v>
      </c>
      <c r="BS78" s="95">
        <f t="shared" si="1120"/>
        <v>5000</v>
      </c>
      <c r="BT78" s="95">
        <f t="shared" si="1120"/>
        <v>5000</v>
      </c>
      <c r="BU78" s="95">
        <f t="shared" si="1120"/>
        <v>5000</v>
      </c>
      <c r="BV78" s="95">
        <f t="shared" si="1120"/>
        <v>-400</v>
      </c>
      <c r="BW78" s="95">
        <f t="shared" si="1120"/>
        <v>-2200</v>
      </c>
      <c r="BX78" s="95">
        <f t="shared" si="1121"/>
        <v>-5800</v>
      </c>
      <c r="BY78" s="95">
        <f t="shared" si="1121"/>
        <v>-9400</v>
      </c>
      <c r="BZ78" s="95">
        <f t="shared" si="1121"/>
        <v>-13000</v>
      </c>
      <c r="CA78" s="95">
        <f t="shared" si="1121"/>
        <v>-16600</v>
      </c>
      <c r="CB78" s="95">
        <f t="shared" si="1121"/>
        <v>-20200</v>
      </c>
      <c r="CC78" s="95">
        <f t="shared" si="1121"/>
        <v>-23800</v>
      </c>
      <c r="CD78" s="95">
        <f t="shared" si="1121"/>
        <v>-27400</v>
      </c>
      <c r="CE78" s="95">
        <f t="shared" si="1121"/>
        <v>-31000</v>
      </c>
      <c r="CF78" s="95">
        <f t="shared" si="1121"/>
        <v>-34600</v>
      </c>
      <c r="CG78" s="95">
        <f t="shared" si="1121"/>
        <v>-38200</v>
      </c>
      <c r="CH78" s="95">
        <f t="shared" si="1121"/>
        <v>-41800</v>
      </c>
      <c r="CI78" s="95">
        <f t="shared" si="1121"/>
        <v>-45400</v>
      </c>
      <c r="CJ78" s="95">
        <f t="shared" si="1121"/>
        <v>-49000</v>
      </c>
      <c r="CK78" s="95">
        <f t="shared" si="1121"/>
        <v>-52600</v>
      </c>
      <c r="CL78" s="95">
        <f t="shared" si="1121"/>
        <v>-56200</v>
      </c>
      <c r="CM78" s="95">
        <f t="shared" si="1121"/>
        <v>-59800</v>
      </c>
      <c r="CN78" s="95">
        <f t="shared" si="1121"/>
        <v>-63400</v>
      </c>
      <c r="CO78" s="95">
        <f t="shared" si="1121"/>
        <v>-67000</v>
      </c>
      <c r="CP78" s="100">
        <v>0</v>
      </c>
      <c r="CQ78" s="100">
        <v>1873</v>
      </c>
      <c r="CR78" s="100">
        <v>0</v>
      </c>
      <c r="CS78" s="100">
        <v>0</v>
      </c>
      <c r="CT78" s="100">
        <v>0</v>
      </c>
      <c r="CU78" s="100">
        <v>1202</v>
      </c>
      <c r="CV78" s="121">
        <f t="shared" si="1122"/>
        <v>1537.5</v>
      </c>
      <c r="CW78" s="31">
        <v>0</v>
      </c>
      <c r="CX78" s="31">
        <v>0</v>
      </c>
      <c r="CY78" s="62">
        <v>0</v>
      </c>
      <c r="CZ78" s="62">
        <v>0</v>
      </c>
      <c r="DA78" s="102">
        <f t="shared" si="1123"/>
        <v>0</v>
      </c>
      <c r="DB78" s="62">
        <f t="shared" si="1124"/>
        <v>0</v>
      </c>
      <c r="DC78" s="62">
        <f t="shared" si="1125"/>
        <v>0</v>
      </c>
      <c r="DD78" s="102">
        <f t="shared" si="1126"/>
        <v>0</v>
      </c>
      <c r="DE78" s="31">
        <v>0</v>
      </c>
      <c r="DF78" s="31">
        <v>90</v>
      </c>
      <c r="DG78" s="31">
        <v>0</v>
      </c>
      <c r="DH78" s="48">
        <f t="shared" si="1127"/>
        <v>0</v>
      </c>
      <c r="DI78" s="62">
        <v>3014.5809999999997</v>
      </c>
      <c r="DJ78" s="62">
        <v>30012.949000000001</v>
      </c>
      <c r="DK78" s="48">
        <f t="shared" si="1128"/>
        <v>0</v>
      </c>
      <c r="DL78" s="62">
        <v>1873</v>
      </c>
      <c r="DM78" s="62">
        <v>18647.453996747965</v>
      </c>
      <c r="DN78" s="62">
        <v>1202</v>
      </c>
      <c r="DO78" s="62">
        <v>11967.029999999999</v>
      </c>
      <c r="DP78" s="48">
        <f t="shared" si="1129"/>
        <v>0</v>
      </c>
      <c r="DQ78" s="62">
        <v>0</v>
      </c>
      <c r="DR78" s="62">
        <v>0</v>
      </c>
      <c r="DS78" s="62">
        <v>1202</v>
      </c>
      <c r="DT78" s="62">
        <v>11967.03</v>
      </c>
      <c r="DU78" s="48">
        <f t="shared" si="1130"/>
        <v>0</v>
      </c>
      <c r="DV78" s="62">
        <v>0</v>
      </c>
      <c r="DW78" s="62">
        <v>0</v>
      </c>
      <c r="DX78" s="62">
        <f t="shared" si="1131"/>
        <v>0</v>
      </c>
      <c r="DY78" s="62">
        <f t="shared" si="1132"/>
        <v>0</v>
      </c>
      <c r="DZ78" s="48">
        <f t="shared" si="1133"/>
        <v>0</v>
      </c>
      <c r="EA78" s="62">
        <f t="shared" si="1134"/>
        <v>0</v>
      </c>
      <c r="EB78" s="62">
        <f t="shared" si="1135"/>
        <v>0</v>
      </c>
      <c r="EC78" s="48">
        <f t="shared" si="1136"/>
        <v>0</v>
      </c>
      <c r="ED78" s="62">
        <f t="shared" si="1137"/>
        <v>0</v>
      </c>
      <c r="EE78" s="62">
        <f t="shared" si="1138"/>
        <v>0</v>
      </c>
      <c r="EF78" s="48">
        <f t="shared" si="1139"/>
        <v>0</v>
      </c>
      <c r="EG78" s="62">
        <f t="shared" si="1140"/>
        <v>0</v>
      </c>
      <c r="EH78" s="62">
        <f t="shared" si="1141"/>
        <v>0</v>
      </c>
      <c r="EI78" s="48">
        <f t="shared" si="1142"/>
        <v>0</v>
      </c>
      <c r="EJ78" s="62">
        <f t="shared" si="1143"/>
        <v>16200</v>
      </c>
      <c r="EK78" s="62">
        <f t="shared" si="1144"/>
        <v>145314</v>
      </c>
      <c r="EL78" s="48">
        <f t="shared" si="1145"/>
        <v>0</v>
      </c>
      <c r="EM78" s="62">
        <f t="shared" si="1146"/>
        <v>5400</v>
      </c>
      <c r="EN78" s="62">
        <f t="shared" si="1147"/>
        <v>48438</v>
      </c>
      <c r="EO78" s="48">
        <f t="shared" si="1148"/>
        <v>0</v>
      </c>
      <c r="EP78" s="62">
        <f t="shared" si="1149"/>
        <v>0</v>
      </c>
      <c r="EQ78" s="62">
        <f t="shared" si="1149"/>
        <v>0</v>
      </c>
      <c r="ER78" s="62">
        <f t="shared" si="1149"/>
        <v>0</v>
      </c>
      <c r="ES78" s="62">
        <f t="shared" si="1150"/>
        <v>0</v>
      </c>
      <c r="ET78" s="62">
        <f t="shared" si="1150"/>
        <v>48438</v>
      </c>
      <c r="EU78" s="62">
        <f t="shared" si="1150"/>
        <v>16146.000000000002</v>
      </c>
      <c r="EV78" s="31" t="s">
        <v>192</v>
      </c>
      <c r="EW78" s="103">
        <v>0</v>
      </c>
      <c r="EX78" s="31">
        <v>0</v>
      </c>
      <c r="EY78" s="31">
        <v>0</v>
      </c>
      <c r="FB78" s="119"/>
      <c r="FC78" s="119"/>
      <c r="FE78" s="105">
        <v>9.9600000000000009</v>
      </c>
      <c r="FF78" s="105">
        <v>9.9600000000000009</v>
      </c>
      <c r="FG78" s="105">
        <v>9.9600000000000009</v>
      </c>
      <c r="FH78" s="106">
        <v>8.9700000000000006</v>
      </c>
      <c r="FI78" s="107" t="b">
        <f t="shared" si="1151"/>
        <v>1</v>
      </c>
      <c r="FJ78" s="34"/>
      <c r="FK78" s="104" t="s">
        <v>196</v>
      </c>
      <c r="FL78" s="104">
        <v>0</v>
      </c>
      <c r="FM78" s="104">
        <v>45931</v>
      </c>
      <c r="FN78" s="104">
        <v>0</v>
      </c>
      <c r="FO78" s="104">
        <v>0</v>
      </c>
      <c r="FP78" s="104"/>
      <c r="FQ78" s="104">
        <v>0</v>
      </c>
      <c r="FR78" s="103" t="b">
        <f t="shared" si="1033"/>
        <v>1</v>
      </c>
      <c r="FS78" s="103" t="b">
        <f t="shared" si="1034"/>
        <v>0</v>
      </c>
      <c r="FT78" s="103" t="b">
        <f t="shared" si="1035"/>
        <v>1</v>
      </c>
      <c r="FU78" s="103" t="b">
        <f t="shared" si="1036"/>
        <v>0</v>
      </c>
      <c r="FV78" s="103" t="b">
        <f t="shared" si="1037"/>
        <v>1</v>
      </c>
      <c r="FW78" s="103"/>
      <c r="FX78" s="120" t="b">
        <f t="shared" si="1152"/>
        <v>1</v>
      </c>
      <c r="FY78" s="104" t="s">
        <v>214</v>
      </c>
      <c r="FZ78" s="104" t="b">
        <f t="shared" si="1153"/>
        <v>1</v>
      </c>
      <c r="GA78" s="104">
        <v>0</v>
      </c>
      <c r="GB78" s="104" t="s">
        <v>207</v>
      </c>
      <c r="GD78" s="104" t="s">
        <v>214</v>
      </c>
      <c r="GE78" s="104">
        <v>0</v>
      </c>
      <c r="GF78" s="104" t="e">
        <v>#N/A</v>
      </c>
      <c r="GG78" s="104">
        <v>0</v>
      </c>
      <c r="GH78" s="104" t="b">
        <f t="shared" si="1154"/>
        <v>1</v>
      </c>
      <c r="GI78" s="8" t="b">
        <f t="shared" si="1155"/>
        <v>0</v>
      </c>
    </row>
    <row r="79" spans="1:192" s="31" customFormat="1" hidden="1" x14ac:dyDescent="0.25">
      <c r="A79" s="109">
        <v>151770</v>
      </c>
      <c r="B79" s="109">
        <v>567783</v>
      </c>
      <c r="C79" s="110" t="s">
        <v>214</v>
      </c>
      <c r="D79" s="109" t="s">
        <v>386</v>
      </c>
      <c r="E79" s="109" t="s">
        <v>389</v>
      </c>
      <c r="F79" s="109" t="s">
        <v>207</v>
      </c>
      <c r="G79" s="110"/>
      <c r="H79" s="109" t="s">
        <v>188</v>
      </c>
      <c r="I79" s="109" t="s">
        <v>189</v>
      </c>
      <c r="J79" s="109" t="s">
        <v>189</v>
      </c>
      <c r="K79" s="109"/>
      <c r="L79" s="109">
        <v>0</v>
      </c>
      <c r="M79" s="109"/>
      <c r="N79" s="111">
        <v>0</v>
      </c>
      <c r="O79" s="111">
        <v>0</v>
      </c>
      <c r="P79" s="111" t="str">
        <f t="shared" si="1097"/>
        <v>нет минмакс</v>
      </c>
      <c r="Q79" s="95">
        <v>50</v>
      </c>
      <c r="R79" s="95">
        <f t="shared" si="1098"/>
        <v>1310.5</v>
      </c>
      <c r="S79" s="112">
        <v>150</v>
      </c>
      <c r="T79" s="112">
        <v>3931.5</v>
      </c>
      <c r="U79" s="112">
        <f t="shared" si="1099"/>
        <v>0</v>
      </c>
      <c r="V79" s="113">
        <f t="shared" si="1100"/>
        <v>50</v>
      </c>
      <c r="W79" s="113">
        <f t="shared" si="1101"/>
        <v>1310.5</v>
      </c>
      <c r="X79" s="113">
        <f t="shared" si="1102"/>
        <v>0</v>
      </c>
      <c r="Y79" s="113"/>
      <c r="Z79" s="95">
        <v>50</v>
      </c>
      <c r="AA79" s="95">
        <v>0</v>
      </c>
      <c r="AB79" s="95">
        <v>0</v>
      </c>
      <c r="AC79" s="95">
        <v>0</v>
      </c>
      <c r="AD79" s="95">
        <v>0</v>
      </c>
      <c r="AE79" s="95">
        <f t="shared" si="1103"/>
        <v>0</v>
      </c>
      <c r="AF79" s="95">
        <f t="shared" si="1104"/>
        <v>0</v>
      </c>
      <c r="AG79" s="114">
        <v>0</v>
      </c>
      <c r="AH79" s="95">
        <f t="shared" si="1105"/>
        <v>50</v>
      </c>
      <c r="AI79" s="115">
        <f t="shared" si="1106"/>
        <v>1310.5</v>
      </c>
      <c r="AJ79" s="95">
        <f t="shared" si="1107"/>
        <v>100</v>
      </c>
      <c r="AK79" s="95">
        <f t="shared" si="1108"/>
        <v>100</v>
      </c>
      <c r="AL79" s="95">
        <f t="shared" si="1109"/>
        <v>250</v>
      </c>
      <c r="AM79" s="95">
        <f t="shared" si="1110"/>
        <v>600</v>
      </c>
      <c r="AN79" s="95">
        <f t="shared" si="1111"/>
        <v>15</v>
      </c>
      <c r="AO79" s="95" t="str">
        <f t="shared" si="1112"/>
        <v>&lt; 30 дней</v>
      </c>
      <c r="AP79" s="29" t="s">
        <v>185</v>
      </c>
      <c r="AQ79" s="116" t="s">
        <v>186</v>
      </c>
      <c r="AR79" s="29" t="s">
        <v>185</v>
      </c>
      <c r="AS79" s="116" t="s">
        <v>186</v>
      </c>
      <c r="AT79" s="25" t="s">
        <v>185</v>
      </c>
      <c r="AU79" s="25"/>
      <c r="AV79" s="97" t="str">
        <f t="shared" si="1113"/>
        <v>0-05</v>
      </c>
      <c r="AW79" s="117">
        <f t="shared" si="1114"/>
        <v>0</v>
      </c>
      <c r="AX79" s="118"/>
      <c r="AY79" s="25">
        <f t="shared" si="1115"/>
        <v>0</v>
      </c>
      <c r="AZ79" s="109" t="s">
        <v>1028</v>
      </c>
      <c r="BA79" s="26" t="s">
        <v>196</v>
      </c>
      <c r="BB79" s="26"/>
      <c r="BC79" s="27">
        <v>45931</v>
      </c>
      <c r="BD79" s="28"/>
      <c r="BE79" s="29">
        <v>0</v>
      </c>
      <c r="BF79" s="29">
        <f t="shared" si="1116"/>
        <v>0</v>
      </c>
      <c r="BG79" s="29">
        <v>0</v>
      </c>
      <c r="BH79" s="29">
        <f t="shared" si="1117"/>
        <v>0</v>
      </c>
      <c r="BI79" s="99">
        <v>0</v>
      </c>
      <c r="BJ79" s="109">
        <v>0</v>
      </c>
      <c r="BK79" s="95">
        <v>0</v>
      </c>
      <c r="BL79" s="95">
        <v>0</v>
      </c>
      <c r="BM79" s="95">
        <v>0</v>
      </c>
      <c r="BN79" s="95">
        <v>0</v>
      </c>
      <c r="BO79" s="95">
        <v>450</v>
      </c>
      <c r="BP79" s="95">
        <v>150</v>
      </c>
      <c r="BQ79" s="95">
        <f t="shared" si="1118"/>
        <v>300</v>
      </c>
      <c r="BR79" s="95">
        <f t="shared" si="1119"/>
        <v>50</v>
      </c>
      <c r="BS79" s="95">
        <f t="shared" si="1120"/>
        <v>50</v>
      </c>
      <c r="BT79" s="95">
        <f t="shared" si="1120"/>
        <v>50</v>
      </c>
      <c r="BU79" s="95">
        <f t="shared" si="1120"/>
        <v>50</v>
      </c>
      <c r="BV79" s="95">
        <f t="shared" si="1120"/>
        <v>-400</v>
      </c>
      <c r="BW79" s="95">
        <f t="shared" si="1120"/>
        <v>-550</v>
      </c>
      <c r="BX79" s="95">
        <f t="shared" si="1121"/>
        <v>-850</v>
      </c>
      <c r="BY79" s="95">
        <f t="shared" si="1121"/>
        <v>-1150</v>
      </c>
      <c r="BZ79" s="95">
        <f t="shared" si="1121"/>
        <v>-1450</v>
      </c>
      <c r="CA79" s="95">
        <f t="shared" si="1121"/>
        <v>-1750</v>
      </c>
      <c r="CB79" s="95">
        <f t="shared" si="1121"/>
        <v>-2050</v>
      </c>
      <c r="CC79" s="95">
        <f t="shared" si="1121"/>
        <v>-2350</v>
      </c>
      <c r="CD79" s="95">
        <f t="shared" si="1121"/>
        <v>-2650</v>
      </c>
      <c r="CE79" s="95">
        <f t="shared" si="1121"/>
        <v>-2950</v>
      </c>
      <c r="CF79" s="95">
        <f t="shared" si="1121"/>
        <v>-3250</v>
      </c>
      <c r="CG79" s="95">
        <f t="shared" si="1121"/>
        <v>-3550</v>
      </c>
      <c r="CH79" s="95">
        <f t="shared" si="1121"/>
        <v>-3850</v>
      </c>
      <c r="CI79" s="95">
        <f t="shared" si="1121"/>
        <v>-4150</v>
      </c>
      <c r="CJ79" s="95">
        <f t="shared" si="1121"/>
        <v>-4450</v>
      </c>
      <c r="CK79" s="95">
        <f t="shared" si="1121"/>
        <v>-4750</v>
      </c>
      <c r="CL79" s="95">
        <f t="shared" si="1121"/>
        <v>-5050</v>
      </c>
      <c r="CM79" s="95">
        <f t="shared" si="1121"/>
        <v>-5350</v>
      </c>
      <c r="CN79" s="95">
        <f t="shared" si="1121"/>
        <v>-5650</v>
      </c>
      <c r="CO79" s="95">
        <f t="shared" si="1121"/>
        <v>-5950</v>
      </c>
      <c r="CP79" s="100">
        <v>0</v>
      </c>
      <c r="CQ79" s="100">
        <v>150</v>
      </c>
      <c r="CR79" s="100">
        <v>0</v>
      </c>
      <c r="CS79" s="100">
        <v>0</v>
      </c>
      <c r="CT79" s="100">
        <v>0</v>
      </c>
      <c r="CU79" s="100">
        <v>100</v>
      </c>
      <c r="CV79" s="121">
        <f t="shared" si="1122"/>
        <v>125</v>
      </c>
      <c r="CW79" s="31">
        <v>0</v>
      </c>
      <c r="CX79" s="31">
        <v>0</v>
      </c>
      <c r="CY79" s="62">
        <v>0</v>
      </c>
      <c r="CZ79" s="62">
        <v>0</v>
      </c>
      <c r="DA79" s="102">
        <f t="shared" si="1123"/>
        <v>0</v>
      </c>
      <c r="DB79" s="62">
        <f t="shared" si="1124"/>
        <v>0</v>
      </c>
      <c r="DC79" s="62">
        <f t="shared" si="1125"/>
        <v>0</v>
      </c>
      <c r="DD79" s="102">
        <f t="shared" si="1126"/>
        <v>0</v>
      </c>
      <c r="DE79" s="31">
        <v>0</v>
      </c>
      <c r="DF79" s="31">
        <v>90</v>
      </c>
      <c r="DG79" s="31">
        <v>0</v>
      </c>
      <c r="DH79" s="48">
        <f t="shared" si="1127"/>
        <v>0</v>
      </c>
      <c r="DI79" s="62">
        <v>43.548000000000002</v>
      </c>
      <c r="DJ79" s="62">
        <v>1141.3820000000001</v>
      </c>
      <c r="DK79" s="48">
        <f t="shared" si="1128"/>
        <v>0</v>
      </c>
      <c r="DL79" s="62">
        <v>150</v>
      </c>
      <c r="DM79" s="62">
        <v>3931.4250000000002</v>
      </c>
      <c r="DN79" s="62">
        <v>150</v>
      </c>
      <c r="DO79" s="62">
        <v>3931.43</v>
      </c>
      <c r="DP79" s="48">
        <f t="shared" si="1129"/>
        <v>0</v>
      </c>
      <c r="DQ79" s="62">
        <v>0</v>
      </c>
      <c r="DR79" s="62">
        <v>0</v>
      </c>
      <c r="DS79" s="62">
        <v>150</v>
      </c>
      <c r="DT79" s="62">
        <v>3931.43</v>
      </c>
      <c r="DU79" s="48">
        <f t="shared" si="1130"/>
        <v>0</v>
      </c>
      <c r="DV79" s="62">
        <v>0</v>
      </c>
      <c r="DW79" s="62">
        <v>0</v>
      </c>
      <c r="DX79" s="62">
        <f t="shared" si="1131"/>
        <v>0</v>
      </c>
      <c r="DY79" s="62">
        <f t="shared" si="1132"/>
        <v>0</v>
      </c>
      <c r="DZ79" s="48">
        <f t="shared" si="1133"/>
        <v>0</v>
      </c>
      <c r="EA79" s="62">
        <f t="shared" si="1134"/>
        <v>0</v>
      </c>
      <c r="EB79" s="62">
        <f t="shared" si="1135"/>
        <v>0</v>
      </c>
      <c r="EC79" s="48">
        <f t="shared" si="1136"/>
        <v>0</v>
      </c>
      <c r="ED79" s="62">
        <f t="shared" si="1137"/>
        <v>0</v>
      </c>
      <c r="EE79" s="62">
        <f t="shared" si="1138"/>
        <v>0</v>
      </c>
      <c r="EF79" s="48">
        <f t="shared" si="1139"/>
        <v>0</v>
      </c>
      <c r="EG79" s="62">
        <f t="shared" si="1140"/>
        <v>0</v>
      </c>
      <c r="EH79" s="62">
        <f t="shared" si="1141"/>
        <v>0</v>
      </c>
      <c r="EI79" s="48">
        <f t="shared" si="1142"/>
        <v>0</v>
      </c>
      <c r="EJ79" s="62">
        <f t="shared" si="1143"/>
        <v>1350</v>
      </c>
      <c r="EK79" s="62">
        <f t="shared" si="1144"/>
        <v>35383.5</v>
      </c>
      <c r="EL79" s="48">
        <f t="shared" si="1145"/>
        <v>0</v>
      </c>
      <c r="EM79" s="62">
        <f t="shared" si="1146"/>
        <v>450</v>
      </c>
      <c r="EN79" s="62">
        <f t="shared" si="1147"/>
        <v>11794.5</v>
      </c>
      <c r="EO79" s="48">
        <f t="shared" si="1148"/>
        <v>0</v>
      </c>
      <c r="EP79" s="62">
        <f t="shared" si="1149"/>
        <v>0</v>
      </c>
      <c r="EQ79" s="62">
        <f t="shared" si="1149"/>
        <v>0</v>
      </c>
      <c r="ER79" s="62">
        <f t="shared" si="1149"/>
        <v>0</v>
      </c>
      <c r="ES79" s="62">
        <f t="shared" si="1150"/>
        <v>0</v>
      </c>
      <c r="ET79" s="62">
        <f t="shared" si="1150"/>
        <v>11794.5</v>
      </c>
      <c r="EU79" s="62">
        <f t="shared" si="1150"/>
        <v>3931.5</v>
      </c>
      <c r="EV79" s="31" t="s">
        <v>192</v>
      </c>
      <c r="EW79" s="103">
        <v>0</v>
      </c>
      <c r="EX79" s="31">
        <v>0</v>
      </c>
      <c r="EY79" s="31">
        <v>0</v>
      </c>
      <c r="FB79" s="119"/>
      <c r="FC79" s="119"/>
      <c r="FE79" s="105">
        <v>26.21</v>
      </c>
      <c r="FF79" s="105">
        <v>26.21</v>
      </c>
      <c r="FG79" s="105">
        <v>26.21</v>
      </c>
      <c r="FH79" s="106">
        <v>26.21</v>
      </c>
      <c r="FI79" s="107" t="b">
        <f t="shared" si="1151"/>
        <v>1</v>
      </c>
      <c r="FJ79" s="34"/>
      <c r="FK79" s="104" t="s">
        <v>196</v>
      </c>
      <c r="FL79" s="104">
        <v>0</v>
      </c>
      <c r="FM79" s="104">
        <v>45931</v>
      </c>
      <c r="FN79" s="104">
        <v>0</v>
      </c>
      <c r="FO79" s="104">
        <v>0</v>
      </c>
      <c r="FP79" s="104"/>
      <c r="FQ79" s="104">
        <v>0</v>
      </c>
      <c r="FR79" s="103" t="b">
        <f t="shared" si="1033"/>
        <v>1</v>
      </c>
      <c r="FS79" s="103" t="b">
        <f t="shared" si="1034"/>
        <v>0</v>
      </c>
      <c r="FT79" s="103" t="b">
        <f t="shared" si="1035"/>
        <v>1</v>
      </c>
      <c r="FU79" s="103" t="b">
        <f t="shared" si="1036"/>
        <v>0</v>
      </c>
      <c r="FV79" s="103" t="b">
        <f t="shared" si="1037"/>
        <v>1</v>
      </c>
      <c r="FW79" s="103"/>
      <c r="FX79" s="120" t="b">
        <f t="shared" si="1152"/>
        <v>1</v>
      </c>
      <c r="FY79" s="104" t="s">
        <v>214</v>
      </c>
      <c r="FZ79" s="104" t="b">
        <f t="shared" si="1153"/>
        <v>1</v>
      </c>
      <c r="GA79" s="104">
        <v>0</v>
      </c>
      <c r="GB79" s="104" t="s">
        <v>207</v>
      </c>
      <c r="GD79" s="104" t="s">
        <v>214</v>
      </c>
      <c r="GE79" s="104">
        <v>0</v>
      </c>
      <c r="GF79" s="104" t="e">
        <v>#N/A</v>
      </c>
      <c r="GG79" s="104">
        <v>0</v>
      </c>
      <c r="GH79" s="104" t="b">
        <f t="shared" si="1154"/>
        <v>1</v>
      </c>
      <c r="GI79" s="8" t="b">
        <f t="shared" si="1155"/>
        <v>0</v>
      </c>
    </row>
    <row r="80" spans="1:192" s="31" customFormat="1" hidden="1" x14ac:dyDescent="0.25">
      <c r="A80" s="93">
        <v>168012</v>
      </c>
      <c r="B80" s="93" t="s">
        <v>390</v>
      </c>
      <c r="C80" s="110" t="s">
        <v>214</v>
      </c>
      <c r="D80" s="93" t="s">
        <v>391</v>
      </c>
      <c r="E80" s="93" t="s">
        <v>391</v>
      </c>
      <c r="F80" s="93" t="s">
        <v>207</v>
      </c>
      <c r="G80" s="110"/>
      <c r="H80" s="93" t="s">
        <v>81</v>
      </c>
      <c r="I80" s="93" t="s">
        <v>268</v>
      </c>
      <c r="J80" s="93" t="s">
        <v>204</v>
      </c>
      <c r="K80" s="93" t="s">
        <v>184</v>
      </c>
      <c r="L80" s="93">
        <v>0</v>
      </c>
      <c r="M80" s="93"/>
      <c r="N80" s="122">
        <v>0</v>
      </c>
      <c r="O80" s="122">
        <v>0</v>
      </c>
      <c r="P80" s="122" t="str">
        <f t="shared" ref="P80:P83" si="1156">IF(AND(N80=0,O80=0),"нет минмакс",IF((S80-N80)&lt;0,"меньше мин",IF((S80-O80)&gt;0,"больше макс","в диапазоне")))</f>
        <v>нет минмакс</v>
      </c>
      <c r="Q80" s="95">
        <v>5344</v>
      </c>
      <c r="R80" s="95">
        <f t="shared" ref="R80:R83" si="1157">Q80*FH80</f>
        <v>1551790.72</v>
      </c>
      <c r="S80" s="94">
        <v>336</v>
      </c>
      <c r="T80" s="94">
        <v>99741.6</v>
      </c>
      <c r="U80" s="94">
        <f t="shared" ref="U80:U83" si="1158">IFERROR(ROUNDUP(S80/$EX80,0)*$EY80,0)</f>
        <v>1</v>
      </c>
      <c r="V80" s="94">
        <f t="shared" ref="V80:V83" si="1159">SUM(Z80:AD80)</f>
        <v>2992</v>
      </c>
      <c r="W80" s="94">
        <f t="shared" ref="W80:W83" si="1160">V80*FH80</f>
        <v>868816.96</v>
      </c>
      <c r="X80" s="94">
        <f t="shared" ref="X80:X83" si="1161">IFERROR(ROUNDUP(V80/$EX80,0)*$EY80,0)</f>
        <v>6</v>
      </c>
      <c r="Y80" s="113"/>
      <c r="Z80" s="95">
        <v>2944</v>
      </c>
      <c r="AA80" s="94">
        <v>0</v>
      </c>
      <c r="AB80" s="94">
        <v>48</v>
      </c>
      <c r="AC80" s="95">
        <v>0</v>
      </c>
      <c r="AD80" s="95">
        <v>0</v>
      </c>
      <c r="AE80" s="95">
        <f t="shared" ref="AE80:AE83" si="1162">AA80*FH80</f>
        <v>0</v>
      </c>
      <c r="AF80" s="95">
        <f t="shared" ref="AF80:AF83" si="1163">AB80*FH80</f>
        <v>13938.24</v>
      </c>
      <c r="AG80" s="96">
        <v>40</v>
      </c>
      <c r="AH80" s="95">
        <f t="shared" ref="AH80:AH83" si="1164">V80-AG80</f>
        <v>2952</v>
      </c>
      <c r="AI80" s="94">
        <f t="shared" ref="AI80:AI83" si="1165">IF(AH80&gt;0,AH80*FH80,0)</f>
        <v>857201.76</v>
      </c>
      <c r="AJ80" s="94">
        <f t="shared" ref="AJ80:AJ83" si="1166">CU80</f>
        <v>16</v>
      </c>
      <c r="AK80" s="94">
        <f t="shared" ref="AK80:AK83" si="1167">SUM(CS80:CU80)</f>
        <v>2112</v>
      </c>
      <c r="AL80" s="94">
        <f t="shared" ref="AL80:AL83" si="1168">SUM(CP80:CU80)</f>
        <v>4936</v>
      </c>
      <c r="AM80" s="94">
        <f t="shared" ref="AM80:AM83" si="1169">SUM(BK80:BP80)</f>
        <v>10800</v>
      </c>
      <c r="AN80" s="94">
        <f t="shared" ref="AN80:AN83" si="1170">IFERROR(S80/BQ80*30,"нет оборота")</f>
        <v>5.6000000000000005</v>
      </c>
      <c r="AO80" s="94" t="str">
        <f t="shared" ref="AO80:AO83" si="1171">IF(S80=0,"нет остатка",IF(AN80="нет оборота","нет плана",IF(AN80&lt;30,"&lt; 30 дней",IF(AND(AN80&gt;=30,AN80&lt;60),"&gt; 30 дней (до 60)",IF(AND(AN80&gt;=60,AN80&lt;70),"&gt; 60 дней (до 70)",IF(AND(AN80&gt;=70,AN80&lt;80),"&gt; 70 дней (до 80)",IF(AND(AN80&gt;=80,AN80&lt;90),"&gt; 80 дней (до 90)",IF(AND(AN80&gt;=90,AN80&lt;120),"&gt; 90 дней (до 120)",IF(AN80&gt;=120,"&gt; 120 дней")))))))))</f>
        <v>&lt; 30 дней</v>
      </c>
      <c r="AP80" s="94" t="s">
        <v>185</v>
      </c>
      <c r="AQ80" s="123" t="s">
        <v>186</v>
      </c>
      <c r="AR80" s="94" t="s">
        <v>195</v>
      </c>
      <c r="AS80" s="116" t="s">
        <v>198</v>
      </c>
      <c r="AT80" s="94" t="s">
        <v>195</v>
      </c>
      <c r="AU80" s="94"/>
      <c r="AV80" s="97" t="str">
        <f t="shared" ref="AV80:AV83" si="1172">IF(V80=0,"нет остатка",IF(SUM(BK80:BP80)=0,"Нет планов",IF(BR80&lt;=0,"0-01",IF(BS80&lt;=0,"0-02",IF(BT80&lt;=0,"0-03",IF(BU80&lt;=0,"0-04",IF(BV80&lt;=0,"0-05",IF(BW80&lt;=0,"0-06",IF(BX80&lt;=0,"0-07",IF(BY80&lt;=0,"0-08",IF(BZ80&lt;=0,"0-09",IF(CA80&lt;=0,"0-10",IF(CB80&lt;=0,"0-11",IF(CC80&lt;=0,"0-12",IF(CD80&lt;=0,"0-13",IF(CE80&lt;=0,"0-14",IF(CF80&lt;=0,"0-15",IF(CG80&lt;=0,"0-16",IF(CH80&lt;=0,"0-17",IF(CI80&lt;=0,"0-18",IF(CJ80&lt;=0,"0-19",IF(CK80&lt;=0,"0-20",IF(CL80&lt;=0,"0-21",IF(CM80&lt;=0,"0-22",IF(CN80&lt;=0,"0-23",IF(CO80&lt;=0,"0-24","0-25 более 24"))))))))))))))))))))))))))</f>
        <v>0-03</v>
      </c>
      <c r="AW80" s="98">
        <f t="shared" ref="AW80:AW83" si="1173">IF(AT80="Да",W80,0)</f>
        <v>868816.96</v>
      </c>
      <c r="AX80" s="14">
        <f>MONTH(BC80)-6</f>
        <v>3</v>
      </c>
      <c r="AY80" s="94">
        <f t="shared" ref="AY80:AY83" si="1174">IF(AX80&gt;6,W80,0)</f>
        <v>0</v>
      </c>
      <c r="AZ80" s="93" t="s">
        <v>1029</v>
      </c>
      <c r="BA80" s="26" t="s">
        <v>201</v>
      </c>
      <c r="BB80" s="26" t="s">
        <v>381</v>
      </c>
      <c r="BC80" s="27">
        <v>45901</v>
      </c>
      <c r="BD80" s="28"/>
      <c r="BE80" s="29">
        <v>0</v>
      </c>
      <c r="BF80" s="29">
        <f t="shared" ref="BF80:BF83" si="1175">BE80*FH80</f>
        <v>0</v>
      </c>
      <c r="BG80" s="29">
        <v>0</v>
      </c>
      <c r="BH80" s="29">
        <f t="shared" ref="BH80:BH83" si="1176">BG80*FH80</f>
        <v>0</v>
      </c>
      <c r="BI80" s="99">
        <v>0</v>
      </c>
      <c r="BJ80" s="109" t="s">
        <v>187</v>
      </c>
      <c r="BK80" s="100">
        <v>1800</v>
      </c>
      <c r="BL80" s="100">
        <v>1800</v>
      </c>
      <c r="BM80" s="100">
        <v>1800</v>
      </c>
      <c r="BN80" s="100">
        <v>1800</v>
      </c>
      <c r="BO80" s="100">
        <v>1800</v>
      </c>
      <c r="BP80" s="100">
        <v>1800</v>
      </c>
      <c r="BQ80" s="95">
        <f t="shared" ref="BQ80:BQ83" si="1177">IF(COUNTIF(BK80:BP80,"&gt;0")=0,0,SUM(BK80:BP80)/COUNTIF(BK80:BP80,"&gt;0"))</f>
        <v>1800</v>
      </c>
      <c r="BR80" s="95">
        <f t="shared" ref="BR80:BR83" si="1178">IF(OR(Q80=0,SUM(BK80:BP80)=0,V80&gt;Q80),V80-BK80,Q80-BK80)</f>
        <v>3544</v>
      </c>
      <c r="BS80" s="95">
        <f t="shared" ref="BS80:BW83" si="1179">BR80-BL80</f>
        <v>1744</v>
      </c>
      <c r="BT80" s="95">
        <f t="shared" si="1179"/>
        <v>-56</v>
      </c>
      <c r="BU80" s="95">
        <f t="shared" si="1179"/>
        <v>-1856</v>
      </c>
      <c r="BV80" s="95">
        <f t="shared" si="1179"/>
        <v>-3656</v>
      </c>
      <c r="BW80" s="95">
        <f t="shared" si="1179"/>
        <v>-5456</v>
      </c>
      <c r="BX80" s="95">
        <f t="shared" ref="BX80:CO83" si="1180">BW80-$BQ80</f>
        <v>-7256</v>
      </c>
      <c r="BY80" s="95">
        <f t="shared" si="1180"/>
        <v>-9056</v>
      </c>
      <c r="BZ80" s="95">
        <f t="shared" si="1180"/>
        <v>-10856</v>
      </c>
      <c r="CA80" s="95">
        <f t="shared" si="1180"/>
        <v>-12656</v>
      </c>
      <c r="CB80" s="95">
        <f t="shared" si="1180"/>
        <v>-14456</v>
      </c>
      <c r="CC80" s="95">
        <f t="shared" si="1180"/>
        <v>-16256</v>
      </c>
      <c r="CD80" s="95">
        <f t="shared" si="1180"/>
        <v>-18056</v>
      </c>
      <c r="CE80" s="95">
        <f t="shared" si="1180"/>
        <v>-19856</v>
      </c>
      <c r="CF80" s="95">
        <f t="shared" si="1180"/>
        <v>-21656</v>
      </c>
      <c r="CG80" s="95">
        <f t="shared" si="1180"/>
        <v>-23456</v>
      </c>
      <c r="CH80" s="95">
        <f t="shared" si="1180"/>
        <v>-25256</v>
      </c>
      <c r="CI80" s="95">
        <f t="shared" si="1180"/>
        <v>-27056</v>
      </c>
      <c r="CJ80" s="95">
        <f t="shared" si="1180"/>
        <v>-28856</v>
      </c>
      <c r="CK80" s="95">
        <f t="shared" si="1180"/>
        <v>-30656</v>
      </c>
      <c r="CL80" s="95">
        <f t="shared" si="1180"/>
        <v>-32456</v>
      </c>
      <c r="CM80" s="95">
        <f t="shared" si="1180"/>
        <v>-34256</v>
      </c>
      <c r="CN80" s="95">
        <f t="shared" si="1180"/>
        <v>-36056</v>
      </c>
      <c r="CO80" s="95">
        <f t="shared" si="1180"/>
        <v>-37856</v>
      </c>
      <c r="CP80" s="100">
        <v>1880</v>
      </c>
      <c r="CQ80" s="100">
        <v>0</v>
      </c>
      <c r="CR80" s="100">
        <v>944</v>
      </c>
      <c r="CS80" s="100">
        <v>2096</v>
      </c>
      <c r="CT80" s="100">
        <v>0</v>
      </c>
      <c r="CU80" s="100">
        <v>16</v>
      </c>
      <c r="CV80" s="101">
        <f t="shared" ref="CV80:CV83" si="1181">IF(COUNTIF(CP80:CU80,"&gt;0")=0,0,SUM(CP80:CU80)/COUNTIF(CP80:CU80,"&gt;0"))</f>
        <v>1234</v>
      </c>
      <c r="CW80" s="31" t="s">
        <v>187</v>
      </c>
      <c r="CX80" s="31" t="s">
        <v>187</v>
      </c>
      <c r="CY80" s="62">
        <v>2235.869565217391</v>
      </c>
      <c r="CZ80" s="62">
        <v>2080</v>
      </c>
      <c r="DA80" s="102">
        <f t="shared" ref="DA80:DA83" si="1182">IFERROR(CZ80/CY80,0)</f>
        <v>0.93028682547399133</v>
      </c>
      <c r="DB80" s="62">
        <f t="shared" ref="DB80:DB83" si="1183">CY80*FH80</f>
        <v>649251.80434782605</v>
      </c>
      <c r="DC80" s="62">
        <f t="shared" ref="DC80:DC83" si="1184">CZ80*FH80</f>
        <v>603990.4</v>
      </c>
      <c r="DD80" s="102">
        <f t="shared" ref="DD80:DD83" si="1185">IFERROR(DC80/DB80,0)</f>
        <v>0.93028682547399133</v>
      </c>
      <c r="DE80" s="31">
        <v>0</v>
      </c>
      <c r="DG80" s="31">
        <v>0</v>
      </c>
      <c r="DH80" s="48">
        <f t="shared" ref="DH80:DH83" si="1186">IFERROR(ROUNDUP(DG80/$EX80,0)*$EY80,0)</f>
        <v>0</v>
      </c>
      <c r="DI80" s="62">
        <v>1136</v>
      </c>
      <c r="DJ80" s="62">
        <v>333557.299</v>
      </c>
      <c r="DK80" s="48">
        <f t="shared" ref="DK80:DK83" si="1187">IFERROR(ROUNDUP(DI80/$EX80,0)*$EY80,0)</f>
        <v>3</v>
      </c>
      <c r="DL80" s="62">
        <v>0</v>
      </c>
      <c r="DM80" s="62">
        <v>0</v>
      </c>
      <c r="DN80" s="62">
        <v>394.286</v>
      </c>
      <c r="DO80" s="62">
        <v>115771.899</v>
      </c>
      <c r="DP80" s="48">
        <f t="shared" ref="DP80:DP83" si="1188">IFERROR(ROUNDUP(DN80/$EX80,0)*$EY80,0)</f>
        <v>1</v>
      </c>
      <c r="DQ80" s="62">
        <v>944</v>
      </c>
      <c r="DR80" s="62">
        <v>277181.42</v>
      </c>
      <c r="DS80" s="62">
        <v>1544.258</v>
      </c>
      <c r="DT80" s="62">
        <v>453808.47000000003</v>
      </c>
      <c r="DU80" s="48">
        <f t="shared" ref="DU80:DU83" si="1189">IFERROR(ROUNDUP(DS80/$EX80,0)*$EY80,0)</f>
        <v>4</v>
      </c>
      <c r="DV80" s="62">
        <v>2080</v>
      </c>
      <c r="DW80" s="62">
        <v>610740.61379072361</v>
      </c>
      <c r="DX80" s="62">
        <f t="shared" ref="DX80:DX83" si="1190">$DF80*BK80/30</f>
        <v>0</v>
      </c>
      <c r="DY80" s="62">
        <f t="shared" ref="DY80:DY83" si="1191">DX80*$FH80</f>
        <v>0</v>
      </c>
      <c r="DZ80" s="48">
        <f t="shared" ref="DZ80:DZ83" si="1192">IFERROR(ROUNDUP(DX80/$EX80,0)*$EY80,0)</f>
        <v>0</v>
      </c>
      <c r="EA80" s="62">
        <f t="shared" ref="EA80:EA83" si="1193">$DF80*BL80/30</f>
        <v>0</v>
      </c>
      <c r="EB80" s="62">
        <f t="shared" ref="EB80:EB83" si="1194">EA80*$FH80</f>
        <v>0</v>
      </c>
      <c r="EC80" s="48">
        <f t="shared" ref="EC80:EC83" si="1195">IFERROR(ROUNDUP(EA80/$EX80,0)*$EY80,0)</f>
        <v>0</v>
      </c>
      <c r="ED80" s="62">
        <f t="shared" ref="ED80:ED83" si="1196">$DF80*BM80/30</f>
        <v>0</v>
      </c>
      <c r="EE80" s="62">
        <f t="shared" ref="EE80:EE83" si="1197">ED80*$FH80</f>
        <v>0</v>
      </c>
      <c r="EF80" s="48">
        <f t="shared" ref="EF80:EF83" si="1198">IFERROR(ROUNDUP(ED80/$EX80,0)*$EY80,0)</f>
        <v>0</v>
      </c>
      <c r="EG80" s="62">
        <f t="shared" ref="EG80:EG83" si="1199">$DF80*BN80/30</f>
        <v>0</v>
      </c>
      <c r="EH80" s="62">
        <f t="shared" ref="EH80:EH83" si="1200">EG80*$FH80</f>
        <v>0</v>
      </c>
      <c r="EI80" s="48">
        <f t="shared" ref="EI80:EI83" si="1201">IFERROR(ROUNDUP(EG80/$EX80,0)*$EY80,0)</f>
        <v>0</v>
      </c>
      <c r="EJ80" s="62">
        <f t="shared" ref="EJ80:EJ83" si="1202">$DF80*BO80/30</f>
        <v>0</v>
      </c>
      <c r="EK80" s="62">
        <f t="shared" ref="EK80:EK83" si="1203">EJ80*$FH80</f>
        <v>0</v>
      </c>
      <c r="EL80" s="48">
        <f t="shared" ref="EL80:EL83" si="1204">IFERROR(ROUNDUP(EJ80/$EX80,0)*$EY80,0)</f>
        <v>0</v>
      </c>
      <c r="EM80" s="62">
        <f t="shared" ref="EM80:EM83" si="1205">$DF80*BP80/30</f>
        <v>0</v>
      </c>
      <c r="EN80" s="62">
        <f t="shared" ref="EN80:EN83" si="1206">EM80*$FH80</f>
        <v>0</v>
      </c>
      <c r="EO80" s="48">
        <f t="shared" ref="EO80:EO83" si="1207">IFERROR(ROUNDUP(EM80/$EX80,0)*$EY80,0)</f>
        <v>0</v>
      </c>
      <c r="EP80" s="62">
        <f t="shared" ref="EP80:EU83" si="1208">BK80*$FH80</f>
        <v>522684</v>
      </c>
      <c r="EQ80" s="62">
        <f t="shared" si="1208"/>
        <v>522684</v>
      </c>
      <c r="ER80" s="62">
        <f t="shared" si="1208"/>
        <v>522684</v>
      </c>
      <c r="ES80" s="62">
        <f t="shared" si="1208"/>
        <v>522684</v>
      </c>
      <c r="ET80" s="62">
        <f t="shared" si="1208"/>
        <v>522684</v>
      </c>
      <c r="EU80" s="62">
        <f t="shared" si="1208"/>
        <v>522684</v>
      </c>
      <c r="EV80" s="31" t="s">
        <v>498</v>
      </c>
      <c r="EW80" s="103">
        <v>0</v>
      </c>
      <c r="EX80" s="104">
        <v>512</v>
      </c>
      <c r="EY80" s="104">
        <v>1</v>
      </c>
      <c r="EZ80" s="104"/>
      <c r="FA80" s="104"/>
      <c r="FB80" s="119"/>
      <c r="FC80" s="119"/>
      <c r="FE80" s="105">
        <v>293.62</v>
      </c>
      <c r="FF80" s="105">
        <v>296.85000000000002</v>
      </c>
      <c r="FG80" s="105">
        <v>290.27</v>
      </c>
      <c r="FH80" s="106">
        <v>290.38</v>
      </c>
      <c r="FI80" s="107" t="b">
        <f t="shared" ref="FI80:FI83" si="1209">EXACT(AT80,AP80)</f>
        <v>0</v>
      </c>
      <c r="FJ80" s="34"/>
      <c r="FK80" s="104" t="s">
        <v>201</v>
      </c>
      <c r="FL80" s="104" t="s">
        <v>381</v>
      </c>
      <c r="FM80" s="104">
        <v>45901</v>
      </c>
      <c r="FN80" s="104">
        <v>0</v>
      </c>
      <c r="FO80" s="104">
        <v>0</v>
      </c>
      <c r="FP80" s="104"/>
      <c r="FQ80" s="104">
        <v>0</v>
      </c>
      <c r="FR80" s="104" t="b">
        <f t="shared" si="1033"/>
        <v>1</v>
      </c>
      <c r="FS80" s="104" t="b">
        <f t="shared" si="1034"/>
        <v>1</v>
      </c>
      <c r="FT80" s="104" t="b">
        <f t="shared" si="1035"/>
        <v>1</v>
      </c>
      <c r="FU80" s="104" t="b">
        <f t="shared" si="1036"/>
        <v>0</v>
      </c>
      <c r="FV80" s="104" t="b">
        <f t="shared" si="1037"/>
        <v>1</v>
      </c>
      <c r="FW80" s="104"/>
      <c r="FX80" s="104" t="b">
        <f t="shared" ref="FX80:FX83" si="1210">EXACT(FQ80,BI80)</f>
        <v>1</v>
      </c>
      <c r="FY80" s="104" t="s">
        <v>214</v>
      </c>
      <c r="FZ80" s="104" t="b">
        <f t="shared" ref="FZ80:FZ83" si="1211">EXACT(FY80,C80)</f>
        <v>1</v>
      </c>
      <c r="GA80" s="104">
        <v>0</v>
      </c>
      <c r="GB80" s="104" t="s">
        <v>207</v>
      </c>
      <c r="GC80" s="104"/>
      <c r="GD80" s="104" t="s">
        <v>214</v>
      </c>
      <c r="GE80" s="104">
        <v>0</v>
      </c>
      <c r="GF80" s="104" t="e">
        <v>#N/A</v>
      </c>
      <c r="GG80" s="104">
        <v>0</v>
      </c>
      <c r="GH80" s="104" t="b">
        <f t="shared" ref="GH80:GH83" si="1212">EXACT(GD80,C80)</f>
        <v>1</v>
      </c>
      <c r="GI80" s="108" t="b">
        <f t="shared" ref="GI80:GI83" si="1213">EXACT(GG80,G80)</f>
        <v>0</v>
      </c>
    </row>
    <row r="81" spans="1:191" s="31" customFormat="1" hidden="1" x14ac:dyDescent="0.25">
      <c r="A81" s="109">
        <v>168217</v>
      </c>
      <c r="B81" s="109">
        <v>102813</v>
      </c>
      <c r="C81" s="110" t="s">
        <v>214</v>
      </c>
      <c r="D81" s="109" t="s">
        <v>391</v>
      </c>
      <c r="E81" s="109" t="s">
        <v>392</v>
      </c>
      <c r="F81" s="109" t="s">
        <v>207</v>
      </c>
      <c r="G81" s="110"/>
      <c r="H81" s="109" t="s">
        <v>188</v>
      </c>
      <c r="I81" s="109" t="s">
        <v>189</v>
      </c>
      <c r="J81" s="109" t="s">
        <v>189</v>
      </c>
      <c r="K81" s="109"/>
      <c r="L81" s="109">
        <v>0</v>
      </c>
      <c r="M81" s="109"/>
      <c r="N81" s="111">
        <v>0</v>
      </c>
      <c r="O81" s="111">
        <v>0</v>
      </c>
      <c r="P81" s="111" t="str">
        <f t="shared" si="1156"/>
        <v>нет минмакс</v>
      </c>
      <c r="Q81" s="95">
        <v>0</v>
      </c>
      <c r="R81" s="95">
        <f t="shared" si="1157"/>
        <v>0</v>
      </c>
      <c r="S81" s="112">
        <v>5062</v>
      </c>
      <c r="T81" s="112">
        <v>28144.719999999998</v>
      </c>
      <c r="U81" s="112">
        <f t="shared" si="1158"/>
        <v>0</v>
      </c>
      <c r="V81" s="113">
        <f t="shared" si="1159"/>
        <v>0</v>
      </c>
      <c r="W81" s="113">
        <f t="shared" si="1160"/>
        <v>0</v>
      </c>
      <c r="X81" s="113">
        <f t="shared" si="1161"/>
        <v>0</v>
      </c>
      <c r="Y81" s="113"/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f t="shared" si="1162"/>
        <v>0</v>
      </c>
      <c r="AF81" s="95">
        <f t="shared" si="1163"/>
        <v>0</v>
      </c>
      <c r="AG81" s="114">
        <v>0</v>
      </c>
      <c r="AH81" s="95">
        <f t="shared" si="1164"/>
        <v>0</v>
      </c>
      <c r="AI81" s="115">
        <f t="shared" si="1165"/>
        <v>0</v>
      </c>
      <c r="AJ81" s="95">
        <f t="shared" si="1166"/>
        <v>0</v>
      </c>
      <c r="AK81" s="95">
        <f t="shared" si="1167"/>
        <v>7409</v>
      </c>
      <c r="AL81" s="95">
        <f t="shared" si="1168"/>
        <v>10098</v>
      </c>
      <c r="AM81" s="95">
        <f t="shared" si="1169"/>
        <v>7200</v>
      </c>
      <c r="AN81" s="95">
        <f t="shared" si="1170"/>
        <v>42.18333333333333</v>
      </c>
      <c r="AO81" s="95" t="str">
        <f t="shared" si="1171"/>
        <v>&gt; 30 дней (до 60)</v>
      </c>
      <c r="AP81" s="29" t="s">
        <v>185</v>
      </c>
      <c r="AQ81" s="116" t="s">
        <v>186</v>
      </c>
      <c r="AR81" s="29" t="s">
        <v>185</v>
      </c>
      <c r="AS81" s="116" t="s">
        <v>191</v>
      </c>
      <c r="AT81" s="25" t="s">
        <v>185</v>
      </c>
      <c r="AU81" s="25"/>
      <c r="AV81" s="97" t="str">
        <f t="shared" si="1172"/>
        <v>нет остатка</v>
      </c>
      <c r="AW81" s="117">
        <f t="shared" si="1173"/>
        <v>0</v>
      </c>
      <c r="AX81" s="118"/>
      <c r="AY81" s="25">
        <f t="shared" si="1174"/>
        <v>0</v>
      </c>
      <c r="AZ81" s="109" t="s">
        <v>1029</v>
      </c>
      <c r="BA81" s="26" t="s">
        <v>196</v>
      </c>
      <c r="BB81" s="26"/>
      <c r="BC81" s="27">
        <v>45931</v>
      </c>
      <c r="BD81" s="28"/>
      <c r="BE81" s="29">
        <v>0</v>
      </c>
      <c r="BF81" s="29">
        <f t="shared" si="1175"/>
        <v>0</v>
      </c>
      <c r="BG81" s="29">
        <v>0</v>
      </c>
      <c r="BH81" s="29">
        <f t="shared" si="1176"/>
        <v>0</v>
      </c>
      <c r="BI81" s="99">
        <v>0</v>
      </c>
      <c r="BJ81" s="109">
        <v>0</v>
      </c>
      <c r="BK81" s="95">
        <v>0</v>
      </c>
      <c r="BL81" s="95">
        <v>0</v>
      </c>
      <c r="BM81" s="95">
        <v>5400</v>
      </c>
      <c r="BN81" s="95">
        <v>0</v>
      </c>
      <c r="BO81" s="95">
        <v>0</v>
      </c>
      <c r="BP81" s="95">
        <v>1800</v>
      </c>
      <c r="BQ81" s="95">
        <f t="shared" si="1177"/>
        <v>3600</v>
      </c>
      <c r="BR81" s="95">
        <f t="shared" si="1178"/>
        <v>0</v>
      </c>
      <c r="BS81" s="95">
        <f t="shared" si="1179"/>
        <v>0</v>
      </c>
      <c r="BT81" s="95">
        <f t="shared" si="1179"/>
        <v>-5400</v>
      </c>
      <c r="BU81" s="95">
        <f t="shared" si="1179"/>
        <v>-5400</v>
      </c>
      <c r="BV81" s="95">
        <f t="shared" si="1179"/>
        <v>-5400</v>
      </c>
      <c r="BW81" s="95">
        <f t="shared" si="1179"/>
        <v>-7200</v>
      </c>
      <c r="BX81" s="95">
        <f t="shared" si="1180"/>
        <v>-10800</v>
      </c>
      <c r="BY81" s="95">
        <f t="shared" si="1180"/>
        <v>-14400</v>
      </c>
      <c r="BZ81" s="95">
        <f t="shared" si="1180"/>
        <v>-18000</v>
      </c>
      <c r="CA81" s="95">
        <f t="shared" si="1180"/>
        <v>-21600</v>
      </c>
      <c r="CB81" s="95">
        <f t="shared" si="1180"/>
        <v>-25200</v>
      </c>
      <c r="CC81" s="95">
        <f t="shared" si="1180"/>
        <v>-28800</v>
      </c>
      <c r="CD81" s="95">
        <f t="shared" si="1180"/>
        <v>-32400</v>
      </c>
      <c r="CE81" s="95">
        <f t="shared" si="1180"/>
        <v>-36000</v>
      </c>
      <c r="CF81" s="95">
        <f t="shared" si="1180"/>
        <v>-39600</v>
      </c>
      <c r="CG81" s="95">
        <f t="shared" si="1180"/>
        <v>-43200</v>
      </c>
      <c r="CH81" s="95">
        <f t="shared" si="1180"/>
        <v>-46800</v>
      </c>
      <c r="CI81" s="95">
        <f t="shared" si="1180"/>
        <v>-50400</v>
      </c>
      <c r="CJ81" s="95">
        <f t="shared" si="1180"/>
        <v>-54000</v>
      </c>
      <c r="CK81" s="95">
        <f t="shared" si="1180"/>
        <v>-57600</v>
      </c>
      <c r="CL81" s="95">
        <f t="shared" si="1180"/>
        <v>-61200</v>
      </c>
      <c r="CM81" s="95">
        <f t="shared" si="1180"/>
        <v>-64800</v>
      </c>
      <c r="CN81" s="95">
        <f t="shared" si="1180"/>
        <v>-68400</v>
      </c>
      <c r="CO81" s="95">
        <f t="shared" si="1180"/>
        <v>-72000</v>
      </c>
      <c r="CP81" s="100">
        <v>2689</v>
      </c>
      <c r="CQ81" s="100">
        <v>0</v>
      </c>
      <c r="CR81" s="100">
        <v>0</v>
      </c>
      <c r="CS81" s="100">
        <v>2347</v>
      </c>
      <c r="CT81" s="100">
        <v>5062</v>
      </c>
      <c r="CU81" s="100">
        <v>0</v>
      </c>
      <c r="CV81" s="121">
        <f t="shared" si="1181"/>
        <v>3366</v>
      </c>
      <c r="CW81" s="31">
        <v>0</v>
      </c>
      <c r="CX81" s="31">
        <v>0</v>
      </c>
      <c r="CY81" s="62">
        <v>0</v>
      </c>
      <c r="CZ81" s="62">
        <v>0</v>
      </c>
      <c r="DA81" s="102">
        <f t="shared" si="1182"/>
        <v>0</v>
      </c>
      <c r="DB81" s="62">
        <f t="shared" si="1183"/>
        <v>0</v>
      </c>
      <c r="DC81" s="62">
        <f t="shared" si="1184"/>
        <v>0</v>
      </c>
      <c r="DD81" s="102">
        <f t="shared" si="1185"/>
        <v>0</v>
      </c>
      <c r="DE81" s="31">
        <v>0</v>
      </c>
      <c r="DF81" s="31">
        <v>90</v>
      </c>
      <c r="DG81" s="31">
        <v>0</v>
      </c>
      <c r="DH81" s="48">
        <f t="shared" si="1186"/>
        <v>0</v>
      </c>
      <c r="DI81" s="62">
        <v>2409</v>
      </c>
      <c r="DJ81" s="62">
        <v>14467.87</v>
      </c>
      <c r="DK81" s="48">
        <f t="shared" si="1187"/>
        <v>0</v>
      </c>
      <c r="DL81" s="62">
        <v>0</v>
      </c>
      <c r="DM81" s="62">
        <v>0</v>
      </c>
      <c r="DN81" s="62">
        <v>3837.5709999999999</v>
      </c>
      <c r="DO81" s="62">
        <v>21337.643</v>
      </c>
      <c r="DP81" s="48">
        <f t="shared" si="1188"/>
        <v>0</v>
      </c>
      <c r="DQ81" s="62">
        <v>0</v>
      </c>
      <c r="DR81" s="62">
        <v>0</v>
      </c>
      <c r="DS81" s="62">
        <v>5677.9679999999998</v>
      </c>
      <c r="DT81" s="62">
        <v>31664.949999999997</v>
      </c>
      <c r="DU81" s="48">
        <f t="shared" si="1189"/>
        <v>0</v>
      </c>
      <c r="DV81" s="62">
        <v>2347</v>
      </c>
      <c r="DW81" s="62">
        <v>14095.797487249903</v>
      </c>
      <c r="DX81" s="62">
        <f t="shared" si="1190"/>
        <v>0</v>
      </c>
      <c r="DY81" s="62">
        <f t="shared" si="1191"/>
        <v>0</v>
      </c>
      <c r="DZ81" s="48">
        <f t="shared" si="1192"/>
        <v>0</v>
      </c>
      <c r="EA81" s="62">
        <f t="shared" si="1193"/>
        <v>0</v>
      </c>
      <c r="EB81" s="62">
        <f t="shared" si="1194"/>
        <v>0</v>
      </c>
      <c r="EC81" s="48">
        <f t="shared" si="1195"/>
        <v>0</v>
      </c>
      <c r="ED81" s="62">
        <f t="shared" si="1196"/>
        <v>16200</v>
      </c>
      <c r="EE81" s="62">
        <f t="shared" si="1197"/>
        <v>90072</v>
      </c>
      <c r="EF81" s="48">
        <f t="shared" si="1198"/>
        <v>0</v>
      </c>
      <c r="EG81" s="62">
        <f t="shared" si="1199"/>
        <v>0</v>
      </c>
      <c r="EH81" s="62">
        <f t="shared" si="1200"/>
        <v>0</v>
      </c>
      <c r="EI81" s="48">
        <f t="shared" si="1201"/>
        <v>0</v>
      </c>
      <c r="EJ81" s="62">
        <f t="shared" si="1202"/>
        <v>0</v>
      </c>
      <c r="EK81" s="62">
        <f t="shared" si="1203"/>
        <v>0</v>
      </c>
      <c r="EL81" s="48">
        <f t="shared" si="1204"/>
        <v>0</v>
      </c>
      <c r="EM81" s="62">
        <f t="shared" si="1205"/>
        <v>5400</v>
      </c>
      <c r="EN81" s="62">
        <f t="shared" si="1206"/>
        <v>30023.999999999996</v>
      </c>
      <c r="EO81" s="48">
        <f t="shared" si="1207"/>
        <v>0</v>
      </c>
      <c r="EP81" s="62">
        <f t="shared" si="1208"/>
        <v>0</v>
      </c>
      <c r="EQ81" s="62">
        <f t="shared" si="1208"/>
        <v>0</v>
      </c>
      <c r="ER81" s="62">
        <f t="shared" si="1208"/>
        <v>30023.999999999996</v>
      </c>
      <c r="ES81" s="62">
        <f t="shared" si="1208"/>
        <v>0</v>
      </c>
      <c r="ET81" s="62">
        <f t="shared" si="1208"/>
        <v>0</v>
      </c>
      <c r="EU81" s="62">
        <f t="shared" si="1208"/>
        <v>10008</v>
      </c>
      <c r="EV81" s="31" t="s">
        <v>192</v>
      </c>
      <c r="EW81" s="103">
        <v>0</v>
      </c>
      <c r="EX81" s="31">
        <v>0</v>
      </c>
      <c r="EY81" s="31">
        <v>0</v>
      </c>
      <c r="FB81" s="119"/>
      <c r="FC81" s="119"/>
      <c r="FE81" s="105">
        <v>5.56</v>
      </c>
      <c r="FF81" s="105">
        <v>5.56</v>
      </c>
      <c r="FG81" s="105">
        <v>5.56</v>
      </c>
      <c r="FH81" s="106">
        <v>5.56</v>
      </c>
      <c r="FI81" s="107" t="b">
        <f t="shared" si="1209"/>
        <v>1</v>
      </c>
      <c r="FJ81" s="34"/>
      <c r="FK81" s="104" t="s">
        <v>196</v>
      </c>
      <c r="FL81" s="104">
        <v>0</v>
      </c>
      <c r="FM81" s="104">
        <v>45931</v>
      </c>
      <c r="FN81" s="104">
        <v>0</v>
      </c>
      <c r="FO81" s="104">
        <v>0</v>
      </c>
      <c r="FP81" s="104"/>
      <c r="FQ81" s="104">
        <v>0</v>
      </c>
      <c r="FR81" s="103" t="b">
        <f t="shared" si="1033"/>
        <v>1</v>
      </c>
      <c r="FS81" s="103" t="b">
        <f t="shared" si="1034"/>
        <v>0</v>
      </c>
      <c r="FT81" s="103" t="b">
        <f t="shared" si="1035"/>
        <v>1</v>
      </c>
      <c r="FU81" s="103" t="b">
        <f t="shared" si="1036"/>
        <v>0</v>
      </c>
      <c r="FV81" s="103" t="b">
        <f t="shared" si="1037"/>
        <v>1</v>
      </c>
      <c r="FW81" s="103"/>
      <c r="FX81" s="120" t="b">
        <f t="shared" si="1210"/>
        <v>1</v>
      </c>
      <c r="FY81" s="104" t="s">
        <v>214</v>
      </c>
      <c r="FZ81" s="104" t="b">
        <f t="shared" si="1211"/>
        <v>1</v>
      </c>
      <c r="GA81" s="104">
        <v>0</v>
      </c>
      <c r="GB81" s="104" t="s">
        <v>207</v>
      </c>
      <c r="GD81" s="104" t="s">
        <v>214</v>
      </c>
      <c r="GE81" s="104">
        <v>0</v>
      </c>
      <c r="GF81" s="104" t="e">
        <v>#N/A</v>
      </c>
      <c r="GG81" s="104">
        <v>0</v>
      </c>
      <c r="GH81" s="104" t="b">
        <f t="shared" si="1212"/>
        <v>1</v>
      </c>
      <c r="GI81" s="8" t="b">
        <f t="shared" si="1213"/>
        <v>0</v>
      </c>
    </row>
    <row r="82" spans="1:191" s="31" customFormat="1" hidden="1" x14ac:dyDescent="0.25">
      <c r="A82" s="109">
        <v>168218</v>
      </c>
      <c r="B82" s="109">
        <v>103157</v>
      </c>
      <c r="C82" s="110" t="s">
        <v>214</v>
      </c>
      <c r="D82" s="109" t="s">
        <v>391</v>
      </c>
      <c r="E82" s="109" t="s">
        <v>393</v>
      </c>
      <c r="F82" s="109" t="s">
        <v>207</v>
      </c>
      <c r="G82" s="110"/>
      <c r="H82" s="109" t="s">
        <v>188</v>
      </c>
      <c r="I82" s="109" t="s">
        <v>189</v>
      </c>
      <c r="J82" s="109" t="s">
        <v>189</v>
      </c>
      <c r="K82" s="109"/>
      <c r="L82" s="109">
        <v>0</v>
      </c>
      <c r="M82" s="109"/>
      <c r="N82" s="111">
        <v>0</v>
      </c>
      <c r="O82" s="111">
        <v>0</v>
      </c>
      <c r="P82" s="111" t="str">
        <f t="shared" si="1156"/>
        <v>нет минмакс</v>
      </c>
      <c r="Q82" s="95">
        <v>0</v>
      </c>
      <c r="R82" s="95">
        <f t="shared" si="1157"/>
        <v>0</v>
      </c>
      <c r="S82" s="112">
        <v>5000</v>
      </c>
      <c r="T82" s="112">
        <v>27799.999999999996</v>
      </c>
      <c r="U82" s="112">
        <f t="shared" si="1158"/>
        <v>0</v>
      </c>
      <c r="V82" s="113">
        <f t="shared" si="1159"/>
        <v>0</v>
      </c>
      <c r="W82" s="113">
        <f t="shared" si="1160"/>
        <v>0</v>
      </c>
      <c r="X82" s="113">
        <f t="shared" si="1161"/>
        <v>0</v>
      </c>
      <c r="Y82" s="113"/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f t="shared" si="1162"/>
        <v>0</v>
      </c>
      <c r="AF82" s="95">
        <f t="shared" si="1163"/>
        <v>0</v>
      </c>
      <c r="AG82" s="114">
        <v>0</v>
      </c>
      <c r="AH82" s="95">
        <f t="shared" si="1164"/>
        <v>0</v>
      </c>
      <c r="AI82" s="115">
        <f t="shared" si="1165"/>
        <v>0</v>
      </c>
      <c r="AJ82" s="95">
        <f t="shared" si="1166"/>
        <v>0</v>
      </c>
      <c r="AK82" s="95">
        <f t="shared" si="1167"/>
        <v>7433</v>
      </c>
      <c r="AL82" s="95">
        <f t="shared" si="1168"/>
        <v>10122</v>
      </c>
      <c r="AM82" s="95">
        <f t="shared" si="1169"/>
        <v>7200</v>
      </c>
      <c r="AN82" s="95">
        <f t="shared" si="1170"/>
        <v>41.666666666666664</v>
      </c>
      <c r="AO82" s="95" t="str">
        <f t="shared" si="1171"/>
        <v>&gt; 30 дней (до 60)</v>
      </c>
      <c r="AP82" s="29" t="s">
        <v>185</v>
      </c>
      <c r="AQ82" s="116" t="s">
        <v>186</v>
      </c>
      <c r="AR82" s="29" t="s">
        <v>185</v>
      </c>
      <c r="AS82" s="116" t="s">
        <v>191</v>
      </c>
      <c r="AT82" s="25" t="s">
        <v>185</v>
      </c>
      <c r="AU82" s="25"/>
      <c r="AV82" s="97" t="str">
        <f t="shared" si="1172"/>
        <v>нет остатка</v>
      </c>
      <c r="AW82" s="117">
        <f t="shared" si="1173"/>
        <v>0</v>
      </c>
      <c r="AX82" s="118"/>
      <c r="AY82" s="25">
        <f t="shared" si="1174"/>
        <v>0</v>
      </c>
      <c r="AZ82" s="109" t="s">
        <v>1029</v>
      </c>
      <c r="BA82" s="26" t="s">
        <v>196</v>
      </c>
      <c r="BB82" s="26"/>
      <c r="BC82" s="27">
        <v>45931</v>
      </c>
      <c r="BD82" s="28"/>
      <c r="BE82" s="29">
        <v>0</v>
      </c>
      <c r="BF82" s="29">
        <f t="shared" si="1175"/>
        <v>0</v>
      </c>
      <c r="BG82" s="29">
        <v>0</v>
      </c>
      <c r="BH82" s="29">
        <f t="shared" si="1176"/>
        <v>0</v>
      </c>
      <c r="BI82" s="99">
        <v>0</v>
      </c>
      <c r="BJ82" s="109">
        <v>0</v>
      </c>
      <c r="BK82" s="95">
        <v>0</v>
      </c>
      <c r="BL82" s="95">
        <v>0</v>
      </c>
      <c r="BM82" s="95">
        <v>5400</v>
      </c>
      <c r="BN82" s="95">
        <v>0</v>
      </c>
      <c r="BO82" s="95">
        <v>0</v>
      </c>
      <c r="BP82" s="95">
        <v>1800</v>
      </c>
      <c r="BQ82" s="95">
        <f t="shared" si="1177"/>
        <v>3600</v>
      </c>
      <c r="BR82" s="95">
        <f t="shared" si="1178"/>
        <v>0</v>
      </c>
      <c r="BS82" s="95">
        <f t="shared" si="1179"/>
        <v>0</v>
      </c>
      <c r="BT82" s="95">
        <f t="shared" si="1179"/>
        <v>-5400</v>
      </c>
      <c r="BU82" s="95">
        <f t="shared" si="1179"/>
        <v>-5400</v>
      </c>
      <c r="BV82" s="95">
        <f t="shared" si="1179"/>
        <v>-5400</v>
      </c>
      <c r="BW82" s="95">
        <f t="shared" si="1179"/>
        <v>-7200</v>
      </c>
      <c r="BX82" s="95">
        <f t="shared" si="1180"/>
        <v>-10800</v>
      </c>
      <c r="BY82" s="95">
        <f t="shared" si="1180"/>
        <v>-14400</v>
      </c>
      <c r="BZ82" s="95">
        <f t="shared" si="1180"/>
        <v>-18000</v>
      </c>
      <c r="CA82" s="95">
        <f t="shared" si="1180"/>
        <v>-21600</v>
      </c>
      <c r="CB82" s="95">
        <f t="shared" si="1180"/>
        <v>-25200</v>
      </c>
      <c r="CC82" s="95">
        <f t="shared" si="1180"/>
        <v>-28800</v>
      </c>
      <c r="CD82" s="95">
        <f t="shared" si="1180"/>
        <v>-32400</v>
      </c>
      <c r="CE82" s="95">
        <f t="shared" si="1180"/>
        <v>-36000</v>
      </c>
      <c r="CF82" s="95">
        <f t="shared" si="1180"/>
        <v>-39600</v>
      </c>
      <c r="CG82" s="95">
        <f t="shared" si="1180"/>
        <v>-43200</v>
      </c>
      <c r="CH82" s="95">
        <f t="shared" si="1180"/>
        <v>-46800</v>
      </c>
      <c r="CI82" s="95">
        <f t="shared" si="1180"/>
        <v>-50400</v>
      </c>
      <c r="CJ82" s="95">
        <f t="shared" si="1180"/>
        <v>-54000</v>
      </c>
      <c r="CK82" s="95">
        <f t="shared" si="1180"/>
        <v>-57600</v>
      </c>
      <c r="CL82" s="95">
        <f t="shared" si="1180"/>
        <v>-61200</v>
      </c>
      <c r="CM82" s="95">
        <f t="shared" si="1180"/>
        <v>-64800</v>
      </c>
      <c r="CN82" s="95">
        <f t="shared" si="1180"/>
        <v>-68400</v>
      </c>
      <c r="CO82" s="95">
        <f t="shared" si="1180"/>
        <v>-72000</v>
      </c>
      <c r="CP82" s="100">
        <v>2689</v>
      </c>
      <c r="CQ82" s="100">
        <v>0</v>
      </c>
      <c r="CR82" s="100">
        <v>0</v>
      </c>
      <c r="CS82" s="100">
        <v>2377</v>
      </c>
      <c r="CT82" s="100">
        <v>5056</v>
      </c>
      <c r="CU82" s="100">
        <v>0</v>
      </c>
      <c r="CV82" s="121">
        <f t="shared" si="1181"/>
        <v>3374</v>
      </c>
      <c r="CW82" s="31">
        <v>0</v>
      </c>
      <c r="CX82" s="31">
        <v>0</v>
      </c>
      <c r="CY82" s="62">
        <v>0</v>
      </c>
      <c r="CZ82" s="62">
        <v>0</v>
      </c>
      <c r="DA82" s="102">
        <f t="shared" si="1182"/>
        <v>0</v>
      </c>
      <c r="DB82" s="62">
        <f t="shared" si="1183"/>
        <v>0</v>
      </c>
      <c r="DC82" s="62">
        <f t="shared" si="1184"/>
        <v>0</v>
      </c>
      <c r="DD82" s="102">
        <f t="shared" si="1185"/>
        <v>0</v>
      </c>
      <c r="DE82" s="31">
        <v>0</v>
      </c>
      <c r="DF82" s="31">
        <v>90</v>
      </c>
      <c r="DG82" s="31">
        <v>0</v>
      </c>
      <c r="DH82" s="48">
        <f t="shared" si="1186"/>
        <v>0</v>
      </c>
      <c r="DI82" s="62">
        <v>2377</v>
      </c>
      <c r="DJ82" s="62">
        <v>14277.04</v>
      </c>
      <c r="DK82" s="48">
        <f t="shared" si="1187"/>
        <v>0</v>
      </c>
      <c r="DL82" s="62">
        <v>0</v>
      </c>
      <c r="DM82" s="62">
        <v>0</v>
      </c>
      <c r="DN82" s="62">
        <v>3805.5709999999999</v>
      </c>
      <c r="DO82" s="62">
        <v>21153.064999999999</v>
      </c>
      <c r="DP82" s="48">
        <f t="shared" si="1188"/>
        <v>0</v>
      </c>
      <c r="DQ82" s="62">
        <v>0</v>
      </c>
      <c r="DR82" s="62">
        <v>0</v>
      </c>
      <c r="DS82" s="62">
        <v>5625.6769999999997</v>
      </c>
      <c r="DT82" s="62">
        <v>31344.210999999999</v>
      </c>
      <c r="DU82" s="48">
        <f t="shared" si="1189"/>
        <v>0</v>
      </c>
      <c r="DV82" s="62">
        <v>2377</v>
      </c>
      <c r="DW82" s="62">
        <v>14277.216365969205</v>
      </c>
      <c r="DX82" s="62">
        <f t="shared" si="1190"/>
        <v>0</v>
      </c>
      <c r="DY82" s="62">
        <f t="shared" si="1191"/>
        <v>0</v>
      </c>
      <c r="DZ82" s="48">
        <f t="shared" si="1192"/>
        <v>0</v>
      </c>
      <c r="EA82" s="62">
        <f t="shared" si="1193"/>
        <v>0</v>
      </c>
      <c r="EB82" s="62">
        <f t="shared" si="1194"/>
        <v>0</v>
      </c>
      <c r="EC82" s="48">
        <f t="shared" si="1195"/>
        <v>0</v>
      </c>
      <c r="ED82" s="62">
        <f t="shared" si="1196"/>
        <v>16200</v>
      </c>
      <c r="EE82" s="62">
        <f t="shared" si="1197"/>
        <v>90072</v>
      </c>
      <c r="EF82" s="48">
        <f t="shared" si="1198"/>
        <v>0</v>
      </c>
      <c r="EG82" s="62">
        <f t="shared" si="1199"/>
        <v>0</v>
      </c>
      <c r="EH82" s="62">
        <f t="shared" si="1200"/>
        <v>0</v>
      </c>
      <c r="EI82" s="48">
        <f t="shared" si="1201"/>
        <v>0</v>
      </c>
      <c r="EJ82" s="62">
        <f t="shared" si="1202"/>
        <v>0</v>
      </c>
      <c r="EK82" s="62">
        <f t="shared" si="1203"/>
        <v>0</v>
      </c>
      <c r="EL82" s="48">
        <f t="shared" si="1204"/>
        <v>0</v>
      </c>
      <c r="EM82" s="62">
        <f t="shared" si="1205"/>
        <v>5400</v>
      </c>
      <c r="EN82" s="62">
        <f t="shared" si="1206"/>
        <v>30023.999999999996</v>
      </c>
      <c r="EO82" s="48">
        <f t="shared" si="1207"/>
        <v>0</v>
      </c>
      <c r="EP82" s="62">
        <f t="shared" si="1208"/>
        <v>0</v>
      </c>
      <c r="EQ82" s="62">
        <f t="shared" si="1208"/>
        <v>0</v>
      </c>
      <c r="ER82" s="62">
        <f t="shared" si="1208"/>
        <v>30023.999999999996</v>
      </c>
      <c r="ES82" s="62">
        <f t="shared" si="1208"/>
        <v>0</v>
      </c>
      <c r="ET82" s="62">
        <f t="shared" si="1208"/>
        <v>0</v>
      </c>
      <c r="EU82" s="62">
        <f t="shared" si="1208"/>
        <v>10008</v>
      </c>
      <c r="EV82" s="31" t="s">
        <v>192</v>
      </c>
      <c r="EW82" s="103">
        <v>0</v>
      </c>
      <c r="EX82" s="31">
        <v>0</v>
      </c>
      <c r="EY82" s="31">
        <v>0</v>
      </c>
      <c r="FB82" s="119"/>
      <c r="FC82" s="119"/>
      <c r="FE82" s="105">
        <v>5.56</v>
      </c>
      <c r="FF82" s="105">
        <v>5.56</v>
      </c>
      <c r="FG82" s="105">
        <v>5.56</v>
      </c>
      <c r="FH82" s="106">
        <v>5.56</v>
      </c>
      <c r="FI82" s="107" t="b">
        <f t="shared" si="1209"/>
        <v>1</v>
      </c>
      <c r="FJ82" s="34"/>
      <c r="FK82" s="104" t="s">
        <v>196</v>
      </c>
      <c r="FL82" s="104">
        <v>0</v>
      </c>
      <c r="FM82" s="104">
        <v>45931</v>
      </c>
      <c r="FN82" s="104">
        <v>0</v>
      </c>
      <c r="FO82" s="104">
        <v>0</v>
      </c>
      <c r="FP82" s="104"/>
      <c r="FQ82" s="104">
        <v>0</v>
      </c>
      <c r="FR82" s="103" t="b">
        <f t="shared" si="1033"/>
        <v>1</v>
      </c>
      <c r="FS82" s="103" t="b">
        <f t="shared" si="1034"/>
        <v>0</v>
      </c>
      <c r="FT82" s="103" t="b">
        <f t="shared" si="1035"/>
        <v>1</v>
      </c>
      <c r="FU82" s="103" t="b">
        <f t="shared" si="1036"/>
        <v>0</v>
      </c>
      <c r="FV82" s="103" t="b">
        <f t="shared" si="1037"/>
        <v>1</v>
      </c>
      <c r="FW82" s="103"/>
      <c r="FX82" s="120" t="b">
        <f t="shared" si="1210"/>
        <v>1</v>
      </c>
      <c r="FY82" s="104" t="s">
        <v>214</v>
      </c>
      <c r="FZ82" s="104" t="b">
        <f t="shared" si="1211"/>
        <v>1</v>
      </c>
      <c r="GA82" s="104">
        <v>0</v>
      </c>
      <c r="GB82" s="104" t="s">
        <v>207</v>
      </c>
      <c r="GD82" s="104" t="s">
        <v>214</v>
      </c>
      <c r="GE82" s="104">
        <v>0</v>
      </c>
      <c r="GF82" s="104" t="e">
        <v>#N/A</v>
      </c>
      <c r="GG82" s="104">
        <v>0</v>
      </c>
      <c r="GH82" s="104" t="b">
        <f t="shared" si="1212"/>
        <v>1</v>
      </c>
      <c r="GI82" s="8" t="b">
        <f t="shared" si="1213"/>
        <v>0</v>
      </c>
    </row>
    <row r="83" spans="1:191" s="31" customFormat="1" hidden="1" x14ac:dyDescent="0.25">
      <c r="A83" s="109">
        <v>168064</v>
      </c>
      <c r="B83" s="109">
        <v>101542</v>
      </c>
      <c r="C83" s="110" t="s">
        <v>214</v>
      </c>
      <c r="D83" s="109" t="s">
        <v>391</v>
      </c>
      <c r="E83" s="109" t="s">
        <v>394</v>
      </c>
      <c r="F83" s="109" t="s">
        <v>207</v>
      </c>
      <c r="G83" s="110"/>
      <c r="H83" s="109" t="s">
        <v>188</v>
      </c>
      <c r="I83" s="109" t="s">
        <v>189</v>
      </c>
      <c r="J83" s="109" t="s">
        <v>189</v>
      </c>
      <c r="K83" s="109"/>
      <c r="L83" s="109">
        <v>0</v>
      </c>
      <c r="M83" s="109"/>
      <c r="N83" s="111">
        <v>0</v>
      </c>
      <c r="O83" s="111">
        <v>0</v>
      </c>
      <c r="P83" s="111" t="str">
        <f t="shared" si="1156"/>
        <v>нет минмакс</v>
      </c>
      <c r="Q83" s="95">
        <v>362</v>
      </c>
      <c r="R83" s="95">
        <f t="shared" si="1157"/>
        <v>7913.32</v>
      </c>
      <c r="S83" s="112">
        <v>685</v>
      </c>
      <c r="T83" s="112">
        <v>14974.1</v>
      </c>
      <c r="U83" s="112">
        <f t="shared" si="1158"/>
        <v>0</v>
      </c>
      <c r="V83" s="113">
        <f t="shared" si="1159"/>
        <v>362</v>
      </c>
      <c r="W83" s="113">
        <f t="shared" si="1160"/>
        <v>7913.32</v>
      </c>
      <c r="X83" s="113">
        <f t="shared" si="1161"/>
        <v>0</v>
      </c>
      <c r="Y83" s="113"/>
      <c r="Z83" s="95">
        <v>362</v>
      </c>
      <c r="AA83" s="95">
        <v>0</v>
      </c>
      <c r="AB83" s="95">
        <v>0</v>
      </c>
      <c r="AC83" s="95">
        <v>0</v>
      </c>
      <c r="AD83" s="95">
        <v>0</v>
      </c>
      <c r="AE83" s="95">
        <f t="shared" si="1162"/>
        <v>0</v>
      </c>
      <c r="AF83" s="95">
        <f t="shared" si="1163"/>
        <v>0</v>
      </c>
      <c r="AG83" s="114">
        <v>0</v>
      </c>
      <c r="AH83" s="95">
        <f t="shared" si="1164"/>
        <v>362</v>
      </c>
      <c r="AI83" s="115">
        <f t="shared" si="1165"/>
        <v>7913.32</v>
      </c>
      <c r="AJ83" s="95">
        <f t="shared" si="1166"/>
        <v>0</v>
      </c>
      <c r="AK83" s="95">
        <f t="shared" si="1167"/>
        <v>475</v>
      </c>
      <c r="AL83" s="95">
        <f t="shared" si="1168"/>
        <v>642</v>
      </c>
      <c r="AM83" s="95">
        <f t="shared" si="1169"/>
        <v>450</v>
      </c>
      <c r="AN83" s="95">
        <f t="shared" si="1170"/>
        <v>91.333333333333329</v>
      </c>
      <c r="AO83" s="95" t="str">
        <f t="shared" si="1171"/>
        <v>&gt; 90 дней (до 120)</v>
      </c>
      <c r="AP83" s="29" t="s">
        <v>185</v>
      </c>
      <c r="AQ83" s="116" t="s">
        <v>218</v>
      </c>
      <c r="AR83" s="29" t="s">
        <v>185</v>
      </c>
      <c r="AS83" s="116" t="s">
        <v>219</v>
      </c>
      <c r="AT83" s="25" t="s">
        <v>185</v>
      </c>
      <c r="AU83" s="25"/>
      <c r="AV83" s="97" t="str">
        <f t="shared" si="1172"/>
        <v>0-06</v>
      </c>
      <c r="AW83" s="117">
        <f t="shared" si="1173"/>
        <v>0</v>
      </c>
      <c r="AX83" s="118"/>
      <c r="AY83" s="25">
        <f t="shared" si="1174"/>
        <v>0</v>
      </c>
      <c r="AZ83" s="109" t="s">
        <v>1029</v>
      </c>
      <c r="BA83" s="26" t="s">
        <v>196</v>
      </c>
      <c r="BB83" s="26"/>
      <c r="BC83" s="27">
        <v>45931</v>
      </c>
      <c r="BD83" s="28"/>
      <c r="BE83" s="29">
        <v>0</v>
      </c>
      <c r="BF83" s="29">
        <f t="shared" si="1175"/>
        <v>0</v>
      </c>
      <c r="BG83" s="29">
        <v>0</v>
      </c>
      <c r="BH83" s="29">
        <f t="shared" si="1176"/>
        <v>0</v>
      </c>
      <c r="BI83" s="99">
        <v>0</v>
      </c>
      <c r="BJ83" s="109">
        <v>0</v>
      </c>
      <c r="BK83" s="95">
        <v>0</v>
      </c>
      <c r="BL83" s="95">
        <v>0</v>
      </c>
      <c r="BM83" s="95">
        <v>337.5</v>
      </c>
      <c r="BN83" s="95">
        <v>0</v>
      </c>
      <c r="BO83" s="95">
        <v>0</v>
      </c>
      <c r="BP83" s="95">
        <v>112.5</v>
      </c>
      <c r="BQ83" s="95">
        <f t="shared" si="1177"/>
        <v>225</v>
      </c>
      <c r="BR83" s="95">
        <f t="shared" si="1178"/>
        <v>362</v>
      </c>
      <c r="BS83" s="95">
        <f t="shared" si="1179"/>
        <v>362</v>
      </c>
      <c r="BT83" s="95">
        <f t="shared" si="1179"/>
        <v>24.5</v>
      </c>
      <c r="BU83" s="95">
        <f t="shared" si="1179"/>
        <v>24.5</v>
      </c>
      <c r="BV83" s="95">
        <f t="shared" si="1179"/>
        <v>24.5</v>
      </c>
      <c r="BW83" s="95">
        <f t="shared" si="1179"/>
        <v>-88</v>
      </c>
      <c r="BX83" s="95">
        <f t="shared" si="1180"/>
        <v>-313</v>
      </c>
      <c r="BY83" s="95">
        <f t="shared" si="1180"/>
        <v>-538</v>
      </c>
      <c r="BZ83" s="95">
        <f t="shared" si="1180"/>
        <v>-763</v>
      </c>
      <c r="CA83" s="95">
        <f t="shared" si="1180"/>
        <v>-988</v>
      </c>
      <c r="CB83" s="95">
        <f t="shared" si="1180"/>
        <v>-1213</v>
      </c>
      <c r="CC83" s="95">
        <f t="shared" si="1180"/>
        <v>-1438</v>
      </c>
      <c r="CD83" s="95">
        <f t="shared" si="1180"/>
        <v>-1663</v>
      </c>
      <c r="CE83" s="95">
        <f t="shared" si="1180"/>
        <v>-1888</v>
      </c>
      <c r="CF83" s="95">
        <f t="shared" si="1180"/>
        <v>-2113</v>
      </c>
      <c r="CG83" s="95">
        <f t="shared" si="1180"/>
        <v>-2338</v>
      </c>
      <c r="CH83" s="95">
        <f t="shared" si="1180"/>
        <v>-2563</v>
      </c>
      <c r="CI83" s="95">
        <f t="shared" si="1180"/>
        <v>-2788</v>
      </c>
      <c r="CJ83" s="95">
        <f t="shared" si="1180"/>
        <v>-3013</v>
      </c>
      <c r="CK83" s="95">
        <f t="shared" si="1180"/>
        <v>-3238</v>
      </c>
      <c r="CL83" s="95">
        <f t="shared" si="1180"/>
        <v>-3463</v>
      </c>
      <c r="CM83" s="95">
        <f t="shared" si="1180"/>
        <v>-3688</v>
      </c>
      <c r="CN83" s="95">
        <f t="shared" si="1180"/>
        <v>-3913</v>
      </c>
      <c r="CO83" s="95">
        <f t="shared" si="1180"/>
        <v>-4138</v>
      </c>
      <c r="CP83" s="100">
        <v>167</v>
      </c>
      <c r="CQ83" s="100">
        <v>0</v>
      </c>
      <c r="CR83" s="100">
        <v>0</v>
      </c>
      <c r="CS83" s="100">
        <v>152</v>
      </c>
      <c r="CT83" s="100">
        <v>323</v>
      </c>
      <c r="CU83" s="100">
        <v>0</v>
      </c>
      <c r="CV83" s="121">
        <f t="shared" si="1181"/>
        <v>214</v>
      </c>
      <c r="CW83" s="31">
        <v>0</v>
      </c>
      <c r="CX83" s="31">
        <v>0</v>
      </c>
      <c r="CY83" s="62">
        <v>0</v>
      </c>
      <c r="CZ83" s="62">
        <v>0</v>
      </c>
      <c r="DA83" s="102">
        <f t="shared" si="1182"/>
        <v>0</v>
      </c>
      <c r="DB83" s="62">
        <f t="shared" si="1183"/>
        <v>0</v>
      </c>
      <c r="DC83" s="62">
        <f t="shared" si="1184"/>
        <v>0</v>
      </c>
      <c r="DD83" s="102">
        <f t="shared" si="1185"/>
        <v>0</v>
      </c>
      <c r="DE83" s="31">
        <v>0</v>
      </c>
      <c r="DF83" s="31">
        <v>90</v>
      </c>
      <c r="DG83" s="31">
        <v>0</v>
      </c>
      <c r="DH83" s="48">
        <f t="shared" si="1186"/>
        <v>0</v>
      </c>
      <c r="DI83" s="62">
        <v>337</v>
      </c>
      <c r="DJ83" s="62">
        <v>7785.55</v>
      </c>
      <c r="DK83" s="48">
        <f t="shared" si="1187"/>
        <v>0</v>
      </c>
      <c r="DL83" s="62">
        <v>0</v>
      </c>
      <c r="DM83" s="62">
        <v>0</v>
      </c>
      <c r="DN83" s="62">
        <v>604.85699999999997</v>
      </c>
      <c r="DO83" s="62">
        <v>13223.839</v>
      </c>
      <c r="DP83" s="48">
        <f t="shared" si="1188"/>
        <v>0</v>
      </c>
      <c r="DQ83" s="62">
        <v>0</v>
      </c>
      <c r="DR83" s="62">
        <v>0</v>
      </c>
      <c r="DS83" s="62">
        <v>725.16100000000006</v>
      </c>
      <c r="DT83" s="62">
        <v>16052.300999999999</v>
      </c>
      <c r="DU83" s="48">
        <f t="shared" si="1189"/>
        <v>0</v>
      </c>
      <c r="DV83" s="62">
        <v>152</v>
      </c>
      <c r="DW83" s="62">
        <v>3511.58</v>
      </c>
      <c r="DX83" s="62">
        <f t="shared" si="1190"/>
        <v>0</v>
      </c>
      <c r="DY83" s="62">
        <f t="shared" si="1191"/>
        <v>0</v>
      </c>
      <c r="DZ83" s="48">
        <f t="shared" si="1192"/>
        <v>0</v>
      </c>
      <c r="EA83" s="62">
        <f t="shared" si="1193"/>
        <v>0</v>
      </c>
      <c r="EB83" s="62">
        <f t="shared" si="1194"/>
        <v>0</v>
      </c>
      <c r="EC83" s="48">
        <f t="shared" si="1195"/>
        <v>0</v>
      </c>
      <c r="ED83" s="62">
        <f t="shared" si="1196"/>
        <v>1012.5</v>
      </c>
      <c r="EE83" s="62">
        <f t="shared" si="1197"/>
        <v>22133.25</v>
      </c>
      <c r="EF83" s="48">
        <f t="shared" si="1198"/>
        <v>0</v>
      </c>
      <c r="EG83" s="62">
        <f t="shared" si="1199"/>
        <v>0</v>
      </c>
      <c r="EH83" s="62">
        <f t="shared" si="1200"/>
        <v>0</v>
      </c>
      <c r="EI83" s="48">
        <f t="shared" si="1201"/>
        <v>0</v>
      </c>
      <c r="EJ83" s="62">
        <f t="shared" si="1202"/>
        <v>0</v>
      </c>
      <c r="EK83" s="62">
        <f t="shared" si="1203"/>
        <v>0</v>
      </c>
      <c r="EL83" s="48">
        <f t="shared" si="1204"/>
        <v>0</v>
      </c>
      <c r="EM83" s="62">
        <f t="shared" si="1205"/>
        <v>337.5</v>
      </c>
      <c r="EN83" s="62">
        <f t="shared" si="1206"/>
        <v>7377.75</v>
      </c>
      <c r="EO83" s="48">
        <f t="shared" si="1207"/>
        <v>0</v>
      </c>
      <c r="EP83" s="62">
        <f t="shared" si="1208"/>
        <v>0</v>
      </c>
      <c r="EQ83" s="62">
        <f t="shared" si="1208"/>
        <v>0</v>
      </c>
      <c r="ER83" s="62">
        <f t="shared" si="1208"/>
        <v>7377.75</v>
      </c>
      <c r="ES83" s="62">
        <f t="shared" si="1208"/>
        <v>0</v>
      </c>
      <c r="ET83" s="62">
        <f t="shared" si="1208"/>
        <v>0</v>
      </c>
      <c r="EU83" s="62">
        <f t="shared" si="1208"/>
        <v>2459.25</v>
      </c>
      <c r="EV83" s="31" t="s">
        <v>192</v>
      </c>
      <c r="EW83" s="103">
        <v>0</v>
      </c>
      <c r="EX83" s="31">
        <v>0</v>
      </c>
      <c r="EY83" s="31">
        <v>0</v>
      </c>
      <c r="FB83" s="119"/>
      <c r="FC83" s="119"/>
      <c r="FE83" s="105">
        <v>21.86</v>
      </c>
      <c r="FF83" s="105">
        <v>21.86</v>
      </c>
      <c r="FG83" s="105">
        <v>21.86</v>
      </c>
      <c r="FH83" s="106">
        <v>21.86</v>
      </c>
      <c r="FI83" s="107" t="b">
        <f t="shared" si="1209"/>
        <v>1</v>
      </c>
      <c r="FJ83" s="34"/>
      <c r="FK83" s="104" t="s">
        <v>196</v>
      </c>
      <c r="FL83" s="104">
        <v>0</v>
      </c>
      <c r="FM83" s="104">
        <v>45931</v>
      </c>
      <c r="FN83" s="104">
        <v>0</v>
      </c>
      <c r="FO83" s="104">
        <v>0</v>
      </c>
      <c r="FP83" s="104"/>
      <c r="FQ83" s="104">
        <v>0</v>
      </c>
      <c r="FR83" s="103" t="b">
        <f t="shared" si="1033"/>
        <v>1</v>
      </c>
      <c r="FS83" s="103" t="b">
        <f t="shared" si="1034"/>
        <v>0</v>
      </c>
      <c r="FT83" s="103" t="b">
        <f t="shared" si="1035"/>
        <v>1</v>
      </c>
      <c r="FU83" s="103" t="b">
        <f t="shared" si="1036"/>
        <v>0</v>
      </c>
      <c r="FV83" s="103" t="b">
        <f t="shared" si="1037"/>
        <v>1</v>
      </c>
      <c r="FW83" s="103"/>
      <c r="FX83" s="120" t="b">
        <f t="shared" si="1210"/>
        <v>1</v>
      </c>
      <c r="FY83" s="104" t="s">
        <v>214</v>
      </c>
      <c r="FZ83" s="104" t="b">
        <f t="shared" si="1211"/>
        <v>1</v>
      </c>
      <c r="GA83" s="104">
        <v>0</v>
      </c>
      <c r="GB83" s="104" t="s">
        <v>207</v>
      </c>
      <c r="GD83" s="104" t="s">
        <v>214</v>
      </c>
      <c r="GE83" s="104">
        <v>0</v>
      </c>
      <c r="GF83" s="104" t="e">
        <v>#N/A</v>
      </c>
      <c r="GG83" s="104">
        <v>0</v>
      </c>
      <c r="GH83" s="104" t="b">
        <f t="shared" si="1212"/>
        <v>1</v>
      </c>
      <c r="GI83" s="8" t="b">
        <f t="shared" si="1213"/>
        <v>0</v>
      </c>
    </row>
    <row r="84" spans="1:191" s="31" customFormat="1" hidden="1" x14ac:dyDescent="0.25">
      <c r="A84" s="93">
        <v>155851</v>
      </c>
      <c r="B84" s="93" t="s">
        <v>395</v>
      </c>
      <c r="C84" s="110" t="s">
        <v>214</v>
      </c>
      <c r="D84" s="93" t="s">
        <v>396</v>
      </c>
      <c r="E84" s="93" t="s">
        <v>396</v>
      </c>
      <c r="F84" s="93" t="s">
        <v>207</v>
      </c>
      <c r="G84" s="110"/>
      <c r="H84" s="93" t="s">
        <v>81</v>
      </c>
      <c r="I84" s="93" t="s">
        <v>348</v>
      </c>
      <c r="J84" s="93" t="s">
        <v>204</v>
      </c>
      <c r="K84" s="93" t="s">
        <v>194</v>
      </c>
      <c r="L84" s="93">
        <v>0</v>
      </c>
      <c r="M84" s="93"/>
      <c r="N84" s="122">
        <v>0</v>
      </c>
      <c r="O84" s="122">
        <v>0</v>
      </c>
      <c r="P84" s="122" t="str">
        <f t="shared" ref="P84:P87" si="1214">IF(AND(N84=0,O84=0),"нет минмакс",IF((S84-N84)&lt;0,"меньше мин",IF((S84-O84)&gt;0,"больше макс","в диапазоне")))</f>
        <v>нет минмакс</v>
      </c>
      <c r="Q84" s="95">
        <v>0</v>
      </c>
      <c r="R84" s="95">
        <f t="shared" ref="R84:R87" si="1215">Q84*FH84</f>
        <v>0</v>
      </c>
      <c r="S84" s="94">
        <v>40</v>
      </c>
      <c r="T84" s="94">
        <v>39136.400000000001</v>
      </c>
      <c r="U84" s="94">
        <f t="shared" ref="U84:U87" si="1216">IFERROR(ROUNDUP(S84/$EX84,0)*$EY84,0)</f>
        <v>1</v>
      </c>
      <c r="V84" s="94">
        <f t="shared" ref="V84:V87" si="1217">SUM(Z84:AD84)</f>
        <v>0</v>
      </c>
      <c r="W84" s="94">
        <f t="shared" ref="W84:W87" si="1218">V84*FH84</f>
        <v>0</v>
      </c>
      <c r="X84" s="94">
        <f t="shared" ref="X84:X87" si="1219">IFERROR(ROUNDUP(V84/$EX84,0)*$EY84,0)</f>
        <v>0</v>
      </c>
      <c r="Y84" s="113"/>
      <c r="Z84" s="95">
        <v>0</v>
      </c>
      <c r="AA84" s="94">
        <v>0</v>
      </c>
      <c r="AB84" s="94">
        <v>0</v>
      </c>
      <c r="AC84" s="95">
        <v>0</v>
      </c>
      <c r="AD84" s="95">
        <v>0</v>
      </c>
      <c r="AE84" s="95">
        <f t="shared" ref="AE84:AE87" si="1220">AA84*FH84</f>
        <v>0</v>
      </c>
      <c r="AF84" s="95">
        <f t="shared" ref="AF84:AF87" si="1221">AB84*FH84</f>
        <v>0</v>
      </c>
      <c r="AG84" s="96">
        <v>0</v>
      </c>
      <c r="AH84" s="95">
        <f t="shared" ref="AH84:AH87" si="1222">V84-AG84</f>
        <v>0</v>
      </c>
      <c r="AI84" s="94">
        <f t="shared" ref="AI84:AI87" si="1223">IF(AH84&gt;0,AH84*FH84,0)</f>
        <v>0</v>
      </c>
      <c r="AJ84" s="94">
        <f t="shared" ref="AJ84:AJ87" si="1224">CU84</f>
        <v>0</v>
      </c>
      <c r="AK84" s="94">
        <f t="shared" ref="AK84:AK88" si="1225">SUM(CS84:CU84)</f>
        <v>40</v>
      </c>
      <c r="AL84" s="94">
        <f t="shared" ref="AL84:AL87" si="1226">SUM(CP84:CU84)</f>
        <v>1040</v>
      </c>
      <c r="AM84" s="94">
        <f t="shared" ref="AM84:AM87" si="1227">SUM(BK84:BP84)</f>
        <v>1600</v>
      </c>
      <c r="AN84" s="94">
        <f t="shared" ref="AN84:AN87" si="1228">IFERROR(S84/BQ84*30,"нет оборота")</f>
        <v>3</v>
      </c>
      <c r="AO84" s="94" t="str">
        <f t="shared" ref="AO84:AO87" si="1229">IF(S84=0,"нет остатка",IF(AN84="нет оборота","нет плана",IF(AN84&lt;30,"&lt; 30 дней",IF(AND(AN84&gt;=30,AN84&lt;60),"&gt; 30 дней (до 60)",IF(AND(AN84&gt;=60,AN84&lt;70),"&gt; 60 дней (до 70)",IF(AND(AN84&gt;=70,AN84&lt;80),"&gt; 70 дней (до 80)",IF(AND(AN84&gt;=80,AN84&lt;90),"&gt; 80 дней (до 90)",IF(AND(AN84&gt;=90,AN84&lt;120),"&gt; 90 дней (до 120)",IF(AN84&gt;=120,"&gt; 120 дней")))))))))</f>
        <v>&lt; 30 дней</v>
      </c>
      <c r="AP84" s="94" t="s">
        <v>185</v>
      </c>
      <c r="AQ84" s="123" t="s">
        <v>186</v>
      </c>
      <c r="AR84" s="94" t="s">
        <v>185</v>
      </c>
      <c r="AS84" s="116" t="s">
        <v>191</v>
      </c>
      <c r="AT84" s="94" t="s">
        <v>185</v>
      </c>
      <c r="AU84" s="94"/>
      <c r="AV84" s="97" t="str">
        <f t="shared" ref="AV84:AV87" si="1230">IF(V84=0,"нет остатка",IF(SUM(BK84:BP84)=0,"Нет планов",IF(BR84&lt;=0,"0-01",IF(BS84&lt;=0,"0-02",IF(BT84&lt;=0,"0-03",IF(BU84&lt;=0,"0-04",IF(BV84&lt;=0,"0-05",IF(BW84&lt;=0,"0-06",IF(BX84&lt;=0,"0-07",IF(BY84&lt;=0,"0-08",IF(BZ84&lt;=0,"0-09",IF(CA84&lt;=0,"0-10",IF(CB84&lt;=0,"0-11",IF(CC84&lt;=0,"0-12",IF(CD84&lt;=0,"0-13",IF(CE84&lt;=0,"0-14",IF(CF84&lt;=0,"0-15",IF(CG84&lt;=0,"0-16",IF(CH84&lt;=0,"0-17",IF(CI84&lt;=0,"0-18",IF(CJ84&lt;=0,"0-19",IF(CK84&lt;=0,"0-20",IF(CL84&lt;=0,"0-21",IF(CM84&lt;=0,"0-22",IF(CN84&lt;=0,"0-23",IF(CO84&lt;=0,"0-24","0-25 более 24"))))))))))))))))))))))))))</f>
        <v>нет остатка</v>
      </c>
      <c r="AW84" s="98">
        <f t="shared" ref="AW84:AW87" si="1231">IF(AT84="Да",W84,0)</f>
        <v>0</v>
      </c>
      <c r="AX84" s="93"/>
      <c r="AY84" s="94">
        <f t="shared" ref="AY84:AY87" si="1232">IF(AX84&gt;6,W84,0)</f>
        <v>0</v>
      </c>
      <c r="AZ84" s="93" t="s">
        <v>1030</v>
      </c>
      <c r="BA84" s="26" t="s">
        <v>201</v>
      </c>
      <c r="BB84" s="26" t="s">
        <v>381</v>
      </c>
      <c r="BC84" s="27">
        <v>45839</v>
      </c>
      <c r="BD84" s="28"/>
      <c r="BE84" s="29">
        <v>0</v>
      </c>
      <c r="BF84" s="29">
        <f t="shared" ref="BF84:BF87" si="1233">BE84*FH84</f>
        <v>0</v>
      </c>
      <c r="BG84" s="29">
        <v>0</v>
      </c>
      <c r="BH84" s="29">
        <f t="shared" ref="BH84:BH87" si="1234">BG84*FH84</f>
        <v>0</v>
      </c>
      <c r="BI84" s="99">
        <v>0</v>
      </c>
      <c r="BJ84" s="109" t="s">
        <v>187</v>
      </c>
      <c r="BK84" s="100">
        <v>400</v>
      </c>
      <c r="BL84" s="100">
        <v>0</v>
      </c>
      <c r="BM84" s="100">
        <v>0</v>
      </c>
      <c r="BN84" s="100">
        <v>400</v>
      </c>
      <c r="BO84" s="100">
        <v>400</v>
      </c>
      <c r="BP84" s="100">
        <v>400</v>
      </c>
      <c r="BQ84" s="95">
        <f t="shared" ref="BQ84:BQ87" si="1235">IF(COUNTIF(BK84:BP84,"&gt;0")=0,0,SUM(BK84:BP84)/COUNTIF(BK84:BP84,"&gt;0"))</f>
        <v>400</v>
      </c>
      <c r="BR84" s="95">
        <f t="shared" ref="BR84:BR87" si="1236">IF(OR(Q84=0,SUM(BK84:BP84)=0,V84&gt;Q84),V84-BK84,Q84-BK84)</f>
        <v>-400</v>
      </c>
      <c r="BS84" s="95">
        <f t="shared" ref="BS84:BW87" si="1237">BR84-BL84</f>
        <v>-400</v>
      </c>
      <c r="BT84" s="95">
        <f t="shared" si="1237"/>
        <v>-400</v>
      </c>
      <c r="BU84" s="95">
        <f t="shared" si="1237"/>
        <v>-800</v>
      </c>
      <c r="BV84" s="95">
        <f t="shared" si="1237"/>
        <v>-1200</v>
      </c>
      <c r="BW84" s="95">
        <f t="shared" si="1237"/>
        <v>-1600</v>
      </c>
      <c r="BX84" s="95">
        <f t="shared" ref="BX84:CO87" si="1238">BW84-$BQ84</f>
        <v>-2000</v>
      </c>
      <c r="BY84" s="95">
        <f t="shared" si="1238"/>
        <v>-2400</v>
      </c>
      <c r="BZ84" s="95">
        <f t="shared" si="1238"/>
        <v>-2800</v>
      </c>
      <c r="CA84" s="95">
        <f t="shared" si="1238"/>
        <v>-3200</v>
      </c>
      <c r="CB84" s="95">
        <f t="shared" si="1238"/>
        <v>-3600</v>
      </c>
      <c r="CC84" s="95">
        <f t="shared" si="1238"/>
        <v>-4000</v>
      </c>
      <c r="CD84" s="95">
        <f t="shared" si="1238"/>
        <v>-4400</v>
      </c>
      <c r="CE84" s="95">
        <f t="shared" si="1238"/>
        <v>-4800</v>
      </c>
      <c r="CF84" s="95">
        <f t="shared" si="1238"/>
        <v>-5200</v>
      </c>
      <c r="CG84" s="95">
        <f t="shared" si="1238"/>
        <v>-5600</v>
      </c>
      <c r="CH84" s="95">
        <f t="shared" si="1238"/>
        <v>-6000</v>
      </c>
      <c r="CI84" s="95">
        <f t="shared" si="1238"/>
        <v>-6400</v>
      </c>
      <c r="CJ84" s="95">
        <f t="shared" si="1238"/>
        <v>-6800</v>
      </c>
      <c r="CK84" s="95">
        <f t="shared" si="1238"/>
        <v>-7200</v>
      </c>
      <c r="CL84" s="95">
        <f t="shared" si="1238"/>
        <v>-7600</v>
      </c>
      <c r="CM84" s="95">
        <f t="shared" si="1238"/>
        <v>-8000</v>
      </c>
      <c r="CN84" s="95">
        <f t="shared" si="1238"/>
        <v>-8400</v>
      </c>
      <c r="CO84" s="95">
        <f t="shared" si="1238"/>
        <v>-8800</v>
      </c>
      <c r="CP84" s="100">
        <v>0</v>
      </c>
      <c r="CQ84" s="100">
        <v>0</v>
      </c>
      <c r="CR84" s="100">
        <v>1000</v>
      </c>
      <c r="CS84" s="100">
        <v>0</v>
      </c>
      <c r="CT84" s="100">
        <v>40</v>
      </c>
      <c r="CU84" s="100">
        <v>0</v>
      </c>
      <c r="CV84" s="101">
        <f t="shared" ref="CV84:CV87" si="1239">IF(COUNTIF(CP84:CU84,"&gt;0")=0,0,SUM(CP84:CU84)/COUNTIF(CP84:CU84,"&gt;0"))</f>
        <v>520</v>
      </c>
      <c r="CW84" s="31" t="s">
        <v>187</v>
      </c>
      <c r="CX84" s="31" t="s">
        <v>187</v>
      </c>
      <c r="CY84" s="62">
        <v>1200</v>
      </c>
      <c r="CZ84" s="62">
        <v>0</v>
      </c>
      <c r="DA84" s="102">
        <f t="shared" ref="DA84:DA87" si="1240">IFERROR(CZ84/CY84,0)</f>
        <v>0</v>
      </c>
      <c r="DB84" s="62">
        <f t="shared" ref="DB84:DB87" si="1241">CY84*FH84</f>
        <v>1174092</v>
      </c>
      <c r="DC84" s="62">
        <f t="shared" ref="DC84:DC87" si="1242">CZ84*FH84</f>
        <v>0</v>
      </c>
      <c r="DD84" s="102">
        <f t="shared" ref="DD84:DD87" si="1243">IFERROR(DC84/DB84,0)</f>
        <v>0</v>
      </c>
      <c r="DE84" s="31">
        <v>0</v>
      </c>
      <c r="DG84" s="31">
        <v>0</v>
      </c>
      <c r="DH84" s="48">
        <f t="shared" ref="DH84:DH87" si="1244">IFERROR(ROUNDUP(DG84/$EX84,0)*$EY84,0)</f>
        <v>0</v>
      </c>
      <c r="DI84" s="62">
        <v>301.935</v>
      </c>
      <c r="DJ84" s="62">
        <v>295417.90999999997</v>
      </c>
      <c r="DK84" s="48">
        <f t="shared" ref="DK84:DK87" si="1245">IFERROR(ROUNDUP(DI84/$EX84,0)*$EY84,0)</f>
        <v>2</v>
      </c>
      <c r="DL84" s="62">
        <v>0</v>
      </c>
      <c r="DM84" s="62">
        <v>0</v>
      </c>
      <c r="DN84" s="62">
        <v>418.57100000000003</v>
      </c>
      <c r="DO84" s="62">
        <v>409536.15399999998</v>
      </c>
      <c r="DP84" s="48">
        <f t="shared" ref="DP84:DP87" si="1246">IFERROR(ROUNDUP(DN84/$EX84,0)*$EY84,0)</f>
        <v>3</v>
      </c>
      <c r="DQ84" s="62">
        <v>1000</v>
      </c>
      <c r="DR84" s="62">
        <v>978414.01923076925</v>
      </c>
      <c r="DS84" s="62">
        <v>40</v>
      </c>
      <c r="DT84" s="62">
        <v>39136.561000000002</v>
      </c>
      <c r="DU84" s="48">
        <f t="shared" ref="DU84:DU87" si="1247">IFERROR(ROUNDUP(DS84/$EX84,0)*$EY84,0)</f>
        <v>1</v>
      </c>
      <c r="DV84" s="62">
        <v>0</v>
      </c>
      <c r="DW84" s="62">
        <v>0</v>
      </c>
      <c r="DX84" s="62">
        <f t="shared" ref="DX84:DX87" si="1248">$DF84*BK84/30</f>
        <v>0</v>
      </c>
      <c r="DY84" s="62">
        <f t="shared" ref="DY84:DY87" si="1249">DX84*$FH84</f>
        <v>0</v>
      </c>
      <c r="DZ84" s="48">
        <f t="shared" ref="DZ84:DZ87" si="1250">IFERROR(ROUNDUP(DX84/$EX84,0)*$EY84,0)</f>
        <v>0</v>
      </c>
      <c r="EA84" s="62">
        <f t="shared" ref="EA84:EA87" si="1251">$DF84*BL84/30</f>
        <v>0</v>
      </c>
      <c r="EB84" s="62">
        <f t="shared" ref="EB84:EB87" si="1252">EA84*$FH84</f>
        <v>0</v>
      </c>
      <c r="EC84" s="48">
        <f t="shared" ref="EC84:EC87" si="1253">IFERROR(ROUNDUP(EA84/$EX84,0)*$EY84,0)</f>
        <v>0</v>
      </c>
      <c r="ED84" s="62">
        <f t="shared" ref="ED84:ED87" si="1254">$DF84*BM84/30</f>
        <v>0</v>
      </c>
      <c r="EE84" s="62">
        <f t="shared" ref="EE84:EE87" si="1255">ED84*$FH84</f>
        <v>0</v>
      </c>
      <c r="EF84" s="48">
        <f t="shared" ref="EF84:EF87" si="1256">IFERROR(ROUNDUP(ED84/$EX84,0)*$EY84,0)</f>
        <v>0</v>
      </c>
      <c r="EG84" s="62">
        <f t="shared" ref="EG84:EG87" si="1257">$DF84*BN84/30</f>
        <v>0</v>
      </c>
      <c r="EH84" s="62">
        <f t="shared" ref="EH84:EH87" si="1258">EG84*$FH84</f>
        <v>0</v>
      </c>
      <c r="EI84" s="48">
        <f t="shared" ref="EI84:EI87" si="1259">IFERROR(ROUNDUP(EG84/$EX84,0)*$EY84,0)</f>
        <v>0</v>
      </c>
      <c r="EJ84" s="62">
        <f t="shared" ref="EJ84:EJ87" si="1260">$DF84*BO84/30</f>
        <v>0</v>
      </c>
      <c r="EK84" s="62">
        <f t="shared" ref="EK84:EK87" si="1261">EJ84*$FH84</f>
        <v>0</v>
      </c>
      <c r="EL84" s="48">
        <f t="shared" ref="EL84:EL87" si="1262">IFERROR(ROUNDUP(EJ84/$EX84,0)*$EY84,0)</f>
        <v>0</v>
      </c>
      <c r="EM84" s="62">
        <f t="shared" ref="EM84:EM87" si="1263">$DF84*BP84/30</f>
        <v>0</v>
      </c>
      <c r="EN84" s="62">
        <f t="shared" ref="EN84:EN87" si="1264">EM84*$FH84</f>
        <v>0</v>
      </c>
      <c r="EO84" s="48">
        <f t="shared" ref="EO84:EO87" si="1265">IFERROR(ROUNDUP(EM84/$EX84,0)*$EY84,0)</f>
        <v>0</v>
      </c>
      <c r="EP84" s="62">
        <f t="shared" ref="EP84:ER87" si="1266">BK84*$FH84</f>
        <v>391364</v>
      </c>
      <c r="EQ84" s="62">
        <f t="shared" si="1266"/>
        <v>0</v>
      </c>
      <c r="ER84" s="62">
        <f t="shared" si="1266"/>
        <v>0</v>
      </c>
      <c r="ES84" s="62">
        <f t="shared" ref="ES84:EU87" si="1267">BN84*$FH84</f>
        <v>391364</v>
      </c>
      <c r="ET84" s="62">
        <f t="shared" si="1267"/>
        <v>391364</v>
      </c>
      <c r="EU84" s="62">
        <f t="shared" si="1267"/>
        <v>391364</v>
      </c>
      <c r="EV84" s="31" t="s">
        <v>498</v>
      </c>
      <c r="EW84" s="103">
        <v>0</v>
      </c>
      <c r="EX84" s="104">
        <v>160</v>
      </c>
      <c r="EY84" s="104">
        <v>1</v>
      </c>
      <c r="EZ84" s="104"/>
      <c r="FA84" s="104"/>
      <c r="FB84" s="119"/>
      <c r="FC84" s="119"/>
      <c r="FE84" s="105">
        <v>978.41</v>
      </c>
      <c r="FF84" s="105">
        <v>978.41</v>
      </c>
      <c r="FG84" s="105">
        <v>978.41</v>
      </c>
      <c r="FH84" s="106">
        <v>978.41</v>
      </c>
      <c r="FI84" s="107" t="b">
        <f t="shared" ref="FI84:FI87" si="1268">EXACT(AT84,AP84)</f>
        <v>1</v>
      </c>
      <c r="FJ84" s="34"/>
      <c r="FK84" s="104" t="s">
        <v>201</v>
      </c>
      <c r="FL84" s="104" t="s">
        <v>381</v>
      </c>
      <c r="FM84" s="104">
        <v>45839</v>
      </c>
      <c r="FN84" s="104">
        <v>0</v>
      </c>
      <c r="FO84" s="104">
        <v>0</v>
      </c>
      <c r="FP84" s="104"/>
      <c r="FQ84" s="104">
        <v>0</v>
      </c>
      <c r="FR84" s="104" t="b">
        <f t="shared" si="1033"/>
        <v>1</v>
      </c>
      <c r="FS84" s="104" t="b">
        <f t="shared" si="1034"/>
        <v>1</v>
      </c>
      <c r="FT84" s="104" t="b">
        <f t="shared" si="1035"/>
        <v>1</v>
      </c>
      <c r="FU84" s="104" t="b">
        <f t="shared" si="1036"/>
        <v>0</v>
      </c>
      <c r="FV84" s="104" t="b">
        <f t="shared" si="1037"/>
        <v>1</v>
      </c>
      <c r="FW84" s="104"/>
      <c r="FX84" s="104" t="b">
        <f t="shared" ref="FX84:FX87" si="1269">EXACT(FQ84,BI84)</f>
        <v>1</v>
      </c>
      <c r="FY84" s="104" t="s">
        <v>214</v>
      </c>
      <c r="FZ84" s="104" t="b">
        <f t="shared" ref="FZ84:FZ87" si="1270">EXACT(FY84,C84)</f>
        <v>1</v>
      </c>
      <c r="GA84" s="104">
        <v>0</v>
      </c>
      <c r="GB84" s="104" t="s">
        <v>207</v>
      </c>
      <c r="GC84" s="104"/>
      <c r="GD84" s="104" t="s">
        <v>214</v>
      </c>
      <c r="GE84" s="104">
        <v>0</v>
      </c>
      <c r="GF84" s="104" t="e">
        <v>#N/A</v>
      </c>
      <c r="GG84" s="104">
        <v>0</v>
      </c>
      <c r="GH84" s="104" t="b">
        <f t="shared" ref="GH84:GH87" si="1271">EXACT(GD84,C84)</f>
        <v>1</v>
      </c>
      <c r="GI84" s="108" t="b">
        <f t="shared" ref="GI84:GI87" si="1272">EXACT(GG84,G84)</f>
        <v>0</v>
      </c>
    </row>
    <row r="85" spans="1:191" s="31" customFormat="1" ht="30" hidden="1" x14ac:dyDescent="0.25">
      <c r="A85" s="109">
        <v>151295</v>
      </c>
      <c r="B85" s="109">
        <v>567721</v>
      </c>
      <c r="C85" s="110" t="s">
        <v>214</v>
      </c>
      <c r="D85" s="109" t="s">
        <v>396</v>
      </c>
      <c r="E85" s="109" t="s">
        <v>397</v>
      </c>
      <c r="F85" s="109" t="s">
        <v>207</v>
      </c>
      <c r="G85" s="110"/>
      <c r="H85" s="109" t="s">
        <v>188</v>
      </c>
      <c r="I85" s="109" t="s">
        <v>189</v>
      </c>
      <c r="J85" s="109" t="s">
        <v>189</v>
      </c>
      <c r="K85" s="109"/>
      <c r="L85" s="109">
        <v>0</v>
      </c>
      <c r="M85" s="109"/>
      <c r="N85" s="111">
        <v>0</v>
      </c>
      <c r="O85" s="111">
        <v>0</v>
      </c>
      <c r="P85" s="111" t="str">
        <f t="shared" si="1214"/>
        <v>нет минмакс</v>
      </c>
      <c r="Q85" s="95">
        <v>3960</v>
      </c>
      <c r="R85" s="95">
        <f t="shared" si="1215"/>
        <v>75952.800000000003</v>
      </c>
      <c r="S85" s="112">
        <v>3960</v>
      </c>
      <c r="T85" s="112">
        <v>75952.800000000003</v>
      </c>
      <c r="U85" s="112">
        <f t="shared" si="1216"/>
        <v>0</v>
      </c>
      <c r="V85" s="113">
        <f t="shared" si="1217"/>
        <v>3960</v>
      </c>
      <c r="W85" s="113">
        <f t="shared" si="1218"/>
        <v>75952.800000000003</v>
      </c>
      <c r="X85" s="113">
        <f t="shared" si="1219"/>
        <v>0</v>
      </c>
      <c r="Y85" s="113"/>
      <c r="Z85" s="95">
        <v>3960</v>
      </c>
      <c r="AA85" s="95">
        <v>0</v>
      </c>
      <c r="AB85" s="95">
        <v>0</v>
      </c>
      <c r="AC85" s="95">
        <v>0</v>
      </c>
      <c r="AD85" s="95">
        <v>0</v>
      </c>
      <c r="AE85" s="95">
        <f t="shared" si="1220"/>
        <v>0</v>
      </c>
      <c r="AF85" s="95">
        <f t="shared" si="1221"/>
        <v>0</v>
      </c>
      <c r="AG85" s="114">
        <v>0</v>
      </c>
      <c r="AH85" s="95">
        <f t="shared" si="1222"/>
        <v>3960</v>
      </c>
      <c r="AI85" s="115">
        <f t="shared" si="1223"/>
        <v>75952.800000000003</v>
      </c>
      <c r="AJ85" s="95">
        <f t="shared" si="1224"/>
        <v>0</v>
      </c>
      <c r="AK85" s="95">
        <f t="shared" si="1225"/>
        <v>0</v>
      </c>
      <c r="AL85" s="95">
        <f t="shared" si="1226"/>
        <v>1040</v>
      </c>
      <c r="AM85" s="95">
        <f t="shared" si="1227"/>
        <v>1840</v>
      </c>
      <c r="AN85" s="95">
        <f t="shared" si="1228"/>
        <v>129.13043478260869</v>
      </c>
      <c r="AO85" s="95" t="str">
        <f t="shared" si="1229"/>
        <v>&gt; 120 дней</v>
      </c>
      <c r="AP85" s="29" t="s">
        <v>185</v>
      </c>
      <c r="AQ85" s="116" t="s">
        <v>190</v>
      </c>
      <c r="AR85" s="29" t="s">
        <v>195</v>
      </c>
      <c r="AS85" s="116" t="s">
        <v>205</v>
      </c>
      <c r="AT85" s="25" t="s">
        <v>195</v>
      </c>
      <c r="AU85" s="25"/>
      <c r="AV85" s="97" t="str">
        <f t="shared" si="1230"/>
        <v>0-09</v>
      </c>
      <c r="AW85" s="117">
        <f t="shared" si="1231"/>
        <v>75952.800000000003</v>
      </c>
      <c r="AX85" s="14">
        <f t="shared" ref="AX85:AX86" si="1273">MONTH(BC85)-6</f>
        <v>4</v>
      </c>
      <c r="AY85" s="25">
        <f t="shared" si="1232"/>
        <v>0</v>
      </c>
      <c r="AZ85" s="109" t="s">
        <v>1030</v>
      </c>
      <c r="BA85" s="26" t="s">
        <v>196</v>
      </c>
      <c r="BB85" s="26" t="s">
        <v>398</v>
      </c>
      <c r="BC85" s="27">
        <v>45931</v>
      </c>
      <c r="BD85" s="28"/>
      <c r="BE85" s="29">
        <v>0</v>
      </c>
      <c r="BF85" s="29">
        <f t="shared" si="1233"/>
        <v>0</v>
      </c>
      <c r="BG85" s="29">
        <v>0</v>
      </c>
      <c r="BH85" s="29">
        <f t="shared" si="1234"/>
        <v>0</v>
      </c>
      <c r="BI85" s="99">
        <v>0</v>
      </c>
      <c r="BJ85" s="109">
        <v>0</v>
      </c>
      <c r="BK85" s="95">
        <v>1440</v>
      </c>
      <c r="BL85" s="95">
        <v>0</v>
      </c>
      <c r="BM85" s="95">
        <v>0</v>
      </c>
      <c r="BN85" s="95">
        <v>0</v>
      </c>
      <c r="BO85" s="95">
        <v>0</v>
      </c>
      <c r="BP85" s="95">
        <v>400</v>
      </c>
      <c r="BQ85" s="95">
        <f t="shared" si="1235"/>
        <v>920</v>
      </c>
      <c r="BR85" s="95">
        <f t="shared" si="1236"/>
        <v>2520</v>
      </c>
      <c r="BS85" s="95">
        <f t="shared" si="1237"/>
        <v>2520</v>
      </c>
      <c r="BT85" s="95">
        <f t="shared" si="1237"/>
        <v>2520</v>
      </c>
      <c r="BU85" s="95">
        <f t="shared" si="1237"/>
        <v>2520</v>
      </c>
      <c r="BV85" s="95">
        <f t="shared" si="1237"/>
        <v>2520</v>
      </c>
      <c r="BW85" s="95">
        <f t="shared" si="1237"/>
        <v>2120</v>
      </c>
      <c r="BX85" s="95">
        <f t="shared" si="1238"/>
        <v>1200</v>
      </c>
      <c r="BY85" s="95">
        <f t="shared" si="1238"/>
        <v>280</v>
      </c>
      <c r="BZ85" s="95">
        <f t="shared" si="1238"/>
        <v>-640</v>
      </c>
      <c r="CA85" s="95">
        <f t="shared" si="1238"/>
        <v>-1560</v>
      </c>
      <c r="CB85" s="95">
        <f t="shared" si="1238"/>
        <v>-2480</v>
      </c>
      <c r="CC85" s="95">
        <f t="shared" si="1238"/>
        <v>-3400</v>
      </c>
      <c r="CD85" s="95">
        <f t="shared" si="1238"/>
        <v>-4320</v>
      </c>
      <c r="CE85" s="95">
        <f t="shared" si="1238"/>
        <v>-5240</v>
      </c>
      <c r="CF85" s="95">
        <f t="shared" si="1238"/>
        <v>-6160</v>
      </c>
      <c r="CG85" s="95">
        <f t="shared" si="1238"/>
        <v>-7080</v>
      </c>
      <c r="CH85" s="95">
        <f t="shared" si="1238"/>
        <v>-8000</v>
      </c>
      <c r="CI85" s="95">
        <f t="shared" si="1238"/>
        <v>-8920</v>
      </c>
      <c r="CJ85" s="95">
        <f t="shared" si="1238"/>
        <v>-9840</v>
      </c>
      <c r="CK85" s="95">
        <f t="shared" si="1238"/>
        <v>-10760</v>
      </c>
      <c r="CL85" s="95">
        <f t="shared" si="1238"/>
        <v>-11680</v>
      </c>
      <c r="CM85" s="95">
        <f t="shared" si="1238"/>
        <v>-12600</v>
      </c>
      <c r="CN85" s="95">
        <f t="shared" si="1238"/>
        <v>-13520</v>
      </c>
      <c r="CO85" s="95">
        <f t="shared" si="1238"/>
        <v>-14440</v>
      </c>
      <c r="CP85" s="100">
        <v>0</v>
      </c>
      <c r="CQ85" s="100">
        <v>1040</v>
      </c>
      <c r="CR85" s="100">
        <v>0</v>
      </c>
      <c r="CS85" s="100">
        <v>0</v>
      </c>
      <c r="CT85" s="100">
        <v>0</v>
      </c>
      <c r="CU85" s="100">
        <v>0</v>
      </c>
      <c r="CV85" s="121">
        <f t="shared" si="1239"/>
        <v>1040</v>
      </c>
      <c r="CW85" s="31">
        <v>0</v>
      </c>
      <c r="CX85" s="31">
        <v>0</v>
      </c>
      <c r="CY85" s="62">
        <v>0</v>
      </c>
      <c r="CZ85" s="62">
        <v>0</v>
      </c>
      <c r="DA85" s="102">
        <f t="shared" si="1240"/>
        <v>0</v>
      </c>
      <c r="DB85" s="62">
        <f t="shared" si="1241"/>
        <v>0</v>
      </c>
      <c r="DC85" s="62">
        <f t="shared" si="1242"/>
        <v>0</v>
      </c>
      <c r="DD85" s="102">
        <f t="shared" si="1243"/>
        <v>0</v>
      </c>
      <c r="DE85" s="31">
        <v>0</v>
      </c>
      <c r="DF85" s="31">
        <v>90</v>
      </c>
      <c r="DG85" s="31">
        <v>0</v>
      </c>
      <c r="DH85" s="48">
        <f t="shared" si="1244"/>
        <v>0</v>
      </c>
      <c r="DI85" s="62">
        <v>4698.0649999999996</v>
      </c>
      <c r="DJ85" s="62">
        <v>90094.584999999992</v>
      </c>
      <c r="DK85" s="48">
        <f t="shared" si="1245"/>
        <v>0</v>
      </c>
      <c r="DL85" s="62">
        <v>1040</v>
      </c>
      <c r="DM85" s="62">
        <v>19944.036319999999</v>
      </c>
      <c r="DN85" s="62">
        <v>3960</v>
      </c>
      <c r="DO85" s="62">
        <v>75940.75</v>
      </c>
      <c r="DP85" s="48">
        <f t="shared" si="1246"/>
        <v>0</v>
      </c>
      <c r="DQ85" s="62">
        <v>0</v>
      </c>
      <c r="DR85" s="62">
        <v>0</v>
      </c>
      <c r="DS85" s="62">
        <v>3960</v>
      </c>
      <c r="DT85" s="62">
        <v>75940.75</v>
      </c>
      <c r="DU85" s="48">
        <f t="shared" si="1247"/>
        <v>0</v>
      </c>
      <c r="DV85" s="62">
        <v>0</v>
      </c>
      <c r="DW85" s="62">
        <v>0</v>
      </c>
      <c r="DX85" s="62">
        <f t="shared" si="1248"/>
        <v>4320</v>
      </c>
      <c r="DY85" s="62">
        <f t="shared" si="1249"/>
        <v>82857.600000000006</v>
      </c>
      <c r="DZ85" s="48">
        <f t="shared" si="1250"/>
        <v>0</v>
      </c>
      <c r="EA85" s="62">
        <f t="shared" si="1251"/>
        <v>0</v>
      </c>
      <c r="EB85" s="62">
        <f t="shared" si="1252"/>
        <v>0</v>
      </c>
      <c r="EC85" s="48">
        <f t="shared" si="1253"/>
        <v>0</v>
      </c>
      <c r="ED85" s="62">
        <f t="shared" si="1254"/>
        <v>0</v>
      </c>
      <c r="EE85" s="62">
        <f t="shared" si="1255"/>
        <v>0</v>
      </c>
      <c r="EF85" s="48">
        <f t="shared" si="1256"/>
        <v>0</v>
      </c>
      <c r="EG85" s="62">
        <f t="shared" si="1257"/>
        <v>0</v>
      </c>
      <c r="EH85" s="62">
        <f t="shared" si="1258"/>
        <v>0</v>
      </c>
      <c r="EI85" s="48">
        <f t="shared" si="1259"/>
        <v>0</v>
      </c>
      <c r="EJ85" s="62">
        <f t="shared" si="1260"/>
        <v>0</v>
      </c>
      <c r="EK85" s="62">
        <f t="shared" si="1261"/>
        <v>0</v>
      </c>
      <c r="EL85" s="48">
        <f t="shared" si="1262"/>
        <v>0</v>
      </c>
      <c r="EM85" s="62">
        <f t="shared" si="1263"/>
        <v>1200</v>
      </c>
      <c r="EN85" s="62">
        <f t="shared" si="1264"/>
        <v>23016</v>
      </c>
      <c r="EO85" s="48">
        <f t="shared" si="1265"/>
        <v>0</v>
      </c>
      <c r="EP85" s="62">
        <f t="shared" si="1266"/>
        <v>27619.200000000001</v>
      </c>
      <c r="EQ85" s="62">
        <f t="shared" si="1266"/>
        <v>0</v>
      </c>
      <c r="ER85" s="62">
        <f t="shared" si="1266"/>
        <v>0</v>
      </c>
      <c r="ES85" s="62">
        <f t="shared" si="1267"/>
        <v>0</v>
      </c>
      <c r="ET85" s="62">
        <f t="shared" si="1267"/>
        <v>0</v>
      </c>
      <c r="EU85" s="62">
        <f t="shared" si="1267"/>
        <v>7672</v>
      </c>
      <c r="EV85" s="31" t="s">
        <v>192</v>
      </c>
      <c r="EW85" s="103">
        <v>0</v>
      </c>
      <c r="EX85" s="31">
        <v>0</v>
      </c>
      <c r="EY85" s="31">
        <v>0</v>
      </c>
      <c r="FB85" s="119"/>
      <c r="FC85" s="119"/>
      <c r="FE85" s="105">
        <v>19.18</v>
      </c>
      <c r="FF85" s="105">
        <v>19.18</v>
      </c>
      <c r="FG85" s="105">
        <v>19.18</v>
      </c>
      <c r="FH85" s="106">
        <v>19.18</v>
      </c>
      <c r="FI85" s="107" t="b">
        <f t="shared" si="1268"/>
        <v>0</v>
      </c>
      <c r="FJ85" s="34"/>
      <c r="FK85" s="104" t="s">
        <v>196</v>
      </c>
      <c r="FL85" s="104" t="s">
        <v>398</v>
      </c>
      <c r="FM85" s="104">
        <v>45931</v>
      </c>
      <c r="FN85" s="104">
        <v>0</v>
      </c>
      <c r="FO85" s="104">
        <v>0</v>
      </c>
      <c r="FP85" s="104"/>
      <c r="FQ85" s="104">
        <v>0</v>
      </c>
      <c r="FR85" s="103" t="b">
        <f t="shared" si="1033"/>
        <v>1</v>
      </c>
      <c r="FS85" s="103" t="b">
        <f t="shared" si="1034"/>
        <v>1</v>
      </c>
      <c r="FT85" s="103" t="b">
        <f t="shared" si="1035"/>
        <v>1</v>
      </c>
      <c r="FU85" s="103" t="b">
        <f t="shared" si="1036"/>
        <v>0</v>
      </c>
      <c r="FV85" s="103" t="b">
        <f t="shared" si="1037"/>
        <v>1</v>
      </c>
      <c r="FW85" s="103"/>
      <c r="FX85" s="120" t="b">
        <f t="shared" si="1269"/>
        <v>1</v>
      </c>
      <c r="FY85" s="104" t="s">
        <v>214</v>
      </c>
      <c r="FZ85" s="104" t="b">
        <f t="shared" si="1270"/>
        <v>1</v>
      </c>
      <c r="GA85" s="104">
        <v>0</v>
      </c>
      <c r="GB85" s="104" t="s">
        <v>207</v>
      </c>
      <c r="GD85" s="104" t="s">
        <v>214</v>
      </c>
      <c r="GE85" s="104">
        <v>0</v>
      </c>
      <c r="GF85" s="104" t="e">
        <v>#N/A</v>
      </c>
      <c r="GG85" s="104">
        <v>0</v>
      </c>
      <c r="GH85" s="104" t="b">
        <f t="shared" si="1271"/>
        <v>1</v>
      </c>
      <c r="GI85" s="8" t="b">
        <f t="shared" si="1272"/>
        <v>0</v>
      </c>
    </row>
    <row r="86" spans="1:191" s="31" customFormat="1" ht="30" hidden="1" x14ac:dyDescent="0.25">
      <c r="A86" s="109">
        <v>151294</v>
      </c>
      <c r="B86" s="109">
        <v>567720</v>
      </c>
      <c r="C86" s="110" t="s">
        <v>214</v>
      </c>
      <c r="D86" s="109" t="s">
        <v>396</v>
      </c>
      <c r="E86" s="109" t="s">
        <v>399</v>
      </c>
      <c r="F86" s="109" t="s">
        <v>207</v>
      </c>
      <c r="G86" s="110"/>
      <c r="H86" s="109" t="s">
        <v>188</v>
      </c>
      <c r="I86" s="109" t="s">
        <v>189</v>
      </c>
      <c r="J86" s="109" t="s">
        <v>189</v>
      </c>
      <c r="K86" s="109"/>
      <c r="L86" s="109">
        <v>0</v>
      </c>
      <c r="M86" s="109"/>
      <c r="N86" s="111">
        <v>0</v>
      </c>
      <c r="O86" s="111">
        <v>0</v>
      </c>
      <c r="P86" s="111" t="str">
        <f t="shared" si="1214"/>
        <v>нет минмакс</v>
      </c>
      <c r="Q86" s="95">
        <v>3910</v>
      </c>
      <c r="R86" s="95">
        <f t="shared" si="1215"/>
        <v>74993.8</v>
      </c>
      <c r="S86" s="112">
        <v>3910</v>
      </c>
      <c r="T86" s="112">
        <v>74993.8</v>
      </c>
      <c r="U86" s="112">
        <f t="shared" si="1216"/>
        <v>0</v>
      </c>
      <c r="V86" s="113">
        <f t="shared" si="1217"/>
        <v>3910</v>
      </c>
      <c r="W86" s="113">
        <f t="shared" si="1218"/>
        <v>74993.8</v>
      </c>
      <c r="X86" s="113">
        <f t="shared" si="1219"/>
        <v>0</v>
      </c>
      <c r="Y86" s="113"/>
      <c r="Z86" s="95">
        <v>3910</v>
      </c>
      <c r="AA86" s="95">
        <v>0</v>
      </c>
      <c r="AB86" s="95">
        <v>0</v>
      </c>
      <c r="AC86" s="95">
        <v>0</v>
      </c>
      <c r="AD86" s="95">
        <v>0</v>
      </c>
      <c r="AE86" s="95">
        <f t="shared" si="1220"/>
        <v>0</v>
      </c>
      <c r="AF86" s="95">
        <f t="shared" si="1221"/>
        <v>0</v>
      </c>
      <c r="AG86" s="114">
        <v>0</v>
      </c>
      <c r="AH86" s="95">
        <f t="shared" si="1222"/>
        <v>3910</v>
      </c>
      <c r="AI86" s="115">
        <f t="shared" si="1223"/>
        <v>74993.8</v>
      </c>
      <c r="AJ86" s="95">
        <f t="shared" si="1224"/>
        <v>0</v>
      </c>
      <c r="AK86" s="95">
        <f t="shared" si="1225"/>
        <v>0</v>
      </c>
      <c r="AL86" s="95">
        <f t="shared" si="1226"/>
        <v>1090</v>
      </c>
      <c r="AM86" s="95">
        <f t="shared" si="1227"/>
        <v>1840</v>
      </c>
      <c r="AN86" s="95">
        <f t="shared" si="1228"/>
        <v>127.5</v>
      </c>
      <c r="AO86" s="95" t="str">
        <f t="shared" si="1229"/>
        <v>&gt; 120 дней</v>
      </c>
      <c r="AP86" s="29" t="s">
        <v>185</v>
      </c>
      <c r="AQ86" s="116" t="s">
        <v>190</v>
      </c>
      <c r="AR86" s="29" t="s">
        <v>195</v>
      </c>
      <c r="AS86" s="116" t="s">
        <v>205</v>
      </c>
      <c r="AT86" s="25" t="s">
        <v>195</v>
      </c>
      <c r="AU86" s="25"/>
      <c r="AV86" s="97" t="str">
        <f t="shared" si="1230"/>
        <v>0-09</v>
      </c>
      <c r="AW86" s="117">
        <f t="shared" si="1231"/>
        <v>74993.8</v>
      </c>
      <c r="AX86" s="14">
        <f t="shared" si="1273"/>
        <v>4</v>
      </c>
      <c r="AY86" s="25">
        <f t="shared" si="1232"/>
        <v>0</v>
      </c>
      <c r="AZ86" s="109" t="s">
        <v>1030</v>
      </c>
      <c r="BA86" s="26" t="s">
        <v>196</v>
      </c>
      <c r="BB86" s="26" t="s">
        <v>398</v>
      </c>
      <c r="BC86" s="27">
        <v>45931</v>
      </c>
      <c r="BD86" s="28"/>
      <c r="BE86" s="29">
        <v>0</v>
      </c>
      <c r="BF86" s="29">
        <f t="shared" si="1233"/>
        <v>0</v>
      </c>
      <c r="BG86" s="29">
        <v>0</v>
      </c>
      <c r="BH86" s="29">
        <f t="shared" si="1234"/>
        <v>0</v>
      </c>
      <c r="BI86" s="99">
        <v>0</v>
      </c>
      <c r="BJ86" s="109">
        <v>0</v>
      </c>
      <c r="BK86" s="95">
        <v>1440</v>
      </c>
      <c r="BL86" s="95">
        <v>0</v>
      </c>
      <c r="BM86" s="95">
        <v>0</v>
      </c>
      <c r="BN86" s="95">
        <v>0</v>
      </c>
      <c r="BO86" s="95">
        <v>0</v>
      </c>
      <c r="BP86" s="95">
        <v>400</v>
      </c>
      <c r="BQ86" s="95">
        <f t="shared" si="1235"/>
        <v>920</v>
      </c>
      <c r="BR86" s="95">
        <f t="shared" si="1236"/>
        <v>2470</v>
      </c>
      <c r="BS86" s="95">
        <f t="shared" si="1237"/>
        <v>2470</v>
      </c>
      <c r="BT86" s="95">
        <f t="shared" si="1237"/>
        <v>2470</v>
      </c>
      <c r="BU86" s="95">
        <f t="shared" si="1237"/>
        <v>2470</v>
      </c>
      <c r="BV86" s="95">
        <f t="shared" si="1237"/>
        <v>2470</v>
      </c>
      <c r="BW86" s="95">
        <f t="shared" si="1237"/>
        <v>2070</v>
      </c>
      <c r="BX86" s="95">
        <f t="shared" si="1238"/>
        <v>1150</v>
      </c>
      <c r="BY86" s="95">
        <f t="shared" si="1238"/>
        <v>230</v>
      </c>
      <c r="BZ86" s="95">
        <f t="shared" si="1238"/>
        <v>-690</v>
      </c>
      <c r="CA86" s="95">
        <f t="shared" si="1238"/>
        <v>-1610</v>
      </c>
      <c r="CB86" s="95">
        <f t="shared" si="1238"/>
        <v>-2530</v>
      </c>
      <c r="CC86" s="95">
        <f t="shared" si="1238"/>
        <v>-3450</v>
      </c>
      <c r="CD86" s="95">
        <f t="shared" si="1238"/>
        <v>-4370</v>
      </c>
      <c r="CE86" s="95">
        <f t="shared" si="1238"/>
        <v>-5290</v>
      </c>
      <c r="CF86" s="95">
        <f t="shared" si="1238"/>
        <v>-6210</v>
      </c>
      <c r="CG86" s="95">
        <f t="shared" si="1238"/>
        <v>-7130</v>
      </c>
      <c r="CH86" s="95">
        <f t="shared" si="1238"/>
        <v>-8050</v>
      </c>
      <c r="CI86" s="95">
        <f t="shared" si="1238"/>
        <v>-8970</v>
      </c>
      <c r="CJ86" s="95">
        <f t="shared" si="1238"/>
        <v>-9890</v>
      </c>
      <c r="CK86" s="95">
        <f t="shared" si="1238"/>
        <v>-10810</v>
      </c>
      <c r="CL86" s="95">
        <f t="shared" si="1238"/>
        <v>-11730</v>
      </c>
      <c r="CM86" s="95">
        <f t="shared" si="1238"/>
        <v>-12650</v>
      </c>
      <c r="CN86" s="95">
        <f t="shared" si="1238"/>
        <v>-13570</v>
      </c>
      <c r="CO86" s="95">
        <f t="shared" si="1238"/>
        <v>-14490</v>
      </c>
      <c r="CP86" s="100">
        <v>0</v>
      </c>
      <c r="CQ86" s="100">
        <v>1040</v>
      </c>
      <c r="CR86" s="100">
        <v>50</v>
      </c>
      <c r="CS86" s="100">
        <v>0</v>
      </c>
      <c r="CT86" s="100">
        <v>0</v>
      </c>
      <c r="CU86" s="100">
        <v>0</v>
      </c>
      <c r="CV86" s="121">
        <f t="shared" si="1239"/>
        <v>545</v>
      </c>
      <c r="CW86" s="31">
        <v>0</v>
      </c>
      <c r="CX86" s="31">
        <v>0</v>
      </c>
      <c r="CY86" s="62">
        <v>0</v>
      </c>
      <c r="CZ86" s="62">
        <v>0</v>
      </c>
      <c r="DA86" s="102">
        <f t="shared" si="1240"/>
        <v>0</v>
      </c>
      <c r="DB86" s="62">
        <f t="shared" si="1241"/>
        <v>0</v>
      </c>
      <c r="DC86" s="62">
        <f t="shared" si="1242"/>
        <v>0</v>
      </c>
      <c r="DD86" s="102">
        <f t="shared" si="1243"/>
        <v>0</v>
      </c>
      <c r="DE86" s="31">
        <v>0</v>
      </c>
      <c r="DF86" s="31">
        <v>90</v>
      </c>
      <c r="DG86" s="31">
        <v>0</v>
      </c>
      <c r="DH86" s="48">
        <f t="shared" si="1244"/>
        <v>0</v>
      </c>
      <c r="DI86" s="62">
        <v>4698.0649999999996</v>
      </c>
      <c r="DJ86" s="62">
        <v>90094.584999999992</v>
      </c>
      <c r="DK86" s="48">
        <f t="shared" si="1245"/>
        <v>0</v>
      </c>
      <c r="DL86" s="62">
        <v>1040</v>
      </c>
      <c r="DM86" s="62">
        <v>19944.036319999999</v>
      </c>
      <c r="DN86" s="62">
        <v>3956.4290000000001</v>
      </c>
      <c r="DO86" s="62">
        <v>75872.260999999999</v>
      </c>
      <c r="DP86" s="48">
        <f t="shared" si="1246"/>
        <v>0</v>
      </c>
      <c r="DQ86" s="62">
        <v>50</v>
      </c>
      <c r="DR86" s="62">
        <v>958.84785353535358</v>
      </c>
      <c r="DS86" s="62">
        <v>3910</v>
      </c>
      <c r="DT86" s="62">
        <v>74981.902000000002</v>
      </c>
      <c r="DU86" s="48">
        <f t="shared" si="1247"/>
        <v>0</v>
      </c>
      <c r="DV86" s="62">
        <v>0</v>
      </c>
      <c r="DW86" s="62">
        <v>0</v>
      </c>
      <c r="DX86" s="62">
        <f t="shared" si="1248"/>
        <v>4320</v>
      </c>
      <c r="DY86" s="62">
        <f t="shared" si="1249"/>
        <v>82857.600000000006</v>
      </c>
      <c r="DZ86" s="48">
        <f t="shared" si="1250"/>
        <v>0</v>
      </c>
      <c r="EA86" s="62">
        <f t="shared" si="1251"/>
        <v>0</v>
      </c>
      <c r="EB86" s="62">
        <f t="shared" si="1252"/>
        <v>0</v>
      </c>
      <c r="EC86" s="48">
        <f t="shared" si="1253"/>
        <v>0</v>
      </c>
      <c r="ED86" s="62">
        <f t="shared" si="1254"/>
        <v>0</v>
      </c>
      <c r="EE86" s="62">
        <f t="shared" si="1255"/>
        <v>0</v>
      </c>
      <c r="EF86" s="48">
        <f t="shared" si="1256"/>
        <v>0</v>
      </c>
      <c r="EG86" s="62">
        <f t="shared" si="1257"/>
        <v>0</v>
      </c>
      <c r="EH86" s="62">
        <f t="shared" si="1258"/>
        <v>0</v>
      </c>
      <c r="EI86" s="48">
        <f t="shared" si="1259"/>
        <v>0</v>
      </c>
      <c r="EJ86" s="62">
        <f t="shared" si="1260"/>
        <v>0</v>
      </c>
      <c r="EK86" s="62">
        <f t="shared" si="1261"/>
        <v>0</v>
      </c>
      <c r="EL86" s="48">
        <f t="shared" si="1262"/>
        <v>0</v>
      </c>
      <c r="EM86" s="62">
        <f t="shared" si="1263"/>
        <v>1200</v>
      </c>
      <c r="EN86" s="62">
        <f t="shared" si="1264"/>
        <v>23016</v>
      </c>
      <c r="EO86" s="48">
        <f t="shared" si="1265"/>
        <v>0</v>
      </c>
      <c r="EP86" s="62">
        <f t="shared" si="1266"/>
        <v>27619.200000000001</v>
      </c>
      <c r="EQ86" s="62">
        <f t="shared" si="1266"/>
        <v>0</v>
      </c>
      <c r="ER86" s="62">
        <f t="shared" si="1266"/>
        <v>0</v>
      </c>
      <c r="ES86" s="62">
        <f t="shared" si="1267"/>
        <v>0</v>
      </c>
      <c r="ET86" s="62">
        <f t="shared" si="1267"/>
        <v>0</v>
      </c>
      <c r="EU86" s="62">
        <f t="shared" si="1267"/>
        <v>7672</v>
      </c>
      <c r="EV86" s="31" t="s">
        <v>192</v>
      </c>
      <c r="EW86" s="103">
        <v>0</v>
      </c>
      <c r="EX86" s="31">
        <v>0</v>
      </c>
      <c r="EY86" s="31">
        <v>0</v>
      </c>
      <c r="FB86" s="119"/>
      <c r="FC86" s="119"/>
      <c r="FE86" s="105">
        <v>19.18</v>
      </c>
      <c r="FF86" s="105">
        <v>19.18</v>
      </c>
      <c r="FG86" s="105">
        <v>19.18</v>
      </c>
      <c r="FH86" s="106">
        <v>19.18</v>
      </c>
      <c r="FI86" s="107" t="b">
        <f t="shared" si="1268"/>
        <v>0</v>
      </c>
      <c r="FJ86" s="34"/>
      <c r="FK86" s="104" t="s">
        <v>196</v>
      </c>
      <c r="FL86" s="104" t="s">
        <v>398</v>
      </c>
      <c r="FM86" s="104">
        <v>45931</v>
      </c>
      <c r="FN86" s="104">
        <v>0</v>
      </c>
      <c r="FO86" s="104">
        <v>0</v>
      </c>
      <c r="FP86" s="104"/>
      <c r="FQ86" s="104">
        <v>0</v>
      </c>
      <c r="FR86" s="103" t="b">
        <f t="shared" si="1033"/>
        <v>1</v>
      </c>
      <c r="FS86" s="103" t="b">
        <f t="shared" si="1034"/>
        <v>1</v>
      </c>
      <c r="FT86" s="103" t="b">
        <f t="shared" si="1035"/>
        <v>1</v>
      </c>
      <c r="FU86" s="103" t="b">
        <f t="shared" si="1036"/>
        <v>0</v>
      </c>
      <c r="FV86" s="103" t="b">
        <f t="shared" si="1037"/>
        <v>1</v>
      </c>
      <c r="FW86" s="103"/>
      <c r="FX86" s="120" t="b">
        <f t="shared" si="1269"/>
        <v>1</v>
      </c>
      <c r="FY86" s="104" t="s">
        <v>214</v>
      </c>
      <c r="FZ86" s="104" t="b">
        <f t="shared" si="1270"/>
        <v>1</v>
      </c>
      <c r="GA86" s="104">
        <v>0</v>
      </c>
      <c r="GB86" s="104" t="s">
        <v>207</v>
      </c>
      <c r="GD86" s="104" t="s">
        <v>214</v>
      </c>
      <c r="GE86" s="104">
        <v>0</v>
      </c>
      <c r="GF86" s="104" t="e">
        <v>#N/A</v>
      </c>
      <c r="GG86" s="104">
        <v>0</v>
      </c>
      <c r="GH86" s="104" t="b">
        <f t="shared" si="1271"/>
        <v>1</v>
      </c>
      <c r="GI86" s="8" t="b">
        <f t="shared" si="1272"/>
        <v>0</v>
      </c>
    </row>
    <row r="87" spans="1:191" s="31" customFormat="1" hidden="1" x14ac:dyDescent="0.25">
      <c r="A87" s="109">
        <v>151777</v>
      </c>
      <c r="B87" s="109">
        <v>567788</v>
      </c>
      <c r="C87" s="110" t="s">
        <v>214</v>
      </c>
      <c r="D87" s="109" t="s">
        <v>396</v>
      </c>
      <c r="E87" s="109" t="s">
        <v>400</v>
      </c>
      <c r="F87" s="109" t="s">
        <v>207</v>
      </c>
      <c r="G87" s="110"/>
      <c r="H87" s="109" t="s">
        <v>188</v>
      </c>
      <c r="I87" s="109" t="s">
        <v>189</v>
      </c>
      <c r="J87" s="109" t="s">
        <v>189</v>
      </c>
      <c r="K87" s="109"/>
      <c r="L87" s="109">
        <v>0</v>
      </c>
      <c r="M87" s="109"/>
      <c r="N87" s="111">
        <v>0</v>
      </c>
      <c r="O87" s="111">
        <v>0</v>
      </c>
      <c r="P87" s="111" t="str">
        <f t="shared" si="1214"/>
        <v>нет минмакс</v>
      </c>
      <c r="Q87" s="95">
        <v>239</v>
      </c>
      <c r="R87" s="95">
        <f t="shared" si="1215"/>
        <v>5774.24</v>
      </c>
      <c r="S87" s="112">
        <v>239</v>
      </c>
      <c r="T87" s="112">
        <v>5774.24</v>
      </c>
      <c r="U87" s="112">
        <f t="shared" si="1216"/>
        <v>0</v>
      </c>
      <c r="V87" s="113">
        <f t="shared" si="1217"/>
        <v>239</v>
      </c>
      <c r="W87" s="113">
        <f t="shared" si="1218"/>
        <v>5774.24</v>
      </c>
      <c r="X87" s="113">
        <f t="shared" si="1219"/>
        <v>0</v>
      </c>
      <c r="Y87" s="113"/>
      <c r="Z87" s="95">
        <v>239</v>
      </c>
      <c r="AA87" s="95">
        <v>0</v>
      </c>
      <c r="AB87" s="95">
        <v>0</v>
      </c>
      <c r="AC87" s="95">
        <v>0</v>
      </c>
      <c r="AD87" s="95">
        <v>0</v>
      </c>
      <c r="AE87" s="95">
        <f t="shared" si="1220"/>
        <v>0</v>
      </c>
      <c r="AF87" s="95">
        <f t="shared" si="1221"/>
        <v>0</v>
      </c>
      <c r="AG87" s="114">
        <v>0</v>
      </c>
      <c r="AH87" s="95">
        <f t="shared" si="1222"/>
        <v>239</v>
      </c>
      <c r="AI87" s="115">
        <f t="shared" si="1223"/>
        <v>5774.24</v>
      </c>
      <c r="AJ87" s="95">
        <f t="shared" si="1224"/>
        <v>0</v>
      </c>
      <c r="AK87" s="95">
        <f t="shared" si="1225"/>
        <v>0</v>
      </c>
      <c r="AL87" s="95">
        <f t="shared" si="1226"/>
        <v>261</v>
      </c>
      <c r="AM87" s="95">
        <f t="shared" si="1227"/>
        <v>460</v>
      </c>
      <c r="AN87" s="95">
        <f t="shared" si="1228"/>
        <v>31.173913043478262</v>
      </c>
      <c r="AO87" s="95" t="str">
        <f t="shared" si="1229"/>
        <v>&gt; 30 дней (до 60)</v>
      </c>
      <c r="AP87" s="29" t="s">
        <v>185</v>
      </c>
      <c r="AQ87" s="116" t="s">
        <v>186</v>
      </c>
      <c r="AR87" s="29" t="s">
        <v>185</v>
      </c>
      <c r="AS87" s="116" t="s">
        <v>186</v>
      </c>
      <c r="AT87" s="25" t="s">
        <v>185</v>
      </c>
      <c r="AU87" s="25"/>
      <c r="AV87" s="97" t="str">
        <f t="shared" si="1230"/>
        <v>0-01</v>
      </c>
      <c r="AW87" s="117">
        <f t="shared" si="1231"/>
        <v>0</v>
      </c>
      <c r="AX87" s="118"/>
      <c r="AY87" s="25">
        <f t="shared" si="1232"/>
        <v>0</v>
      </c>
      <c r="AZ87" s="109" t="s">
        <v>1030</v>
      </c>
      <c r="BA87" s="26" t="s">
        <v>196</v>
      </c>
      <c r="BB87" s="26"/>
      <c r="BC87" s="27">
        <v>45931</v>
      </c>
      <c r="BD87" s="28"/>
      <c r="BE87" s="29">
        <v>0</v>
      </c>
      <c r="BF87" s="29">
        <f t="shared" si="1233"/>
        <v>0</v>
      </c>
      <c r="BG87" s="29">
        <v>0</v>
      </c>
      <c r="BH87" s="29">
        <f t="shared" si="1234"/>
        <v>0</v>
      </c>
      <c r="BI87" s="99">
        <v>0</v>
      </c>
      <c r="BJ87" s="109">
        <v>0</v>
      </c>
      <c r="BK87" s="95">
        <v>360</v>
      </c>
      <c r="BL87" s="95">
        <v>0</v>
      </c>
      <c r="BM87" s="95">
        <v>0</v>
      </c>
      <c r="BN87" s="95">
        <v>0</v>
      </c>
      <c r="BO87" s="95">
        <v>0</v>
      </c>
      <c r="BP87" s="95">
        <v>100</v>
      </c>
      <c r="BQ87" s="95">
        <f t="shared" si="1235"/>
        <v>230</v>
      </c>
      <c r="BR87" s="95">
        <f t="shared" si="1236"/>
        <v>-121</v>
      </c>
      <c r="BS87" s="95">
        <f t="shared" si="1237"/>
        <v>-121</v>
      </c>
      <c r="BT87" s="95">
        <f t="shared" si="1237"/>
        <v>-121</v>
      </c>
      <c r="BU87" s="95">
        <f t="shared" si="1237"/>
        <v>-121</v>
      </c>
      <c r="BV87" s="95">
        <f t="shared" si="1237"/>
        <v>-121</v>
      </c>
      <c r="BW87" s="95">
        <f t="shared" si="1237"/>
        <v>-221</v>
      </c>
      <c r="BX87" s="95">
        <f t="shared" si="1238"/>
        <v>-451</v>
      </c>
      <c r="BY87" s="95">
        <f t="shared" si="1238"/>
        <v>-681</v>
      </c>
      <c r="BZ87" s="95">
        <f t="shared" si="1238"/>
        <v>-911</v>
      </c>
      <c r="CA87" s="95">
        <f t="shared" si="1238"/>
        <v>-1141</v>
      </c>
      <c r="CB87" s="95">
        <f t="shared" si="1238"/>
        <v>-1371</v>
      </c>
      <c r="CC87" s="95">
        <f t="shared" si="1238"/>
        <v>-1601</v>
      </c>
      <c r="CD87" s="95">
        <f t="shared" si="1238"/>
        <v>-1831</v>
      </c>
      <c r="CE87" s="95">
        <f t="shared" si="1238"/>
        <v>-2061</v>
      </c>
      <c r="CF87" s="95">
        <f t="shared" si="1238"/>
        <v>-2291</v>
      </c>
      <c r="CG87" s="95">
        <f t="shared" si="1238"/>
        <v>-2521</v>
      </c>
      <c r="CH87" s="95">
        <f t="shared" si="1238"/>
        <v>-2751</v>
      </c>
      <c r="CI87" s="95">
        <f t="shared" si="1238"/>
        <v>-2981</v>
      </c>
      <c r="CJ87" s="95">
        <f t="shared" si="1238"/>
        <v>-3211</v>
      </c>
      <c r="CK87" s="95">
        <f t="shared" si="1238"/>
        <v>-3441</v>
      </c>
      <c r="CL87" s="95">
        <f t="shared" si="1238"/>
        <v>-3671</v>
      </c>
      <c r="CM87" s="95">
        <f t="shared" si="1238"/>
        <v>-3901</v>
      </c>
      <c r="CN87" s="95">
        <f t="shared" si="1238"/>
        <v>-4131</v>
      </c>
      <c r="CO87" s="95">
        <f t="shared" si="1238"/>
        <v>-4361</v>
      </c>
      <c r="CP87" s="100">
        <v>0</v>
      </c>
      <c r="CQ87" s="100">
        <v>261</v>
      </c>
      <c r="CR87" s="100">
        <v>0</v>
      </c>
      <c r="CS87" s="100">
        <v>0</v>
      </c>
      <c r="CT87" s="100">
        <v>0</v>
      </c>
      <c r="CU87" s="100">
        <v>0</v>
      </c>
      <c r="CV87" s="121">
        <f t="shared" si="1239"/>
        <v>261</v>
      </c>
      <c r="CW87" s="31">
        <v>0</v>
      </c>
      <c r="CX87" s="31">
        <v>0</v>
      </c>
      <c r="CY87" s="62">
        <v>0</v>
      </c>
      <c r="CZ87" s="62">
        <v>0</v>
      </c>
      <c r="DA87" s="102">
        <f t="shared" si="1240"/>
        <v>0</v>
      </c>
      <c r="DB87" s="62">
        <f t="shared" si="1241"/>
        <v>0</v>
      </c>
      <c r="DC87" s="62">
        <f t="shared" si="1242"/>
        <v>0</v>
      </c>
      <c r="DD87" s="102">
        <f t="shared" si="1243"/>
        <v>0</v>
      </c>
      <c r="DE87" s="31">
        <v>0</v>
      </c>
      <c r="DF87" s="31">
        <v>90</v>
      </c>
      <c r="DG87" s="31">
        <v>0</v>
      </c>
      <c r="DH87" s="48">
        <f t="shared" si="1244"/>
        <v>0</v>
      </c>
      <c r="DI87" s="62">
        <v>424.25799999999998</v>
      </c>
      <c r="DJ87" s="62">
        <v>10248.886</v>
      </c>
      <c r="DK87" s="48">
        <f t="shared" si="1245"/>
        <v>0</v>
      </c>
      <c r="DL87" s="62">
        <v>261</v>
      </c>
      <c r="DM87" s="62">
        <v>6305.0291999999999</v>
      </c>
      <c r="DN87" s="62">
        <v>239</v>
      </c>
      <c r="DO87" s="62">
        <v>5773.57</v>
      </c>
      <c r="DP87" s="48">
        <f t="shared" si="1246"/>
        <v>0</v>
      </c>
      <c r="DQ87" s="62">
        <v>0</v>
      </c>
      <c r="DR87" s="62">
        <v>0</v>
      </c>
      <c r="DS87" s="62">
        <v>239</v>
      </c>
      <c r="DT87" s="62">
        <v>5773.57</v>
      </c>
      <c r="DU87" s="48">
        <f t="shared" si="1247"/>
        <v>0</v>
      </c>
      <c r="DV87" s="62">
        <v>0</v>
      </c>
      <c r="DW87" s="62">
        <v>0</v>
      </c>
      <c r="DX87" s="62">
        <f t="shared" si="1248"/>
        <v>1080</v>
      </c>
      <c r="DY87" s="62">
        <f t="shared" si="1249"/>
        <v>26092.799999999999</v>
      </c>
      <c r="DZ87" s="48">
        <f t="shared" si="1250"/>
        <v>0</v>
      </c>
      <c r="EA87" s="62">
        <f t="shared" si="1251"/>
        <v>0</v>
      </c>
      <c r="EB87" s="62">
        <f t="shared" si="1252"/>
        <v>0</v>
      </c>
      <c r="EC87" s="48">
        <f t="shared" si="1253"/>
        <v>0</v>
      </c>
      <c r="ED87" s="62">
        <f t="shared" si="1254"/>
        <v>0</v>
      </c>
      <c r="EE87" s="62">
        <f t="shared" si="1255"/>
        <v>0</v>
      </c>
      <c r="EF87" s="48">
        <f t="shared" si="1256"/>
        <v>0</v>
      </c>
      <c r="EG87" s="62">
        <f t="shared" si="1257"/>
        <v>0</v>
      </c>
      <c r="EH87" s="62">
        <f t="shared" si="1258"/>
        <v>0</v>
      </c>
      <c r="EI87" s="48">
        <f t="shared" si="1259"/>
        <v>0</v>
      </c>
      <c r="EJ87" s="62">
        <f t="shared" si="1260"/>
        <v>0</v>
      </c>
      <c r="EK87" s="62">
        <f t="shared" si="1261"/>
        <v>0</v>
      </c>
      <c r="EL87" s="48">
        <f t="shared" si="1262"/>
        <v>0</v>
      </c>
      <c r="EM87" s="62">
        <f t="shared" si="1263"/>
        <v>300</v>
      </c>
      <c r="EN87" s="62">
        <f t="shared" si="1264"/>
        <v>7248</v>
      </c>
      <c r="EO87" s="48">
        <f t="shared" si="1265"/>
        <v>0</v>
      </c>
      <c r="EP87" s="62">
        <f t="shared" si="1266"/>
        <v>8697.6</v>
      </c>
      <c r="EQ87" s="62">
        <f t="shared" si="1266"/>
        <v>0</v>
      </c>
      <c r="ER87" s="62">
        <f t="shared" si="1266"/>
        <v>0</v>
      </c>
      <c r="ES87" s="62">
        <f t="shared" si="1267"/>
        <v>0</v>
      </c>
      <c r="ET87" s="62">
        <f t="shared" si="1267"/>
        <v>0</v>
      </c>
      <c r="EU87" s="62">
        <f t="shared" si="1267"/>
        <v>2416</v>
      </c>
      <c r="EV87" s="31" t="s">
        <v>192</v>
      </c>
      <c r="EW87" s="103">
        <v>0</v>
      </c>
      <c r="EX87" s="31">
        <v>0</v>
      </c>
      <c r="EY87" s="31">
        <v>0</v>
      </c>
      <c r="FB87" s="119"/>
      <c r="FC87" s="119"/>
      <c r="FE87" s="105">
        <v>24.16</v>
      </c>
      <c r="FF87" s="105">
        <v>24.16</v>
      </c>
      <c r="FG87" s="105">
        <v>24.16</v>
      </c>
      <c r="FH87" s="106">
        <v>24.16</v>
      </c>
      <c r="FI87" s="107" t="b">
        <f t="shared" si="1268"/>
        <v>1</v>
      </c>
      <c r="FJ87" s="34"/>
      <c r="FK87" s="104" t="s">
        <v>196</v>
      </c>
      <c r="FL87" s="104">
        <v>0</v>
      </c>
      <c r="FM87" s="104">
        <v>45931</v>
      </c>
      <c r="FN87" s="104">
        <v>0</v>
      </c>
      <c r="FO87" s="104">
        <v>0</v>
      </c>
      <c r="FP87" s="104"/>
      <c r="FQ87" s="104">
        <v>0</v>
      </c>
      <c r="FR87" s="103" t="b">
        <f t="shared" si="1033"/>
        <v>1</v>
      </c>
      <c r="FS87" s="103" t="b">
        <f t="shared" si="1034"/>
        <v>0</v>
      </c>
      <c r="FT87" s="103" t="b">
        <f t="shared" si="1035"/>
        <v>1</v>
      </c>
      <c r="FU87" s="103" t="b">
        <f t="shared" si="1036"/>
        <v>0</v>
      </c>
      <c r="FV87" s="103" t="b">
        <f t="shared" si="1037"/>
        <v>1</v>
      </c>
      <c r="FW87" s="103"/>
      <c r="FX87" s="120" t="b">
        <f t="shared" si="1269"/>
        <v>1</v>
      </c>
      <c r="FY87" s="104" t="s">
        <v>214</v>
      </c>
      <c r="FZ87" s="104" t="b">
        <f t="shared" si="1270"/>
        <v>1</v>
      </c>
      <c r="GA87" s="104">
        <v>0</v>
      </c>
      <c r="GB87" s="104" t="s">
        <v>207</v>
      </c>
      <c r="GD87" s="104" t="s">
        <v>214</v>
      </c>
      <c r="GE87" s="104">
        <v>0</v>
      </c>
      <c r="GF87" s="104" t="e">
        <v>#N/A</v>
      </c>
      <c r="GG87" s="104">
        <v>0</v>
      </c>
      <c r="GH87" s="104" t="b">
        <f t="shared" si="1271"/>
        <v>1</v>
      </c>
      <c r="GI87" s="8" t="b">
        <f t="shared" si="1272"/>
        <v>0</v>
      </c>
    </row>
    <row r="88" spans="1:191" s="31" customFormat="1" hidden="1" x14ac:dyDescent="0.25">
      <c r="A88" s="93">
        <v>155849</v>
      </c>
      <c r="B88" s="93" t="s">
        <v>401</v>
      </c>
      <c r="C88" s="110" t="s">
        <v>214</v>
      </c>
      <c r="D88" s="93" t="s">
        <v>402</v>
      </c>
      <c r="E88" s="93" t="s">
        <v>402</v>
      </c>
      <c r="F88" s="93" t="s">
        <v>207</v>
      </c>
      <c r="G88" s="110"/>
      <c r="H88" s="93" t="s">
        <v>81</v>
      </c>
      <c r="I88" s="93" t="s">
        <v>348</v>
      </c>
      <c r="J88" s="93" t="s">
        <v>204</v>
      </c>
      <c r="K88" s="93" t="s">
        <v>194</v>
      </c>
      <c r="L88" s="93">
        <v>0</v>
      </c>
      <c r="M88" s="93"/>
      <c r="N88" s="122">
        <v>0</v>
      </c>
      <c r="O88" s="122">
        <v>0</v>
      </c>
      <c r="P88" s="122" t="str">
        <f t="shared" ref="P88:P91" si="1274">IF(AND(N88=0,O88=0),"нет минмакс",IF((S88-N88)&lt;0,"меньше мин",IF((S88-O88)&gt;0,"больше макс","в диапазоне")))</f>
        <v>нет минмакс</v>
      </c>
      <c r="Q88" s="95">
        <v>396</v>
      </c>
      <c r="R88" s="95">
        <f t="shared" ref="R88:R91" si="1275">Q88*FH88</f>
        <v>261684.72000000003</v>
      </c>
      <c r="S88" s="94">
        <v>48</v>
      </c>
      <c r="T88" s="94">
        <v>34480.32</v>
      </c>
      <c r="U88" s="94">
        <f t="shared" ref="U88:U91" si="1276">IFERROR(ROUNDUP(S88/$EX88,0)*$EY88,0)</f>
        <v>1</v>
      </c>
      <c r="V88" s="94">
        <f t="shared" ref="V88:V91" si="1277">SUM(Z88:AD88)</f>
        <v>396</v>
      </c>
      <c r="W88" s="94">
        <f t="shared" ref="W88:W91" si="1278">V88*FH88</f>
        <v>261684.72000000003</v>
      </c>
      <c r="X88" s="94">
        <f t="shared" ref="X88:X91" si="1279">IFERROR(ROUNDUP(V88/$EX88,0)*$EY88,0)</f>
        <v>3</v>
      </c>
      <c r="Y88" s="113"/>
      <c r="Z88" s="95">
        <v>396</v>
      </c>
      <c r="AA88" s="94">
        <v>0</v>
      </c>
      <c r="AB88" s="94">
        <v>0</v>
      </c>
      <c r="AC88" s="95">
        <v>0</v>
      </c>
      <c r="AD88" s="95">
        <v>0</v>
      </c>
      <c r="AE88" s="95">
        <f t="shared" ref="AE88:AE91" si="1280">AA88*FH88</f>
        <v>0</v>
      </c>
      <c r="AF88" s="95">
        <f t="shared" ref="AF88:AF91" si="1281">AB88*FH88</f>
        <v>0</v>
      </c>
      <c r="AG88" s="96">
        <v>0</v>
      </c>
      <c r="AH88" s="95">
        <f t="shared" ref="AH88:AH91" si="1282">V88-AG88</f>
        <v>396</v>
      </c>
      <c r="AI88" s="94">
        <f t="shared" ref="AI88:AI91" si="1283">IF(AH88&gt;0,AH88*FH88,0)</f>
        <v>261684.72000000003</v>
      </c>
      <c r="AJ88" s="94">
        <f t="shared" ref="AJ88:AJ91" si="1284">CU88</f>
        <v>1604</v>
      </c>
      <c r="AK88" s="94">
        <f t="shared" si="1225"/>
        <v>1604</v>
      </c>
      <c r="AL88" s="94">
        <f t="shared" ref="AL88:AL91" si="1285">SUM(CP88:CU88)</f>
        <v>2340</v>
      </c>
      <c r="AM88" s="94">
        <f t="shared" ref="AM88:AM91" si="1286">SUM(BK88:BP88)</f>
        <v>4200</v>
      </c>
      <c r="AN88" s="94">
        <f t="shared" ref="AN88:AN91" si="1287">IFERROR(S88/BQ88*30,"нет оборота")</f>
        <v>2.0571428571428574</v>
      </c>
      <c r="AO88" s="94" t="str">
        <f t="shared" ref="AO88:AO91" si="1288">IF(S88=0,"нет остатка",IF(AN88="нет оборота","нет плана",IF(AN88&lt;30,"&lt; 30 дней",IF(AND(AN88&gt;=30,AN88&lt;60),"&gt; 30 дней (до 60)",IF(AND(AN88&gt;=60,AN88&lt;70),"&gt; 60 дней (до 70)",IF(AND(AN88&gt;=70,AN88&lt;80),"&gt; 70 дней (до 80)",IF(AND(AN88&gt;=80,AN88&lt;90),"&gt; 80 дней (до 90)",IF(AND(AN88&gt;=90,AN88&lt;120),"&gt; 90 дней (до 120)",IF(AN88&gt;=120,"&gt; 120 дней")))))))))</f>
        <v>&lt; 30 дней</v>
      </c>
      <c r="AP88" s="94" t="s">
        <v>185</v>
      </c>
      <c r="AQ88" s="123" t="s">
        <v>186</v>
      </c>
      <c r="AR88" s="94" t="s">
        <v>185</v>
      </c>
      <c r="AS88" s="116" t="s">
        <v>186</v>
      </c>
      <c r="AT88" s="94" t="s">
        <v>185</v>
      </c>
      <c r="AU88" s="94"/>
      <c r="AV88" s="97" t="str">
        <f t="shared" ref="AV88:AV91" si="1289">IF(V88=0,"нет остатка",IF(SUM(BK88:BP88)=0,"Нет планов",IF(BR88&lt;=0,"0-01",IF(BS88&lt;=0,"0-02",IF(BT88&lt;=0,"0-03",IF(BU88&lt;=0,"0-04",IF(BV88&lt;=0,"0-05",IF(BW88&lt;=0,"0-06",IF(BX88&lt;=0,"0-07",IF(BY88&lt;=0,"0-08",IF(BZ88&lt;=0,"0-09",IF(CA88&lt;=0,"0-10",IF(CB88&lt;=0,"0-11",IF(CC88&lt;=0,"0-12",IF(CD88&lt;=0,"0-13",IF(CE88&lt;=0,"0-14",IF(CF88&lt;=0,"0-15",IF(CG88&lt;=0,"0-16",IF(CH88&lt;=0,"0-17",IF(CI88&lt;=0,"0-18",IF(CJ88&lt;=0,"0-19",IF(CK88&lt;=0,"0-20",IF(CL88&lt;=0,"0-21",IF(CM88&lt;=0,"0-22",IF(CN88&lt;=0,"0-23",IF(CO88&lt;=0,"0-24","0-25 более 24"))))))))))))))))))))))))))</f>
        <v>0-01</v>
      </c>
      <c r="AW88" s="98">
        <f t="shared" ref="AW88:AW91" si="1290">IF(AT88="Да",W88,0)</f>
        <v>0</v>
      </c>
      <c r="AX88" s="93"/>
      <c r="AY88" s="94">
        <f t="shared" ref="AY88:AY91" si="1291">IF(AX88&gt;6,W88,0)</f>
        <v>0</v>
      </c>
      <c r="AZ88" s="93" t="s">
        <v>1031</v>
      </c>
      <c r="BA88" s="26" t="s">
        <v>201</v>
      </c>
      <c r="BB88" s="26" t="s">
        <v>381</v>
      </c>
      <c r="BC88" s="27">
        <v>45839</v>
      </c>
      <c r="BD88" s="28"/>
      <c r="BE88" s="29">
        <v>0</v>
      </c>
      <c r="BF88" s="29">
        <f t="shared" ref="BF88:BF91" si="1292">BE88*FH88</f>
        <v>0</v>
      </c>
      <c r="BG88" s="29">
        <v>0</v>
      </c>
      <c r="BH88" s="29">
        <f t="shared" ref="BH88:BH91" si="1293">BG88*FH88</f>
        <v>0</v>
      </c>
      <c r="BI88" s="99">
        <v>0</v>
      </c>
      <c r="BJ88" s="109" t="s">
        <v>187</v>
      </c>
      <c r="BK88" s="100">
        <v>900</v>
      </c>
      <c r="BL88" s="100">
        <v>300</v>
      </c>
      <c r="BM88" s="100">
        <v>300</v>
      </c>
      <c r="BN88" s="100">
        <v>900</v>
      </c>
      <c r="BO88" s="100">
        <v>900</v>
      </c>
      <c r="BP88" s="100">
        <v>900</v>
      </c>
      <c r="BQ88" s="95">
        <f t="shared" ref="BQ88:BQ91" si="1294">IF(COUNTIF(BK88:BP88,"&gt;0")=0,0,SUM(BK88:BP88)/COUNTIF(BK88:BP88,"&gt;0"))</f>
        <v>700</v>
      </c>
      <c r="BR88" s="95">
        <f t="shared" ref="BR88:BR91" si="1295">IF(OR(Q88=0,SUM(BK88:BP88)=0,V88&gt;Q88),V88-BK88,Q88-BK88)</f>
        <v>-504</v>
      </c>
      <c r="BS88" s="95">
        <f t="shared" ref="BS88:BW91" si="1296">BR88-BL88</f>
        <v>-804</v>
      </c>
      <c r="BT88" s="95">
        <f t="shared" si="1296"/>
        <v>-1104</v>
      </c>
      <c r="BU88" s="95">
        <f t="shared" si="1296"/>
        <v>-2004</v>
      </c>
      <c r="BV88" s="95">
        <f t="shared" si="1296"/>
        <v>-2904</v>
      </c>
      <c r="BW88" s="95">
        <f t="shared" si="1296"/>
        <v>-3804</v>
      </c>
      <c r="BX88" s="95">
        <f t="shared" ref="BX88:CO91" si="1297">BW88-$BQ88</f>
        <v>-4504</v>
      </c>
      <c r="BY88" s="95">
        <f t="shared" si="1297"/>
        <v>-5204</v>
      </c>
      <c r="BZ88" s="95">
        <f t="shared" si="1297"/>
        <v>-5904</v>
      </c>
      <c r="CA88" s="95">
        <f t="shared" si="1297"/>
        <v>-6604</v>
      </c>
      <c r="CB88" s="95">
        <f t="shared" si="1297"/>
        <v>-7304</v>
      </c>
      <c r="CC88" s="95">
        <f t="shared" si="1297"/>
        <v>-8004</v>
      </c>
      <c r="CD88" s="95">
        <f t="shared" si="1297"/>
        <v>-8704</v>
      </c>
      <c r="CE88" s="95">
        <f t="shared" si="1297"/>
        <v>-9404</v>
      </c>
      <c r="CF88" s="95">
        <f t="shared" si="1297"/>
        <v>-10104</v>
      </c>
      <c r="CG88" s="95">
        <f t="shared" si="1297"/>
        <v>-10804</v>
      </c>
      <c r="CH88" s="95">
        <f t="shared" si="1297"/>
        <v>-11504</v>
      </c>
      <c r="CI88" s="95">
        <f t="shared" si="1297"/>
        <v>-12204</v>
      </c>
      <c r="CJ88" s="95">
        <f t="shared" si="1297"/>
        <v>-12904</v>
      </c>
      <c r="CK88" s="95">
        <f t="shared" si="1297"/>
        <v>-13604</v>
      </c>
      <c r="CL88" s="95">
        <f t="shared" si="1297"/>
        <v>-14304</v>
      </c>
      <c r="CM88" s="95">
        <f t="shared" si="1297"/>
        <v>-15004</v>
      </c>
      <c r="CN88" s="95">
        <f t="shared" si="1297"/>
        <v>-15704</v>
      </c>
      <c r="CO88" s="95">
        <f t="shared" si="1297"/>
        <v>-16404</v>
      </c>
      <c r="CP88" s="100">
        <v>36</v>
      </c>
      <c r="CQ88" s="100">
        <v>0</v>
      </c>
      <c r="CR88" s="100">
        <v>700</v>
      </c>
      <c r="CS88" s="100">
        <v>0</v>
      </c>
      <c r="CT88" s="100">
        <v>0</v>
      </c>
      <c r="CU88" s="100">
        <v>1604</v>
      </c>
      <c r="CV88" s="101">
        <f t="shared" ref="CV88:CV91" si="1298">IF(COUNTIF(CP88:CU88,"&gt;0")=0,0,SUM(CP88:CU88)/COUNTIF(CP88:CU88,"&gt;0"))</f>
        <v>780</v>
      </c>
      <c r="CW88" s="31" t="s">
        <v>187</v>
      </c>
      <c r="CX88" s="31" t="s">
        <v>187</v>
      </c>
      <c r="CY88" s="62">
        <v>900</v>
      </c>
      <c r="CZ88" s="62">
        <v>0</v>
      </c>
      <c r="DA88" s="102">
        <f t="shared" ref="DA88:DA91" si="1299">IFERROR(CZ88/CY88,0)</f>
        <v>0</v>
      </c>
      <c r="DB88" s="62">
        <f t="shared" ref="DB88:DB91" si="1300">CY88*FH88</f>
        <v>594738</v>
      </c>
      <c r="DC88" s="62">
        <f t="shared" ref="DC88:DC91" si="1301">CZ88*FH88</f>
        <v>0</v>
      </c>
      <c r="DD88" s="102">
        <f t="shared" ref="DD88:DD91" si="1302">IFERROR(DC88/DB88,0)</f>
        <v>0</v>
      </c>
      <c r="DE88" s="31">
        <v>0</v>
      </c>
      <c r="DG88" s="31">
        <v>0</v>
      </c>
      <c r="DH88" s="48">
        <f t="shared" ref="DH88:DH91" si="1303">IFERROR(ROUNDUP(DG88/$EX88,0)*$EY88,0)</f>
        <v>0</v>
      </c>
      <c r="DI88" s="62">
        <v>24.257999999999999</v>
      </c>
      <c r="DJ88" s="62">
        <v>17425.61</v>
      </c>
      <c r="DK88" s="48">
        <f t="shared" ref="DK88:DK91" si="1304">IFERROR(ROUNDUP(DI88/$EX88,0)*$EY88,0)</f>
        <v>1</v>
      </c>
      <c r="DL88" s="62">
        <v>0</v>
      </c>
      <c r="DM88" s="62">
        <v>0</v>
      </c>
      <c r="DN88" s="62">
        <v>309</v>
      </c>
      <c r="DO88" s="62">
        <v>221967.97199999998</v>
      </c>
      <c r="DP88" s="48">
        <f t="shared" ref="DP88:DP91" si="1305">IFERROR(ROUNDUP(DN88/$EX88,0)*$EY88,0)</f>
        <v>2</v>
      </c>
      <c r="DQ88" s="62">
        <v>700</v>
      </c>
      <c r="DR88" s="62">
        <v>502840.06648936175</v>
      </c>
      <c r="DS88" s="62">
        <v>48</v>
      </c>
      <c r="DT88" s="62">
        <v>34480.462</v>
      </c>
      <c r="DU88" s="48">
        <f t="shared" ref="DU88:DU91" si="1306">IFERROR(ROUNDUP(DS88/$EX88,0)*$EY88,0)</f>
        <v>1</v>
      </c>
      <c r="DV88" s="62">
        <v>0</v>
      </c>
      <c r="DW88" s="62">
        <v>0</v>
      </c>
      <c r="DX88" s="62">
        <f t="shared" ref="DX88:DX91" si="1307">$DF88*BK88/30</f>
        <v>0</v>
      </c>
      <c r="DY88" s="62">
        <f t="shared" ref="DY88:DY91" si="1308">DX88*$FH88</f>
        <v>0</v>
      </c>
      <c r="DZ88" s="48">
        <f t="shared" ref="DZ88:DZ91" si="1309">IFERROR(ROUNDUP(DX88/$EX88,0)*$EY88,0)</f>
        <v>0</v>
      </c>
      <c r="EA88" s="62">
        <f t="shared" ref="EA88:EA91" si="1310">$DF88*BL88/30</f>
        <v>0</v>
      </c>
      <c r="EB88" s="62">
        <f t="shared" ref="EB88:EB91" si="1311">EA88*$FH88</f>
        <v>0</v>
      </c>
      <c r="EC88" s="48">
        <f t="shared" ref="EC88:EC91" si="1312">IFERROR(ROUNDUP(EA88/$EX88,0)*$EY88,0)</f>
        <v>0</v>
      </c>
      <c r="ED88" s="62">
        <f t="shared" ref="ED88:ED91" si="1313">$DF88*BM88/30</f>
        <v>0</v>
      </c>
      <c r="EE88" s="62">
        <f t="shared" ref="EE88:EE91" si="1314">ED88*$FH88</f>
        <v>0</v>
      </c>
      <c r="EF88" s="48">
        <f t="shared" ref="EF88:EF91" si="1315">IFERROR(ROUNDUP(ED88/$EX88,0)*$EY88,0)</f>
        <v>0</v>
      </c>
      <c r="EG88" s="62">
        <f t="shared" ref="EG88:EG91" si="1316">$DF88*BN88/30</f>
        <v>0</v>
      </c>
      <c r="EH88" s="62">
        <f t="shared" ref="EH88:EH91" si="1317">EG88*$FH88</f>
        <v>0</v>
      </c>
      <c r="EI88" s="48">
        <f t="shared" ref="EI88:EI91" si="1318">IFERROR(ROUNDUP(EG88/$EX88,0)*$EY88,0)</f>
        <v>0</v>
      </c>
      <c r="EJ88" s="62">
        <f t="shared" ref="EJ88:EJ91" si="1319">$DF88*BO88/30</f>
        <v>0</v>
      </c>
      <c r="EK88" s="62">
        <f t="shared" ref="EK88:EK91" si="1320">EJ88*$FH88</f>
        <v>0</v>
      </c>
      <c r="EL88" s="48">
        <f t="shared" ref="EL88:EL91" si="1321">IFERROR(ROUNDUP(EJ88/$EX88,0)*$EY88,0)</f>
        <v>0</v>
      </c>
      <c r="EM88" s="62">
        <f t="shared" ref="EM88:EM91" si="1322">$DF88*BP88/30</f>
        <v>0</v>
      </c>
      <c r="EN88" s="62">
        <f t="shared" ref="EN88:EN91" si="1323">EM88*$FH88</f>
        <v>0</v>
      </c>
      <c r="EO88" s="48">
        <f t="shared" ref="EO88:EO91" si="1324">IFERROR(ROUNDUP(EM88/$EX88,0)*$EY88,0)</f>
        <v>0</v>
      </c>
      <c r="EP88" s="62">
        <f t="shared" ref="EP88:EU91" si="1325">BK88*$FH88</f>
        <v>594738</v>
      </c>
      <c r="EQ88" s="62">
        <f t="shared" si="1325"/>
        <v>198246.00000000003</v>
      </c>
      <c r="ER88" s="62">
        <f t="shared" si="1325"/>
        <v>198246.00000000003</v>
      </c>
      <c r="ES88" s="62">
        <f t="shared" si="1325"/>
        <v>594738</v>
      </c>
      <c r="ET88" s="62">
        <f t="shared" si="1325"/>
        <v>594738</v>
      </c>
      <c r="EU88" s="62">
        <f t="shared" si="1325"/>
        <v>594738</v>
      </c>
      <c r="EV88" s="31" t="s">
        <v>498</v>
      </c>
      <c r="EW88" s="103">
        <v>0</v>
      </c>
      <c r="EX88" s="104">
        <v>160</v>
      </c>
      <c r="EY88" s="104">
        <v>1</v>
      </c>
      <c r="EZ88" s="104"/>
      <c r="FA88" s="104"/>
      <c r="FB88" s="119"/>
      <c r="FC88" s="119"/>
      <c r="FE88" s="105">
        <v>718.34</v>
      </c>
      <c r="FF88" s="105">
        <v>718.34</v>
      </c>
      <c r="FG88" s="105">
        <v>718.34</v>
      </c>
      <c r="FH88" s="106">
        <v>660.82</v>
      </c>
      <c r="FI88" s="107" t="b">
        <f t="shared" ref="FI88:FI91" si="1326">EXACT(AT88,AP88)</f>
        <v>1</v>
      </c>
      <c r="FJ88" s="34"/>
      <c r="FK88" s="104" t="s">
        <v>201</v>
      </c>
      <c r="FL88" s="104" t="s">
        <v>381</v>
      </c>
      <c r="FM88" s="104">
        <v>45839</v>
      </c>
      <c r="FN88" s="104">
        <v>0</v>
      </c>
      <c r="FO88" s="104">
        <v>0</v>
      </c>
      <c r="FP88" s="104"/>
      <c r="FQ88" s="104">
        <v>0</v>
      </c>
      <c r="FR88" s="104" t="b">
        <f t="shared" si="1033"/>
        <v>1</v>
      </c>
      <c r="FS88" s="104" t="b">
        <f t="shared" si="1034"/>
        <v>1</v>
      </c>
      <c r="FT88" s="104" t="b">
        <f t="shared" si="1035"/>
        <v>1</v>
      </c>
      <c r="FU88" s="104" t="b">
        <f t="shared" si="1036"/>
        <v>0</v>
      </c>
      <c r="FV88" s="104" t="b">
        <f t="shared" si="1037"/>
        <v>1</v>
      </c>
      <c r="FW88" s="104"/>
      <c r="FX88" s="104" t="b">
        <f t="shared" ref="FX88:FX91" si="1327">EXACT(FQ88,BI88)</f>
        <v>1</v>
      </c>
      <c r="FY88" s="104" t="s">
        <v>214</v>
      </c>
      <c r="FZ88" s="104" t="b">
        <f t="shared" ref="FZ88:FZ91" si="1328">EXACT(FY88,C88)</f>
        <v>1</v>
      </c>
      <c r="GA88" s="104">
        <v>0</v>
      </c>
      <c r="GB88" s="104" t="s">
        <v>207</v>
      </c>
      <c r="GC88" s="104"/>
      <c r="GD88" s="104" t="s">
        <v>214</v>
      </c>
      <c r="GE88" s="104">
        <v>0</v>
      </c>
      <c r="GF88" s="104" t="e">
        <v>#N/A</v>
      </c>
      <c r="GG88" s="104">
        <v>0</v>
      </c>
      <c r="GH88" s="104" t="b">
        <f t="shared" ref="GH88:GH91" si="1329">EXACT(GD88,C88)</f>
        <v>1</v>
      </c>
      <c r="GI88" s="108" t="b">
        <f t="shared" ref="GI88:GI91" si="1330">EXACT(GG88,G88)</f>
        <v>0</v>
      </c>
    </row>
    <row r="89" spans="1:191" s="31" customFormat="1" hidden="1" x14ac:dyDescent="0.25">
      <c r="A89" s="109">
        <v>151291</v>
      </c>
      <c r="B89" s="109">
        <v>567718</v>
      </c>
      <c r="C89" s="110" t="s">
        <v>214</v>
      </c>
      <c r="D89" s="109" t="s">
        <v>402</v>
      </c>
      <c r="E89" s="109" t="s">
        <v>403</v>
      </c>
      <c r="F89" s="109" t="s">
        <v>207</v>
      </c>
      <c r="G89" s="110"/>
      <c r="H89" s="109" t="s">
        <v>188</v>
      </c>
      <c r="I89" s="109" t="s">
        <v>189</v>
      </c>
      <c r="J89" s="109" t="s">
        <v>189</v>
      </c>
      <c r="K89" s="109"/>
      <c r="L89" s="109">
        <v>0</v>
      </c>
      <c r="M89" s="109"/>
      <c r="N89" s="111">
        <v>0</v>
      </c>
      <c r="O89" s="111">
        <v>0</v>
      </c>
      <c r="P89" s="111" t="str">
        <f t="shared" si="1274"/>
        <v>нет минмакс</v>
      </c>
      <c r="Q89" s="95">
        <v>5262</v>
      </c>
      <c r="R89" s="95">
        <f t="shared" si="1275"/>
        <v>96399.84</v>
      </c>
      <c r="S89" s="112">
        <v>7276</v>
      </c>
      <c r="T89" s="112">
        <v>133369.07999999999</v>
      </c>
      <c r="U89" s="112">
        <f t="shared" si="1276"/>
        <v>0</v>
      </c>
      <c r="V89" s="113">
        <f t="shared" si="1277"/>
        <v>5262</v>
      </c>
      <c r="W89" s="113">
        <f t="shared" si="1278"/>
        <v>96399.84</v>
      </c>
      <c r="X89" s="113">
        <f t="shared" si="1279"/>
        <v>0</v>
      </c>
      <c r="Y89" s="113"/>
      <c r="Z89" s="95">
        <v>3262</v>
      </c>
      <c r="AA89" s="95">
        <v>0</v>
      </c>
      <c r="AB89" s="95">
        <v>2000</v>
      </c>
      <c r="AC89" s="95">
        <v>0</v>
      </c>
      <c r="AD89" s="95">
        <v>0</v>
      </c>
      <c r="AE89" s="95">
        <f t="shared" si="1280"/>
        <v>0</v>
      </c>
      <c r="AF89" s="95">
        <f t="shared" si="1281"/>
        <v>36640</v>
      </c>
      <c r="AG89" s="114">
        <v>0</v>
      </c>
      <c r="AH89" s="95">
        <f t="shared" si="1282"/>
        <v>5262</v>
      </c>
      <c r="AI89" s="115">
        <f t="shared" si="1283"/>
        <v>96399.84</v>
      </c>
      <c r="AJ89" s="95">
        <f t="shared" si="1284"/>
        <v>2014</v>
      </c>
      <c r="AK89" s="95">
        <f t="shared" ref="AK89:AK91" si="1331">SUM(CS89:CU89)</f>
        <v>2014</v>
      </c>
      <c r="AL89" s="95">
        <f t="shared" si="1285"/>
        <v>2776</v>
      </c>
      <c r="AM89" s="95">
        <f t="shared" si="1286"/>
        <v>5220</v>
      </c>
      <c r="AN89" s="95">
        <f t="shared" si="1287"/>
        <v>167.26436781609195</v>
      </c>
      <c r="AO89" s="95" t="str">
        <f t="shared" si="1288"/>
        <v>&gt; 120 дней</v>
      </c>
      <c r="AP89" s="29" t="s">
        <v>195</v>
      </c>
      <c r="AQ89" s="116" t="s">
        <v>205</v>
      </c>
      <c r="AR89" s="29" t="s">
        <v>195</v>
      </c>
      <c r="AS89" s="116" t="s">
        <v>209</v>
      </c>
      <c r="AT89" s="25" t="s">
        <v>195</v>
      </c>
      <c r="AU89" s="25"/>
      <c r="AV89" s="97" t="str">
        <f t="shared" si="1289"/>
        <v>0-07</v>
      </c>
      <c r="AW89" s="117">
        <f t="shared" si="1290"/>
        <v>96399.84</v>
      </c>
      <c r="AX89" s="14">
        <f t="shared" ref="AX89:AX90" si="1332">MONTH(BC89)-6</f>
        <v>4</v>
      </c>
      <c r="AY89" s="25">
        <f t="shared" si="1291"/>
        <v>0</v>
      </c>
      <c r="AZ89" s="109" t="s">
        <v>1031</v>
      </c>
      <c r="BA89" s="26" t="s">
        <v>196</v>
      </c>
      <c r="BB89" s="26" t="s">
        <v>404</v>
      </c>
      <c r="BC89" s="27">
        <v>45931</v>
      </c>
      <c r="BD89" s="28"/>
      <c r="BE89" s="29">
        <v>0</v>
      </c>
      <c r="BF89" s="29">
        <f t="shared" si="1292"/>
        <v>0</v>
      </c>
      <c r="BG89" s="29">
        <v>0</v>
      </c>
      <c r="BH89" s="29">
        <f t="shared" si="1293"/>
        <v>0</v>
      </c>
      <c r="BI89" s="99">
        <v>0</v>
      </c>
      <c r="BJ89" s="109">
        <v>0</v>
      </c>
      <c r="BK89" s="95">
        <v>1440</v>
      </c>
      <c r="BL89" s="95">
        <v>0</v>
      </c>
      <c r="BM89" s="95">
        <v>1440</v>
      </c>
      <c r="BN89" s="95">
        <v>0</v>
      </c>
      <c r="BO89" s="95">
        <v>1440</v>
      </c>
      <c r="BP89" s="95">
        <v>900</v>
      </c>
      <c r="BQ89" s="95">
        <f t="shared" si="1294"/>
        <v>1305</v>
      </c>
      <c r="BR89" s="95">
        <f t="shared" si="1295"/>
        <v>3822</v>
      </c>
      <c r="BS89" s="95">
        <f t="shared" si="1296"/>
        <v>3822</v>
      </c>
      <c r="BT89" s="95">
        <f t="shared" si="1296"/>
        <v>2382</v>
      </c>
      <c r="BU89" s="95">
        <f t="shared" si="1296"/>
        <v>2382</v>
      </c>
      <c r="BV89" s="95">
        <f t="shared" si="1296"/>
        <v>942</v>
      </c>
      <c r="BW89" s="95">
        <f t="shared" si="1296"/>
        <v>42</v>
      </c>
      <c r="BX89" s="95">
        <f t="shared" si="1297"/>
        <v>-1263</v>
      </c>
      <c r="BY89" s="95">
        <f t="shared" si="1297"/>
        <v>-2568</v>
      </c>
      <c r="BZ89" s="95">
        <f t="shared" si="1297"/>
        <v>-3873</v>
      </c>
      <c r="CA89" s="95">
        <f t="shared" si="1297"/>
        <v>-5178</v>
      </c>
      <c r="CB89" s="95">
        <f t="shared" si="1297"/>
        <v>-6483</v>
      </c>
      <c r="CC89" s="95">
        <f t="shared" si="1297"/>
        <v>-7788</v>
      </c>
      <c r="CD89" s="95">
        <f t="shared" si="1297"/>
        <v>-9093</v>
      </c>
      <c r="CE89" s="95">
        <f t="shared" si="1297"/>
        <v>-10398</v>
      </c>
      <c r="CF89" s="95">
        <f t="shared" si="1297"/>
        <v>-11703</v>
      </c>
      <c r="CG89" s="95">
        <f t="shared" si="1297"/>
        <v>-13008</v>
      </c>
      <c r="CH89" s="95">
        <f t="shared" si="1297"/>
        <v>-14313</v>
      </c>
      <c r="CI89" s="95">
        <f t="shared" si="1297"/>
        <v>-15618</v>
      </c>
      <c r="CJ89" s="95">
        <f t="shared" si="1297"/>
        <v>-16923</v>
      </c>
      <c r="CK89" s="95">
        <f t="shared" si="1297"/>
        <v>-18228</v>
      </c>
      <c r="CL89" s="95">
        <f t="shared" si="1297"/>
        <v>-19533</v>
      </c>
      <c r="CM89" s="95">
        <f t="shared" si="1297"/>
        <v>-20838</v>
      </c>
      <c r="CN89" s="95">
        <f t="shared" si="1297"/>
        <v>-22143</v>
      </c>
      <c r="CO89" s="95">
        <f t="shared" si="1297"/>
        <v>-23448</v>
      </c>
      <c r="CP89" s="100">
        <v>0</v>
      </c>
      <c r="CQ89" s="100">
        <v>762</v>
      </c>
      <c r="CR89" s="100">
        <v>0</v>
      </c>
      <c r="CS89" s="100">
        <v>0</v>
      </c>
      <c r="CT89" s="100">
        <v>0</v>
      </c>
      <c r="CU89" s="100">
        <v>2014</v>
      </c>
      <c r="CV89" s="121">
        <f t="shared" si="1298"/>
        <v>1388</v>
      </c>
      <c r="CW89" s="31">
        <v>0</v>
      </c>
      <c r="CX89" s="31">
        <v>6</v>
      </c>
      <c r="CY89" s="62">
        <v>0</v>
      </c>
      <c r="CZ89" s="62">
        <v>0</v>
      </c>
      <c r="DA89" s="102">
        <f t="shared" si="1299"/>
        <v>0</v>
      </c>
      <c r="DB89" s="62">
        <f t="shared" si="1300"/>
        <v>0</v>
      </c>
      <c r="DC89" s="62">
        <f t="shared" si="1301"/>
        <v>0</v>
      </c>
      <c r="DD89" s="102">
        <f t="shared" si="1302"/>
        <v>0</v>
      </c>
      <c r="DE89" s="31">
        <v>0</v>
      </c>
      <c r="DF89" s="31">
        <v>90</v>
      </c>
      <c r="DG89" s="31">
        <v>0</v>
      </c>
      <c r="DH89" s="48">
        <f t="shared" si="1303"/>
        <v>0</v>
      </c>
      <c r="DI89" s="62">
        <v>8013.4189999999999</v>
      </c>
      <c r="DJ89" s="62">
        <v>146525.45600000001</v>
      </c>
      <c r="DK89" s="48">
        <f t="shared" si="1304"/>
        <v>0</v>
      </c>
      <c r="DL89" s="62">
        <v>762</v>
      </c>
      <c r="DM89" s="62">
        <v>13633.104971098266</v>
      </c>
      <c r="DN89" s="62">
        <v>7276</v>
      </c>
      <c r="DO89" s="62">
        <v>133332.13</v>
      </c>
      <c r="DP89" s="48">
        <f t="shared" si="1305"/>
        <v>0</v>
      </c>
      <c r="DQ89" s="62">
        <v>0</v>
      </c>
      <c r="DR89" s="62">
        <v>0</v>
      </c>
      <c r="DS89" s="62">
        <v>7276</v>
      </c>
      <c r="DT89" s="62">
        <v>133460.64000000001</v>
      </c>
      <c r="DU89" s="48">
        <f t="shared" si="1306"/>
        <v>0</v>
      </c>
      <c r="DV89" s="62">
        <v>0</v>
      </c>
      <c r="DW89" s="62">
        <v>0</v>
      </c>
      <c r="DX89" s="62">
        <f t="shared" si="1307"/>
        <v>4320</v>
      </c>
      <c r="DY89" s="62">
        <f t="shared" si="1308"/>
        <v>79142.399999999994</v>
      </c>
      <c r="DZ89" s="48">
        <f t="shared" si="1309"/>
        <v>0</v>
      </c>
      <c r="EA89" s="62">
        <f t="shared" si="1310"/>
        <v>0</v>
      </c>
      <c r="EB89" s="62">
        <f t="shared" si="1311"/>
        <v>0</v>
      </c>
      <c r="EC89" s="48">
        <f t="shared" si="1312"/>
        <v>0</v>
      </c>
      <c r="ED89" s="62">
        <f t="shared" si="1313"/>
        <v>4320</v>
      </c>
      <c r="EE89" s="62">
        <f t="shared" si="1314"/>
        <v>79142.399999999994</v>
      </c>
      <c r="EF89" s="48">
        <f t="shared" si="1315"/>
        <v>0</v>
      </c>
      <c r="EG89" s="62">
        <f t="shared" si="1316"/>
        <v>0</v>
      </c>
      <c r="EH89" s="62">
        <f t="shared" si="1317"/>
        <v>0</v>
      </c>
      <c r="EI89" s="48">
        <f t="shared" si="1318"/>
        <v>0</v>
      </c>
      <c r="EJ89" s="62">
        <f t="shared" si="1319"/>
        <v>4320</v>
      </c>
      <c r="EK89" s="62">
        <f t="shared" si="1320"/>
        <v>79142.399999999994</v>
      </c>
      <c r="EL89" s="48">
        <f t="shared" si="1321"/>
        <v>0</v>
      </c>
      <c r="EM89" s="62">
        <f t="shared" si="1322"/>
        <v>2700</v>
      </c>
      <c r="EN89" s="62">
        <f t="shared" si="1323"/>
        <v>49464</v>
      </c>
      <c r="EO89" s="48">
        <f t="shared" si="1324"/>
        <v>0</v>
      </c>
      <c r="EP89" s="62">
        <f t="shared" si="1325"/>
        <v>26380.799999999999</v>
      </c>
      <c r="EQ89" s="62">
        <f t="shared" si="1325"/>
        <v>0</v>
      </c>
      <c r="ER89" s="62">
        <f t="shared" si="1325"/>
        <v>26380.799999999999</v>
      </c>
      <c r="ES89" s="62">
        <f t="shared" si="1325"/>
        <v>0</v>
      </c>
      <c r="ET89" s="62">
        <f t="shared" si="1325"/>
        <v>26380.799999999999</v>
      </c>
      <c r="EU89" s="62">
        <f t="shared" si="1325"/>
        <v>16488</v>
      </c>
      <c r="EV89" s="31" t="s">
        <v>192</v>
      </c>
      <c r="EW89" s="103">
        <v>0</v>
      </c>
      <c r="EX89" s="31">
        <v>0</v>
      </c>
      <c r="EY89" s="31">
        <v>0</v>
      </c>
      <c r="FB89" s="119"/>
      <c r="FC89" s="119"/>
      <c r="FE89" s="105">
        <v>18.32</v>
      </c>
      <c r="FF89" s="105">
        <v>18.329999999999998</v>
      </c>
      <c r="FG89" s="105">
        <v>18.32</v>
      </c>
      <c r="FH89" s="106">
        <v>18.32</v>
      </c>
      <c r="FI89" s="107" t="b">
        <f t="shared" si="1326"/>
        <v>1</v>
      </c>
      <c r="FJ89" s="34"/>
      <c r="FK89" s="104" t="s">
        <v>196</v>
      </c>
      <c r="FL89" s="104" t="s">
        <v>404</v>
      </c>
      <c r="FM89" s="104">
        <v>45931</v>
      </c>
      <c r="FN89" s="104">
        <v>0</v>
      </c>
      <c r="FO89" s="104">
        <v>0</v>
      </c>
      <c r="FP89" s="104"/>
      <c r="FQ89" s="104">
        <v>0</v>
      </c>
      <c r="FR89" s="103" t="b">
        <f t="shared" si="1033"/>
        <v>1</v>
      </c>
      <c r="FS89" s="103" t="b">
        <f t="shared" si="1034"/>
        <v>1</v>
      </c>
      <c r="FT89" s="103" t="b">
        <f t="shared" si="1035"/>
        <v>1</v>
      </c>
      <c r="FU89" s="103" t="b">
        <f t="shared" si="1036"/>
        <v>0</v>
      </c>
      <c r="FV89" s="103" t="b">
        <f t="shared" si="1037"/>
        <v>1</v>
      </c>
      <c r="FW89" s="103"/>
      <c r="FX89" s="120" t="b">
        <f t="shared" si="1327"/>
        <v>1</v>
      </c>
      <c r="FY89" s="104" t="s">
        <v>214</v>
      </c>
      <c r="FZ89" s="104" t="b">
        <f t="shared" si="1328"/>
        <v>1</v>
      </c>
      <c r="GA89" s="104">
        <v>0</v>
      </c>
      <c r="GB89" s="104" t="s">
        <v>207</v>
      </c>
      <c r="GD89" s="104" t="s">
        <v>214</v>
      </c>
      <c r="GE89" s="104">
        <v>0</v>
      </c>
      <c r="GF89" s="104" t="e">
        <v>#N/A</v>
      </c>
      <c r="GG89" s="104">
        <v>0</v>
      </c>
      <c r="GH89" s="104" t="b">
        <f t="shared" si="1329"/>
        <v>1</v>
      </c>
      <c r="GI89" s="8" t="b">
        <f t="shared" si="1330"/>
        <v>0</v>
      </c>
    </row>
    <row r="90" spans="1:191" s="31" customFormat="1" hidden="1" x14ac:dyDescent="0.25">
      <c r="A90" s="109">
        <v>151290</v>
      </c>
      <c r="B90" s="109">
        <v>567717</v>
      </c>
      <c r="C90" s="110" t="s">
        <v>214</v>
      </c>
      <c r="D90" s="109" t="s">
        <v>402</v>
      </c>
      <c r="E90" s="109" t="s">
        <v>405</v>
      </c>
      <c r="F90" s="109" t="s">
        <v>207</v>
      </c>
      <c r="G90" s="110"/>
      <c r="H90" s="109" t="s">
        <v>188</v>
      </c>
      <c r="I90" s="109" t="s">
        <v>189</v>
      </c>
      <c r="J90" s="109" t="s">
        <v>189</v>
      </c>
      <c r="K90" s="109"/>
      <c r="L90" s="109">
        <v>0</v>
      </c>
      <c r="M90" s="109"/>
      <c r="N90" s="111">
        <v>0</v>
      </c>
      <c r="O90" s="111">
        <v>0</v>
      </c>
      <c r="P90" s="111" t="str">
        <f t="shared" si="1274"/>
        <v>нет минмакс</v>
      </c>
      <c r="Q90" s="95">
        <v>5281</v>
      </c>
      <c r="R90" s="95">
        <f t="shared" si="1275"/>
        <v>94899.569999999992</v>
      </c>
      <c r="S90" s="112">
        <v>7260</v>
      </c>
      <c r="T90" s="112">
        <v>130607.4</v>
      </c>
      <c r="U90" s="112">
        <f t="shared" si="1276"/>
        <v>0</v>
      </c>
      <c r="V90" s="113">
        <f t="shared" si="1277"/>
        <v>5281</v>
      </c>
      <c r="W90" s="113">
        <f t="shared" si="1278"/>
        <v>94899.569999999992</v>
      </c>
      <c r="X90" s="113">
        <f t="shared" si="1279"/>
        <v>0</v>
      </c>
      <c r="Y90" s="113"/>
      <c r="Z90" s="95">
        <v>3281</v>
      </c>
      <c r="AA90" s="95">
        <v>0</v>
      </c>
      <c r="AB90" s="95">
        <v>2000</v>
      </c>
      <c r="AC90" s="95">
        <v>0</v>
      </c>
      <c r="AD90" s="95">
        <v>0</v>
      </c>
      <c r="AE90" s="95">
        <f t="shared" si="1280"/>
        <v>0</v>
      </c>
      <c r="AF90" s="95">
        <f t="shared" si="1281"/>
        <v>35940</v>
      </c>
      <c r="AG90" s="114">
        <v>0</v>
      </c>
      <c r="AH90" s="95">
        <f t="shared" si="1282"/>
        <v>5281</v>
      </c>
      <c r="AI90" s="115">
        <f t="shared" si="1283"/>
        <v>94899.569999999992</v>
      </c>
      <c r="AJ90" s="95">
        <f t="shared" si="1284"/>
        <v>1979</v>
      </c>
      <c r="AK90" s="95">
        <f t="shared" si="1331"/>
        <v>1979</v>
      </c>
      <c r="AL90" s="95">
        <f t="shared" si="1285"/>
        <v>2750</v>
      </c>
      <c r="AM90" s="95">
        <f t="shared" si="1286"/>
        <v>5220</v>
      </c>
      <c r="AN90" s="95">
        <f t="shared" si="1287"/>
        <v>166.89655172413794</v>
      </c>
      <c r="AO90" s="95" t="str">
        <f t="shared" si="1288"/>
        <v>&gt; 120 дней</v>
      </c>
      <c r="AP90" s="29" t="s">
        <v>195</v>
      </c>
      <c r="AQ90" s="116" t="s">
        <v>205</v>
      </c>
      <c r="AR90" s="29" t="s">
        <v>195</v>
      </c>
      <c r="AS90" s="116" t="s">
        <v>209</v>
      </c>
      <c r="AT90" s="25" t="s">
        <v>195</v>
      </c>
      <c r="AU90" s="25"/>
      <c r="AV90" s="97" t="str">
        <f t="shared" si="1289"/>
        <v>0-07</v>
      </c>
      <c r="AW90" s="117">
        <f t="shared" si="1290"/>
        <v>94899.569999999992</v>
      </c>
      <c r="AX90" s="14">
        <f t="shared" si="1332"/>
        <v>4</v>
      </c>
      <c r="AY90" s="25">
        <f t="shared" si="1291"/>
        <v>0</v>
      </c>
      <c r="AZ90" s="109" t="s">
        <v>1031</v>
      </c>
      <c r="BA90" s="26" t="s">
        <v>196</v>
      </c>
      <c r="BB90" s="26" t="s">
        <v>404</v>
      </c>
      <c r="BC90" s="27">
        <v>45931</v>
      </c>
      <c r="BD90" s="28"/>
      <c r="BE90" s="29">
        <v>0</v>
      </c>
      <c r="BF90" s="29">
        <f t="shared" si="1292"/>
        <v>0</v>
      </c>
      <c r="BG90" s="29">
        <v>0</v>
      </c>
      <c r="BH90" s="29">
        <f t="shared" si="1293"/>
        <v>0</v>
      </c>
      <c r="BI90" s="99">
        <v>0</v>
      </c>
      <c r="BJ90" s="109">
        <v>0</v>
      </c>
      <c r="BK90" s="95">
        <v>1440</v>
      </c>
      <c r="BL90" s="95">
        <v>0</v>
      </c>
      <c r="BM90" s="95">
        <v>1440</v>
      </c>
      <c r="BN90" s="95">
        <v>0</v>
      </c>
      <c r="BO90" s="95">
        <v>1440</v>
      </c>
      <c r="BP90" s="95">
        <v>900</v>
      </c>
      <c r="BQ90" s="95">
        <f t="shared" si="1294"/>
        <v>1305</v>
      </c>
      <c r="BR90" s="95">
        <f t="shared" si="1295"/>
        <v>3841</v>
      </c>
      <c r="BS90" s="95">
        <f t="shared" si="1296"/>
        <v>3841</v>
      </c>
      <c r="BT90" s="95">
        <f t="shared" si="1296"/>
        <v>2401</v>
      </c>
      <c r="BU90" s="95">
        <f t="shared" si="1296"/>
        <v>2401</v>
      </c>
      <c r="BV90" s="95">
        <f t="shared" si="1296"/>
        <v>961</v>
      </c>
      <c r="BW90" s="95">
        <f t="shared" si="1296"/>
        <v>61</v>
      </c>
      <c r="BX90" s="95">
        <f t="shared" si="1297"/>
        <v>-1244</v>
      </c>
      <c r="BY90" s="95">
        <f t="shared" si="1297"/>
        <v>-2549</v>
      </c>
      <c r="BZ90" s="95">
        <f t="shared" si="1297"/>
        <v>-3854</v>
      </c>
      <c r="CA90" s="95">
        <f t="shared" si="1297"/>
        <v>-5159</v>
      </c>
      <c r="CB90" s="95">
        <f t="shared" si="1297"/>
        <v>-6464</v>
      </c>
      <c r="CC90" s="95">
        <f t="shared" si="1297"/>
        <v>-7769</v>
      </c>
      <c r="CD90" s="95">
        <f t="shared" si="1297"/>
        <v>-9074</v>
      </c>
      <c r="CE90" s="95">
        <f t="shared" si="1297"/>
        <v>-10379</v>
      </c>
      <c r="CF90" s="95">
        <f t="shared" si="1297"/>
        <v>-11684</v>
      </c>
      <c r="CG90" s="95">
        <f t="shared" si="1297"/>
        <v>-12989</v>
      </c>
      <c r="CH90" s="95">
        <f t="shared" si="1297"/>
        <v>-14294</v>
      </c>
      <c r="CI90" s="95">
        <f t="shared" si="1297"/>
        <v>-15599</v>
      </c>
      <c r="CJ90" s="95">
        <f t="shared" si="1297"/>
        <v>-16904</v>
      </c>
      <c r="CK90" s="95">
        <f t="shared" si="1297"/>
        <v>-18209</v>
      </c>
      <c r="CL90" s="95">
        <f t="shared" si="1297"/>
        <v>-19514</v>
      </c>
      <c r="CM90" s="95">
        <f t="shared" si="1297"/>
        <v>-20819</v>
      </c>
      <c r="CN90" s="95">
        <f t="shared" si="1297"/>
        <v>-22124</v>
      </c>
      <c r="CO90" s="95">
        <f t="shared" si="1297"/>
        <v>-23429</v>
      </c>
      <c r="CP90" s="100">
        <v>0</v>
      </c>
      <c r="CQ90" s="100">
        <v>771</v>
      </c>
      <c r="CR90" s="100">
        <v>0</v>
      </c>
      <c r="CS90" s="100">
        <v>0</v>
      </c>
      <c r="CT90" s="100">
        <v>0</v>
      </c>
      <c r="CU90" s="100">
        <v>1979</v>
      </c>
      <c r="CV90" s="121">
        <f t="shared" si="1298"/>
        <v>1375</v>
      </c>
      <c r="CW90" s="31">
        <v>0</v>
      </c>
      <c r="CX90" s="31">
        <v>6</v>
      </c>
      <c r="CY90" s="62">
        <v>0</v>
      </c>
      <c r="CZ90" s="62">
        <v>0</v>
      </c>
      <c r="DA90" s="102">
        <f t="shared" si="1299"/>
        <v>0</v>
      </c>
      <c r="DB90" s="62">
        <f t="shared" si="1300"/>
        <v>0</v>
      </c>
      <c r="DC90" s="62">
        <f t="shared" si="1301"/>
        <v>0</v>
      </c>
      <c r="DD90" s="102">
        <f t="shared" si="1302"/>
        <v>0</v>
      </c>
      <c r="DE90" s="31">
        <v>0</v>
      </c>
      <c r="DF90" s="31">
        <v>90</v>
      </c>
      <c r="DG90" s="31">
        <v>0</v>
      </c>
      <c r="DH90" s="48">
        <f t="shared" si="1303"/>
        <v>0</v>
      </c>
      <c r="DI90" s="62">
        <v>8006.1289999999999</v>
      </c>
      <c r="DJ90" s="62">
        <v>143409.068</v>
      </c>
      <c r="DK90" s="48">
        <f t="shared" si="1304"/>
        <v>0</v>
      </c>
      <c r="DL90" s="62">
        <v>771</v>
      </c>
      <c r="DM90" s="62">
        <v>13297.850543161978</v>
      </c>
      <c r="DN90" s="62">
        <v>7260</v>
      </c>
      <c r="DO90" s="62">
        <v>130540.18000000001</v>
      </c>
      <c r="DP90" s="48">
        <f t="shared" si="1305"/>
        <v>0</v>
      </c>
      <c r="DQ90" s="62">
        <v>0</v>
      </c>
      <c r="DR90" s="62">
        <v>0</v>
      </c>
      <c r="DS90" s="62">
        <v>7260</v>
      </c>
      <c r="DT90" s="62">
        <v>130754.89599999999</v>
      </c>
      <c r="DU90" s="48">
        <f t="shared" si="1306"/>
        <v>0</v>
      </c>
      <c r="DV90" s="62">
        <v>0</v>
      </c>
      <c r="DW90" s="62">
        <v>0</v>
      </c>
      <c r="DX90" s="62">
        <f t="shared" si="1307"/>
        <v>4320</v>
      </c>
      <c r="DY90" s="62">
        <f t="shared" si="1308"/>
        <v>77630.399999999994</v>
      </c>
      <c r="DZ90" s="48">
        <f t="shared" si="1309"/>
        <v>0</v>
      </c>
      <c r="EA90" s="62">
        <f t="shared" si="1310"/>
        <v>0</v>
      </c>
      <c r="EB90" s="62">
        <f t="shared" si="1311"/>
        <v>0</v>
      </c>
      <c r="EC90" s="48">
        <f t="shared" si="1312"/>
        <v>0</v>
      </c>
      <c r="ED90" s="62">
        <f t="shared" si="1313"/>
        <v>4320</v>
      </c>
      <c r="EE90" s="62">
        <f t="shared" si="1314"/>
        <v>77630.399999999994</v>
      </c>
      <c r="EF90" s="48">
        <f t="shared" si="1315"/>
        <v>0</v>
      </c>
      <c r="EG90" s="62">
        <f t="shared" si="1316"/>
        <v>0</v>
      </c>
      <c r="EH90" s="62">
        <f t="shared" si="1317"/>
        <v>0</v>
      </c>
      <c r="EI90" s="48">
        <f t="shared" si="1318"/>
        <v>0</v>
      </c>
      <c r="EJ90" s="62">
        <f t="shared" si="1319"/>
        <v>4320</v>
      </c>
      <c r="EK90" s="62">
        <f t="shared" si="1320"/>
        <v>77630.399999999994</v>
      </c>
      <c r="EL90" s="48">
        <f t="shared" si="1321"/>
        <v>0</v>
      </c>
      <c r="EM90" s="62">
        <f t="shared" si="1322"/>
        <v>2700</v>
      </c>
      <c r="EN90" s="62">
        <f t="shared" si="1323"/>
        <v>48519</v>
      </c>
      <c r="EO90" s="48">
        <f t="shared" si="1324"/>
        <v>0</v>
      </c>
      <c r="EP90" s="62">
        <f t="shared" si="1325"/>
        <v>25876.799999999999</v>
      </c>
      <c r="EQ90" s="62">
        <f t="shared" si="1325"/>
        <v>0</v>
      </c>
      <c r="ER90" s="62">
        <f t="shared" si="1325"/>
        <v>25876.799999999999</v>
      </c>
      <c r="ES90" s="62">
        <f t="shared" si="1325"/>
        <v>0</v>
      </c>
      <c r="ET90" s="62">
        <f t="shared" si="1325"/>
        <v>25876.799999999999</v>
      </c>
      <c r="EU90" s="62">
        <f t="shared" si="1325"/>
        <v>16172.999999999998</v>
      </c>
      <c r="EV90" s="31" t="s">
        <v>192</v>
      </c>
      <c r="EW90" s="103">
        <v>0</v>
      </c>
      <c r="EX90" s="31">
        <v>0</v>
      </c>
      <c r="EY90" s="31">
        <v>0</v>
      </c>
      <c r="FB90" s="119"/>
      <c r="FC90" s="119"/>
      <c r="FE90" s="105">
        <v>17.98</v>
      </c>
      <c r="FF90" s="105">
        <v>17.989999999999998</v>
      </c>
      <c r="FG90" s="105">
        <v>17.98</v>
      </c>
      <c r="FH90" s="106">
        <v>17.97</v>
      </c>
      <c r="FI90" s="107" t="b">
        <f t="shared" si="1326"/>
        <v>1</v>
      </c>
      <c r="FJ90" s="34"/>
      <c r="FK90" s="104" t="s">
        <v>196</v>
      </c>
      <c r="FL90" s="104" t="s">
        <v>404</v>
      </c>
      <c r="FM90" s="104">
        <v>45931</v>
      </c>
      <c r="FN90" s="104">
        <v>0</v>
      </c>
      <c r="FO90" s="104">
        <v>0</v>
      </c>
      <c r="FP90" s="104"/>
      <c r="FQ90" s="104">
        <v>0</v>
      </c>
      <c r="FR90" s="103" t="b">
        <f t="shared" si="1033"/>
        <v>1</v>
      </c>
      <c r="FS90" s="103" t="b">
        <f t="shared" si="1034"/>
        <v>1</v>
      </c>
      <c r="FT90" s="103" t="b">
        <f t="shared" si="1035"/>
        <v>1</v>
      </c>
      <c r="FU90" s="103" t="b">
        <f t="shared" si="1036"/>
        <v>0</v>
      </c>
      <c r="FV90" s="103" t="b">
        <f t="shared" si="1037"/>
        <v>1</v>
      </c>
      <c r="FW90" s="103"/>
      <c r="FX90" s="120" t="b">
        <f t="shared" si="1327"/>
        <v>1</v>
      </c>
      <c r="FY90" s="104" t="s">
        <v>214</v>
      </c>
      <c r="FZ90" s="104" t="b">
        <f t="shared" si="1328"/>
        <v>1</v>
      </c>
      <c r="GA90" s="104">
        <v>0</v>
      </c>
      <c r="GB90" s="104" t="s">
        <v>207</v>
      </c>
      <c r="GD90" s="104" t="s">
        <v>214</v>
      </c>
      <c r="GE90" s="104">
        <v>0</v>
      </c>
      <c r="GF90" s="104" t="e">
        <v>#N/A</v>
      </c>
      <c r="GG90" s="104">
        <v>0</v>
      </c>
      <c r="GH90" s="104" t="b">
        <f t="shared" si="1329"/>
        <v>1</v>
      </c>
      <c r="GI90" s="8" t="b">
        <f t="shared" si="1330"/>
        <v>0</v>
      </c>
    </row>
    <row r="91" spans="1:191" s="31" customFormat="1" hidden="1" x14ac:dyDescent="0.25">
      <c r="A91" s="109">
        <v>151775</v>
      </c>
      <c r="B91" s="109">
        <v>567786</v>
      </c>
      <c r="C91" s="110" t="s">
        <v>214</v>
      </c>
      <c r="D91" s="109" t="s">
        <v>402</v>
      </c>
      <c r="E91" s="109" t="s">
        <v>406</v>
      </c>
      <c r="F91" s="109" t="s">
        <v>207</v>
      </c>
      <c r="G91" s="110"/>
      <c r="H91" s="109" t="s">
        <v>188</v>
      </c>
      <c r="I91" s="109" t="s">
        <v>189</v>
      </c>
      <c r="J91" s="109" t="s">
        <v>189</v>
      </c>
      <c r="K91" s="109"/>
      <c r="L91" s="109">
        <v>0</v>
      </c>
      <c r="M91" s="109"/>
      <c r="N91" s="111">
        <v>0</v>
      </c>
      <c r="O91" s="111">
        <v>0</v>
      </c>
      <c r="P91" s="111" t="str">
        <f t="shared" si="1274"/>
        <v>нет минмакс</v>
      </c>
      <c r="Q91" s="95">
        <v>1293</v>
      </c>
      <c r="R91" s="95">
        <f t="shared" si="1275"/>
        <v>19213.98</v>
      </c>
      <c r="S91" s="112">
        <v>1783</v>
      </c>
      <c r="T91" s="112">
        <v>26495.379999999997</v>
      </c>
      <c r="U91" s="112">
        <f t="shared" si="1276"/>
        <v>0</v>
      </c>
      <c r="V91" s="113">
        <f t="shared" si="1277"/>
        <v>1293</v>
      </c>
      <c r="W91" s="113">
        <f t="shared" si="1278"/>
        <v>19213.98</v>
      </c>
      <c r="X91" s="113">
        <f t="shared" si="1279"/>
        <v>0</v>
      </c>
      <c r="Y91" s="113"/>
      <c r="Z91" s="95">
        <v>1293</v>
      </c>
      <c r="AA91" s="95">
        <v>0</v>
      </c>
      <c r="AB91" s="95">
        <v>0</v>
      </c>
      <c r="AC91" s="95">
        <v>0</v>
      </c>
      <c r="AD91" s="95">
        <v>0</v>
      </c>
      <c r="AE91" s="95">
        <f t="shared" si="1280"/>
        <v>0</v>
      </c>
      <c r="AF91" s="95">
        <f t="shared" si="1281"/>
        <v>0</v>
      </c>
      <c r="AG91" s="114">
        <v>0</v>
      </c>
      <c r="AH91" s="95">
        <f t="shared" si="1282"/>
        <v>1293</v>
      </c>
      <c r="AI91" s="115">
        <f t="shared" si="1283"/>
        <v>19213.98</v>
      </c>
      <c r="AJ91" s="95">
        <f t="shared" si="1284"/>
        <v>490</v>
      </c>
      <c r="AK91" s="95">
        <f t="shared" si="1331"/>
        <v>490</v>
      </c>
      <c r="AL91" s="95">
        <f t="shared" si="1285"/>
        <v>683</v>
      </c>
      <c r="AM91" s="95">
        <f t="shared" si="1286"/>
        <v>1305</v>
      </c>
      <c r="AN91" s="95">
        <f t="shared" si="1287"/>
        <v>163.95402298850573</v>
      </c>
      <c r="AO91" s="95" t="str">
        <f t="shared" si="1288"/>
        <v>&gt; 120 дней</v>
      </c>
      <c r="AP91" s="29" t="s">
        <v>195</v>
      </c>
      <c r="AQ91" s="116" t="s">
        <v>205</v>
      </c>
      <c r="AR91" s="29" t="s">
        <v>195</v>
      </c>
      <c r="AS91" s="116" t="s">
        <v>205</v>
      </c>
      <c r="AT91" s="25" t="s">
        <v>185</v>
      </c>
      <c r="AU91" s="25"/>
      <c r="AV91" s="97" t="str">
        <f t="shared" si="1289"/>
        <v>0-06</v>
      </c>
      <c r="AW91" s="117">
        <f t="shared" si="1290"/>
        <v>0</v>
      </c>
      <c r="AX91" s="14"/>
      <c r="AY91" s="25">
        <f t="shared" si="1291"/>
        <v>0</v>
      </c>
      <c r="AZ91" s="109" t="s">
        <v>1031</v>
      </c>
      <c r="BA91" s="26" t="s">
        <v>196</v>
      </c>
      <c r="BB91" s="26" t="s">
        <v>404</v>
      </c>
      <c r="BC91" s="27">
        <v>45931</v>
      </c>
      <c r="BD91" s="28"/>
      <c r="BE91" s="29">
        <v>0</v>
      </c>
      <c r="BF91" s="29">
        <f t="shared" si="1292"/>
        <v>0</v>
      </c>
      <c r="BG91" s="29">
        <v>0</v>
      </c>
      <c r="BH91" s="29">
        <f t="shared" si="1293"/>
        <v>0</v>
      </c>
      <c r="BI91" s="99">
        <v>0</v>
      </c>
      <c r="BJ91" s="109">
        <v>0</v>
      </c>
      <c r="BK91" s="95">
        <v>360</v>
      </c>
      <c r="BL91" s="95">
        <v>0</v>
      </c>
      <c r="BM91" s="95">
        <v>360</v>
      </c>
      <c r="BN91" s="95">
        <v>0</v>
      </c>
      <c r="BO91" s="95">
        <v>360</v>
      </c>
      <c r="BP91" s="95">
        <v>225</v>
      </c>
      <c r="BQ91" s="95">
        <f t="shared" si="1294"/>
        <v>326.25</v>
      </c>
      <c r="BR91" s="95">
        <f t="shared" si="1295"/>
        <v>933</v>
      </c>
      <c r="BS91" s="95">
        <f t="shared" si="1296"/>
        <v>933</v>
      </c>
      <c r="BT91" s="95">
        <f t="shared" si="1296"/>
        <v>573</v>
      </c>
      <c r="BU91" s="95">
        <f t="shared" si="1296"/>
        <v>573</v>
      </c>
      <c r="BV91" s="95">
        <f t="shared" si="1296"/>
        <v>213</v>
      </c>
      <c r="BW91" s="95">
        <f t="shared" si="1296"/>
        <v>-12</v>
      </c>
      <c r="BX91" s="95">
        <f t="shared" si="1297"/>
        <v>-338.25</v>
      </c>
      <c r="BY91" s="95">
        <f t="shared" si="1297"/>
        <v>-664.5</v>
      </c>
      <c r="BZ91" s="95">
        <f t="shared" si="1297"/>
        <v>-990.75</v>
      </c>
      <c r="CA91" s="95">
        <f t="shared" si="1297"/>
        <v>-1317</v>
      </c>
      <c r="CB91" s="95">
        <f t="shared" si="1297"/>
        <v>-1643.25</v>
      </c>
      <c r="CC91" s="95">
        <f t="shared" si="1297"/>
        <v>-1969.5</v>
      </c>
      <c r="CD91" s="95">
        <f t="shared" si="1297"/>
        <v>-2295.75</v>
      </c>
      <c r="CE91" s="95">
        <f t="shared" si="1297"/>
        <v>-2622</v>
      </c>
      <c r="CF91" s="95">
        <f t="shared" si="1297"/>
        <v>-2948.25</v>
      </c>
      <c r="CG91" s="95">
        <f t="shared" si="1297"/>
        <v>-3274.5</v>
      </c>
      <c r="CH91" s="95">
        <f t="shared" si="1297"/>
        <v>-3600.75</v>
      </c>
      <c r="CI91" s="95">
        <f t="shared" si="1297"/>
        <v>-3927</v>
      </c>
      <c r="CJ91" s="95">
        <f t="shared" si="1297"/>
        <v>-4253.25</v>
      </c>
      <c r="CK91" s="95">
        <f t="shared" si="1297"/>
        <v>-4579.5</v>
      </c>
      <c r="CL91" s="95">
        <f t="shared" si="1297"/>
        <v>-4905.75</v>
      </c>
      <c r="CM91" s="95">
        <f t="shared" si="1297"/>
        <v>-5232</v>
      </c>
      <c r="CN91" s="95">
        <f t="shared" si="1297"/>
        <v>-5558.25</v>
      </c>
      <c r="CO91" s="95">
        <f t="shared" si="1297"/>
        <v>-5884.5</v>
      </c>
      <c r="CP91" s="100">
        <v>0</v>
      </c>
      <c r="CQ91" s="100">
        <v>190</v>
      </c>
      <c r="CR91" s="100">
        <v>3</v>
      </c>
      <c r="CS91" s="100">
        <v>0</v>
      </c>
      <c r="CT91" s="100">
        <v>0</v>
      </c>
      <c r="CU91" s="100">
        <v>490</v>
      </c>
      <c r="CV91" s="121">
        <f t="shared" si="1298"/>
        <v>227.66666666666666</v>
      </c>
      <c r="CW91" s="31">
        <v>0</v>
      </c>
      <c r="CX91" s="31">
        <v>6</v>
      </c>
      <c r="CY91" s="62">
        <v>0</v>
      </c>
      <c r="CZ91" s="62">
        <v>0</v>
      </c>
      <c r="DA91" s="102">
        <f t="shared" si="1299"/>
        <v>0</v>
      </c>
      <c r="DB91" s="62">
        <f t="shared" si="1300"/>
        <v>0</v>
      </c>
      <c r="DC91" s="62">
        <f t="shared" si="1301"/>
        <v>0</v>
      </c>
      <c r="DD91" s="102">
        <f t="shared" si="1302"/>
        <v>0</v>
      </c>
      <c r="DE91" s="31">
        <v>0</v>
      </c>
      <c r="DF91" s="31">
        <v>90</v>
      </c>
      <c r="DG91" s="31">
        <v>0</v>
      </c>
      <c r="DH91" s="48">
        <f t="shared" si="1303"/>
        <v>0</v>
      </c>
      <c r="DI91" s="62">
        <v>1969.8709999999999</v>
      </c>
      <c r="DJ91" s="62">
        <v>29275.831000000002</v>
      </c>
      <c r="DK91" s="48">
        <f t="shared" si="1304"/>
        <v>0</v>
      </c>
      <c r="DL91" s="62">
        <v>190</v>
      </c>
      <c r="DM91" s="62">
        <v>2823.7419999999997</v>
      </c>
      <c r="DN91" s="62">
        <v>1783.4290000000001</v>
      </c>
      <c r="DO91" s="62">
        <v>26504.959999999999</v>
      </c>
      <c r="DP91" s="48">
        <f t="shared" si="1305"/>
        <v>0</v>
      </c>
      <c r="DQ91" s="62">
        <v>3</v>
      </c>
      <c r="DR91" s="62">
        <v>44.59</v>
      </c>
      <c r="DS91" s="62">
        <v>1783</v>
      </c>
      <c r="DT91" s="62">
        <v>26498.59</v>
      </c>
      <c r="DU91" s="48">
        <f t="shared" si="1306"/>
        <v>0</v>
      </c>
      <c r="DV91" s="62">
        <v>0</v>
      </c>
      <c r="DW91" s="62">
        <v>0</v>
      </c>
      <c r="DX91" s="62">
        <f t="shared" si="1307"/>
        <v>1080</v>
      </c>
      <c r="DY91" s="62">
        <f t="shared" si="1308"/>
        <v>16048.8</v>
      </c>
      <c r="DZ91" s="48">
        <f t="shared" si="1309"/>
        <v>0</v>
      </c>
      <c r="EA91" s="62">
        <f t="shared" si="1310"/>
        <v>0</v>
      </c>
      <c r="EB91" s="62">
        <f t="shared" si="1311"/>
        <v>0</v>
      </c>
      <c r="EC91" s="48">
        <f t="shared" si="1312"/>
        <v>0</v>
      </c>
      <c r="ED91" s="62">
        <f t="shared" si="1313"/>
        <v>1080</v>
      </c>
      <c r="EE91" s="62">
        <f t="shared" si="1314"/>
        <v>16048.8</v>
      </c>
      <c r="EF91" s="48">
        <f t="shared" si="1315"/>
        <v>0</v>
      </c>
      <c r="EG91" s="62">
        <f t="shared" si="1316"/>
        <v>0</v>
      </c>
      <c r="EH91" s="62">
        <f t="shared" si="1317"/>
        <v>0</v>
      </c>
      <c r="EI91" s="48">
        <f t="shared" si="1318"/>
        <v>0</v>
      </c>
      <c r="EJ91" s="62">
        <f t="shared" si="1319"/>
        <v>1080</v>
      </c>
      <c r="EK91" s="62">
        <f t="shared" si="1320"/>
        <v>16048.8</v>
      </c>
      <c r="EL91" s="48">
        <f t="shared" si="1321"/>
        <v>0</v>
      </c>
      <c r="EM91" s="62">
        <f t="shared" si="1322"/>
        <v>675</v>
      </c>
      <c r="EN91" s="62">
        <f t="shared" si="1323"/>
        <v>10030.5</v>
      </c>
      <c r="EO91" s="48">
        <f t="shared" si="1324"/>
        <v>0</v>
      </c>
      <c r="EP91" s="62">
        <f t="shared" si="1325"/>
        <v>5349.5999999999995</v>
      </c>
      <c r="EQ91" s="62">
        <f t="shared" si="1325"/>
        <v>0</v>
      </c>
      <c r="ER91" s="62">
        <f t="shared" si="1325"/>
        <v>5349.5999999999995</v>
      </c>
      <c r="ES91" s="62">
        <f t="shared" si="1325"/>
        <v>0</v>
      </c>
      <c r="ET91" s="62">
        <f t="shared" si="1325"/>
        <v>5349.5999999999995</v>
      </c>
      <c r="EU91" s="62">
        <f t="shared" si="1325"/>
        <v>3343.5</v>
      </c>
      <c r="EV91" s="31" t="s">
        <v>192</v>
      </c>
      <c r="EW91" s="103">
        <v>0</v>
      </c>
      <c r="EX91" s="31">
        <v>0</v>
      </c>
      <c r="EY91" s="31">
        <v>0</v>
      </c>
      <c r="FB91" s="119"/>
      <c r="FC91" s="119"/>
      <c r="FE91" s="105">
        <v>14.86</v>
      </c>
      <c r="FF91" s="105">
        <v>14.86</v>
      </c>
      <c r="FG91" s="105">
        <v>14.86</v>
      </c>
      <c r="FH91" s="106">
        <v>14.86</v>
      </c>
      <c r="FI91" s="107" t="b">
        <f t="shared" si="1326"/>
        <v>0</v>
      </c>
      <c r="FJ91" s="34"/>
      <c r="FK91" s="104" t="s">
        <v>196</v>
      </c>
      <c r="FL91" s="104" t="s">
        <v>404</v>
      </c>
      <c r="FM91" s="104">
        <v>45931</v>
      </c>
      <c r="FN91" s="104">
        <v>0</v>
      </c>
      <c r="FO91" s="104">
        <v>0</v>
      </c>
      <c r="FP91" s="104"/>
      <c r="FQ91" s="104">
        <v>0</v>
      </c>
      <c r="FR91" s="103" t="b">
        <f t="shared" si="1033"/>
        <v>1</v>
      </c>
      <c r="FS91" s="103" t="b">
        <f t="shared" si="1034"/>
        <v>1</v>
      </c>
      <c r="FT91" s="103" t="b">
        <f t="shared" si="1035"/>
        <v>1</v>
      </c>
      <c r="FU91" s="103" t="b">
        <f t="shared" si="1036"/>
        <v>0</v>
      </c>
      <c r="FV91" s="103" t="b">
        <f t="shared" si="1037"/>
        <v>1</v>
      </c>
      <c r="FW91" s="103"/>
      <c r="FX91" s="120" t="b">
        <f t="shared" si="1327"/>
        <v>1</v>
      </c>
      <c r="FY91" s="104" t="s">
        <v>214</v>
      </c>
      <c r="FZ91" s="104" t="b">
        <f t="shared" si="1328"/>
        <v>1</v>
      </c>
      <c r="GA91" s="104">
        <v>0</v>
      </c>
      <c r="GB91" s="104" t="s">
        <v>207</v>
      </c>
      <c r="GD91" s="104" t="s">
        <v>214</v>
      </c>
      <c r="GE91" s="104">
        <v>0</v>
      </c>
      <c r="GF91" s="104" t="e">
        <v>#N/A</v>
      </c>
      <c r="GG91" s="104">
        <v>0</v>
      </c>
      <c r="GH91" s="104" t="b">
        <f t="shared" si="1329"/>
        <v>1</v>
      </c>
      <c r="GI91" s="8" t="b">
        <f t="shared" si="1330"/>
        <v>0</v>
      </c>
    </row>
    <row r="92" spans="1:191" s="31" customFormat="1" hidden="1" x14ac:dyDescent="0.25">
      <c r="A92" s="93">
        <v>155847</v>
      </c>
      <c r="B92" s="93" t="s">
        <v>408</v>
      </c>
      <c r="C92" s="110" t="s">
        <v>214</v>
      </c>
      <c r="D92" s="93" t="s">
        <v>409</v>
      </c>
      <c r="E92" s="93" t="s">
        <v>409</v>
      </c>
      <c r="F92" s="93" t="s">
        <v>207</v>
      </c>
      <c r="G92" s="110"/>
      <c r="H92" s="93" t="s">
        <v>81</v>
      </c>
      <c r="I92" s="93" t="s">
        <v>348</v>
      </c>
      <c r="J92" s="93" t="s">
        <v>204</v>
      </c>
      <c r="K92" s="93" t="s">
        <v>194</v>
      </c>
      <c r="L92" s="93">
        <v>0</v>
      </c>
      <c r="M92" s="93"/>
      <c r="N92" s="122">
        <v>0</v>
      </c>
      <c r="O92" s="122">
        <v>0</v>
      </c>
      <c r="P92" s="122" t="str">
        <f t="shared" ref="P92:P95" si="1333">IF(AND(N92=0,O92=0),"нет минмакс",IF((S92-N92)&lt;0,"меньше мин",IF((S92-O92)&gt;0,"больше макс","в диапазоне")))</f>
        <v>нет минмакс</v>
      </c>
      <c r="Q92" s="95">
        <v>0</v>
      </c>
      <c r="R92" s="95">
        <f t="shared" ref="R92" si="1334">Q92*FH92</f>
        <v>0</v>
      </c>
      <c r="S92" s="94">
        <v>24</v>
      </c>
      <c r="T92" s="94">
        <v>6317.2800000000007</v>
      </c>
      <c r="U92" s="94">
        <f t="shared" ref="U92:U95" si="1335">IFERROR(ROUNDUP(S92/$EX92,0)*$EY92,0)</f>
        <v>1</v>
      </c>
      <c r="V92" s="94">
        <f t="shared" ref="V92:V95" si="1336">SUM(Z92:AD92)</f>
        <v>0</v>
      </c>
      <c r="W92" s="94">
        <f t="shared" ref="W92:W95" si="1337">V92*FH92</f>
        <v>0</v>
      </c>
      <c r="X92" s="94">
        <f t="shared" ref="X92:X95" si="1338">IFERROR(ROUNDUP(V92/$EX92,0)*$EY92,0)</f>
        <v>0</v>
      </c>
      <c r="Y92" s="113"/>
      <c r="Z92" s="95">
        <v>0</v>
      </c>
      <c r="AA92" s="94">
        <v>0</v>
      </c>
      <c r="AB92" s="94">
        <v>0</v>
      </c>
      <c r="AC92" s="95">
        <v>0</v>
      </c>
      <c r="AD92" s="95">
        <v>0</v>
      </c>
      <c r="AE92" s="95">
        <f t="shared" ref="AE92:AE95" si="1339">AA92*FH92</f>
        <v>0</v>
      </c>
      <c r="AF92" s="95">
        <f t="shared" ref="AF92:AF95" si="1340">AB92*FH92</f>
        <v>0</v>
      </c>
      <c r="AG92" s="96">
        <v>0</v>
      </c>
      <c r="AH92" s="95">
        <f t="shared" ref="AH92:AH95" si="1341">V92-AG92</f>
        <v>0</v>
      </c>
      <c r="AI92" s="94">
        <f t="shared" ref="AI92:AI95" si="1342">IF(AH92&gt;0,AH92*FH92,0)</f>
        <v>0</v>
      </c>
      <c r="AJ92" s="94">
        <f t="shared" ref="AJ92:AJ95" si="1343">CU92</f>
        <v>0</v>
      </c>
      <c r="AK92" s="94">
        <f t="shared" ref="AK92:AK95" si="1344">SUM(CS92:CU92)</f>
        <v>24</v>
      </c>
      <c r="AL92" s="94">
        <f t="shared" ref="AL92:AL95" si="1345">SUM(CP92:CU92)</f>
        <v>2016</v>
      </c>
      <c r="AM92" s="94">
        <f t="shared" ref="AM92:AM95" si="1346">SUM(BK92:BP92)</f>
        <v>7200</v>
      </c>
      <c r="AN92" s="94">
        <f t="shared" ref="AN92:AN95" si="1347">IFERROR(S92/BQ92*30,"нет оборота")</f>
        <v>0.4</v>
      </c>
      <c r="AO92" s="94" t="str">
        <f t="shared" ref="AO92:AO95" si="1348">IF(S92=0,"нет остатка",IF(AN92="нет оборота","нет плана",IF(AN92&lt;30,"&lt; 30 дней",IF(AND(AN92&gt;=30,AN92&lt;60),"&gt; 30 дней (до 60)",IF(AND(AN92&gt;=60,AN92&lt;70),"&gt; 60 дней (до 70)",IF(AND(AN92&gt;=70,AN92&lt;80),"&gt; 70 дней (до 80)",IF(AND(AN92&gt;=80,AN92&lt;90),"&gt; 80 дней (до 90)",IF(AND(AN92&gt;=90,AN92&lt;120),"&gt; 90 дней (до 120)",IF(AN92&gt;=120,"&gt; 120 дней")))))))))</f>
        <v>&lt; 30 дней</v>
      </c>
      <c r="AP92" s="94" t="s">
        <v>185</v>
      </c>
      <c r="AQ92" s="123" t="s">
        <v>186</v>
      </c>
      <c r="AR92" s="94" t="s">
        <v>185</v>
      </c>
      <c r="AS92" s="116" t="s">
        <v>191</v>
      </c>
      <c r="AT92" s="94" t="s">
        <v>185</v>
      </c>
      <c r="AU92" s="94"/>
      <c r="AV92" s="97" t="str">
        <f t="shared" ref="AV92:AV95" si="1349">IF(V92=0,"нет остатка",IF(SUM(BK92:BP92)=0,"Нет планов",IF(BR92&lt;=0,"0-01",IF(BS92&lt;=0,"0-02",IF(BT92&lt;=0,"0-03",IF(BU92&lt;=0,"0-04",IF(BV92&lt;=0,"0-05",IF(BW92&lt;=0,"0-06",IF(BX92&lt;=0,"0-07",IF(BY92&lt;=0,"0-08",IF(BZ92&lt;=0,"0-09",IF(CA92&lt;=0,"0-10",IF(CB92&lt;=0,"0-11",IF(CC92&lt;=0,"0-12",IF(CD92&lt;=0,"0-13",IF(CE92&lt;=0,"0-14",IF(CF92&lt;=0,"0-15",IF(CG92&lt;=0,"0-16",IF(CH92&lt;=0,"0-17",IF(CI92&lt;=0,"0-18",IF(CJ92&lt;=0,"0-19",IF(CK92&lt;=0,"0-20",IF(CL92&lt;=0,"0-21",IF(CM92&lt;=0,"0-22",IF(CN92&lt;=0,"0-23",IF(CO92&lt;=0,"0-24","0-25 более 24"))))))))))))))))))))))))))</f>
        <v>нет остатка</v>
      </c>
      <c r="AW92" s="98">
        <f t="shared" ref="AW92:AW95" si="1350">IF(AT92="Да",W92,0)</f>
        <v>0</v>
      </c>
      <c r="AX92" s="93"/>
      <c r="AY92" s="94">
        <f t="shared" ref="AY92:AY95" si="1351">IF(AX92&gt;6,W92,0)</f>
        <v>0</v>
      </c>
      <c r="AZ92" s="93" t="s">
        <v>1032</v>
      </c>
      <c r="BA92" s="26" t="s">
        <v>201</v>
      </c>
      <c r="BB92" s="26" t="s">
        <v>381</v>
      </c>
      <c r="BC92" s="27">
        <v>45839</v>
      </c>
      <c r="BD92" s="28"/>
      <c r="BE92" s="29">
        <v>0</v>
      </c>
      <c r="BF92" s="29">
        <f t="shared" ref="BF92:BF95" si="1352">BE92*FH92</f>
        <v>0</v>
      </c>
      <c r="BG92" s="29">
        <v>0</v>
      </c>
      <c r="BH92" s="29">
        <f t="shared" ref="BH92:BH95" si="1353">BG92*FH92</f>
        <v>0</v>
      </c>
      <c r="BI92" s="99">
        <v>0</v>
      </c>
      <c r="BJ92" s="109" t="s">
        <v>187</v>
      </c>
      <c r="BK92" s="100">
        <v>1800</v>
      </c>
      <c r="BL92" s="100">
        <v>0</v>
      </c>
      <c r="BM92" s="100">
        <v>0</v>
      </c>
      <c r="BN92" s="100">
        <v>1800</v>
      </c>
      <c r="BO92" s="100">
        <v>1800</v>
      </c>
      <c r="BP92" s="100">
        <v>1800</v>
      </c>
      <c r="BQ92" s="95">
        <f t="shared" ref="BQ92:BQ95" si="1354">IF(COUNTIF(BK92:BP92,"&gt;0")=0,0,SUM(BK92:BP92)/COUNTIF(BK92:BP92,"&gt;0"))</f>
        <v>1800</v>
      </c>
      <c r="BR92" s="95">
        <f t="shared" ref="BR92:BR95" si="1355">IF(OR(Q92=0,SUM(BK92:BP92)=0,V92&gt;Q92),V92-BK92,Q92-BK92)</f>
        <v>-1800</v>
      </c>
      <c r="BS92" s="95">
        <f t="shared" ref="BS92:BW95" si="1356">BR92-BL92</f>
        <v>-1800</v>
      </c>
      <c r="BT92" s="95">
        <f t="shared" si="1356"/>
        <v>-1800</v>
      </c>
      <c r="BU92" s="95">
        <f t="shared" si="1356"/>
        <v>-3600</v>
      </c>
      <c r="BV92" s="95">
        <f t="shared" si="1356"/>
        <v>-5400</v>
      </c>
      <c r="BW92" s="95">
        <f t="shared" si="1356"/>
        <v>-7200</v>
      </c>
      <c r="BX92" s="95">
        <f t="shared" ref="BX92:CO94" si="1357">BW92-$BQ92</f>
        <v>-9000</v>
      </c>
      <c r="BY92" s="95">
        <f t="shared" si="1357"/>
        <v>-10800</v>
      </c>
      <c r="BZ92" s="95">
        <f t="shared" si="1357"/>
        <v>-12600</v>
      </c>
      <c r="CA92" s="95">
        <f t="shared" si="1357"/>
        <v>-14400</v>
      </c>
      <c r="CB92" s="95">
        <f t="shared" si="1357"/>
        <v>-16200</v>
      </c>
      <c r="CC92" s="95">
        <f t="shared" si="1357"/>
        <v>-18000</v>
      </c>
      <c r="CD92" s="95">
        <f t="shared" si="1357"/>
        <v>-19800</v>
      </c>
      <c r="CE92" s="95">
        <f t="shared" si="1357"/>
        <v>-21600</v>
      </c>
      <c r="CF92" s="95">
        <f t="shared" si="1357"/>
        <v>-23400</v>
      </c>
      <c r="CG92" s="95">
        <f t="shared" si="1357"/>
        <v>-25200</v>
      </c>
      <c r="CH92" s="95">
        <f t="shared" si="1357"/>
        <v>-27000</v>
      </c>
      <c r="CI92" s="95">
        <f t="shared" si="1357"/>
        <v>-28800</v>
      </c>
      <c r="CJ92" s="95">
        <f t="shared" si="1357"/>
        <v>-30600</v>
      </c>
      <c r="CK92" s="95">
        <f t="shared" si="1357"/>
        <v>-32400</v>
      </c>
      <c r="CL92" s="95">
        <f t="shared" si="1357"/>
        <v>-34200</v>
      </c>
      <c r="CM92" s="95">
        <f t="shared" si="1357"/>
        <v>-36000</v>
      </c>
      <c r="CN92" s="95">
        <f t="shared" si="1357"/>
        <v>-37800</v>
      </c>
      <c r="CO92" s="95">
        <f t="shared" si="1357"/>
        <v>-39600</v>
      </c>
      <c r="CP92" s="100">
        <v>0</v>
      </c>
      <c r="CQ92" s="100">
        <v>0</v>
      </c>
      <c r="CR92" s="100">
        <v>1992</v>
      </c>
      <c r="CS92" s="100">
        <v>0</v>
      </c>
      <c r="CT92" s="100">
        <v>24</v>
      </c>
      <c r="CU92" s="100">
        <v>0</v>
      </c>
      <c r="CV92" s="101">
        <f t="shared" ref="CV92:CV95" si="1358">IF(COUNTIF(CP92:CU92,"&gt;0")=0,0,SUM(CP92:CU92)/COUNTIF(CP92:CU92,"&gt;0"))</f>
        <v>1008</v>
      </c>
      <c r="CW92" s="31" t="s">
        <v>187</v>
      </c>
      <c r="CX92" s="31" t="s">
        <v>187</v>
      </c>
      <c r="CY92" s="62">
        <v>0</v>
      </c>
      <c r="CZ92" s="62">
        <v>0</v>
      </c>
      <c r="DA92" s="102">
        <f t="shared" ref="DA92:DA95" si="1359">IFERROR(CZ92/CY92,0)</f>
        <v>0</v>
      </c>
      <c r="DB92" s="62">
        <f t="shared" ref="DB92:DB95" si="1360">CY92*FH92</f>
        <v>0</v>
      </c>
      <c r="DC92" s="62">
        <f t="shared" ref="DC92:DC95" si="1361">CZ92*FH92</f>
        <v>0</v>
      </c>
      <c r="DD92" s="102">
        <f t="shared" ref="DD92:DD95" si="1362">IFERROR(DC92/DB92,0)</f>
        <v>0</v>
      </c>
      <c r="DE92" s="31">
        <v>0</v>
      </c>
      <c r="DG92" s="31">
        <v>0</v>
      </c>
      <c r="DH92" s="48">
        <f t="shared" ref="DH92:DH95" si="1363">IFERROR(ROUNDUP(DG92/$EX92,0)*$EY92,0)</f>
        <v>0</v>
      </c>
      <c r="DI92" s="62">
        <v>585.29</v>
      </c>
      <c r="DJ92" s="62">
        <v>154060.88500000001</v>
      </c>
      <c r="DK92" s="48">
        <f t="shared" ref="DK92:DK95" si="1364">IFERROR(ROUNDUP(DI92/$EX92,0)*$EY92,0)</f>
        <v>2</v>
      </c>
      <c r="DL92" s="62">
        <v>0</v>
      </c>
      <c r="DM92" s="62">
        <v>0</v>
      </c>
      <c r="DN92" s="62">
        <v>763.71400000000006</v>
      </c>
      <c r="DO92" s="62">
        <v>201025.87400000001</v>
      </c>
      <c r="DP92" s="48">
        <f t="shared" ref="DP92:DP95" si="1365">IFERROR(ROUNDUP(DN92/$EX92,0)*$EY92,0)</f>
        <v>2</v>
      </c>
      <c r="DQ92" s="62">
        <v>1992</v>
      </c>
      <c r="DR92" s="62">
        <v>524336.84857142868</v>
      </c>
      <c r="DS92" s="62">
        <v>24</v>
      </c>
      <c r="DT92" s="62">
        <v>6317.3109999999997</v>
      </c>
      <c r="DU92" s="48">
        <f t="shared" ref="DU92:DU95" si="1366">IFERROR(ROUNDUP(DS92/$EX92,0)*$EY92,0)</f>
        <v>1</v>
      </c>
      <c r="DV92" s="62">
        <v>0</v>
      </c>
      <c r="DW92" s="62">
        <v>0</v>
      </c>
      <c r="DX92" s="62">
        <f t="shared" ref="DX92:DX95" si="1367">$DF92*BK92/30</f>
        <v>0</v>
      </c>
      <c r="DY92" s="62">
        <f t="shared" ref="DY92:DY95" si="1368">DX92*$FH92</f>
        <v>0</v>
      </c>
      <c r="DZ92" s="48">
        <f t="shared" ref="DZ92:DZ95" si="1369">IFERROR(ROUNDUP(DX92/$EX92,0)*$EY92,0)</f>
        <v>0</v>
      </c>
      <c r="EA92" s="62">
        <f t="shared" ref="EA92:EA95" si="1370">$DF92*BL92/30</f>
        <v>0</v>
      </c>
      <c r="EB92" s="62">
        <f t="shared" ref="EB92:EB95" si="1371">EA92*$FH92</f>
        <v>0</v>
      </c>
      <c r="EC92" s="48">
        <f t="shared" ref="EC92:EC95" si="1372">IFERROR(ROUNDUP(EA92/$EX92,0)*$EY92,0)</f>
        <v>0</v>
      </c>
      <c r="ED92" s="62">
        <f t="shared" ref="ED92:ED95" si="1373">$DF92*BM92/30</f>
        <v>0</v>
      </c>
      <c r="EE92" s="62">
        <f t="shared" ref="EE92:EE95" si="1374">ED92*$FH92</f>
        <v>0</v>
      </c>
      <c r="EF92" s="48">
        <f t="shared" ref="EF92:EF95" si="1375">IFERROR(ROUNDUP(ED92/$EX92,0)*$EY92,0)</f>
        <v>0</v>
      </c>
      <c r="EG92" s="62">
        <f t="shared" ref="EG92:EG95" si="1376">$DF92*BN92/30</f>
        <v>0</v>
      </c>
      <c r="EH92" s="62">
        <f t="shared" ref="EH92:EH95" si="1377">EG92*$FH92</f>
        <v>0</v>
      </c>
      <c r="EI92" s="48">
        <f t="shared" ref="EI92:EI95" si="1378">IFERROR(ROUNDUP(EG92/$EX92,0)*$EY92,0)</f>
        <v>0</v>
      </c>
      <c r="EJ92" s="62">
        <f t="shared" ref="EJ92:EJ95" si="1379">$DF92*BO92/30</f>
        <v>0</v>
      </c>
      <c r="EK92" s="62">
        <f t="shared" ref="EK92:EK95" si="1380">EJ92*$FH92</f>
        <v>0</v>
      </c>
      <c r="EL92" s="48">
        <f t="shared" ref="EL92:EL95" si="1381">IFERROR(ROUNDUP(EJ92/$EX92,0)*$EY92,0)</f>
        <v>0</v>
      </c>
      <c r="EM92" s="62">
        <f t="shared" ref="EM92:EM95" si="1382">$DF92*BP92/30</f>
        <v>0</v>
      </c>
      <c r="EN92" s="62">
        <f t="shared" ref="EN92:EN95" si="1383">EM92*$FH92</f>
        <v>0</v>
      </c>
      <c r="EO92" s="48">
        <f t="shared" ref="EO92:EO95" si="1384">IFERROR(ROUNDUP(EM92/$EX92,0)*$EY92,0)</f>
        <v>0</v>
      </c>
      <c r="EP92" s="62">
        <f t="shared" ref="EP92:EU95" si="1385">BK92*$FH92</f>
        <v>473796.00000000006</v>
      </c>
      <c r="EQ92" s="62">
        <f t="shared" si="1385"/>
        <v>0</v>
      </c>
      <c r="ER92" s="62">
        <f t="shared" si="1385"/>
        <v>0</v>
      </c>
      <c r="ES92" s="62">
        <f t="shared" si="1385"/>
        <v>473796.00000000006</v>
      </c>
      <c r="ET92" s="62">
        <f t="shared" si="1385"/>
        <v>473796.00000000006</v>
      </c>
      <c r="EU92" s="62">
        <f t="shared" si="1385"/>
        <v>473796.00000000006</v>
      </c>
      <c r="EV92" s="31" t="s">
        <v>498</v>
      </c>
      <c r="EW92" s="103">
        <v>0</v>
      </c>
      <c r="EX92" s="104">
        <v>540</v>
      </c>
      <c r="EY92" s="104">
        <v>1</v>
      </c>
      <c r="EZ92" s="104"/>
      <c r="FA92" s="104"/>
      <c r="FB92" s="119"/>
      <c r="FC92" s="119"/>
      <c r="FE92" s="105">
        <v>263.22000000000003</v>
      </c>
      <c r="FF92" s="105">
        <v>263.22000000000003</v>
      </c>
      <c r="FG92" s="105">
        <v>263.22000000000003</v>
      </c>
      <c r="FH92" s="106">
        <v>263.22000000000003</v>
      </c>
      <c r="FI92" s="107" t="b">
        <f t="shared" ref="FI92:FI95" si="1386">EXACT(AT92,AP92)</f>
        <v>1</v>
      </c>
      <c r="FJ92" s="34"/>
      <c r="FK92" s="104" t="s">
        <v>201</v>
      </c>
      <c r="FL92" s="104" t="s">
        <v>381</v>
      </c>
      <c r="FM92" s="104">
        <v>45839</v>
      </c>
      <c r="FN92" s="104">
        <v>0</v>
      </c>
      <c r="FO92" s="104">
        <v>0</v>
      </c>
      <c r="FP92" s="104"/>
      <c r="FQ92" s="104">
        <v>0</v>
      </c>
      <c r="FR92" s="104" t="b">
        <f t="shared" si="1033"/>
        <v>1</v>
      </c>
      <c r="FS92" s="104" t="b">
        <f t="shared" si="1034"/>
        <v>1</v>
      </c>
      <c r="FT92" s="104" t="b">
        <f t="shared" si="1035"/>
        <v>1</v>
      </c>
      <c r="FU92" s="104" t="b">
        <f t="shared" si="1036"/>
        <v>0</v>
      </c>
      <c r="FV92" s="104" t="b">
        <f t="shared" si="1037"/>
        <v>1</v>
      </c>
      <c r="FW92" s="104"/>
      <c r="FX92" s="104" t="b">
        <f t="shared" ref="FX92:FX95" si="1387">EXACT(FQ92,BI92)</f>
        <v>1</v>
      </c>
      <c r="FY92" s="104" t="s">
        <v>214</v>
      </c>
      <c r="FZ92" s="104" t="b">
        <f t="shared" ref="FZ92:FZ95" si="1388">EXACT(FY92,C92)</f>
        <v>1</v>
      </c>
      <c r="GA92" s="104">
        <v>0</v>
      </c>
      <c r="GB92" s="104" t="s">
        <v>207</v>
      </c>
      <c r="GC92" s="104"/>
      <c r="GD92" s="104" t="s">
        <v>214</v>
      </c>
      <c r="GE92" s="104">
        <v>0</v>
      </c>
      <c r="GF92" s="104" t="e">
        <v>#N/A</v>
      </c>
      <c r="GG92" s="104">
        <v>0</v>
      </c>
      <c r="GH92" s="104" t="b">
        <f t="shared" ref="GH92:GH95" si="1389">EXACT(GD92,C92)</f>
        <v>1</v>
      </c>
      <c r="GI92" s="108" t="b">
        <f t="shared" ref="GI92:GI95" si="1390">EXACT(GG92,G92)</f>
        <v>0</v>
      </c>
    </row>
    <row r="93" spans="1:191" s="31" customFormat="1" hidden="1" x14ac:dyDescent="0.25">
      <c r="A93" s="109">
        <v>151303</v>
      </c>
      <c r="B93" s="109">
        <v>567727</v>
      </c>
      <c r="C93" s="110" t="s">
        <v>214</v>
      </c>
      <c r="D93" s="109" t="s">
        <v>409</v>
      </c>
      <c r="E93" s="109" t="s">
        <v>410</v>
      </c>
      <c r="F93" s="109" t="s">
        <v>207</v>
      </c>
      <c r="G93" s="110"/>
      <c r="H93" s="109" t="s">
        <v>188</v>
      </c>
      <c r="I93" s="109" t="s">
        <v>189</v>
      </c>
      <c r="J93" s="109" t="s">
        <v>189</v>
      </c>
      <c r="K93" s="109"/>
      <c r="L93" s="109">
        <v>0</v>
      </c>
      <c r="M93" s="109"/>
      <c r="N93" s="111">
        <v>0</v>
      </c>
      <c r="O93" s="111">
        <v>0</v>
      </c>
      <c r="P93" s="111" t="str">
        <f t="shared" si="1333"/>
        <v>нет минмакс</v>
      </c>
      <c r="Q93" s="95">
        <v>2976</v>
      </c>
      <c r="R93" s="95">
        <f t="shared" ref="R93:R95" si="1391">Q93*FH93</f>
        <v>30623.039999999997</v>
      </c>
      <c r="S93" s="112">
        <v>2976</v>
      </c>
      <c r="T93" s="112">
        <v>30623.039999999997</v>
      </c>
      <c r="U93" s="112">
        <f t="shared" si="1335"/>
        <v>0</v>
      </c>
      <c r="V93" s="113">
        <f t="shared" si="1336"/>
        <v>2976</v>
      </c>
      <c r="W93" s="113">
        <f t="shared" si="1337"/>
        <v>30623.039999999997</v>
      </c>
      <c r="X93" s="113">
        <f t="shared" si="1338"/>
        <v>0</v>
      </c>
      <c r="Y93" s="113"/>
      <c r="Z93" s="95">
        <v>2976</v>
      </c>
      <c r="AA93" s="95">
        <v>0</v>
      </c>
      <c r="AB93" s="95">
        <v>0</v>
      </c>
      <c r="AC93" s="95">
        <v>0</v>
      </c>
      <c r="AD93" s="95">
        <v>0</v>
      </c>
      <c r="AE93" s="95">
        <f t="shared" si="1339"/>
        <v>0</v>
      </c>
      <c r="AF93" s="95">
        <f t="shared" si="1340"/>
        <v>0</v>
      </c>
      <c r="AG93" s="114">
        <v>0</v>
      </c>
      <c r="AH93" s="95">
        <f t="shared" si="1341"/>
        <v>2976</v>
      </c>
      <c r="AI93" s="115">
        <f t="shared" si="1342"/>
        <v>30623.039999999997</v>
      </c>
      <c r="AJ93" s="95">
        <f t="shared" si="1343"/>
        <v>0</v>
      </c>
      <c r="AK93" s="95">
        <f t="shared" si="1344"/>
        <v>0</v>
      </c>
      <c r="AL93" s="95">
        <f t="shared" si="1345"/>
        <v>2024</v>
      </c>
      <c r="AM93" s="95">
        <f t="shared" si="1346"/>
        <v>7200</v>
      </c>
      <c r="AN93" s="95">
        <f t="shared" si="1347"/>
        <v>24.8</v>
      </c>
      <c r="AO93" s="95" t="str">
        <f t="shared" si="1348"/>
        <v>&lt; 30 дней</v>
      </c>
      <c r="AP93" s="29" t="s">
        <v>185</v>
      </c>
      <c r="AQ93" s="116" t="s">
        <v>186</v>
      </c>
      <c r="AR93" s="29" t="s">
        <v>185</v>
      </c>
      <c r="AS93" s="116" t="s">
        <v>186</v>
      </c>
      <c r="AT93" s="25" t="s">
        <v>185</v>
      </c>
      <c r="AU93" s="25"/>
      <c r="AV93" s="97" t="str">
        <f t="shared" si="1349"/>
        <v>0-01</v>
      </c>
      <c r="AW93" s="117">
        <f t="shared" si="1350"/>
        <v>0</v>
      </c>
      <c r="AX93" s="118"/>
      <c r="AY93" s="25">
        <f t="shared" si="1351"/>
        <v>0</v>
      </c>
      <c r="AZ93" s="109" t="s">
        <v>1032</v>
      </c>
      <c r="BA93" s="26" t="s">
        <v>196</v>
      </c>
      <c r="BB93" s="26"/>
      <c r="BC93" s="27">
        <v>45931</v>
      </c>
      <c r="BD93" s="28"/>
      <c r="BE93" s="29">
        <v>0</v>
      </c>
      <c r="BF93" s="29">
        <f t="shared" si="1352"/>
        <v>0</v>
      </c>
      <c r="BG93" s="29">
        <v>0</v>
      </c>
      <c r="BH93" s="29">
        <f t="shared" si="1353"/>
        <v>0</v>
      </c>
      <c r="BI93" s="99">
        <v>0</v>
      </c>
      <c r="BJ93" s="109">
        <v>0</v>
      </c>
      <c r="BK93" s="95">
        <v>5400</v>
      </c>
      <c r="BL93" s="95">
        <v>0</v>
      </c>
      <c r="BM93" s="95">
        <v>0</v>
      </c>
      <c r="BN93" s="95">
        <v>0</v>
      </c>
      <c r="BO93" s="95">
        <v>0</v>
      </c>
      <c r="BP93" s="95">
        <v>1800</v>
      </c>
      <c r="BQ93" s="95">
        <f t="shared" si="1354"/>
        <v>3600</v>
      </c>
      <c r="BR93" s="95">
        <f t="shared" si="1355"/>
        <v>-2424</v>
      </c>
      <c r="BS93" s="95">
        <f t="shared" si="1356"/>
        <v>-2424</v>
      </c>
      <c r="BT93" s="95">
        <f t="shared" si="1356"/>
        <v>-2424</v>
      </c>
      <c r="BU93" s="95">
        <f t="shared" si="1356"/>
        <v>-2424</v>
      </c>
      <c r="BV93" s="95">
        <f t="shared" si="1356"/>
        <v>-2424</v>
      </c>
      <c r="BW93" s="95">
        <f t="shared" si="1356"/>
        <v>-4224</v>
      </c>
      <c r="BX93" s="95">
        <f t="shared" si="1357"/>
        <v>-7824</v>
      </c>
      <c r="BY93" s="95">
        <f t="shared" si="1357"/>
        <v>-11424</v>
      </c>
      <c r="BZ93" s="95">
        <f t="shared" si="1357"/>
        <v>-15024</v>
      </c>
      <c r="CA93" s="95">
        <f t="shared" si="1357"/>
        <v>-18624</v>
      </c>
      <c r="CB93" s="95">
        <f t="shared" si="1357"/>
        <v>-22224</v>
      </c>
      <c r="CC93" s="95">
        <f t="shared" si="1357"/>
        <v>-25824</v>
      </c>
      <c r="CD93" s="95">
        <f t="shared" si="1357"/>
        <v>-29424</v>
      </c>
      <c r="CE93" s="95">
        <f t="shared" si="1357"/>
        <v>-33024</v>
      </c>
      <c r="CF93" s="95">
        <f t="shared" si="1357"/>
        <v>-36624</v>
      </c>
      <c r="CG93" s="95">
        <f t="shared" si="1357"/>
        <v>-40224</v>
      </c>
      <c r="CH93" s="95">
        <f t="shared" si="1357"/>
        <v>-43824</v>
      </c>
      <c r="CI93" s="95">
        <f t="shared" si="1357"/>
        <v>-47424</v>
      </c>
      <c r="CJ93" s="95">
        <f t="shared" si="1357"/>
        <v>-51024</v>
      </c>
      <c r="CK93" s="95">
        <f t="shared" si="1357"/>
        <v>-54624</v>
      </c>
      <c r="CL93" s="95">
        <f t="shared" si="1357"/>
        <v>-58224</v>
      </c>
      <c r="CM93" s="95">
        <f t="shared" si="1357"/>
        <v>-61824</v>
      </c>
      <c r="CN93" s="95">
        <f t="shared" si="1357"/>
        <v>-65424</v>
      </c>
      <c r="CO93" s="95">
        <f t="shared" si="1357"/>
        <v>-69024</v>
      </c>
      <c r="CP93" s="100">
        <v>0</v>
      </c>
      <c r="CQ93" s="100">
        <v>2024</v>
      </c>
      <c r="CR93" s="100">
        <v>0</v>
      </c>
      <c r="CS93" s="100">
        <v>0</v>
      </c>
      <c r="CT93" s="100">
        <v>0</v>
      </c>
      <c r="CU93" s="100">
        <v>0</v>
      </c>
      <c r="CV93" s="121">
        <f t="shared" si="1358"/>
        <v>2024</v>
      </c>
      <c r="CW93" s="31">
        <v>0</v>
      </c>
      <c r="CX93" s="31">
        <v>0</v>
      </c>
      <c r="CY93" s="62">
        <v>0</v>
      </c>
      <c r="CZ93" s="62">
        <v>0</v>
      </c>
      <c r="DA93" s="102">
        <f t="shared" si="1359"/>
        <v>0</v>
      </c>
      <c r="DB93" s="62">
        <f t="shared" si="1360"/>
        <v>0</v>
      </c>
      <c r="DC93" s="62">
        <f t="shared" si="1361"/>
        <v>0</v>
      </c>
      <c r="DD93" s="102">
        <f t="shared" si="1362"/>
        <v>0</v>
      </c>
      <c r="DE93" s="31">
        <v>0</v>
      </c>
      <c r="DF93" s="31">
        <v>90</v>
      </c>
      <c r="DG93" s="31">
        <v>0</v>
      </c>
      <c r="DH93" s="48">
        <f t="shared" si="1363"/>
        <v>0</v>
      </c>
      <c r="DI93" s="62">
        <v>4412.4839999999995</v>
      </c>
      <c r="DJ93" s="62">
        <v>45412.63</v>
      </c>
      <c r="DK93" s="48">
        <f t="shared" si="1364"/>
        <v>0</v>
      </c>
      <c r="DL93" s="62">
        <v>2024</v>
      </c>
      <c r="DM93" s="62">
        <v>20830.708448000001</v>
      </c>
      <c r="DN93" s="62">
        <v>2976</v>
      </c>
      <c r="DO93" s="62">
        <v>30628.55</v>
      </c>
      <c r="DP93" s="48">
        <f t="shared" si="1365"/>
        <v>0</v>
      </c>
      <c r="DQ93" s="62">
        <v>0</v>
      </c>
      <c r="DR93" s="62">
        <v>0</v>
      </c>
      <c r="DS93" s="62">
        <v>2976</v>
      </c>
      <c r="DT93" s="62">
        <v>30628.55</v>
      </c>
      <c r="DU93" s="48">
        <f t="shared" si="1366"/>
        <v>0</v>
      </c>
      <c r="DV93" s="62">
        <v>0</v>
      </c>
      <c r="DW93" s="62">
        <v>0</v>
      </c>
      <c r="DX93" s="62">
        <f t="shared" si="1367"/>
        <v>16200</v>
      </c>
      <c r="DY93" s="62">
        <f t="shared" si="1368"/>
        <v>166698</v>
      </c>
      <c r="DZ93" s="48">
        <f t="shared" si="1369"/>
        <v>0</v>
      </c>
      <c r="EA93" s="62">
        <f t="shared" si="1370"/>
        <v>0</v>
      </c>
      <c r="EB93" s="62">
        <f t="shared" si="1371"/>
        <v>0</v>
      </c>
      <c r="EC93" s="48">
        <f t="shared" si="1372"/>
        <v>0</v>
      </c>
      <c r="ED93" s="62">
        <f t="shared" si="1373"/>
        <v>0</v>
      </c>
      <c r="EE93" s="62">
        <f t="shared" si="1374"/>
        <v>0</v>
      </c>
      <c r="EF93" s="48">
        <f t="shared" si="1375"/>
        <v>0</v>
      </c>
      <c r="EG93" s="62">
        <f t="shared" si="1376"/>
        <v>0</v>
      </c>
      <c r="EH93" s="62">
        <f t="shared" si="1377"/>
        <v>0</v>
      </c>
      <c r="EI93" s="48">
        <f t="shared" si="1378"/>
        <v>0</v>
      </c>
      <c r="EJ93" s="62">
        <f t="shared" si="1379"/>
        <v>0</v>
      </c>
      <c r="EK93" s="62">
        <f t="shared" si="1380"/>
        <v>0</v>
      </c>
      <c r="EL93" s="48">
        <f t="shared" si="1381"/>
        <v>0</v>
      </c>
      <c r="EM93" s="62">
        <f t="shared" si="1382"/>
        <v>5400</v>
      </c>
      <c r="EN93" s="62">
        <f t="shared" si="1383"/>
        <v>55565.999999999993</v>
      </c>
      <c r="EO93" s="48">
        <f t="shared" si="1384"/>
        <v>0</v>
      </c>
      <c r="EP93" s="62">
        <f t="shared" si="1385"/>
        <v>55565.999999999993</v>
      </c>
      <c r="EQ93" s="62">
        <f t="shared" si="1385"/>
        <v>0</v>
      </c>
      <c r="ER93" s="62">
        <f t="shared" si="1385"/>
        <v>0</v>
      </c>
      <c r="ES93" s="62">
        <f t="shared" si="1385"/>
        <v>0</v>
      </c>
      <c r="ET93" s="62">
        <f t="shared" si="1385"/>
        <v>0</v>
      </c>
      <c r="EU93" s="62">
        <f t="shared" si="1385"/>
        <v>18522</v>
      </c>
      <c r="EV93" s="31" t="s">
        <v>192</v>
      </c>
      <c r="EW93" s="103">
        <v>0</v>
      </c>
      <c r="EX93" s="31">
        <v>0</v>
      </c>
      <c r="EY93" s="31">
        <v>0</v>
      </c>
      <c r="FB93" s="119"/>
      <c r="FC93" s="119"/>
      <c r="FE93" s="105">
        <v>10.29</v>
      </c>
      <c r="FF93" s="105">
        <v>10.29</v>
      </c>
      <c r="FG93" s="105">
        <v>10.29</v>
      </c>
      <c r="FH93" s="106">
        <v>10.29</v>
      </c>
      <c r="FI93" s="107" t="b">
        <f t="shared" si="1386"/>
        <v>1</v>
      </c>
      <c r="FJ93" s="34"/>
      <c r="FK93" s="104" t="s">
        <v>196</v>
      </c>
      <c r="FL93" s="104">
        <v>0</v>
      </c>
      <c r="FM93" s="104">
        <v>45931</v>
      </c>
      <c r="FN93" s="104">
        <v>0</v>
      </c>
      <c r="FO93" s="104">
        <v>0</v>
      </c>
      <c r="FP93" s="104"/>
      <c r="FQ93" s="104">
        <v>0</v>
      </c>
      <c r="FR93" s="103" t="b">
        <f t="shared" si="1033"/>
        <v>1</v>
      </c>
      <c r="FS93" s="103" t="b">
        <f t="shared" si="1034"/>
        <v>0</v>
      </c>
      <c r="FT93" s="103" t="b">
        <f t="shared" si="1035"/>
        <v>1</v>
      </c>
      <c r="FU93" s="103" t="b">
        <f t="shared" si="1036"/>
        <v>0</v>
      </c>
      <c r="FV93" s="103" t="b">
        <f t="shared" si="1037"/>
        <v>1</v>
      </c>
      <c r="FW93" s="103"/>
      <c r="FX93" s="120" t="b">
        <f t="shared" si="1387"/>
        <v>1</v>
      </c>
      <c r="FY93" s="104" t="s">
        <v>214</v>
      </c>
      <c r="FZ93" s="104" t="b">
        <f t="shared" si="1388"/>
        <v>1</v>
      </c>
      <c r="GA93" s="104">
        <v>0</v>
      </c>
      <c r="GB93" s="104" t="s">
        <v>207</v>
      </c>
      <c r="GD93" s="104" t="s">
        <v>214</v>
      </c>
      <c r="GE93" s="104">
        <v>0</v>
      </c>
      <c r="GF93" s="104" t="e">
        <v>#N/A</v>
      </c>
      <c r="GG93" s="104">
        <v>0</v>
      </c>
      <c r="GH93" s="104" t="b">
        <f t="shared" si="1389"/>
        <v>1</v>
      </c>
      <c r="GI93" s="8" t="b">
        <f t="shared" si="1390"/>
        <v>0</v>
      </c>
    </row>
    <row r="94" spans="1:191" s="31" customFormat="1" hidden="1" x14ac:dyDescent="0.25">
      <c r="A94" s="109">
        <v>151302</v>
      </c>
      <c r="B94" s="109">
        <v>567726</v>
      </c>
      <c r="C94" s="110" t="s">
        <v>214</v>
      </c>
      <c r="D94" s="109" t="s">
        <v>409</v>
      </c>
      <c r="E94" s="109" t="s">
        <v>411</v>
      </c>
      <c r="F94" s="109" t="s">
        <v>207</v>
      </c>
      <c r="G94" s="110"/>
      <c r="H94" s="109" t="s">
        <v>188</v>
      </c>
      <c r="I94" s="109" t="s">
        <v>189</v>
      </c>
      <c r="J94" s="109" t="s">
        <v>189</v>
      </c>
      <c r="K94" s="109"/>
      <c r="L94" s="109">
        <v>0</v>
      </c>
      <c r="M94" s="109"/>
      <c r="N94" s="111">
        <v>0</v>
      </c>
      <c r="O94" s="111">
        <v>0</v>
      </c>
      <c r="P94" s="111" t="str">
        <f t="shared" si="1333"/>
        <v>нет минмакс</v>
      </c>
      <c r="Q94" s="95">
        <v>2972</v>
      </c>
      <c r="R94" s="95">
        <f t="shared" si="1391"/>
        <v>30581.879999999997</v>
      </c>
      <c r="S94" s="112">
        <v>2972</v>
      </c>
      <c r="T94" s="112">
        <v>30581.879999999997</v>
      </c>
      <c r="U94" s="112">
        <f t="shared" si="1335"/>
        <v>0</v>
      </c>
      <c r="V94" s="113">
        <f t="shared" si="1336"/>
        <v>2972</v>
      </c>
      <c r="W94" s="113">
        <f t="shared" si="1337"/>
        <v>30581.879999999997</v>
      </c>
      <c r="X94" s="113">
        <f t="shared" si="1338"/>
        <v>0</v>
      </c>
      <c r="Y94" s="113"/>
      <c r="Z94" s="95">
        <v>2972</v>
      </c>
      <c r="AA94" s="95">
        <v>0</v>
      </c>
      <c r="AB94" s="95">
        <v>0</v>
      </c>
      <c r="AC94" s="95">
        <v>0</v>
      </c>
      <c r="AD94" s="95">
        <v>0</v>
      </c>
      <c r="AE94" s="95">
        <f t="shared" si="1339"/>
        <v>0</v>
      </c>
      <c r="AF94" s="95">
        <f t="shared" si="1340"/>
        <v>0</v>
      </c>
      <c r="AG94" s="114">
        <v>0</v>
      </c>
      <c r="AH94" s="95">
        <f t="shared" si="1341"/>
        <v>2972</v>
      </c>
      <c r="AI94" s="115">
        <f t="shared" si="1342"/>
        <v>30581.879999999997</v>
      </c>
      <c r="AJ94" s="95">
        <f t="shared" si="1343"/>
        <v>0</v>
      </c>
      <c r="AK94" s="95">
        <f t="shared" si="1344"/>
        <v>0</v>
      </c>
      <c r="AL94" s="95">
        <f t="shared" si="1345"/>
        <v>2028</v>
      </c>
      <c r="AM94" s="95">
        <f t="shared" si="1346"/>
        <v>7200</v>
      </c>
      <c r="AN94" s="95">
        <f t="shared" si="1347"/>
        <v>24.766666666666669</v>
      </c>
      <c r="AO94" s="95" t="str">
        <f t="shared" si="1348"/>
        <v>&lt; 30 дней</v>
      </c>
      <c r="AP94" s="29" t="s">
        <v>185</v>
      </c>
      <c r="AQ94" s="116" t="s">
        <v>186</v>
      </c>
      <c r="AR94" s="29" t="s">
        <v>185</v>
      </c>
      <c r="AS94" s="116" t="s">
        <v>186</v>
      </c>
      <c r="AT94" s="25" t="s">
        <v>185</v>
      </c>
      <c r="AU94" s="25"/>
      <c r="AV94" s="97" t="str">
        <f t="shared" si="1349"/>
        <v>0-01</v>
      </c>
      <c r="AW94" s="117">
        <f t="shared" si="1350"/>
        <v>0</v>
      </c>
      <c r="AX94" s="118"/>
      <c r="AY94" s="25">
        <f t="shared" si="1351"/>
        <v>0</v>
      </c>
      <c r="AZ94" s="109" t="s">
        <v>1032</v>
      </c>
      <c r="BA94" s="26" t="s">
        <v>196</v>
      </c>
      <c r="BB94" s="26"/>
      <c r="BC94" s="27">
        <v>45931</v>
      </c>
      <c r="BD94" s="28"/>
      <c r="BE94" s="29">
        <v>0</v>
      </c>
      <c r="BF94" s="29">
        <f t="shared" si="1352"/>
        <v>0</v>
      </c>
      <c r="BG94" s="29">
        <v>0</v>
      </c>
      <c r="BH94" s="29">
        <f t="shared" si="1353"/>
        <v>0</v>
      </c>
      <c r="BI94" s="99">
        <v>0</v>
      </c>
      <c r="BJ94" s="109">
        <v>0</v>
      </c>
      <c r="BK94" s="95">
        <v>5400</v>
      </c>
      <c r="BL94" s="95">
        <v>0</v>
      </c>
      <c r="BM94" s="95">
        <v>0</v>
      </c>
      <c r="BN94" s="95">
        <v>0</v>
      </c>
      <c r="BO94" s="95">
        <v>0</v>
      </c>
      <c r="BP94" s="95">
        <v>1800</v>
      </c>
      <c r="BQ94" s="95">
        <f t="shared" si="1354"/>
        <v>3600</v>
      </c>
      <c r="BR94" s="95">
        <f t="shared" si="1355"/>
        <v>-2428</v>
      </c>
      <c r="BS94" s="95">
        <f t="shared" si="1356"/>
        <v>-2428</v>
      </c>
      <c r="BT94" s="95">
        <f t="shared" si="1356"/>
        <v>-2428</v>
      </c>
      <c r="BU94" s="95">
        <f t="shared" si="1356"/>
        <v>-2428</v>
      </c>
      <c r="BV94" s="95">
        <f t="shared" si="1356"/>
        <v>-2428</v>
      </c>
      <c r="BW94" s="95">
        <f t="shared" si="1356"/>
        <v>-4228</v>
      </c>
      <c r="BX94" s="95">
        <f t="shared" si="1357"/>
        <v>-7828</v>
      </c>
      <c r="BY94" s="95">
        <f t="shared" si="1357"/>
        <v>-11428</v>
      </c>
      <c r="BZ94" s="95">
        <f t="shared" si="1357"/>
        <v>-15028</v>
      </c>
      <c r="CA94" s="95">
        <f t="shared" ref="CA94:CO94" si="1392">BZ94-$BQ94</f>
        <v>-18628</v>
      </c>
      <c r="CB94" s="95">
        <f t="shared" si="1392"/>
        <v>-22228</v>
      </c>
      <c r="CC94" s="95">
        <f t="shared" si="1392"/>
        <v>-25828</v>
      </c>
      <c r="CD94" s="95">
        <f t="shared" si="1392"/>
        <v>-29428</v>
      </c>
      <c r="CE94" s="95">
        <f t="shared" si="1392"/>
        <v>-33028</v>
      </c>
      <c r="CF94" s="95">
        <f t="shared" si="1392"/>
        <v>-36628</v>
      </c>
      <c r="CG94" s="95">
        <f t="shared" si="1392"/>
        <v>-40228</v>
      </c>
      <c r="CH94" s="95">
        <f t="shared" si="1392"/>
        <v>-43828</v>
      </c>
      <c r="CI94" s="95">
        <f t="shared" si="1392"/>
        <v>-47428</v>
      </c>
      <c r="CJ94" s="95">
        <f t="shared" si="1392"/>
        <v>-51028</v>
      </c>
      <c r="CK94" s="95">
        <f t="shared" si="1392"/>
        <v>-54628</v>
      </c>
      <c r="CL94" s="95">
        <f t="shared" si="1392"/>
        <v>-58228</v>
      </c>
      <c r="CM94" s="95">
        <f t="shared" si="1392"/>
        <v>-61828</v>
      </c>
      <c r="CN94" s="95">
        <f t="shared" si="1392"/>
        <v>-65428</v>
      </c>
      <c r="CO94" s="95">
        <f t="shared" si="1392"/>
        <v>-69028</v>
      </c>
      <c r="CP94" s="100">
        <v>0</v>
      </c>
      <c r="CQ94" s="100">
        <v>2028</v>
      </c>
      <c r="CR94" s="100">
        <v>0</v>
      </c>
      <c r="CS94" s="100">
        <v>0</v>
      </c>
      <c r="CT94" s="100">
        <v>0</v>
      </c>
      <c r="CU94" s="100">
        <v>0</v>
      </c>
      <c r="CV94" s="121">
        <f t="shared" si="1358"/>
        <v>2028</v>
      </c>
      <c r="CW94" s="31">
        <v>0</v>
      </c>
      <c r="CX94" s="31">
        <v>0</v>
      </c>
      <c r="CY94" s="62">
        <v>0</v>
      </c>
      <c r="CZ94" s="62">
        <v>0</v>
      </c>
      <c r="DA94" s="102">
        <f t="shared" si="1359"/>
        <v>0</v>
      </c>
      <c r="DB94" s="62">
        <f t="shared" si="1360"/>
        <v>0</v>
      </c>
      <c r="DC94" s="62">
        <f t="shared" si="1361"/>
        <v>0</v>
      </c>
      <c r="DD94" s="102">
        <f t="shared" si="1362"/>
        <v>0</v>
      </c>
      <c r="DE94" s="31">
        <v>0</v>
      </c>
      <c r="DF94" s="31">
        <v>90</v>
      </c>
      <c r="DG94" s="31">
        <v>0</v>
      </c>
      <c r="DH94" s="48">
        <f t="shared" si="1363"/>
        <v>0</v>
      </c>
      <c r="DI94" s="62">
        <v>4411.4519999999993</v>
      </c>
      <c r="DJ94" s="62">
        <v>45402.004999999997</v>
      </c>
      <c r="DK94" s="48">
        <f t="shared" si="1364"/>
        <v>0</v>
      </c>
      <c r="DL94" s="62">
        <v>2028</v>
      </c>
      <c r="DM94" s="62">
        <v>20871.875856000002</v>
      </c>
      <c r="DN94" s="62">
        <v>2972</v>
      </c>
      <c r="DO94" s="62">
        <v>30587.38</v>
      </c>
      <c r="DP94" s="48">
        <f t="shared" si="1365"/>
        <v>0</v>
      </c>
      <c r="DQ94" s="62">
        <v>0</v>
      </c>
      <c r="DR94" s="62">
        <v>0</v>
      </c>
      <c r="DS94" s="62">
        <v>2972</v>
      </c>
      <c r="DT94" s="62">
        <v>30587.38</v>
      </c>
      <c r="DU94" s="48">
        <f t="shared" si="1366"/>
        <v>0</v>
      </c>
      <c r="DV94" s="62">
        <v>0</v>
      </c>
      <c r="DW94" s="62">
        <v>0</v>
      </c>
      <c r="DX94" s="62">
        <f t="shared" si="1367"/>
        <v>16200</v>
      </c>
      <c r="DY94" s="62">
        <f t="shared" si="1368"/>
        <v>166698</v>
      </c>
      <c r="DZ94" s="48">
        <f t="shared" si="1369"/>
        <v>0</v>
      </c>
      <c r="EA94" s="62">
        <f t="shared" si="1370"/>
        <v>0</v>
      </c>
      <c r="EB94" s="62">
        <f t="shared" si="1371"/>
        <v>0</v>
      </c>
      <c r="EC94" s="48">
        <f t="shared" si="1372"/>
        <v>0</v>
      </c>
      <c r="ED94" s="62">
        <f t="shared" si="1373"/>
        <v>0</v>
      </c>
      <c r="EE94" s="62">
        <f t="shared" si="1374"/>
        <v>0</v>
      </c>
      <c r="EF94" s="48">
        <f t="shared" si="1375"/>
        <v>0</v>
      </c>
      <c r="EG94" s="62">
        <f t="shared" si="1376"/>
        <v>0</v>
      </c>
      <c r="EH94" s="62">
        <f t="shared" si="1377"/>
        <v>0</v>
      </c>
      <c r="EI94" s="48">
        <f t="shared" si="1378"/>
        <v>0</v>
      </c>
      <c r="EJ94" s="62">
        <f t="shared" si="1379"/>
        <v>0</v>
      </c>
      <c r="EK94" s="62">
        <f t="shared" si="1380"/>
        <v>0</v>
      </c>
      <c r="EL94" s="48">
        <f t="shared" si="1381"/>
        <v>0</v>
      </c>
      <c r="EM94" s="62">
        <f t="shared" si="1382"/>
        <v>5400</v>
      </c>
      <c r="EN94" s="62">
        <f t="shared" si="1383"/>
        <v>55565.999999999993</v>
      </c>
      <c r="EO94" s="48">
        <f t="shared" si="1384"/>
        <v>0</v>
      </c>
      <c r="EP94" s="62">
        <f t="shared" si="1385"/>
        <v>55565.999999999993</v>
      </c>
      <c r="EQ94" s="62">
        <f t="shared" si="1385"/>
        <v>0</v>
      </c>
      <c r="ER94" s="62">
        <f t="shared" si="1385"/>
        <v>0</v>
      </c>
      <c r="ES94" s="62">
        <f t="shared" si="1385"/>
        <v>0</v>
      </c>
      <c r="ET94" s="62">
        <f t="shared" si="1385"/>
        <v>0</v>
      </c>
      <c r="EU94" s="62">
        <f t="shared" si="1385"/>
        <v>18522</v>
      </c>
      <c r="EV94" s="31" t="s">
        <v>192</v>
      </c>
      <c r="EW94" s="103">
        <v>0</v>
      </c>
      <c r="EX94" s="31">
        <v>0</v>
      </c>
      <c r="EY94" s="31">
        <v>0</v>
      </c>
      <c r="FB94" s="119"/>
      <c r="FC94" s="119"/>
      <c r="FE94" s="105">
        <v>10.29</v>
      </c>
      <c r="FF94" s="105">
        <v>10.29</v>
      </c>
      <c r="FG94" s="105">
        <v>10.29</v>
      </c>
      <c r="FH94" s="106">
        <v>10.29</v>
      </c>
      <c r="FI94" s="107" t="b">
        <f t="shared" si="1386"/>
        <v>1</v>
      </c>
      <c r="FJ94" s="34"/>
      <c r="FK94" s="104" t="s">
        <v>196</v>
      </c>
      <c r="FL94" s="104">
        <v>0</v>
      </c>
      <c r="FM94" s="104">
        <v>45931</v>
      </c>
      <c r="FN94" s="104">
        <v>0</v>
      </c>
      <c r="FO94" s="104">
        <v>0</v>
      </c>
      <c r="FP94" s="104"/>
      <c r="FQ94" s="104">
        <v>0</v>
      </c>
      <c r="FR94" s="103" t="b">
        <f t="shared" si="1033"/>
        <v>1</v>
      </c>
      <c r="FS94" s="103" t="b">
        <f t="shared" si="1034"/>
        <v>0</v>
      </c>
      <c r="FT94" s="103" t="b">
        <f t="shared" si="1035"/>
        <v>1</v>
      </c>
      <c r="FU94" s="103" t="b">
        <f t="shared" si="1036"/>
        <v>0</v>
      </c>
      <c r="FV94" s="103" t="b">
        <f t="shared" si="1037"/>
        <v>1</v>
      </c>
      <c r="FW94" s="103"/>
      <c r="FX94" s="120" t="b">
        <f t="shared" si="1387"/>
        <v>1</v>
      </c>
      <c r="FY94" s="104" t="s">
        <v>214</v>
      </c>
      <c r="FZ94" s="104" t="b">
        <f t="shared" si="1388"/>
        <v>1</v>
      </c>
      <c r="GA94" s="104">
        <v>0</v>
      </c>
      <c r="GB94" s="104" t="s">
        <v>207</v>
      </c>
      <c r="GD94" s="104" t="s">
        <v>214</v>
      </c>
      <c r="GE94" s="104">
        <v>0</v>
      </c>
      <c r="GF94" s="104" t="e">
        <v>#N/A</v>
      </c>
      <c r="GG94" s="104">
        <v>0</v>
      </c>
      <c r="GH94" s="104" t="b">
        <f t="shared" si="1389"/>
        <v>1</v>
      </c>
      <c r="GI94" s="8" t="b">
        <f t="shared" si="1390"/>
        <v>0</v>
      </c>
    </row>
    <row r="95" spans="1:191" s="31" customFormat="1" hidden="1" x14ac:dyDescent="0.25">
      <c r="A95" s="109">
        <v>151776</v>
      </c>
      <c r="B95" s="109">
        <v>567787</v>
      </c>
      <c r="C95" s="110" t="s">
        <v>214</v>
      </c>
      <c r="D95" s="109" t="s">
        <v>409</v>
      </c>
      <c r="E95" s="109" t="s">
        <v>412</v>
      </c>
      <c r="F95" s="109" t="s">
        <v>207</v>
      </c>
      <c r="G95" s="110"/>
      <c r="H95" s="109" t="s">
        <v>188</v>
      </c>
      <c r="I95" s="109" t="s">
        <v>189</v>
      </c>
      <c r="J95" s="109" t="s">
        <v>189</v>
      </c>
      <c r="K95" s="109"/>
      <c r="L95" s="109">
        <v>0</v>
      </c>
      <c r="M95" s="109"/>
      <c r="N95" s="111">
        <v>0</v>
      </c>
      <c r="O95" s="111">
        <v>0</v>
      </c>
      <c r="P95" s="111" t="str">
        <f t="shared" si="1333"/>
        <v>нет минмакс</v>
      </c>
      <c r="Q95" s="95">
        <v>332</v>
      </c>
      <c r="R95" s="95">
        <f t="shared" si="1391"/>
        <v>8021.12</v>
      </c>
      <c r="S95" s="112">
        <v>332</v>
      </c>
      <c r="T95" s="112">
        <v>8021.12</v>
      </c>
      <c r="U95" s="112">
        <f t="shared" si="1335"/>
        <v>0</v>
      </c>
      <c r="V95" s="113">
        <f t="shared" si="1336"/>
        <v>332</v>
      </c>
      <c r="W95" s="113">
        <f t="shared" si="1337"/>
        <v>8021.12</v>
      </c>
      <c r="X95" s="113">
        <f t="shared" si="1338"/>
        <v>0</v>
      </c>
      <c r="Y95" s="113"/>
      <c r="Z95" s="95">
        <v>332</v>
      </c>
      <c r="AA95" s="95">
        <v>0</v>
      </c>
      <c r="AB95" s="95">
        <v>0</v>
      </c>
      <c r="AC95" s="95">
        <v>0</v>
      </c>
      <c r="AD95" s="95">
        <v>0</v>
      </c>
      <c r="AE95" s="95">
        <f t="shared" si="1339"/>
        <v>0</v>
      </c>
      <c r="AF95" s="95">
        <f t="shared" si="1340"/>
        <v>0</v>
      </c>
      <c r="AG95" s="114">
        <v>0</v>
      </c>
      <c r="AH95" s="95">
        <f t="shared" si="1341"/>
        <v>332</v>
      </c>
      <c r="AI95" s="115">
        <f t="shared" si="1342"/>
        <v>8021.12</v>
      </c>
      <c r="AJ95" s="95">
        <f t="shared" si="1343"/>
        <v>0</v>
      </c>
      <c r="AK95" s="95">
        <f t="shared" si="1344"/>
        <v>0</v>
      </c>
      <c r="AL95" s="95">
        <f t="shared" si="1345"/>
        <v>168</v>
      </c>
      <c r="AM95" s="95">
        <f t="shared" si="1346"/>
        <v>600</v>
      </c>
      <c r="AN95" s="95">
        <f t="shared" si="1347"/>
        <v>33.200000000000003</v>
      </c>
      <c r="AO95" s="95" t="str">
        <f t="shared" si="1348"/>
        <v>&gt; 30 дней (до 60)</v>
      </c>
      <c r="AP95" s="29" t="s">
        <v>185</v>
      </c>
      <c r="AQ95" s="116" t="s">
        <v>186</v>
      </c>
      <c r="AR95" s="29" t="s">
        <v>185</v>
      </c>
      <c r="AS95" s="116" t="s">
        <v>186</v>
      </c>
      <c r="AT95" s="25" t="s">
        <v>185</v>
      </c>
      <c r="AU95" s="25"/>
      <c r="AV95" s="97" t="str">
        <f t="shared" si="1349"/>
        <v>0-01</v>
      </c>
      <c r="AW95" s="117">
        <f t="shared" si="1350"/>
        <v>0</v>
      </c>
      <c r="AX95" s="118"/>
      <c r="AY95" s="25">
        <f t="shared" si="1351"/>
        <v>0</v>
      </c>
      <c r="AZ95" s="109" t="s">
        <v>1032</v>
      </c>
      <c r="BA95" s="26" t="s">
        <v>196</v>
      </c>
      <c r="BB95" s="26"/>
      <c r="BC95" s="27">
        <v>45931</v>
      </c>
      <c r="BD95" s="28"/>
      <c r="BE95" s="29">
        <v>0</v>
      </c>
      <c r="BF95" s="29">
        <f t="shared" si="1352"/>
        <v>0</v>
      </c>
      <c r="BG95" s="29">
        <v>0</v>
      </c>
      <c r="BH95" s="29">
        <f t="shared" si="1353"/>
        <v>0</v>
      </c>
      <c r="BI95" s="99">
        <v>0</v>
      </c>
      <c r="BJ95" s="109">
        <v>0</v>
      </c>
      <c r="BK95" s="95">
        <v>450</v>
      </c>
      <c r="BL95" s="95">
        <v>0</v>
      </c>
      <c r="BM95" s="95">
        <v>0</v>
      </c>
      <c r="BN95" s="95">
        <v>0</v>
      </c>
      <c r="BO95" s="95">
        <v>0</v>
      </c>
      <c r="BP95" s="95">
        <v>150</v>
      </c>
      <c r="BQ95" s="95">
        <f t="shared" si="1354"/>
        <v>300</v>
      </c>
      <c r="BR95" s="95">
        <f t="shared" si="1355"/>
        <v>-118</v>
      </c>
      <c r="BS95" s="95">
        <f t="shared" si="1356"/>
        <v>-118</v>
      </c>
      <c r="BT95" s="95">
        <f t="shared" si="1356"/>
        <v>-118</v>
      </c>
      <c r="BU95" s="95">
        <f t="shared" si="1356"/>
        <v>-118</v>
      </c>
      <c r="BV95" s="95">
        <f t="shared" si="1356"/>
        <v>-118</v>
      </c>
      <c r="BW95" s="95">
        <f t="shared" si="1356"/>
        <v>-268</v>
      </c>
      <c r="BX95" s="95">
        <f t="shared" ref="BX95:CO95" si="1393">BW95-$BQ95</f>
        <v>-568</v>
      </c>
      <c r="BY95" s="95">
        <f t="shared" si="1393"/>
        <v>-868</v>
      </c>
      <c r="BZ95" s="95">
        <f t="shared" si="1393"/>
        <v>-1168</v>
      </c>
      <c r="CA95" s="95">
        <f t="shared" si="1393"/>
        <v>-1468</v>
      </c>
      <c r="CB95" s="95">
        <f t="shared" si="1393"/>
        <v>-1768</v>
      </c>
      <c r="CC95" s="95">
        <f t="shared" si="1393"/>
        <v>-2068</v>
      </c>
      <c r="CD95" s="95">
        <f t="shared" si="1393"/>
        <v>-2368</v>
      </c>
      <c r="CE95" s="95">
        <f t="shared" si="1393"/>
        <v>-2668</v>
      </c>
      <c r="CF95" s="95">
        <f t="shared" si="1393"/>
        <v>-2968</v>
      </c>
      <c r="CG95" s="95">
        <f t="shared" si="1393"/>
        <v>-3268</v>
      </c>
      <c r="CH95" s="95">
        <f t="shared" si="1393"/>
        <v>-3568</v>
      </c>
      <c r="CI95" s="95">
        <f t="shared" si="1393"/>
        <v>-3868</v>
      </c>
      <c r="CJ95" s="95">
        <f t="shared" si="1393"/>
        <v>-4168</v>
      </c>
      <c r="CK95" s="95">
        <f t="shared" si="1393"/>
        <v>-4468</v>
      </c>
      <c r="CL95" s="95">
        <f t="shared" si="1393"/>
        <v>-4768</v>
      </c>
      <c r="CM95" s="95">
        <f t="shared" si="1393"/>
        <v>-5068</v>
      </c>
      <c r="CN95" s="95">
        <f t="shared" si="1393"/>
        <v>-5368</v>
      </c>
      <c r="CO95" s="95">
        <f t="shared" si="1393"/>
        <v>-5668</v>
      </c>
      <c r="CP95" s="100">
        <v>0</v>
      </c>
      <c r="CQ95" s="100">
        <v>168</v>
      </c>
      <c r="CR95" s="100">
        <v>0</v>
      </c>
      <c r="CS95" s="100">
        <v>0</v>
      </c>
      <c r="CT95" s="100">
        <v>0</v>
      </c>
      <c r="CU95" s="100">
        <v>0</v>
      </c>
      <c r="CV95" s="121">
        <f t="shared" si="1358"/>
        <v>168</v>
      </c>
      <c r="CW95" s="31">
        <v>0</v>
      </c>
      <c r="CX95" s="31">
        <v>0</v>
      </c>
      <c r="CY95" s="62">
        <v>0</v>
      </c>
      <c r="CZ95" s="62">
        <v>0</v>
      </c>
      <c r="DA95" s="102">
        <f t="shared" si="1359"/>
        <v>0</v>
      </c>
      <c r="DB95" s="62">
        <f t="shared" si="1360"/>
        <v>0</v>
      </c>
      <c r="DC95" s="62">
        <f t="shared" si="1361"/>
        <v>0</v>
      </c>
      <c r="DD95" s="102">
        <f t="shared" si="1362"/>
        <v>0</v>
      </c>
      <c r="DE95" s="31">
        <v>0</v>
      </c>
      <c r="DF95" s="31">
        <v>90</v>
      </c>
      <c r="DG95" s="31">
        <v>0</v>
      </c>
      <c r="DH95" s="48">
        <f t="shared" si="1363"/>
        <v>0</v>
      </c>
      <c r="DI95" s="62">
        <v>451.226</v>
      </c>
      <c r="DJ95" s="62">
        <v>10900.352000000001</v>
      </c>
      <c r="DK95" s="48">
        <f t="shared" si="1364"/>
        <v>0</v>
      </c>
      <c r="DL95" s="62">
        <v>168</v>
      </c>
      <c r="DM95" s="62">
        <v>4058.4096</v>
      </c>
      <c r="DN95" s="62">
        <v>332</v>
      </c>
      <c r="DO95" s="62">
        <v>8020.19</v>
      </c>
      <c r="DP95" s="48">
        <f t="shared" si="1365"/>
        <v>0</v>
      </c>
      <c r="DQ95" s="62">
        <v>0</v>
      </c>
      <c r="DR95" s="62">
        <v>0</v>
      </c>
      <c r="DS95" s="62">
        <v>332</v>
      </c>
      <c r="DT95" s="62">
        <v>8020.19</v>
      </c>
      <c r="DU95" s="48">
        <f t="shared" si="1366"/>
        <v>0</v>
      </c>
      <c r="DV95" s="62">
        <v>0</v>
      </c>
      <c r="DW95" s="62">
        <v>0</v>
      </c>
      <c r="DX95" s="62">
        <f t="shared" si="1367"/>
        <v>1350</v>
      </c>
      <c r="DY95" s="62">
        <f t="shared" si="1368"/>
        <v>32616</v>
      </c>
      <c r="DZ95" s="48">
        <f t="shared" si="1369"/>
        <v>0</v>
      </c>
      <c r="EA95" s="62">
        <f t="shared" si="1370"/>
        <v>0</v>
      </c>
      <c r="EB95" s="62">
        <f t="shared" si="1371"/>
        <v>0</v>
      </c>
      <c r="EC95" s="48">
        <f t="shared" si="1372"/>
        <v>0</v>
      </c>
      <c r="ED95" s="62">
        <f t="shared" si="1373"/>
        <v>0</v>
      </c>
      <c r="EE95" s="62">
        <f t="shared" si="1374"/>
        <v>0</v>
      </c>
      <c r="EF95" s="48">
        <f t="shared" si="1375"/>
        <v>0</v>
      </c>
      <c r="EG95" s="62">
        <f t="shared" si="1376"/>
        <v>0</v>
      </c>
      <c r="EH95" s="62">
        <f t="shared" si="1377"/>
        <v>0</v>
      </c>
      <c r="EI95" s="48">
        <f t="shared" si="1378"/>
        <v>0</v>
      </c>
      <c r="EJ95" s="62">
        <f t="shared" si="1379"/>
        <v>0</v>
      </c>
      <c r="EK95" s="62">
        <f t="shared" si="1380"/>
        <v>0</v>
      </c>
      <c r="EL95" s="48">
        <f t="shared" si="1381"/>
        <v>0</v>
      </c>
      <c r="EM95" s="62">
        <f t="shared" si="1382"/>
        <v>450</v>
      </c>
      <c r="EN95" s="62">
        <f t="shared" si="1383"/>
        <v>10872</v>
      </c>
      <c r="EO95" s="48">
        <f t="shared" si="1384"/>
        <v>0</v>
      </c>
      <c r="EP95" s="62">
        <f t="shared" si="1385"/>
        <v>10872</v>
      </c>
      <c r="EQ95" s="62">
        <f t="shared" si="1385"/>
        <v>0</v>
      </c>
      <c r="ER95" s="62">
        <f t="shared" si="1385"/>
        <v>0</v>
      </c>
      <c r="ES95" s="62">
        <f t="shared" si="1385"/>
        <v>0</v>
      </c>
      <c r="ET95" s="62">
        <f t="shared" si="1385"/>
        <v>0</v>
      </c>
      <c r="EU95" s="62">
        <f t="shared" si="1385"/>
        <v>3624</v>
      </c>
      <c r="EV95" s="31" t="s">
        <v>192</v>
      </c>
      <c r="EW95" s="103">
        <v>0</v>
      </c>
      <c r="EX95" s="31">
        <v>0</v>
      </c>
      <c r="EY95" s="31">
        <v>0</v>
      </c>
      <c r="FB95" s="119"/>
      <c r="FC95" s="119"/>
      <c r="FE95" s="105">
        <v>24.16</v>
      </c>
      <c r="FF95" s="105">
        <v>24.16</v>
      </c>
      <c r="FG95" s="105">
        <v>24.16</v>
      </c>
      <c r="FH95" s="106">
        <v>24.16</v>
      </c>
      <c r="FI95" s="107" t="b">
        <f t="shared" si="1386"/>
        <v>1</v>
      </c>
      <c r="FJ95" s="34"/>
      <c r="FK95" s="104" t="s">
        <v>196</v>
      </c>
      <c r="FL95" s="104">
        <v>0</v>
      </c>
      <c r="FM95" s="104">
        <v>45931</v>
      </c>
      <c r="FN95" s="104">
        <v>0</v>
      </c>
      <c r="FO95" s="104">
        <v>0</v>
      </c>
      <c r="FP95" s="104"/>
      <c r="FQ95" s="104">
        <v>0</v>
      </c>
      <c r="FR95" s="103" t="b">
        <f t="shared" si="1033"/>
        <v>1</v>
      </c>
      <c r="FS95" s="103" t="b">
        <f t="shared" si="1034"/>
        <v>0</v>
      </c>
      <c r="FT95" s="103" t="b">
        <f t="shared" si="1035"/>
        <v>1</v>
      </c>
      <c r="FU95" s="103" t="b">
        <f t="shared" si="1036"/>
        <v>0</v>
      </c>
      <c r="FV95" s="103" t="b">
        <f t="shared" si="1037"/>
        <v>1</v>
      </c>
      <c r="FW95" s="103"/>
      <c r="FX95" s="120" t="b">
        <f t="shared" si="1387"/>
        <v>1</v>
      </c>
      <c r="FY95" s="104" t="s">
        <v>214</v>
      </c>
      <c r="FZ95" s="104" t="b">
        <f t="shared" si="1388"/>
        <v>1</v>
      </c>
      <c r="GA95" s="104">
        <v>0</v>
      </c>
      <c r="GB95" s="104" t="s">
        <v>207</v>
      </c>
      <c r="GD95" s="104" t="s">
        <v>214</v>
      </c>
      <c r="GE95" s="104">
        <v>0</v>
      </c>
      <c r="GF95" s="104" t="e">
        <v>#N/A</v>
      </c>
      <c r="GG95" s="104">
        <v>0</v>
      </c>
      <c r="GH95" s="104" t="b">
        <f t="shared" si="1389"/>
        <v>1</v>
      </c>
      <c r="GI95" s="8" t="b">
        <f t="shared" si="1390"/>
        <v>0</v>
      </c>
    </row>
    <row r="96" spans="1:191" s="31" customFormat="1" hidden="1" x14ac:dyDescent="0.25">
      <c r="A96" s="93">
        <v>165138</v>
      </c>
      <c r="B96" s="93" t="s">
        <v>414</v>
      </c>
      <c r="C96" s="110" t="s">
        <v>214</v>
      </c>
      <c r="D96" s="93" t="s">
        <v>415</v>
      </c>
      <c r="E96" s="93" t="s">
        <v>415</v>
      </c>
      <c r="F96" s="93" t="s">
        <v>216</v>
      </c>
      <c r="G96" s="110"/>
      <c r="H96" s="93" t="s">
        <v>81</v>
      </c>
      <c r="I96" s="93" t="s">
        <v>208</v>
      </c>
      <c r="J96" s="93" t="s">
        <v>204</v>
      </c>
      <c r="K96" s="93" t="s">
        <v>217</v>
      </c>
      <c r="L96" s="93">
        <v>0</v>
      </c>
      <c r="M96" s="93"/>
      <c r="N96" s="122">
        <v>0</v>
      </c>
      <c r="O96" s="122">
        <v>0</v>
      </c>
      <c r="P96" s="122" t="str">
        <f t="shared" ref="P96:P97" si="1394">IF(AND(N96=0,O96=0),"нет минмакс",IF((S96-N96)&lt;0,"меньше мин",IF((S96-O96)&gt;0,"больше макс","в диапазоне")))</f>
        <v>нет минмакс</v>
      </c>
      <c r="Q96" s="95">
        <v>20</v>
      </c>
      <c r="R96" s="95">
        <f t="shared" ref="R96:R97" si="1395">Q96*FH96</f>
        <v>1584791.6</v>
      </c>
      <c r="S96" s="94">
        <v>0</v>
      </c>
      <c r="T96" s="94">
        <v>0</v>
      </c>
      <c r="U96" s="94">
        <f t="shared" ref="U96:U97" si="1396">IFERROR(ROUNDUP(S96/$EX96,0)*$EY96,0)</f>
        <v>0</v>
      </c>
      <c r="V96" s="94">
        <f t="shared" ref="V96:V97" si="1397">SUM(Z96:AD96)</f>
        <v>17</v>
      </c>
      <c r="W96" s="94">
        <f t="shared" ref="W96:W97" si="1398">V96*FH96</f>
        <v>1347072.86</v>
      </c>
      <c r="X96" s="94">
        <f t="shared" ref="X96:X97" si="1399">IFERROR(ROUNDUP(V96/$EX96,0)*$EY96,0)</f>
        <v>7.5</v>
      </c>
      <c r="Y96" s="113"/>
      <c r="Z96" s="95">
        <v>17</v>
      </c>
      <c r="AA96" s="94">
        <v>0</v>
      </c>
      <c r="AB96" s="94">
        <v>0</v>
      </c>
      <c r="AC96" s="95">
        <v>0</v>
      </c>
      <c r="AD96" s="95">
        <v>0</v>
      </c>
      <c r="AE96" s="95">
        <f t="shared" ref="AE96:AE97" si="1400">AA96*FH96</f>
        <v>0</v>
      </c>
      <c r="AF96" s="95">
        <f t="shared" ref="AF96:AF97" si="1401">AB96*FH96</f>
        <v>0</v>
      </c>
      <c r="AG96" s="96">
        <v>0</v>
      </c>
      <c r="AH96" s="95">
        <f t="shared" ref="AH96:AH97" si="1402">V96-AG96</f>
        <v>17</v>
      </c>
      <c r="AI96" s="94">
        <f t="shared" ref="AI96:AI97" si="1403">IF(AH96&gt;0,AH96*FH96,0)</f>
        <v>1347072.86</v>
      </c>
      <c r="AJ96" s="94">
        <f t="shared" ref="AJ96:AJ97" si="1404">CU96</f>
        <v>0</v>
      </c>
      <c r="AK96" s="94">
        <f t="shared" ref="AK96:AK97" si="1405">SUM(CS96:CU96)</f>
        <v>68</v>
      </c>
      <c r="AL96" s="94">
        <f t="shared" ref="AL96:AL97" si="1406">SUM(CP96:CU96)</f>
        <v>124</v>
      </c>
      <c r="AM96" s="94">
        <f t="shared" ref="AM96:AM97" si="1407">SUM(BK96:BP96)</f>
        <v>180</v>
      </c>
      <c r="AN96" s="94">
        <f t="shared" ref="AN96:AN97" si="1408">IFERROR(S96/BQ96*30,"нет оборота")</f>
        <v>0</v>
      </c>
      <c r="AO96" s="94" t="str">
        <f t="shared" ref="AO96:AO97" si="1409">IF(S96=0,"нет остатка",IF(AN96="нет оборота","нет плана",IF(AN96&lt;30,"&lt; 30 дней",IF(AND(AN96&gt;=30,AN96&lt;60),"&gt; 30 дней (до 60)",IF(AND(AN96&gt;=60,AN96&lt;70),"&gt; 60 дней (до 70)",IF(AND(AN96&gt;=70,AN96&lt;80),"&gt; 70 дней (до 80)",IF(AND(AN96&gt;=80,AN96&lt;90),"&gt; 80 дней (до 90)",IF(AND(AN96&gt;=90,AN96&lt;120),"&gt; 90 дней (до 120)",IF(AN96&gt;=120,"&gt; 120 дней")))))))))</f>
        <v>нет остатка</v>
      </c>
      <c r="AP96" s="94" t="s">
        <v>185</v>
      </c>
      <c r="AQ96" s="123" t="s">
        <v>191</v>
      </c>
      <c r="AR96" s="94" t="s">
        <v>185</v>
      </c>
      <c r="AS96" s="116" t="s">
        <v>186</v>
      </c>
      <c r="AT96" s="94" t="s">
        <v>185</v>
      </c>
      <c r="AU96" s="94"/>
      <c r="AV96" s="97" t="str">
        <f t="shared" ref="AV96:AV97" si="1410">IF(V96=0,"нет остатка",IF(SUM(BK96:BP96)=0,"Нет планов",IF(BR96&lt;=0,"0-01",IF(BS96&lt;=0,"0-02",IF(BT96&lt;=0,"0-03",IF(BU96&lt;=0,"0-04",IF(BV96&lt;=0,"0-05",IF(BW96&lt;=0,"0-06",IF(BX96&lt;=0,"0-07",IF(BY96&lt;=0,"0-08",IF(BZ96&lt;=0,"0-09",IF(CA96&lt;=0,"0-10",IF(CB96&lt;=0,"0-11",IF(CC96&lt;=0,"0-12",IF(CD96&lt;=0,"0-13",IF(CE96&lt;=0,"0-14",IF(CF96&lt;=0,"0-15",IF(CG96&lt;=0,"0-16",IF(CH96&lt;=0,"0-17",IF(CI96&lt;=0,"0-18",IF(CJ96&lt;=0,"0-19",IF(CK96&lt;=0,"0-20",IF(CL96&lt;=0,"0-21",IF(CM96&lt;=0,"0-22",IF(CN96&lt;=0,"0-23",IF(CO96&lt;=0,"0-24","0-25 более 24"))))))))))))))))))))))))))</f>
        <v>0-01</v>
      </c>
      <c r="AW96" s="98">
        <f t="shared" ref="AW96:AW97" si="1411">IF(AT96="Да",W96,0)</f>
        <v>0</v>
      </c>
      <c r="AX96" s="93"/>
      <c r="AY96" s="94">
        <f t="shared" ref="AY96:AY97" si="1412">IF(AX96&gt;6,W96,0)</f>
        <v>0</v>
      </c>
      <c r="AZ96" s="93" t="s">
        <v>1033</v>
      </c>
      <c r="BA96" s="26" t="s">
        <v>201</v>
      </c>
      <c r="BB96" s="26" t="s">
        <v>381</v>
      </c>
      <c r="BC96" s="27">
        <v>45839</v>
      </c>
      <c r="BD96" s="28"/>
      <c r="BE96" s="29">
        <v>0</v>
      </c>
      <c r="BF96" s="29">
        <f t="shared" ref="BF96:BF97" si="1413">BE96*FH96</f>
        <v>0</v>
      </c>
      <c r="BG96" s="29">
        <v>0</v>
      </c>
      <c r="BH96" s="29">
        <f t="shared" ref="BH96:BH97" si="1414">BG96*FH96</f>
        <v>0</v>
      </c>
      <c r="BI96" s="99">
        <v>0</v>
      </c>
      <c r="BJ96" s="109" t="s">
        <v>187</v>
      </c>
      <c r="BK96" s="100">
        <v>30</v>
      </c>
      <c r="BL96" s="100">
        <v>30</v>
      </c>
      <c r="BM96" s="100">
        <v>30</v>
      </c>
      <c r="BN96" s="100">
        <v>30</v>
      </c>
      <c r="BO96" s="100">
        <v>30</v>
      </c>
      <c r="BP96" s="100">
        <v>30</v>
      </c>
      <c r="BQ96" s="95">
        <f t="shared" ref="BQ96:BQ97" si="1415">IF(COUNTIF(BK96:BP96,"&gt;0")=0,0,SUM(BK96:BP96)/COUNTIF(BK96:BP96,"&gt;0"))</f>
        <v>30</v>
      </c>
      <c r="BR96" s="95">
        <f t="shared" ref="BR96:BR97" si="1416">IF(OR(Q96=0,SUM(BK96:BP96)=0,V96&gt;Q96),V96-BK96,Q96-BK96)</f>
        <v>-10</v>
      </c>
      <c r="BS96" s="95">
        <f t="shared" ref="BS96:BW97" si="1417">BR96-BL96</f>
        <v>-40</v>
      </c>
      <c r="BT96" s="95">
        <f t="shared" si="1417"/>
        <v>-70</v>
      </c>
      <c r="BU96" s="95">
        <f t="shared" si="1417"/>
        <v>-100</v>
      </c>
      <c r="BV96" s="95">
        <f t="shared" si="1417"/>
        <v>-130</v>
      </c>
      <c r="BW96" s="95">
        <f t="shared" si="1417"/>
        <v>-160</v>
      </c>
      <c r="BX96" s="95">
        <f t="shared" ref="BX96:CO97" si="1418">BW96-$BQ96</f>
        <v>-190</v>
      </c>
      <c r="BY96" s="95">
        <f t="shared" si="1418"/>
        <v>-220</v>
      </c>
      <c r="BZ96" s="95">
        <f t="shared" si="1418"/>
        <v>-250</v>
      </c>
      <c r="CA96" s="95">
        <f t="shared" si="1418"/>
        <v>-280</v>
      </c>
      <c r="CB96" s="95">
        <f t="shared" si="1418"/>
        <v>-310</v>
      </c>
      <c r="CC96" s="95">
        <f t="shared" si="1418"/>
        <v>-340</v>
      </c>
      <c r="CD96" s="95">
        <f t="shared" si="1418"/>
        <v>-370</v>
      </c>
      <c r="CE96" s="95">
        <f t="shared" si="1418"/>
        <v>-400</v>
      </c>
      <c r="CF96" s="95">
        <f t="shared" si="1418"/>
        <v>-430</v>
      </c>
      <c r="CG96" s="95">
        <f t="shared" si="1418"/>
        <v>-460</v>
      </c>
      <c r="CH96" s="95">
        <f t="shared" si="1418"/>
        <v>-490</v>
      </c>
      <c r="CI96" s="95">
        <f t="shared" si="1418"/>
        <v>-520</v>
      </c>
      <c r="CJ96" s="95">
        <f t="shared" si="1418"/>
        <v>-550</v>
      </c>
      <c r="CK96" s="95">
        <f t="shared" si="1418"/>
        <v>-580</v>
      </c>
      <c r="CL96" s="95">
        <f t="shared" si="1418"/>
        <v>-610</v>
      </c>
      <c r="CM96" s="95">
        <f t="shared" si="1418"/>
        <v>-640</v>
      </c>
      <c r="CN96" s="95">
        <f t="shared" si="1418"/>
        <v>-670</v>
      </c>
      <c r="CO96" s="95">
        <f t="shared" si="1418"/>
        <v>-700</v>
      </c>
      <c r="CP96" s="100">
        <v>36</v>
      </c>
      <c r="CQ96" s="100">
        <v>0</v>
      </c>
      <c r="CR96" s="100">
        <v>20</v>
      </c>
      <c r="CS96" s="100">
        <v>68</v>
      </c>
      <c r="CT96" s="100">
        <v>0</v>
      </c>
      <c r="CU96" s="100">
        <v>0</v>
      </c>
      <c r="CV96" s="101">
        <f t="shared" ref="CV96:CV97" si="1419">IF(COUNTIF(CP96:CU96,"&gt;0")=0,0,SUM(CP96:CU96)/COUNTIF(CP96:CU96,"&gt;0"))</f>
        <v>41.333333333333336</v>
      </c>
      <c r="CW96" s="31" t="s">
        <v>187</v>
      </c>
      <c r="CX96" s="31" t="s">
        <v>187</v>
      </c>
      <c r="CY96" s="62">
        <v>20</v>
      </c>
      <c r="CZ96" s="62">
        <v>68</v>
      </c>
      <c r="DA96" s="102">
        <f t="shared" ref="DA96:DA97" si="1420">IFERROR(CZ96/CY96,0)</f>
        <v>3.4</v>
      </c>
      <c r="DB96" s="62">
        <f t="shared" ref="DB96:DB97" si="1421">CY96*FH96</f>
        <v>1584791.6</v>
      </c>
      <c r="DC96" s="62">
        <f t="shared" ref="DC96:DC97" si="1422">CZ96*FH96</f>
        <v>5388291.4400000004</v>
      </c>
      <c r="DD96" s="102">
        <f t="shared" ref="DD96:DD97" si="1423">IFERROR(DC96/DB96,0)</f>
        <v>3.4</v>
      </c>
      <c r="DE96" s="31">
        <v>0</v>
      </c>
      <c r="DG96" s="31">
        <v>0</v>
      </c>
      <c r="DH96" s="48">
        <f t="shared" ref="DH96:DH97" si="1424">IFERROR(ROUNDUP(DG96/$EX96,0)*$EY96,0)</f>
        <v>0</v>
      </c>
      <c r="DI96" s="62">
        <v>20</v>
      </c>
      <c r="DJ96" s="62">
        <v>1487707.38</v>
      </c>
      <c r="DK96" s="48">
        <f t="shared" ref="DK96:DK97" si="1425">IFERROR(ROUNDUP(DI96/$EX96,0)*$EY96,0)</f>
        <v>7.5</v>
      </c>
      <c r="DL96" s="62">
        <v>0</v>
      </c>
      <c r="DM96" s="62">
        <v>0</v>
      </c>
      <c r="DN96" s="62">
        <v>48</v>
      </c>
      <c r="DO96" s="62">
        <v>3942614.372</v>
      </c>
      <c r="DP96" s="48">
        <f t="shared" ref="DP96:DP97" si="1426">IFERROR(ROUNDUP(DN96/$EX96,0)*$EY96,0)</f>
        <v>18</v>
      </c>
      <c r="DQ96" s="62">
        <v>20</v>
      </c>
      <c r="DR96" s="62">
        <v>1640878.8863636365</v>
      </c>
      <c r="DS96" s="62">
        <v>63.741999999999997</v>
      </c>
      <c r="DT96" s="62">
        <v>5229639.8059999999</v>
      </c>
      <c r="DU96" s="48">
        <f t="shared" ref="DU96:DU97" si="1427">IFERROR(ROUNDUP(DS96/$EX96,0)*$EY96,0)</f>
        <v>24</v>
      </c>
      <c r="DV96" s="62">
        <v>68</v>
      </c>
      <c r="DW96" s="62">
        <v>5578988.2136363639</v>
      </c>
      <c r="DX96" s="62">
        <f t="shared" ref="DX96:DX97" si="1428">$DF96*BK96/30</f>
        <v>0</v>
      </c>
      <c r="DY96" s="62">
        <f t="shared" ref="DY96:DY97" si="1429">DX96*$FH96</f>
        <v>0</v>
      </c>
      <c r="DZ96" s="48">
        <f t="shared" ref="DZ96:DZ97" si="1430">IFERROR(ROUNDUP(DX96/$EX96,0)*$EY96,0)</f>
        <v>0</v>
      </c>
      <c r="EA96" s="62">
        <f t="shared" ref="EA96:EA97" si="1431">$DF96*BL96/30</f>
        <v>0</v>
      </c>
      <c r="EB96" s="62">
        <f t="shared" ref="EB96:EB97" si="1432">EA96*$FH96</f>
        <v>0</v>
      </c>
      <c r="EC96" s="48">
        <f t="shared" ref="EC96:EC97" si="1433">IFERROR(ROUNDUP(EA96/$EX96,0)*$EY96,0)</f>
        <v>0</v>
      </c>
      <c r="ED96" s="62">
        <f t="shared" ref="ED96:ED97" si="1434">$DF96*BM96/30</f>
        <v>0</v>
      </c>
      <c r="EE96" s="62">
        <f t="shared" ref="EE96:EE97" si="1435">ED96*$FH96</f>
        <v>0</v>
      </c>
      <c r="EF96" s="48">
        <f t="shared" ref="EF96:EF97" si="1436">IFERROR(ROUNDUP(ED96/$EX96,0)*$EY96,0)</f>
        <v>0</v>
      </c>
      <c r="EG96" s="62">
        <f t="shared" ref="EG96:EG97" si="1437">$DF96*BN96/30</f>
        <v>0</v>
      </c>
      <c r="EH96" s="62">
        <f t="shared" ref="EH96:EH97" si="1438">EG96*$FH96</f>
        <v>0</v>
      </c>
      <c r="EI96" s="48">
        <f t="shared" ref="EI96:EI97" si="1439">IFERROR(ROUNDUP(EG96/$EX96,0)*$EY96,0)</f>
        <v>0</v>
      </c>
      <c r="EJ96" s="62">
        <f t="shared" ref="EJ96:EJ97" si="1440">$DF96*BO96/30</f>
        <v>0</v>
      </c>
      <c r="EK96" s="62">
        <f t="shared" ref="EK96:EK97" si="1441">EJ96*$FH96</f>
        <v>0</v>
      </c>
      <c r="EL96" s="48">
        <f t="shared" ref="EL96:EL97" si="1442">IFERROR(ROUNDUP(EJ96/$EX96,0)*$EY96,0)</f>
        <v>0</v>
      </c>
      <c r="EM96" s="62">
        <f t="shared" ref="EM96:EM97" si="1443">$DF96*BP96/30</f>
        <v>0</v>
      </c>
      <c r="EN96" s="62">
        <f t="shared" ref="EN96:EN97" si="1444">EM96*$FH96</f>
        <v>0</v>
      </c>
      <c r="EO96" s="48">
        <f t="shared" ref="EO96:EO97" si="1445">IFERROR(ROUNDUP(EM96/$EX96,0)*$EY96,0)</f>
        <v>0</v>
      </c>
      <c r="EP96" s="62">
        <f t="shared" ref="EP96:EU97" si="1446">BK96*$FH96</f>
        <v>2377187.4</v>
      </c>
      <c r="EQ96" s="62">
        <f t="shared" si="1446"/>
        <v>2377187.4</v>
      </c>
      <c r="ER96" s="62">
        <f t="shared" si="1446"/>
        <v>2377187.4</v>
      </c>
      <c r="ES96" s="62">
        <f t="shared" si="1446"/>
        <v>2377187.4</v>
      </c>
      <c r="ET96" s="62">
        <f t="shared" si="1446"/>
        <v>2377187.4</v>
      </c>
      <c r="EU96" s="62">
        <f t="shared" si="1446"/>
        <v>2377187.4</v>
      </c>
      <c r="EV96" s="31" t="s">
        <v>498</v>
      </c>
      <c r="EW96" s="103">
        <v>0</v>
      </c>
      <c r="EX96" s="104">
        <v>4</v>
      </c>
      <c r="EY96" s="104">
        <v>1.5</v>
      </c>
      <c r="EZ96" s="104"/>
      <c r="FA96" s="104"/>
      <c r="FB96" s="119"/>
      <c r="FC96" s="119"/>
      <c r="FE96" s="105">
        <v>83025.81</v>
      </c>
      <c r="FF96" s="105">
        <v>82043.94</v>
      </c>
      <c r="FG96" s="105">
        <v>79239.58</v>
      </c>
      <c r="FH96" s="106">
        <v>79239.58</v>
      </c>
      <c r="FI96" s="107" t="b">
        <f t="shared" ref="FI96:FI97" si="1447">EXACT(AT96,AP96)</f>
        <v>1</v>
      </c>
      <c r="FJ96" s="34"/>
      <c r="FK96" s="104" t="s">
        <v>201</v>
      </c>
      <c r="FL96" s="104" t="s">
        <v>381</v>
      </c>
      <c r="FM96" s="104">
        <v>45839</v>
      </c>
      <c r="FN96" s="104">
        <v>0</v>
      </c>
      <c r="FO96" s="104">
        <v>0</v>
      </c>
      <c r="FP96" s="104"/>
      <c r="FQ96" s="104">
        <v>0</v>
      </c>
      <c r="FR96" s="104" t="b">
        <f t="shared" si="1033"/>
        <v>1</v>
      </c>
      <c r="FS96" s="104" t="b">
        <f t="shared" si="1034"/>
        <v>1</v>
      </c>
      <c r="FT96" s="104" t="b">
        <f t="shared" si="1035"/>
        <v>1</v>
      </c>
      <c r="FU96" s="104" t="b">
        <f t="shared" si="1036"/>
        <v>0</v>
      </c>
      <c r="FV96" s="104" t="b">
        <f t="shared" si="1037"/>
        <v>1</v>
      </c>
      <c r="FW96" s="104"/>
      <c r="FX96" s="104" t="b">
        <f t="shared" ref="FX96:FX97" si="1448">EXACT(FQ96,BI96)</f>
        <v>1</v>
      </c>
      <c r="FY96" s="104" t="s">
        <v>214</v>
      </c>
      <c r="FZ96" s="104" t="b">
        <f t="shared" ref="FZ96:FZ97" si="1449">EXACT(FY96,C96)</f>
        <v>1</v>
      </c>
      <c r="GA96" s="104">
        <v>0</v>
      </c>
      <c r="GB96" s="104" t="s">
        <v>216</v>
      </c>
      <c r="GC96" s="104"/>
      <c r="GD96" s="104" t="s">
        <v>214</v>
      </c>
      <c r="GE96" s="104">
        <v>0</v>
      </c>
      <c r="GF96" s="104" t="e">
        <v>#N/A</v>
      </c>
      <c r="GG96" s="104">
        <v>0</v>
      </c>
      <c r="GH96" s="104" t="b">
        <f t="shared" ref="GH96:GH97" si="1450">EXACT(GD96,C96)</f>
        <v>1</v>
      </c>
      <c r="GI96" s="108" t="b">
        <f t="shared" ref="GI96:GI97" si="1451">EXACT(GG96,G96)</f>
        <v>0</v>
      </c>
    </row>
    <row r="97" spans="1:193" s="31" customFormat="1" ht="30" hidden="1" x14ac:dyDescent="0.25">
      <c r="A97" s="109">
        <v>165666</v>
      </c>
      <c r="B97" s="109">
        <v>101734</v>
      </c>
      <c r="C97" s="110" t="s">
        <v>214</v>
      </c>
      <c r="D97" s="109" t="s">
        <v>415</v>
      </c>
      <c r="E97" s="109" t="s">
        <v>416</v>
      </c>
      <c r="F97" s="109" t="s">
        <v>216</v>
      </c>
      <c r="G97" s="110"/>
      <c r="H97" s="109" t="s">
        <v>188</v>
      </c>
      <c r="I97" s="109" t="s">
        <v>189</v>
      </c>
      <c r="J97" s="109" t="s">
        <v>189</v>
      </c>
      <c r="K97" s="109"/>
      <c r="L97" s="109">
        <v>0</v>
      </c>
      <c r="M97" s="109"/>
      <c r="N97" s="111">
        <v>25.08</v>
      </c>
      <c r="O97" s="111">
        <v>125.08</v>
      </c>
      <c r="P97" s="111" t="str">
        <f t="shared" si="1394"/>
        <v>больше макс</v>
      </c>
      <c r="Q97" s="95">
        <v>396</v>
      </c>
      <c r="R97" s="95">
        <f t="shared" si="1395"/>
        <v>39421.799999999996</v>
      </c>
      <c r="S97" s="112">
        <v>418</v>
      </c>
      <c r="T97" s="112">
        <v>41152.1</v>
      </c>
      <c r="U97" s="112">
        <f t="shared" si="1396"/>
        <v>0</v>
      </c>
      <c r="V97" s="113">
        <f t="shared" si="1397"/>
        <v>251</v>
      </c>
      <c r="W97" s="113">
        <f t="shared" si="1398"/>
        <v>24987.05</v>
      </c>
      <c r="X97" s="113">
        <f t="shared" si="1399"/>
        <v>0</v>
      </c>
      <c r="Y97" s="113"/>
      <c r="Z97" s="95">
        <v>251</v>
      </c>
      <c r="AA97" s="95">
        <v>0</v>
      </c>
      <c r="AB97" s="95">
        <v>0</v>
      </c>
      <c r="AC97" s="95">
        <v>0</v>
      </c>
      <c r="AD97" s="95">
        <v>0</v>
      </c>
      <c r="AE97" s="95">
        <f t="shared" si="1400"/>
        <v>0</v>
      </c>
      <c r="AF97" s="95">
        <f t="shared" si="1401"/>
        <v>0</v>
      </c>
      <c r="AG97" s="114">
        <v>0</v>
      </c>
      <c r="AH97" s="95">
        <f t="shared" si="1402"/>
        <v>251</v>
      </c>
      <c r="AI97" s="115">
        <f t="shared" si="1403"/>
        <v>24987.05</v>
      </c>
      <c r="AJ97" s="95">
        <f t="shared" si="1404"/>
        <v>0</v>
      </c>
      <c r="AK97" s="95">
        <f t="shared" si="1405"/>
        <v>22</v>
      </c>
      <c r="AL97" s="95">
        <f t="shared" si="1406"/>
        <v>96</v>
      </c>
      <c r="AM97" s="95">
        <f t="shared" si="1407"/>
        <v>160</v>
      </c>
      <c r="AN97" s="95">
        <f t="shared" si="1408"/>
        <v>470.24999999999994</v>
      </c>
      <c r="AO97" s="95" t="str">
        <f t="shared" si="1409"/>
        <v>&gt; 120 дней</v>
      </c>
      <c r="AP97" s="29" t="s">
        <v>185</v>
      </c>
      <c r="AQ97" s="116" t="s">
        <v>218</v>
      </c>
      <c r="AR97" s="29" t="s">
        <v>195</v>
      </c>
      <c r="AS97" s="116" t="s">
        <v>293</v>
      </c>
      <c r="AT97" s="25" t="s">
        <v>195</v>
      </c>
      <c r="AU97" s="25"/>
      <c r="AV97" s="97" t="str">
        <f t="shared" si="1410"/>
        <v>0-15</v>
      </c>
      <c r="AW97" s="117">
        <f t="shared" si="1411"/>
        <v>24987.05</v>
      </c>
      <c r="AX97" s="14">
        <f>MONTH(BC97)-6</f>
        <v>3</v>
      </c>
      <c r="AY97" s="25">
        <f t="shared" si="1412"/>
        <v>0</v>
      </c>
      <c r="AZ97" s="109" t="s">
        <v>1033</v>
      </c>
      <c r="BA97" s="26" t="s">
        <v>223</v>
      </c>
      <c r="BB97" s="26" t="s">
        <v>417</v>
      </c>
      <c r="BC97" s="27">
        <v>45930</v>
      </c>
      <c r="BD97" s="28"/>
      <c r="BE97" s="29">
        <v>0</v>
      </c>
      <c r="BF97" s="29">
        <f t="shared" si="1413"/>
        <v>0</v>
      </c>
      <c r="BG97" s="29">
        <v>0</v>
      </c>
      <c r="BH97" s="29">
        <f t="shared" si="1414"/>
        <v>0</v>
      </c>
      <c r="BI97" s="99" t="s">
        <v>225</v>
      </c>
      <c r="BJ97" s="109">
        <v>0</v>
      </c>
      <c r="BK97" s="95">
        <v>26</v>
      </c>
      <c r="BL97" s="95">
        <v>26</v>
      </c>
      <c r="BM97" s="95">
        <v>26</v>
      </c>
      <c r="BN97" s="95">
        <v>26</v>
      </c>
      <c r="BO97" s="95">
        <v>26</v>
      </c>
      <c r="BP97" s="95">
        <v>30</v>
      </c>
      <c r="BQ97" s="95">
        <f t="shared" si="1415"/>
        <v>26.666666666666668</v>
      </c>
      <c r="BR97" s="95">
        <f t="shared" si="1416"/>
        <v>370</v>
      </c>
      <c r="BS97" s="95">
        <f t="shared" si="1417"/>
        <v>344</v>
      </c>
      <c r="BT97" s="95">
        <f t="shared" si="1417"/>
        <v>318</v>
      </c>
      <c r="BU97" s="95">
        <f t="shared" si="1417"/>
        <v>292</v>
      </c>
      <c r="BV97" s="95">
        <f t="shared" si="1417"/>
        <v>266</v>
      </c>
      <c r="BW97" s="95">
        <f t="shared" si="1417"/>
        <v>236</v>
      </c>
      <c r="BX97" s="95">
        <f t="shared" si="1418"/>
        <v>209.33333333333334</v>
      </c>
      <c r="BY97" s="95">
        <f t="shared" si="1418"/>
        <v>182.66666666666669</v>
      </c>
      <c r="BZ97" s="95">
        <f t="shared" si="1418"/>
        <v>156.00000000000003</v>
      </c>
      <c r="CA97" s="95">
        <f t="shared" si="1418"/>
        <v>129.33333333333337</v>
      </c>
      <c r="CB97" s="95">
        <f t="shared" si="1418"/>
        <v>102.6666666666667</v>
      </c>
      <c r="CC97" s="95">
        <f t="shared" si="1418"/>
        <v>76.000000000000028</v>
      </c>
      <c r="CD97" s="95">
        <f t="shared" si="1418"/>
        <v>49.333333333333357</v>
      </c>
      <c r="CE97" s="95">
        <f t="shared" si="1418"/>
        <v>22.666666666666689</v>
      </c>
      <c r="CF97" s="95">
        <f t="shared" si="1418"/>
        <v>-3.9999999999999787</v>
      </c>
      <c r="CG97" s="95">
        <f t="shared" si="1418"/>
        <v>-30.666666666666647</v>
      </c>
      <c r="CH97" s="95">
        <f t="shared" si="1418"/>
        <v>-57.333333333333314</v>
      </c>
      <c r="CI97" s="95">
        <f t="shared" si="1418"/>
        <v>-83.999999999999986</v>
      </c>
      <c r="CJ97" s="95">
        <f t="shared" si="1418"/>
        <v>-110.66666666666666</v>
      </c>
      <c r="CK97" s="95">
        <f t="shared" si="1418"/>
        <v>-137.33333333333331</v>
      </c>
      <c r="CL97" s="95">
        <f t="shared" si="1418"/>
        <v>-163.99999999999997</v>
      </c>
      <c r="CM97" s="95">
        <f t="shared" si="1418"/>
        <v>-190.66666666666663</v>
      </c>
      <c r="CN97" s="95">
        <f t="shared" si="1418"/>
        <v>-217.33333333333329</v>
      </c>
      <c r="CO97" s="95">
        <f t="shared" si="1418"/>
        <v>-243.99999999999994</v>
      </c>
      <c r="CP97" s="100">
        <v>0</v>
      </c>
      <c r="CQ97" s="100">
        <v>0</v>
      </c>
      <c r="CR97" s="100">
        <v>74</v>
      </c>
      <c r="CS97" s="100">
        <v>0</v>
      </c>
      <c r="CT97" s="100">
        <v>22</v>
      </c>
      <c r="CU97" s="100">
        <v>0</v>
      </c>
      <c r="CV97" s="121">
        <f t="shared" si="1419"/>
        <v>48</v>
      </c>
      <c r="CW97" s="31">
        <v>0</v>
      </c>
      <c r="CX97" s="31">
        <v>0</v>
      </c>
      <c r="CY97" s="62">
        <v>0</v>
      </c>
      <c r="CZ97" s="62">
        <v>0</v>
      </c>
      <c r="DA97" s="102">
        <f t="shared" si="1420"/>
        <v>0</v>
      </c>
      <c r="DB97" s="62">
        <f t="shared" si="1421"/>
        <v>0</v>
      </c>
      <c r="DC97" s="62">
        <f t="shared" si="1422"/>
        <v>0</v>
      </c>
      <c r="DD97" s="102">
        <f t="shared" si="1423"/>
        <v>0</v>
      </c>
      <c r="DE97" s="31">
        <v>0</v>
      </c>
      <c r="DF97" s="31">
        <v>90</v>
      </c>
      <c r="DG97" s="31">
        <v>0</v>
      </c>
      <c r="DH97" s="48">
        <f t="shared" si="1424"/>
        <v>0</v>
      </c>
      <c r="DI97" s="62">
        <v>292</v>
      </c>
      <c r="DJ97" s="62">
        <v>26550.35</v>
      </c>
      <c r="DK97" s="48">
        <f t="shared" si="1425"/>
        <v>0</v>
      </c>
      <c r="DL97" s="62">
        <v>0</v>
      </c>
      <c r="DM97" s="62">
        <v>0</v>
      </c>
      <c r="DN97" s="62">
        <v>244.607</v>
      </c>
      <c r="DO97" s="62">
        <v>22820.972999999998</v>
      </c>
      <c r="DP97" s="48">
        <f t="shared" si="1426"/>
        <v>0</v>
      </c>
      <c r="DQ97" s="62">
        <v>74</v>
      </c>
      <c r="DR97" s="62">
        <v>5823.115374149661</v>
      </c>
      <c r="DS97" s="62">
        <v>353.48400000000004</v>
      </c>
      <c r="DT97" s="62">
        <v>31166.268</v>
      </c>
      <c r="DU97" s="48">
        <f t="shared" si="1427"/>
        <v>0</v>
      </c>
      <c r="DV97" s="62">
        <v>0</v>
      </c>
      <c r="DW97" s="62">
        <v>0</v>
      </c>
      <c r="DX97" s="62">
        <f t="shared" si="1428"/>
        <v>78</v>
      </c>
      <c r="DY97" s="62">
        <f t="shared" si="1429"/>
        <v>7764.9</v>
      </c>
      <c r="DZ97" s="48">
        <f t="shared" si="1430"/>
        <v>0</v>
      </c>
      <c r="EA97" s="62">
        <f t="shared" si="1431"/>
        <v>78</v>
      </c>
      <c r="EB97" s="62">
        <f t="shared" si="1432"/>
        <v>7764.9</v>
      </c>
      <c r="EC97" s="48">
        <f t="shared" si="1433"/>
        <v>0</v>
      </c>
      <c r="ED97" s="62">
        <f t="shared" si="1434"/>
        <v>78</v>
      </c>
      <c r="EE97" s="62">
        <f t="shared" si="1435"/>
        <v>7764.9</v>
      </c>
      <c r="EF97" s="48">
        <f t="shared" si="1436"/>
        <v>0</v>
      </c>
      <c r="EG97" s="62">
        <f t="shared" si="1437"/>
        <v>78</v>
      </c>
      <c r="EH97" s="62">
        <f t="shared" si="1438"/>
        <v>7764.9</v>
      </c>
      <c r="EI97" s="48">
        <f t="shared" si="1439"/>
        <v>0</v>
      </c>
      <c r="EJ97" s="62">
        <f t="shared" si="1440"/>
        <v>78</v>
      </c>
      <c r="EK97" s="62">
        <f t="shared" si="1441"/>
        <v>7764.9</v>
      </c>
      <c r="EL97" s="48">
        <f t="shared" si="1442"/>
        <v>0</v>
      </c>
      <c r="EM97" s="62">
        <f t="shared" si="1443"/>
        <v>90</v>
      </c>
      <c r="EN97" s="62">
        <f t="shared" si="1444"/>
        <v>8959.5</v>
      </c>
      <c r="EO97" s="48">
        <f t="shared" si="1445"/>
        <v>0</v>
      </c>
      <c r="EP97" s="62">
        <f t="shared" si="1446"/>
        <v>2588.2999999999997</v>
      </c>
      <c r="EQ97" s="62">
        <f t="shared" si="1446"/>
        <v>2588.2999999999997</v>
      </c>
      <c r="ER97" s="62">
        <f t="shared" si="1446"/>
        <v>2588.2999999999997</v>
      </c>
      <c r="ES97" s="62">
        <f t="shared" si="1446"/>
        <v>2588.2999999999997</v>
      </c>
      <c r="ET97" s="62">
        <f t="shared" si="1446"/>
        <v>2588.2999999999997</v>
      </c>
      <c r="EU97" s="62">
        <f t="shared" si="1446"/>
        <v>2986.5</v>
      </c>
      <c r="EV97" s="31" t="s">
        <v>192</v>
      </c>
      <c r="EW97" s="103">
        <v>0</v>
      </c>
      <c r="EX97" s="31">
        <v>0</v>
      </c>
      <c r="EY97" s="31">
        <v>0</v>
      </c>
      <c r="FB97" s="119"/>
      <c r="FC97" s="119"/>
      <c r="FE97" s="105">
        <v>85.67</v>
      </c>
      <c r="FF97" s="105">
        <v>98.45</v>
      </c>
      <c r="FG97" s="105">
        <v>92.62</v>
      </c>
      <c r="FH97" s="106">
        <v>99.55</v>
      </c>
      <c r="FI97" s="107" t="b">
        <f t="shared" si="1447"/>
        <v>0</v>
      </c>
      <c r="FJ97" s="34"/>
      <c r="FK97" s="104" t="s">
        <v>223</v>
      </c>
      <c r="FL97" s="104" t="s">
        <v>417</v>
      </c>
      <c r="FM97" s="104">
        <v>45930</v>
      </c>
      <c r="FN97" s="104">
        <v>0</v>
      </c>
      <c r="FO97" s="104">
        <v>0</v>
      </c>
      <c r="FP97" s="104"/>
      <c r="FQ97" s="104" t="s">
        <v>225</v>
      </c>
      <c r="FR97" s="103" t="b">
        <f t="shared" si="1033"/>
        <v>1</v>
      </c>
      <c r="FS97" s="103" t="b">
        <f t="shared" si="1034"/>
        <v>1</v>
      </c>
      <c r="FT97" s="103" t="b">
        <f t="shared" si="1035"/>
        <v>1</v>
      </c>
      <c r="FU97" s="103" t="b">
        <f t="shared" si="1036"/>
        <v>0</v>
      </c>
      <c r="FV97" s="103" t="b">
        <f t="shared" si="1037"/>
        <v>1</v>
      </c>
      <c r="FW97" s="103"/>
      <c r="FX97" s="120" t="b">
        <f t="shared" si="1448"/>
        <v>1</v>
      </c>
      <c r="FY97" s="104" t="s">
        <v>214</v>
      </c>
      <c r="FZ97" s="104" t="b">
        <f t="shared" si="1449"/>
        <v>1</v>
      </c>
      <c r="GA97" s="104">
        <v>0</v>
      </c>
      <c r="GB97" s="104" t="s">
        <v>216</v>
      </c>
      <c r="GD97" s="104" t="s">
        <v>214</v>
      </c>
      <c r="GE97" s="104">
        <v>0</v>
      </c>
      <c r="GF97" s="104" t="e">
        <v>#N/A</v>
      </c>
      <c r="GG97" s="104">
        <v>0</v>
      </c>
      <c r="GH97" s="104" t="b">
        <f t="shared" si="1450"/>
        <v>1</v>
      </c>
      <c r="GI97" s="8" t="b">
        <f t="shared" si="1451"/>
        <v>0</v>
      </c>
    </row>
    <row r="98" spans="1:193" s="31" customFormat="1" ht="30" hidden="1" x14ac:dyDescent="0.25">
      <c r="A98" s="124">
        <v>149505</v>
      </c>
      <c r="B98" s="124">
        <v>46503</v>
      </c>
      <c r="C98" s="110" t="s">
        <v>214</v>
      </c>
      <c r="D98" s="124" t="s">
        <v>418</v>
      </c>
      <c r="E98" s="124" t="s">
        <v>419</v>
      </c>
      <c r="F98" s="124" t="s">
        <v>216</v>
      </c>
      <c r="G98" s="110"/>
      <c r="H98" s="124" t="s">
        <v>227</v>
      </c>
      <c r="I98" s="109" t="s">
        <v>228</v>
      </c>
      <c r="J98" s="124" t="s">
        <v>229</v>
      </c>
      <c r="K98" s="124"/>
      <c r="L98" s="109">
        <v>0</v>
      </c>
      <c r="M98" s="124"/>
      <c r="N98" s="125">
        <v>0</v>
      </c>
      <c r="O98" s="125">
        <v>0</v>
      </c>
      <c r="P98" s="125" t="str">
        <f t="shared" ref="P98:P108" si="1452">IF(AND(N98=0,O98=0),"нет минмакс",IF((S98-N98)&lt;0,"меньше мин",IF((S98-O98)&gt;0,"больше макс","в диапазоне")))</f>
        <v>нет минмакс</v>
      </c>
      <c r="Q98" s="95">
        <v>5398</v>
      </c>
      <c r="R98" s="95">
        <f t="shared" ref="R98:R108" si="1453">Q98*FH98</f>
        <v>177432.25999999998</v>
      </c>
      <c r="S98" s="115">
        <v>5400</v>
      </c>
      <c r="T98" s="115">
        <v>177498</v>
      </c>
      <c r="U98" s="115">
        <f t="shared" ref="U98:U108" si="1454">IFERROR(ROUNDUP(S98/$EX98,0)*$EY98,0)</f>
        <v>10</v>
      </c>
      <c r="V98" s="115">
        <f t="shared" ref="V98:V108" si="1455">SUM(Z98:AD98)</f>
        <v>5398</v>
      </c>
      <c r="W98" s="115">
        <f t="shared" ref="W98:W108" si="1456">V98*FH98</f>
        <v>177432.25999999998</v>
      </c>
      <c r="X98" s="115">
        <f t="shared" ref="X98:X108" si="1457">IFERROR(ROUNDUP(V98/$EX98,0)*$EY98,0)</f>
        <v>10</v>
      </c>
      <c r="Y98" s="113"/>
      <c r="Z98" s="95">
        <v>5398</v>
      </c>
      <c r="AA98" s="115">
        <v>0</v>
      </c>
      <c r="AB98" s="115">
        <v>0</v>
      </c>
      <c r="AC98" s="95">
        <v>0</v>
      </c>
      <c r="AD98" s="95">
        <v>0</v>
      </c>
      <c r="AE98" s="95">
        <f t="shared" ref="AE98:AE108" si="1458">AA98*FH98</f>
        <v>0</v>
      </c>
      <c r="AF98" s="95">
        <f t="shared" ref="AF98:AF108" si="1459">AB98*FH98</f>
        <v>0</v>
      </c>
      <c r="AG98" s="114">
        <v>0</v>
      </c>
      <c r="AH98" s="95">
        <f t="shared" ref="AH98:AH108" si="1460">V98-AG98</f>
        <v>5398</v>
      </c>
      <c r="AI98" s="115">
        <f t="shared" ref="AI98:AI108" si="1461">IF(AH98&gt;0,AH98*FH98,0)</f>
        <v>177432.25999999998</v>
      </c>
      <c r="AJ98" s="115">
        <f t="shared" ref="AJ98:AJ108" si="1462">CU98</f>
        <v>0</v>
      </c>
      <c r="AK98" s="115">
        <f t="shared" ref="AK98:AK100" si="1463">SUM(CS98:CU98)</f>
        <v>2</v>
      </c>
      <c r="AL98" s="115">
        <f t="shared" ref="AL98:AL108" si="1464">SUM(CP98:CU98)</f>
        <v>2</v>
      </c>
      <c r="AM98" s="115">
        <f t="shared" ref="AM98:AM108" si="1465">SUM(BK98:BP98)</f>
        <v>0</v>
      </c>
      <c r="AN98" s="95" t="str">
        <f t="shared" ref="AN98:AN108" si="1466">IFERROR(S98/BQ98*30,"нет оборота")</f>
        <v>нет оборота</v>
      </c>
      <c r="AO98" s="95" t="str">
        <f t="shared" ref="AO98:AO108" si="1467">IF(S98=0,"нет остатка",IF(AN98="нет оборота","нет плана",IF(AN98&lt;30,"&lt; 30 дней",IF(AND(AN98&gt;=30,AN98&lt;60),"&gt; 30 дней (до 60)",IF(AND(AN98&gt;=60,AN98&lt;70),"&gt; 60 дней (до 70)",IF(AND(AN98&gt;=70,AN98&lt;80),"&gt; 70 дней (до 80)",IF(AND(AN98&gt;=80,AN98&lt;90),"&gt; 80 дней (до 90)",IF(AND(AN98&gt;=90,AN98&lt;120),"&gt; 90 дней (до 120)",IF(AN98&gt;=120,"&gt; 120 дней")))))))))</f>
        <v>нет плана</v>
      </c>
      <c r="AP98" s="29" t="s">
        <v>185</v>
      </c>
      <c r="AQ98" s="116" t="s">
        <v>186</v>
      </c>
      <c r="AR98" s="115" t="s">
        <v>195</v>
      </c>
      <c r="AS98" s="116" t="s">
        <v>200</v>
      </c>
      <c r="AT98" s="115" t="s">
        <v>195</v>
      </c>
      <c r="AU98" s="115"/>
      <c r="AV98" s="97" t="str">
        <f t="shared" ref="AV98:AV108" si="1468">IF(V98=0,"нет остатка",IF(SUM(BK98:BP98)=0,"Нет планов",IF(BR98&lt;=0,"0-01",IF(BS98&lt;=0,"0-02",IF(BT98&lt;=0,"0-03",IF(BU98&lt;=0,"0-04",IF(BV98&lt;=0,"0-05",IF(BW98&lt;=0,"0-06",IF(BX98&lt;=0,"0-07",IF(BY98&lt;=0,"0-08",IF(BZ98&lt;=0,"0-09",IF(CA98&lt;=0,"0-10",IF(CB98&lt;=0,"0-11",IF(CC98&lt;=0,"0-12",IF(CD98&lt;=0,"0-13",IF(CE98&lt;=0,"0-14",IF(CF98&lt;=0,"0-15",IF(CG98&lt;=0,"0-16",IF(CH98&lt;=0,"0-17",IF(CI98&lt;=0,"0-18",IF(CJ98&lt;=0,"0-19",IF(CK98&lt;=0,"0-20",IF(CL98&lt;=0,"0-21",IF(CM98&lt;=0,"0-22",IF(CN98&lt;=0,"0-23",IF(CO98&lt;=0,"0-24","0-25 более 24"))))))))))))))))))))))))))</f>
        <v>Нет планов</v>
      </c>
      <c r="AW98" s="126">
        <f t="shared" ref="AW98:AW108" si="1469">IF(AT98="Да",W98,0)</f>
        <v>177432.25999999998</v>
      </c>
      <c r="AX98" s="14">
        <f t="shared" ref="AX98" si="1470">MONTH(BC98)-6</f>
        <v>3</v>
      </c>
      <c r="AY98" s="115">
        <f t="shared" ref="AY98:AY108" si="1471">IF(AX98&gt;6,W98,0)</f>
        <v>0</v>
      </c>
      <c r="AZ98" s="124" t="s">
        <v>1034</v>
      </c>
      <c r="BA98" s="26" t="s">
        <v>196</v>
      </c>
      <c r="BB98" s="26" t="s">
        <v>420</v>
      </c>
      <c r="BC98" s="27">
        <v>45930</v>
      </c>
      <c r="BD98" s="28" t="s">
        <v>187</v>
      </c>
      <c r="BE98" s="29">
        <v>0</v>
      </c>
      <c r="BF98" s="29">
        <f t="shared" ref="BF98:BF108" si="1472">BE98*FH98</f>
        <v>0</v>
      </c>
      <c r="BG98" s="29">
        <v>0</v>
      </c>
      <c r="BH98" s="29">
        <f t="shared" ref="BH98:BH108" si="1473">BG98*FH98</f>
        <v>0</v>
      </c>
      <c r="BI98" s="99">
        <v>0</v>
      </c>
      <c r="BJ98" s="109" t="s">
        <v>187</v>
      </c>
      <c r="BK98" s="95">
        <v>0</v>
      </c>
      <c r="BL98" s="95">
        <v>0</v>
      </c>
      <c r="BM98" s="95">
        <v>0</v>
      </c>
      <c r="BN98" s="95">
        <v>0</v>
      </c>
      <c r="BO98" s="95">
        <v>0</v>
      </c>
      <c r="BP98" s="95">
        <v>0</v>
      </c>
      <c r="BQ98" s="95">
        <f t="shared" ref="BQ98:BQ108" si="1474">IF(COUNTIF(BK98:BP98,"&gt;0")=0,0,SUM(BK98:BP98)/COUNTIF(BK98:BP98,"&gt;0"))</f>
        <v>0</v>
      </c>
      <c r="BR98" s="95">
        <f t="shared" ref="BR98:BR108" si="1475">IF(OR(Q98=0,SUM(BK98:BP98)=0,V98&gt;Q98),V98-BK98,Q98-BK98)</f>
        <v>5398</v>
      </c>
      <c r="BS98" s="95">
        <f t="shared" ref="BS98:BW98" si="1476">BR98-BL98</f>
        <v>5398</v>
      </c>
      <c r="BT98" s="95">
        <f t="shared" si="1476"/>
        <v>5398</v>
      </c>
      <c r="BU98" s="95">
        <f t="shared" si="1476"/>
        <v>5398</v>
      </c>
      <c r="BV98" s="95">
        <f t="shared" si="1476"/>
        <v>5398</v>
      </c>
      <c r="BW98" s="95">
        <f t="shared" si="1476"/>
        <v>5398</v>
      </c>
      <c r="BX98" s="95">
        <f t="shared" ref="BX98:CO103" si="1477">BW98-$BQ98</f>
        <v>5398</v>
      </c>
      <c r="BY98" s="95">
        <f t="shared" si="1477"/>
        <v>5398</v>
      </c>
      <c r="BZ98" s="95">
        <f t="shared" si="1477"/>
        <v>5398</v>
      </c>
      <c r="CA98" s="95">
        <f t="shared" si="1477"/>
        <v>5398</v>
      </c>
      <c r="CB98" s="95">
        <f t="shared" si="1477"/>
        <v>5398</v>
      </c>
      <c r="CC98" s="95">
        <f t="shared" si="1477"/>
        <v>5398</v>
      </c>
      <c r="CD98" s="95">
        <f t="shared" si="1477"/>
        <v>5398</v>
      </c>
      <c r="CE98" s="95">
        <f t="shared" si="1477"/>
        <v>5398</v>
      </c>
      <c r="CF98" s="95">
        <f t="shared" si="1477"/>
        <v>5398</v>
      </c>
      <c r="CG98" s="95">
        <f t="shared" si="1477"/>
        <v>5398</v>
      </c>
      <c r="CH98" s="95">
        <f t="shared" si="1477"/>
        <v>5398</v>
      </c>
      <c r="CI98" s="95">
        <f t="shared" si="1477"/>
        <v>5398</v>
      </c>
      <c r="CJ98" s="95">
        <f t="shared" si="1477"/>
        <v>5398</v>
      </c>
      <c r="CK98" s="95">
        <f t="shared" si="1477"/>
        <v>5398</v>
      </c>
      <c r="CL98" s="95">
        <f t="shared" si="1477"/>
        <v>5398</v>
      </c>
      <c r="CM98" s="95">
        <f t="shared" si="1477"/>
        <v>5398</v>
      </c>
      <c r="CN98" s="95">
        <f t="shared" si="1477"/>
        <v>5398</v>
      </c>
      <c r="CO98" s="95">
        <f t="shared" si="1477"/>
        <v>5398</v>
      </c>
      <c r="CP98" s="100">
        <v>0</v>
      </c>
      <c r="CQ98" s="100">
        <v>0</v>
      </c>
      <c r="CR98" s="100">
        <v>0</v>
      </c>
      <c r="CS98" s="100">
        <v>0</v>
      </c>
      <c r="CT98" s="100">
        <v>2</v>
      </c>
      <c r="CU98" s="100">
        <v>0</v>
      </c>
      <c r="CV98" s="121">
        <f t="shared" ref="CV98:CV108" si="1478">IF(COUNTIF(CP98:CU98,"&gt;0")=0,0,SUM(CP98:CU98)/COUNTIF(CP98:CU98,"&gt;0"))</f>
        <v>2</v>
      </c>
      <c r="CW98" s="31" t="s">
        <v>187</v>
      </c>
      <c r="CX98" s="31" t="s">
        <v>187</v>
      </c>
      <c r="CY98" s="62">
        <v>0</v>
      </c>
      <c r="CZ98" s="62">
        <v>0</v>
      </c>
      <c r="DA98" s="102">
        <f t="shared" ref="DA98:DA108" si="1479">IFERROR(CZ98/CY98,0)</f>
        <v>0</v>
      </c>
      <c r="DB98" s="62">
        <f t="shared" ref="DB98:DB108" si="1480">CY98*FH98</f>
        <v>0</v>
      </c>
      <c r="DC98" s="62">
        <f t="shared" ref="DC98:DC108" si="1481">CZ98*FH98</f>
        <v>0</v>
      </c>
      <c r="DD98" s="102">
        <f t="shared" ref="DD98:DD108" si="1482">IFERROR(DC98/DB98,0)</f>
        <v>0</v>
      </c>
      <c r="DE98" s="31">
        <v>0</v>
      </c>
      <c r="DG98" s="31">
        <v>0</v>
      </c>
      <c r="DH98" s="48">
        <f t="shared" ref="DH98:DH108" si="1483">IFERROR(ROUNDUP(DG98/$EX98,0)*$EY98,0)</f>
        <v>0</v>
      </c>
      <c r="DI98" s="62">
        <v>5400</v>
      </c>
      <c r="DJ98" s="62">
        <v>177474.48</v>
      </c>
      <c r="DK98" s="48">
        <f t="shared" ref="DK98:DK108" si="1484">IFERROR(ROUNDUP(DI98/$EX98,0)*$EY98,0)</f>
        <v>10</v>
      </c>
      <c r="DL98" s="62">
        <v>0</v>
      </c>
      <c r="DM98" s="62">
        <v>0</v>
      </c>
      <c r="DN98" s="62">
        <v>5400</v>
      </c>
      <c r="DO98" s="62">
        <v>177474.48</v>
      </c>
      <c r="DP98" s="48">
        <f t="shared" ref="DP98:DP108" si="1485">IFERROR(ROUNDUP(DN98/$EX98,0)*$EY98,0)</f>
        <v>10</v>
      </c>
      <c r="DQ98" s="62">
        <v>0</v>
      </c>
      <c r="DR98" s="62">
        <v>0</v>
      </c>
      <c r="DS98" s="62">
        <v>5400</v>
      </c>
      <c r="DT98" s="62">
        <v>177474.48</v>
      </c>
      <c r="DU98" s="48">
        <f t="shared" ref="DU98:DU108" si="1486">IFERROR(ROUNDUP(DS98/$EX98,0)*$EY98,0)</f>
        <v>10</v>
      </c>
      <c r="DV98" s="62">
        <v>0</v>
      </c>
      <c r="DW98" s="62">
        <v>0</v>
      </c>
      <c r="DX98" s="62">
        <f t="shared" ref="DX98:DX108" si="1487">$DF98*BK98/30</f>
        <v>0</v>
      </c>
      <c r="DY98" s="62">
        <f t="shared" ref="DY98:DY108" si="1488">DX98*$FH98</f>
        <v>0</v>
      </c>
      <c r="DZ98" s="48">
        <f t="shared" ref="DZ98:DZ108" si="1489">IFERROR(ROUNDUP(DX98/$EX98,0)*$EY98,0)</f>
        <v>0</v>
      </c>
      <c r="EA98" s="62">
        <f t="shared" ref="EA98:EA108" si="1490">$DF98*BL98/30</f>
        <v>0</v>
      </c>
      <c r="EB98" s="62">
        <f t="shared" ref="EB98:EB108" si="1491">EA98*$FH98</f>
        <v>0</v>
      </c>
      <c r="EC98" s="48">
        <f t="shared" ref="EC98:EC108" si="1492">IFERROR(ROUNDUP(EA98/$EX98,0)*$EY98,0)</f>
        <v>0</v>
      </c>
      <c r="ED98" s="62">
        <f t="shared" ref="ED98:ED108" si="1493">$DF98*BM98/30</f>
        <v>0</v>
      </c>
      <c r="EE98" s="62">
        <f t="shared" ref="EE98:EE108" si="1494">ED98*$FH98</f>
        <v>0</v>
      </c>
      <c r="EF98" s="48">
        <f t="shared" ref="EF98:EF108" si="1495">IFERROR(ROUNDUP(ED98/$EX98,0)*$EY98,0)</f>
        <v>0</v>
      </c>
      <c r="EG98" s="62">
        <f t="shared" ref="EG98:EG108" si="1496">$DF98*BN98/30</f>
        <v>0</v>
      </c>
      <c r="EH98" s="62">
        <f t="shared" ref="EH98:EH108" si="1497">EG98*$FH98</f>
        <v>0</v>
      </c>
      <c r="EI98" s="48">
        <f t="shared" ref="EI98:EI108" si="1498">IFERROR(ROUNDUP(EG98/$EX98,0)*$EY98,0)</f>
        <v>0</v>
      </c>
      <c r="EJ98" s="62">
        <f t="shared" ref="EJ98:EJ108" si="1499">$DF98*BO98/30</f>
        <v>0</v>
      </c>
      <c r="EK98" s="62">
        <f t="shared" ref="EK98:EK108" si="1500">EJ98*$FH98</f>
        <v>0</v>
      </c>
      <c r="EL98" s="48">
        <f t="shared" ref="EL98:EL108" si="1501">IFERROR(ROUNDUP(EJ98/$EX98,0)*$EY98,0)</f>
        <v>0</v>
      </c>
      <c r="EM98" s="62">
        <f t="shared" ref="EM98:EM108" si="1502">$DF98*BP98/30</f>
        <v>0</v>
      </c>
      <c r="EN98" s="62">
        <f t="shared" ref="EN98:EN108" si="1503">EM98*$FH98</f>
        <v>0</v>
      </c>
      <c r="EO98" s="48">
        <f t="shared" ref="EO98:EO108" si="1504">IFERROR(ROUNDUP(EM98/$EX98,0)*$EY98,0)</f>
        <v>0</v>
      </c>
      <c r="EP98" s="62">
        <f t="shared" ref="EP98:ER108" si="1505">BK98*$FH98</f>
        <v>0</v>
      </c>
      <c r="EQ98" s="62">
        <f t="shared" si="1505"/>
        <v>0</v>
      </c>
      <c r="ER98" s="62">
        <f t="shared" si="1505"/>
        <v>0</v>
      </c>
      <c r="ES98" s="62">
        <f t="shared" ref="ES98:EU108" si="1506">BN98*$FH98</f>
        <v>0</v>
      </c>
      <c r="ET98" s="62">
        <f t="shared" si="1506"/>
        <v>0</v>
      </c>
      <c r="EU98" s="62">
        <f t="shared" si="1506"/>
        <v>0</v>
      </c>
      <c r="EV98" s="31" t="s">
        <v>192</v>
      </c>
      <c r="EW98" s="103">
        <v>0</v>
      </c>
      <c r="EX98" s="31">
        <v>540</v>
      </c>
      <c r="EY98" s="31">
        <v>1</v>
      </c>
      <c r="FB98" s="119"/>
      <c r="FC98" s="119"/>
      <c r="FE98" s="105">
        <v>32.869999999999997</v>
      </c>
      <c r="FF98" s="105">
        <v>32.869999999999997</v>
      </c>
      <c r="FG98" s="105">
        <v>32.869999999999997</v>
      </c>
      <c r="FH98" s="106">
        <v>32.869999999999997</v>
      </c>
      <c r="FI98" s="107" t="b">
        <f t="shared" ref="FI98:FI108" si="1507">EXACT(AT98,AP98)</f>
        <v>0</v>
      </c>
      <c r="FJ98" s="34"/>
      <c r="FK98" s="104" t="s">
        <v>196</v>
      </c>
      <c r="FL98" s="104" t="s">
        <v>420</v>
      </c>
      <c r="FM98" s="104">
        <v>45930</v>
      </c>
      <c r="FN98" s="104" t="s">
        <v>187</v>
      </c>
      <c r="FO98" s="104">
        <v>0</v>
      </c>
      <c r="FP98" s="104"/>
      <c r="FQ98" s="104">
        <v>0</v>
      </c>
      <c r="FR98" s="120" t="b">
        <f t="shared" si="1033"/>
        <v>1</v>
      </c>
      <c r="FS98" s="120" t="b">
        <f t="shared" si="1034"/>
        <v>1</v>
      </c>
      <c r="FT98" s="120" t="b">
        <f t="shared" si="1035"/>
        <v>1</v>
      </c>
      <c r="FU98" s="120" t="b">
        <f t="shared" si="1036"/>
        <v>1</v>
      </c>
      <c r="FV98" s="120" t="b">
        <f t="shared" si="1037"/>
        <v>1</v>
      </c>
      <c r="FW98" s="120"/>
      <c r="FX98" s="120" t="b">
        <f t="shared" ref="FX98:FX108" si="1508">EXACT(FQ98,BI98)</f>
        <v>1</v>
      </c>
      <c r="FY98" s="104" t="s">
        <v>230</v>
      </c>
      <c r="FZ98" s="104" t="b">
        <f t="shared" ref="FZ98:FZ108" si="1509">EXACT(FY98,C98)</f>
        <v>0</v>
      </c>
      <c r="GA98" s="120">
        <v>0</v>
      </c>
      <c r="GB98" s="120" t="s">
        <v>216</v>
      </c>
      <c r="GC98" s="120"/>
      <c r="GD98" s="104" t="s">
        <v>214</v>
      </c>
      <c r="GE98" s="104">
        <v>0</v>
      </c>
      <c r="GF98" s="104" t="e">
        <v>#N/A</v>
      </c>
      <c r="GG98" s="104">
        <v>0</v>
      </c>
      <c r="GH98" s="120" t="b">
        <f t="shared" ref="GH98:GH108" si="1510">EXACT(GD98,C98)</f>
        <v>1</v>
      </c>
      <c r="GI98" s="8" t="b">
        <f t="shared" ref="GI98:GI108" si="1511">EXACT(GG98,G98)</f>
        <v>0</v>
      </c>
      <c r="GJ98" s="31" t="s">
        <v>203</v>
      </c>
      <c r="GK98" s="31">
        <v>1</v>
      </c>
    </row>
    <row r="99" spans="1:193" s="31" customFormat="1" ht="30" hidden="1" x14ac:dyDescent="0.25">
      <c r="A99" s="93">
        <v>149645</v>
      </c>
      <c r="B99" s="93">
        <v>667177</v>
      </c>
      <c r="C99" s="110" t="s">
        <v>214</v>
      </c>
      <c r="D99" s="93" t="s">
        <v>418</v>
      </c>
      <c r="E99" s="93" t="s">
        <v>418</v>
      </c>
      <c r="F99" s="93" t="s">
        <v>216</v>
      </c>
      <c r="G99" s="110"/>
      <c r="H99" s="93" t="s">
        <v>81</v>
      </c>
      <c r="I99" s="93" t="s">
        <v>211</v>
      </c>
      <c r="J99" s="93" t="s">
        <v>204</v>
      </c>
      <c r="K99" s="93" t="s">
        <v>217</v>
      </c>
      <c r="L99" s="93">
        <v>0</v>
      </c>
      <c r="M99" s="93"/>
      <c r="N99" s="122">
        <v>0</v>
      </c>
      <c r="O99" s="122">
        <v>0</v>
      </c>
      <c r="P99" s="122" t="str">
        <f t="shared" si="1452"/>
        <v>нет минмакс</v>
      </c>
      <c r="Q99" s="95">
        <v>0</v>
      </c>
      <c r="R99" s="95">
        <f t="shared" si="1453"/>
        <v>0</v>
      </c>
      <c r="S99" s="94">
        <v>0</v>
      </c>
      <c r="T99" s="94">
        <v>0</v>
      </c>
      <c r="U99" s="94">
        <f t="shared" si="1454"/>
        <v>0</v>
      </c>
      <c r="V99" s="94">
        <f t="shared" si="1455"/>
        <v>0</v>
      </c>
      <c r="W99" s="94">
        <f t="shared" si="1456"/>
        <v>0</v>
      </c>
      <c r="X99" s="94">
        <f t="shared" si="1457"/>
        <v>0</v>
      </c>
      <c r="Y99" s="113"/>
      <c r="Z99" s="95">
        <v>0</v>
      </c>
      <c r="AA99" s="94">
        <v>0</v>
      </c>
      <c r="AB99" s="94">
        <v>0</v>
      </c>
      <c r="AC99" s="95">
        <v>0</v>
      </c>
      <c r="AD99" s="95">
        <v>0</v>
      </c>
      <c r="AE99" s="95">
        <f t="shared" si="1458"/>
        <v>0</v>
      </c>
      <c r="AF99" s="95">
        <f t="shared" si="1459"/>
        <v>0</v>
      </c>
      <c r="AG99" s="96">
        <v>0</v>
      </c>
      <c r="AH99" s="95">
        <f t="shared" si="1460"/>
        <v>0</v>
      </c>
      <c r="AI99" s="94">
        <f t="shared" si="1461"/>
        <v>0</v>
      </c>
      <c r="AJ99" s="94">
        <f t="shared" si="1462"/>
        <v>0</v>
      </c>
      <c r="AK99" s="94">
        <f t="shared" si="1463"/>
        <v>0</v>
      </c>
      <c r="AL99" s="94">
        <f t="shared" si="1464"/>
        <v>0</v>
      </c>
      <c r="AM99" s="94">
        <f t="shared" si="1465"/>
        <v>0</v>
      </c>
      <c r="AN99" s="94" t="str">
        <f t="shared" si="1466"/>
        <v>нет оборота</v>
      </c>
      <c r="AO99" s="94" t="str">
        <f t="shared" si="1467"/>
        <v>нет остатка</v>
      </c>
      <c r="AP99" s="94" t="s">
        <v>185</v>
      </c>
      <c r="AQ99" s="123" t="s">
        <v>191</v>
      </c>
      <c r="AR99" s="94" t="s">
        <v>185</v>
      </c>
      <c r="AS99" s="116" t="s">
        <v>191</v>
      </c>
      <c r="AT99" s="94" t="s">
        <v>185</v>
      </c>
      <c r="AU99" s="94"/>
      <c r="AV99" s="97" t="str">
        <f t="shared" si="1468"/>
        <v>нет остатка</v>
      </c>
      <c r="AW99" s="98">
        <f t="shared" si="1469"/>
        <v>0</v>
      </c>
      <c r="AX99" s="93"/>
      <c r="AY99" s="94">
        <f t="shared" si="1471"/>
        <v>0</v>
      </c>
      <c r="AZ99" s="93" t="s">
        <v>1034</v>
      </c>
      <c r="BA99" s="26"/>
      <c r="BB99" s="26" t="s">
        <v>420</v>
      </c>
      <c r="BC99" s="27"/>
      <c r="BD99" s="28"/>
      <c r="BE99" s="29">
        <v>0</v>
      </c>
      <c r="BF99" s="29">
        <f t="shared" si="1472"/>
        <v>0</v>
      </c>
      <c r="BG99" s="29">
        <v>0</v>
      </c>
      <c r="BH99" s="29">
        <f t="shared" si="1473"/>
        <v>0</v>
      </c>
      <c r="BI99" s="99">
        <v>0</v>
      </c>
      <c r="BJ99" s="109" t="s">
        <v>187</v>
      </c>
      <c r="BK99" s="100">
        <v>0</v>
      </c>
      <c r="BL99" s="100">
        <v>0</v>
      </c>
      <c r="BM99" s="100">
        <v>0</v>
      </c>
      <c r="BN99" s="100">
        <v>0</v>
      </c>
      <c r="BO99" s="100">
        <v>0</v>
      </c>
      <c r="BP99" s="100">
        <v>0</v>
      </c>
      <c r="BQ99" s="95">
        <f t="shared" si="1474"/>
        <v>0</v>
      </c>
      <c r="BR99" s="95">
        <f t="shared" si="1475"/>
        <v>0</v>
      </c>
      <c r="BS99" s="95">
        <f t="shared" ref="BS99:BW108" si="1512">BR99-BL99</f>
        <v>0</v>
      </c>
      <c r="BT99" s="95">
        <f t="shared" si="1512"/>
        <v>0</v>
      </c>
      <c r="BU99" s="95">
        <f t="shared" si="1512"/>
        <v>0</v>
      </c>
      <c r="BV99" s="95">
        <f t="shared" si="1512"/>
        <v>0</v>
      </c>
      <c r="BW99" s="95">
        <f t="shared" si="1512"/>
        <v>0</v>
      </c>
      <c r="BX99" s="95">
        <f t="shared" si="1477"/>
        <v>0</v>
      </c>
      <c r="BY99" s="95">
        <f t="shared" si="1477"/>
        <v>0</v>
      </c>
      <c r="BZ99" s="95">
        <f t="shared" si="1477"/>
        <v>0</v>
      </c>
      <c r="CA99" s="95">
        <f t="shared" si="1477"/>
        <v>0</v>
      </c>
      <c r="CB99" s="95">
        <f t="shared" si="1477"/>
        <v>0</v>
      </c>
      <c r="CC99" s="95">
        <f t="shared" si="1477"/>
        <v>0</v>
      </c>
      <c r="CD99" s="95">
        <f t="shared" si="1477"/>
        <v>0</v>
      </c>
      <c r="CE99" s="95">
        <f t="shared" si="1477"/>
        <v>0</v>
      </c>
      <c r="CF99" s="95">
        <f t="shared" si="1477"/>
        <v>0</v>
      </c>
      <c r="CG99" s="95">
        <f t="shared" si="1477"/>
        <v>0</v>
      </c>
      <c r="CH99" s="95">
        <f t="shared" si="1477"/>
        <v>0</v>
      </c>
      <c r="CI99" s="95">
        <f t="shared" si="1477"/>
        <v>0</v>
      </c>
      <c r="CJ99" s="95">
        <f t="shared" si="1477"/>
        <v>0</v>
      </c>
      <c r="CK99" s="95">
        <f t="shared" si="1477"/>
        <v>0</v>
      </c>
      <c r="CL99" s="95">
        <f t="shared" si="1477"/>
        <v>0</v>
      </c>
      <c r="CM99" s="95">
        <f t="shared" si="1477"/>
        <v>0</v>
      </c>
      <c r="CN99" s="95">
        <f t="shared" si="1477"/>
        <v>0</v>
      </c>
      <c r="CO99" s="95">
        <f t="shared" si="1477"/>
        <v>0</v>
      </c>
      <c r="CP99" s="100">
        <v>0</v>
      </c>
      <c r="CQ99" s="100">
        <v>0</v>
      </c>
      <c r="CR99" s="100">
        <v>0</v>
      </c>
      <c r="CS99" s="100">
        <v>0</v>
      </c>
      <c r="CT99" s="100">
        <v>0</v>
      </c>
      <c r="CU99" s="100">
        <v>0</v>
      </c>
      <c r="CV99" s="101">
        <f t="shared" si="1478"/>
        <v>0</v>
      </c>
      <c r="CW99" s="31" t="s">
        <v>187</v>
      </c>
      <c r="CX99" s="31" t="s">
        <v>187</v>
      </c>
      <c r="CY99" s="62">
        <v>0</v>
      </c>
      <c r="CZ99" s="62">
        <v>0</v>
      </c>
      <c r="DA99" s="102">
        <f t="shared" si="1479"/>
        <v>0</v>
      </c>
      <c r="DB99" s="62">
        <f t="shared" si="1480"/>
        <v>0</v>
      </c>
      <c r="DC99" s="62">
        <f t="shared" si="1481"/>
        <v>0</v>
      </c>
      <c r="DD99" s="102">
        <f t="shared" si="1482"/>
        <v>0</v>
      </c>
      <c r="DE99" s="31">
        <v>0</v>
      </c>
      <c r="DG99" s="31">
        <v>0</v>
      </c>
      <c r="DH99" s="48">
        <f t="shared" si="1483"/>
        <v>0</v>
      </c>
      <c r="DI99" s="62">
        <v>0</v>
      </c>
      <c r="DJ99" s="62">
        <v>0</v>
      </c>
      <c r="DK99" s="48">
        <f t="shared" si="1484"/>
        <v>0</v>
      </c>
      <c r="DL99" s="62">
        <v>0</v>
      </c>
      <c r="DM99" s="62">
        <v>0</v>
      </c>
      <c r="DN99" s="62">
        <v>0</v>
      </c>
      <c r="DO99" s="62">
        <v>0</v>
      </c>
      <c r="DP99" s="48">
        <f t="shared" si="1485"/>
        <v>0</v>
      </c>
      <c r="DQ99" s="62">
        <v>0</v>
      </c>
      <c r="DR99" s="62">
        <v>0</v>
      </c>
      <c r="DS99" s="62">
        <v>0</v>
      </c>
      <c r="DT99" s="62">
        <v>0</v>
      </c>
      <c r="DU99" s="48">
        <f t="shared" si="1486"/>
        <v>0</v>
      </c>
      <c r="DV99" s="62">
        <v>0</v>
      </c>
      <c r="DW99" s="62">
        <v>0</v>
      </c>
      <c r="DX99" s="62">
        <f t="shared" si="1487"/>
        <v>0</v>
      </c>
      <c r="DY99" s="62">
        <f t="shared" si="1488"/>
        <v>0</v>
      </c>
      <c r="DZ99" s="48">
        <f t="shared" si="1489"/>
        <v>0</v>
      </c>
      <c r="EA99" s="62">
        <f t="shared" si="1490"/>
        <v>0</v>
      </c>
      <c r="EB99" s="62">
        <f t="shared" si="1491"/>
        <v>0</v>
      </c>
      <c r="EC99" s="48">
        <f t="shared" si="1492"/>
        <v>0</v>
      </c>
      <c r="ED99" s="62">
        <f t="shared" si="1493"/>
        <v>0</v>
      </c>
      <c r="EE99" s="62">
        <f t="shared" si="1494"/>
        <v>0</v>
      </c>
      <c r="EF99" s="48">
        <f t="shared" si="1495"/>
        <v>0</v>
      </c>
      <c r="EG99" s="62">
        <f t="shared" si="1496"/>
        <v>0</v>
      </c>
      <c r="EH99" s="62">
        <f t="shared" si="1497"/>
        <v>0</v>
      </c>
      <c r="EI99" s="48">
        <f t="shared" si="1498"/>
        <v>0</v>
      </c>
      <c r="EJ99" s="62">
        <f t="shared" si="1499"/>
        <v>0</v>
      </c>
      <c r="EK99" s="62">
        <f t="shared" si="1500"/>
        <v>0</v>
      </c>
      <c r="EL99" s="48">
        <f t="shared" si="1501"/>
        <v>0</v>
      </c>
      <c r="EM99" s="62">
        <f t="shared" si="1502"/>
        <v>0</v>
      </c>
      <c r="EN99" s="62">
        <f t="shared" si="1503"/>
        <v>0</v>
      </c>
      <c r="EO99" s="48">
        <f t="shared" si="1504"/>
        <v>0</v>
      </c>
      <c r="EP99" s="62">
        <f t="shared" si="1505"/>
        <v>0</v>
      </c>
      <c r="EQ99" s="62">
        <f t="shared" si="1505"/>
        <v>0</v>
      </c>
      <c r="ER99" s="62">
        <f t="shared" si="1505"/>
        <v>0</v>
      </c>
      <c r="ES99" s="62">
        <f t="shared" si="1506"/>
        <v>0</v>
      </c>
      <c r="ET99" s="62">
        <f t="shared" si="1506"/>
        <v>0</v>
      </c>
      <c r="EU99" s="62">
        <f t="shared" si="1506"/>
        <v>0</v>
      </c>
      <c r="EV99" s="31" t="s">
        <v>498</v>
      </c>
      <c r="EW99" s="103">
        <v>0</v>
      </c>
      <c r="EX99" s="104">
        <v>540</v>
      </c>
      <c r="EY99" s="104">
        <v>1</v>
      </c>
      <c r="EZ99" s="104"/>
      <c r="FA99" s="104"/>
      <c r="FB99" s="119"/>
      <c r="FC99" s="119"/>
      <c r="FE99" s="105">
        <v>0</v>
      </c>
      <c r="FF99" s="105">
        <v>0</v>
      </c>
      <c r="FG99" s="105">
        <v>296.94</v>
      </c>
      <c r="FH99" s="106">
        <f>FG99</f>
        <v>296.94</v>
      </c>
      <c r="FI99" s="107" t="b">
        <f t="shared" si="1507"/>
        <v>1</v>
      </c>
      <c r="FJ99" s="34" t="s">
        <v>27</v>
      </c>
      <c r="FK99" s="104">
        <v>0</v>
      </c>
      <c r="FL99" s="104" t="s">
        <v>420</v>
      </c>
      <c r="FM99" s="104">
        <v>0</v>
      </c>
      <c r="FN99" s="104">
        <v>0</v>
      </c>
      <c r="FO99" s="104">
        <v>0</v>
      </c>
      <c r="FP99" s="104"/>
      <c r="FQ99" s="104">
        <v>0</v>
      </c>
      <c r="FR99" s="104" t="b">
        <f t="shared" si="1033"/>
        <v>0</v>
      </c>
      <c r="FS99" s="104" t="b">
        <f t="shared" si="1034"/>
        <v>1</v>
      </c>
      <c r="FT99" s="104" t="b">
        <f t="shared" si="1035"/>
        <v>0</v>
      </c>
      <c r="FU99" s="104" t="b">
        <f t="shared" si="1036"/>
        <v>0</v>
      </c>
      <c r="FV99" s="104" t="b">
        <f t="shared" si="1037"/>
        <v>1</v>
      </c>
      <c r="FW99" s="104"/>
      <c r="FX99" s="104" t="b">
        <f t="shared" si="1508"/>
        <v>1</v>
      </c>
      <c r="FY99" s="104" t="s">
        <v>230</v>
      </c>
      <c r="FZ99" s="104" t="b">
        <f t="shared" si="1509"/>
        <v>0</v>
      </c>
      <c r="GA99" s="104">
        <v>0</v>
      </c>
      <c r="GB99" s="104" t="s">
        <v>216</v>
      </c>
      <c r="GC99" s="104"/>
      <c r="GD99" s="104" t="s">
        <v>230</v>
      </c>
      <c r="GE99" s="104">
        <v>0</v>
      </c>
      <c r="GF99" s="104" t="e">
        <v>#N/A</v>
      </c>
      <c r="GG99" s="104">
        <v>0</v>
      </c>
      <c r="GH99" s="104" t="b">
        <f t="shared" si="1510"/>
        <v>0</v>
      </c>
      <c r="GI99" s="108" t="b">
        <f t="shared" si="1511"/>
        <v>0</v>
      </c>
      <c r="GJ99" s="31" t="s">
        <v>203</v>
      </c>
    </row>
    <row r="100" spans="1:193" s="31" customFormat="1" ht="30" hidden="1" x14ac:dyDescent="0.25">
      <c r="A100" s="109">
        <v>149458</v>
      </c>
      <c r="B100" s="109">
        <v>0</v>
      </c>
      <c r="C100" s="110" t="s">
        <v>214</v>
      </c>
      <c r="D100" s="109" t="s">
        <v>418</v>
      </c>
      <c r="E100" s="109" t="s">
        <v>421</v>
      </c>
      <c r="F100" s="109">
        <v>0</v>
      </c>
      <c r="G100" s="110"/>
      <c r="H100" s="109" t="s">
        <v>188</v>
      </c>
      <c r="I100" s="109" t="s">
        <v>228</v>
      </c>
      <c r="J100" s="109" t="s">
        <v>228</v>
      </c>
      <c r="K100" s="109"/>
      <c r="L100" s="109">
        <v>0</v>
      </c>
      <c r="M100" s="109"/>
      <c r="N100" s="111">
        <v>0</v>
      </c>
      <c r="O100" s="111">
        <v>0</v>
      </c>
      <c r="P100" s="111" t="str">
        <f t="shared" si="1452"/>
        <v>нет минмакс</v>
      </c>
      <c r="Q100" s="95">
        <v>496</v>
      </c>
      <c r="R100" s="95">
        <f t="shared" si="1453"/>
        <v>124858.08</v>
      </c>
      <c r="S100" s="112">
        <v>496</v>
      </c>
      <c r="T100" s="112">
        <v>124858.08</v>
      </c>
      <c r="U100" s="112">
        <f t="shared" si="1454"/>
        <v>1</v>
      </c>
      <c r="V100" s="113">
        <f t="shared" si="1455"/>
        <v>496</v>
      </c>
      <c r="W100" s="113">
        <f t="shared" si="1456"/>
        <v>124858.08</v>
      </c>
      <c r="X100" s="113">
        <f t="shared" si="1457"/>
        <v>1</v>
      </c>
      <c r="Y100" s="113"/>
      <c r="Z100" s="95">
        <v>496</v>
      </c>
      <c r="AA100" s="95">
        <v>0</v>
      </c>
      <c r="AB100" s="95">
        <v>0</v>
      </c>
      <c r="AC100" s="95">
        <v>0</v>
      </c>
      <c r="AD100" s="95">
        <v>0</v>
      </c>
      <c r="AE100" s="95">
        <f t="shared" si="1458"/>
        <v>0</v>
      </c>
      <c r="AF100" s="95">
        <f t="shared" si="1459"/>
        <v>0</v>
      </c>
      <c r="AG100" s="114">
        <v>0</v>
      </c>
      <c r="AH100" s="95">
        <f t="shared" si="1460"/>
        <v>496</v>
      </c>
      <c r="AI100" s="115">
        <f t="shared" si="1461"/>
        <v>124858.08</v>
      </c>
      <c r="AJ100" s="95">
        <f t="shared" si="1462"/>
        <v>0</v>
      </c>
      <c r="AK100" s="95">
        <f t="shared" si="1463"/>
        <v>0</v>
      </c>
      <c r="AL100" s="95">
        <f t="shared" si="1464"/>
        <v>0</v>
      </c>
      <c r="AM100" s="95">
        <f t="shared" si="1465"/>
        <v>0</v>
      </c>
      <c r="AN100" s="95" t="str">
        <f t="shared" si="1466"/>
        <v>нет оборота</v>
      </c>
      <c r="AO100" s="95" t="str">
        <f t="shared" si="1467"/>
        <v>нет плана</v>
      </c>
      <c r="AP100" s="29" t="s">
        <v>195</v>
      </c>
      <c r="AQ100" s="116" t="s">
        <v>200</v>
      </c>
      <c r="AR100" s="29" t="s">
        <v>195</v>
      </c>
      <c r="AS100" s="116" t="s">
        <v>200</v>
      </c>
      <c r="AT100" s="94" t="s">
        <v>195</v>
      </c>
      <c r="AU100" s="25"/>
      <c r="AV100" s="97" t="str">
        <f t="shared" si="1468"/>
        <v>Нет планов</v>
      </c>
      <c r="AW100" s="117">
        <f t="shared" si="1469"/>
        <v>124858.08</v>
      </c>
      <c r="AX100" s="14">
        <f t="shared" ref="AX100:AX102" si="1513">MONTH(BC100)-6</f>
        <v>3</v>
      </c>
      <c r="AY100" s="25">
        <f t="shared" si="1471"/>
        <v>0</v>
      </c>
      <c r="AZ100" s="109" t="s">
        <v>1034</v>
      </c>
      <c r="BA100" s="26" t="s">
        <v>196</v>
      </c>
      <c r="BB100" s="26" t="s">
        <v>420</v>
      </c>
      <c r="BC100" s="27">
        <v>45930</v>
      </c>
      <c r="BD100" s="28"/>
      <c r="BE100" s="29">
        <v>0</v>
      </c>
      <c r="BF100" s="29">
        <f t="shared" si="1472"/>
        <v>0</v>
      </c>
      <c r="BG100" s="29">
        <v>0</v>
      </c>
      <c r="BH100" s="29">
        <f t="shared" si="1473"/>
        <v>0</v>
      </c>
      <c r="BI100" s="99">
        <v>0</v>
      </c>
      <c r="BJ100" s="109">
        <v>0</v>
      </c>
      <c r="BK100" s="95">
        <v>0</v>
      </c>
      <c r="BL100" s="95">
        <v>0</v>
      </c>
      <c r="BM100" s="95">
        <v>0</v>
      </c>
      <c r="BN100" s="95">
        <v>0</v>
      </c>
      <c r="BO100" s="95">
        <v>0</v>
      </c>
      <c r="BP100" s="95">
        <v>0</v>
      </c>
      <c r="BQ100" s="95">
        <f t="shared" si="1474"/>
        <v>0</v>
      </c>
      <c r="BR100" s="95">
        <f t="shared" si="1475"/>
        <v>496</v>
      </c>
      <c r="BS100" s="95">
        <f t="shared" si="1512"/>
        <v>496</v>
      </c>
      <c r="BT100" s="95">
        <f t="shared" si="1512"/>
        <v>496</v>
      </c>
      <c r="BU100" s="95">
        <f t="shared" si="1512"/>
        <v>496</v>
      </c>
      <c r="BV100" s="95">
        <f t="shared" si="1512"/>
        <v>496</v>
      </c>
      <c r="BW100" s="95">
        <f t="shared" si="1512"/>
        <v>496</v>
      </c>
      <c r="BX100" s="95">
        <f t="shared" si="1477"/>
        <v>496</v>
      </c>
      <c r="BY100" s="95">
        <f t="shared" si="1477"/>
        <v>496</v>
      </c>
      <c r="BZ100" s="95">
        <f t="shared" si="1477"/>
        <v>496</v>
      </c>
      <c r="CA100" s="95">
        <f t="shared" si="1477"/>
        <v>496</v>
      </c>
      <c r="CB100" s="95">
        <f t="shared" si="1477"/>
        <v>496</v>
      </c>
      <c r="CC100" s="95">
        <f t="shared" si="1477"/>
        <v>496</v>
      </c>
      <c r="CD100" s="95">
        <f t="shared" si="1477"/>
        <v>496</v>
      </c>
      <c r="CE100" s="95">
        <f t="shared" si="1477"/>
        <v>496</v>
      </c>
      <c r="CF100" s="95">
        <f t="shared" si="1477"/>
        <v>496</v>
      </c>
      <c r="CG100" s="95">
        <f t="shared" si="1477"/>
        <v>496</v>
      </c>
      <c r="CH100" s="95">
        <f t="shared" si="1477"/>
        <v>496</v>
      </c>
      <c r="CI100" s="95">
        <f t="shared" si="1477"/>
        <v>496</v>
      </c>
      <c r="CJ100" s="95">
        <f t="shared" si="1477"/>
        <v>496</v>
      </c>
      <c r="CK100" s="95">
        <f t="shared" si="1477"/>
        <v>496</v>
      </c>
      <c r="CL100" s="95">
        <f t="shared" si="1477"/>
        <v>496</v>
      </c>
      <c r="CM100" s="95">
        <f t="shared" si="1477"/>
        <v>496</v>
      </c>
      <c r="CN100" s="95">
        <f t="shared" si="1477"/>
        <v>496</v>
      </c>
      <c r="CO100" s="95">
        <f t="shared" si="1477"/>
        <v>496</v>
      </c>
      <c r="CP100" s="100">
        <v>0</v>
      </c>
      <c r="CQ100" s="100">
        <v>0</v>
      </c>
      <c r="CR100" s="100">
        <v>0</v>
      </c>
      <c r="CS100" s="100">
        <v>0</v>
      </c>
      <c r="CT100" s="100">
        <v>0</v>
      </c>
      <c r="CU100" s="100">
        <v>0</v>
      </c>
      <c r="CV100" s="121">
        <f t="shared" si="1478"/>
        <v>0</v>
      </c>
      <c r="CW100" s="31">
        <v>0</v>
      </c>
      <c r="CX100" s="31">
        <v>6</v>
      </c>
      <c r="CY100" s="62">
        <v>0</v>
      </c>
      <c r="CZ100" s="62">
        <v>0</v>
      </c>
      <c r="DA100" s="102">
        <f t="shared" si="1479"/>
        <v>0</v>
      </c>
      <c r="DB100" s="62">
        <f t="shared" si="1480"/>
        <v>0</v>
      </c>
      <c r="DC100" s="62">
        <f t="shared" si="1481"/>
        <v>0</v>
      </c>
      <c r="DD100" s="102">
        <f t="shared" si="1482"/>
        <v>0</v>
      </c>
      <c r="DE100" s="31">
        <v>0</v>
      </c>
      <c r="DF100" s="31">
        <v>30</v>
      </c>
      <c r="DG100" s="31">
        <v>0</v>
      </c>
      <c r="DH100" s="48">
        <f t="shared" si="1483"/>
        <v>0</v>
      </c>
      <c r="DI100" s="62">
        <v>496</v>
      </c>
      <c r="DJ100" s="62">
        <v>124858.02</v>
      </c>
      <c r="DK100" s="48">
        <f t="shared" si="1484"/>
        <v>1</v>
      </c>
      <c r="DL100" s="62">
        <v>0</v>
      </c>
      <c r="DM100" s="62">
        <v>0</v>
      </c>
      <c r="DN100" s="62">
        <v>496</v>
      </c>
      <c r="DO100" s="62">
        <v>124858.02</v>
      </c>
      <c r="DP100" s="48">
        <f t="shared" si="1485"/>
        <v>1</v>
      </c>
      <c r="DQ100" s="62">
        <v>0</v>
      </c>
      <c r="DR100" s="62">
        <v>0</v>
      </c>
      <c r="DS100" s="62">
        <v>496</v>
      </c>
      <c r="DT100" s="62">
        <v>124858.02</v>
      </c>
      <c r="DU100" s="48">
        <f t="shared" si="1486"/>
        <v>1</v>
      </c>
      <c r="DV100" s="62">
        <v>0</v>
      </c>
      <c r="DW100" s="62">
        <v>0</v>
      </c>
      <c r="DX100" s="62">
        <f t="shared" si="1487"/>
        <v>0</v>
      </c>
      <c r="DY100" s="62">
        <f t="shared" si="1488"/>
        <v>0</v>
      </c>
      <c r="DZ100" s="48">
        <f t="shared" si="1489"/>
        <v>0</v>
      </c>
      <c r="EA100" s="62">
        <f t="shared" si="1490"/>
        <v>0</v>
      </c>
      <c r="EB100" s="62">
        <f t="shared" si="1491"/>
        <v>0</v>
      </c>
      <c r="EC100" s="48">
        <f t="shared" si="1492"/>
        <v>0</v>
      </c>
      <c r="ED100" s="62">
        <f t="shared" si="1493"/>
        <v>0</v>
      </c>
      <c r="EE100" s="62">
        <f t="shared" si="1494"/>
        <v>0</v>
      </c>
      <c r="EF100" s="48">
        <f t="shared" si="1495"/>
        <v>0</v>
      </c>
      <c r="EG100" s="62">
        <f t="shared" si="1496"/>
        <v>0</v>
      </c>
      <c r="EH100" s="62">
        <f t="shared" si="1497"/>
        <v>0</v>
      </c>
      <c r="EI100" s="48">
        <f t="shared" si="1498"/>
        <v>0</v>
      </c>
      <c r="EJ100" s="62">
        <f t="shared" si="1499"/>
        <v>0</v>
      </c>
      <c r="EK100" s="62">
        <f t="shared" si="1500"/>
        <v>0</v>
      </c>
      <c r="EL100" s="48">
        <f t="shared" si="1501"/>
        <v>0</v>
      </c>
      <c r="EM100" s="62">
        <f t="shared" si="1502"/>
        <v>0</v>
      </c>
      <c r="EN100" s="62">
        <f t="shared" si="1503"/>
        <v>0</v>
      </c>
      <c r="EO100" s="48">
        <f t="shared" si="1504"/>
        <v>0</v>
      </c>
      <c r="EP100" s="62">
        <f t="shared" si="1505"/>
        <v>0</v>
      </c>
      <c r="EQ100" s="62">
        <f t="shared" si="1505"/>
        <v>0</v>
      </c>
      <c r="ER100" s="62">
        <f t="shared" si="1505"/>
        <v>0</v>
      </c>
      <c r="ES100" s="62">
        <f t="shared" si="1506"/>
        <v>0</v>
      </c>
      <c r="ET100" s="62">
        <f t="shared" si="1506"/>
        <v>0</v>
      </c>
      <c r="EU100" s="62">
        <f t="shared" si="1506"/>
        <v>0</v>
      </c>
      <c r="EV100" s="31" t="s">
        <v>192</v>
      </c>
      <c r="EW100" s="103">
        <v>0</v>
      </c>
      <c r="EX100" s="31">
        <f>EZ100</f>
        <v>1000</v>
      </c>
      <c r="EY100" s="31">
        <f>FA100</f>
        <v>1</v>
      </c>
      <c r="EZ100" s="31">
        <v>1000</v>
      </c>
      <c r="FA100" s="31">
        <v>1</v>
      </c>
      <c r="FB100" s="119"/>
      <c r="FC100" s="119"/>
      <c r="FE100" s="105">
        <v>251.73</v>
      </c>
      <c r="FF100" s="105">
        <v>251.73</v>
      </c>
      <c r="FG100" s="105">
        <v>251.73</v>
      </c>
      <c r="FH100" s="106">
        <v>251.73</v>
      </c>
      <c r="FI100" s="107" t="b">
        <f t="shared" si="1507"/>
        <v>1</v>
      </c>
      <c r="FJ100" s="34"/>
      <c r="FK100" s="104" t="s">
        <v>196</v>
      </c>
      <c r="FL100" s="104" t="s">
        <v>420</v>
      </c>
      <c r="FM100" s="104">
        <v>45930</v>
      </c>
      <c r="FN100" s="104">
        <v>0</v>
      </c>
      <c r="FO100" s="104">
        <v>0</v>
      </c>
      <c r="FP100" s="104"/>
      <c r="FQ100" s="104">
        <v>0</v>
      </c>
      <c r="FR100" s="103" t="b">
        <f t="shared" si="1033"/>
        <v>1</v>
      </c>
      <c r="FS100" s="103" t="b">
        <f t="shared" si="1034"/>
        <v>1</v>
      </c>
      <c r="FT100" s="103" t="b">
        <f t="shared" si="1035"/>
        <v>1</v>
      </c>
      <c r="FU100" s="103" t="b">
        <f t="shared" si="1036"/>
        <v>0</v>
      </c>
      <c r="FV100" s="103" t="b">
        <f t="shared" si="1037"/>
        <v>1</v>
      </c>
      <c r="FW100" s="103"/>
      <c r="FX100" s="120" t="b">
        <f t="shared" si="1508"/>
        <v>1</v>
      </c>
      <c r="FY100" s="104" t="s">
        <v>230</v>
      </c>
      <c r="FZ100" s="104" t="b">
        <f t="shared" si="1509"/>
        <v>0</v>
      </c>
      <c r="GA100" s="104">
        <v>0</v>
      </c>
      <c r="GB100" s="104">
        <v>0</v>
      </c>
      <c r="GD100" s="104" t="s">
        <v>214</v>
      </c>
      <c r="GE100" s="104">
        <v>0</v>
      </c>
      <c r="GF100" s="104" t="e">
        <v>#N/A</v>
      </c>
      <c r="GG100" s="104">
        <v>0</v>
      </c>
      <c r="GH100" s="104" t="b">
        <f t="shared" si="1510"/>
        <v>1</v>
      </c>
      <c r="GI100" s="8" t="b">
        <f t="shared" si="1511"/>
        <v>0</v>
      </c>
      <c r="GJ100" s="31" t="s">
        <v>203</v>
      </c>
      <c r="GK100" s="31">
        <v>1</v>
      </c>
    </row>
    <row r="101" spans="1:193" s="31" customFormat="1" ht="30" hidden="1" x14ac:dyDescent="0.25">
      <c r="A101" s="109">
        <v>149551</v>
      </c>
      <c r="B101" s="109">
        <v>567311</v>
      </c>
      <c r="C101" s="110" t="s">
        <v>214</v>
      </c>
      <c r="D101" s="109" t="s">
        <v>418</v>
      </c>
      <c r="E101" s="109" t="s">
        <v>422</v>
      </c>
      <c r="F101" s="109" t="s">
        <v>216</v>
      </c>
      <c r="G101" s="110"/>
      <c r="H101" s="109" t="s">
        <v>188</v>
      </c>
      <c r="I101" s="109" t="s">
        <v>189</v>
      </c>
      <c r="J101" s="109" t="s">
        <v>189</v>
      </c>
      <c r="K101" s="109"/>
      <c r="L101" s="109">
        <v>0</v>
      </c>
      <c r="M101" s="109"/>
      <c r="N101" s="111">
        <v>324</v>
      </c>
      <c r="O101" s="111">
        <v>1404</v>
      </c>
      <c r="P101" s="111" t="str">
        <f t="shared" si="1452"/>
        <v>больше макс</v>
      </c>
      <c r="Q101" s="95">
        <v>6000</v>
      </c>
      <c r="R101" s="95">
        <f t="shared" si="1453"/>
        <v>36120</v>
      </c>
      <c r="S101" s="112">
        <v>5000</v>
      </c>
      <c r="T101" s="112">
        <v>24400</v>
      </c>
      <c r="U101" s="112">
        <f t="shared" si="1454"/>
        <v>0</v>
      </c>
      <c r="V101" s="113">
        <f t="shared" si="1455"/>
        <v>6000</v>
      </c>
      <c r="W101" s="113">
        <f t="shared" si="1456"/>
        <v>36120</v>
      </c>
      <c r="X101" s="113">
        <f t="shared" si="1457"/>
        <v>0</v>
      </c>
      <c r="Y101" s="113"/>
      <c r="Z101" s="95">
        <v>6000</v>
      </c>
      <c r="AA101" s="95">
        <v>0</v>
      </c>
      <c r="AB101" s="95">
        <v>0</v>
      </c>
      <c r="AC101" s="95">
        <v>0</v>
      </c>
      <c r="AD101" s="95">
        <v>0</v>
      </c>
      <c r="AE101" s="95">
        <f t="shared" si="1458"/>
        <v>0</v>
      </c>
      <c r="AF101" s="95">
        <f t="shared" si="1459"/>
        <v>0</v>
      </c>
      <c r="AG101" s="114">
        <v>0</v>
      </c>
      <c r="AH101" s="95">
        <f t="shared" si="1460"/>
        <v>6000</v>
      </c>
      <c r="AI101" s="115">
        <f t="shared" si="1461"/>
        <v>36120</v>
      </c>
      <c r="AJ101" s="95">
        <f t="shared" si="1462"/>
        <v>0</v>
      </c>
      <c r="AK101" s="95">
        <f t="shared" ref="AK101:AK108" si="1514">SUM(CS101:CU101)</f>
        <v>0</v>
      </c>
      <c r="AL101" s="95">
        <f t="shared" si="1464"/>
        <v>0</v>
      </c>
      <c r="AM101" s="95">
        <f t="shared" si="1465"/>
        <v>0</v>
      </c>
      <c r="AN101" s="95" t="str">
        <f t="shared" si="1466"/>
        <v>нет оборота</v>
      </c>
      <c r="AO101" s="95" t="str">
        <f t="shared" si="1467"/>
        <v>нет плана</v>
      </c>
      <c r="AP101" s="29" t="s">
        <v>185</v>
      </c>
      <c r="AQ101" s="116" t="s">
        <v>186</v>
      </c>
      <c r="AR101" s="29" t="s">
        <v>195</v>
      </c>
      <c r="AS101" s="116" t="s">
        <v>200</v>
      </c>
      <c r="AT101" s="94" t="s">
        <v>195</v>
      </c>
      <c r="AU101" s="25"/>
      <c r="AV101" s="97" t="str">
        <f t="shared" si="1468"/>
        <v>Нет планов</v>
      </c>
      <c r="AW101" s="117">
        <f t="shared" si="1469"/>
        <v>36120</v>
      </c>
      <c r="AX101" s="14">
        <f t="shared" si="1513"/>
        <v>3</v>
      </c>
      <c r="AY101" s="25">
        <f t="shared" si="1471"/>
        <v>0</v>
      </c>
      <c r="AZ101" s="109" t="s">
        <v>1034</v>
      </c>
      <c r="BA101" s="26" t="s">
        <v>196</v>
      </c>
      <c r="BB101" s="26" t="s">
        <v>420</v>
      </c>
      <c r="BC101" s="27">
        <v>45930</v>
      </c>
      <c r="BD101" s="28"/>
      <c r="BE101" s="29">
        <v>0</v>
      </c>
      <c r="BF101" s="29">
        <f t="shared" si="1472"/>
        <v>0</v>
      </c>
      <c r="BG101" s="29">
        <v>0</v>
      </c>
      <c r="BH101" s="29">
        <f t="shared" si="1473"/>
        <v>0</v>
      </c>
      <c r="BI101" s="99">
        <v>0</v>
      </c>
      <c r="BJ101" s="109">
        <v>0</v>
      </c>
      <c r="BK101" s="95">
        <v>0</v>
      </c>
      <c r="BL101" s="95">
        <v>0</v>
      </c>
      <c r="BM101" s="95">
        <v>0</v>
      </c>
      <c r="BN101" s="95">
        <v>0</v>
      </c>
      <c r="BO101" s="95">
        <v>0</v>
      </c>
      <c r="BP101" s="95">
        <v>0</v>
      </c>
      <c r="BQ101" s="95">
        <f t="shared" si="1474"/>
        <v>0</v>
      </c>
      <c r="BR101" s="95">
        <f t="shared" si="1475"/>
        <v>6000</v>
      </c>
      <c r="BS101" s="95">
        <f t="shared" si="1512"/>
        <v>6000</v>
      </c>
      <c r="BT101" s="95">
        <f t="shared" si="1512"/>
        <v>6000</v>
      </c>
      <c r="BU101" s="95">
        <f t="shared" si="1512"/>
        <v>6000</v>
      </c>
      <c r="BV101" s="95">
        <f t="shared" si="1512"/>
        <v>6000</v>
      </c>
      <c r="BW101" s="95">
        <f t="shared" si="1512"/>
        <v>6000</v>
      </c>
      <c r="BX101" s="95">
        <f t="shared" si="1477"/>
        <v>6000</v>
      </c>
      <c r="BY101" s="95">
        <f t="shared" si="1477"/>
        <v>6000</v>
      </c>
      <c r="BZ101" s="95">
        <f t="shared" si="1477"/>
        <v>6000</v>
      </c>
      <c r="CA101" s="95">
        <f t="shared" si="1477"/>
        <v>6000</v>
      </c>
      <c r="CB101" s="95">
        <f t="shared" si="1477"/>
        <v>6000</v>
      </c>
      <c r="CC101" s="95">
        <f t="shared" si="1477"/>
        <v>6000</v>
      </c>
      <c r="CD101" s="95">
        <f t="shared" si="1477"/>
        <v>6000</v>
      </c>
      <c r="CE101" s="95">
        <f t="shared" si="1477"/>
        <v>6000</v>
      </c>
      <c r="CF101" s="95">
        <f t="shared" si="1477"/>
        <v>6000</v>
      </c>
      <c r="CG101" s="95">
        <f t="shared" si="1477"/>
        <v>6000</v>
      </c>
      <c r="CH101" s="95">
        <f t="shared" si="1477"/>
        <v>6000</v>
      </c>
      <c r="CI101" s="95">
        <f t="shared" si="1477"/>
        <v>6000</v>
      </c>
      <c r="CJ101" s="95">
        <f t="shared" si="1477"/>
        <v>6000</v>
      </c>
      <c r="CK101" s="95">
        <f t="shared" si="1477"/>
        <v>6000</v>
      </c>
      <c r="CL101" s="95">
        <f t="shared" si="1477"/>
        <v>6000</v>
      </c>
      <c r="CM101" s="95">
        <f t="shared" si="1477"/>
        <v>6000</v>
      </c>
      <c r="CN101" s="95">
        <f t="shared" si="1477"/>
        <v>6000</v>
      </c>
      <c r="CO101" s="95">
        <f t="shared" si="1477"/>
        <v>6000</v>
      </c>
      <c r="CP101" s="100">
        <v>0</v>
      </c>
      <c r="CQ101" s="100">
        <v>0</v>
      </c>
      <c r="CR101" s="100">
        <v>0</v>
      </c>
      <c r="CS101" s="100">
        <v>0</v>
      </c>
      <c r="CT101" s="100">
        <v>0</v>
      </c>
      <c r="CU101" s="100">
        <v>0</v>
      </c>
      <c r="CV101" s="121">
        <f t="shared" si="1478"/>
        <v>0</v>
      </c>
      <c r="CW101" s="31">
        <v>0</v>
      </c>
      <c r="CX101" s="31">
        <v>10</v>
      </c>
      <c r="CY101" s="62">
        <v>0</v>
      </c>
      <c r="CZ101" s="62">
        <v>0</v>
      </c>
      <c r="DA101" s="102">
        <f t="shared" si="1479"/>
        <v>0</v>
      </c>
      <c r="DB101" s="62">
        <f t="shared" si="1480"/>
        <v>0</v>
      </c>
      <c r="DC101" s="62">
        <f t="shared" si="1481"/>
        <v>0</v>
      </c>
      <c r="DD101" s="102">
        <f t="shared" si="1482"/>
        <v>0</v>
      </c>
      <c r="DE101" s="31">
        <v>0</v>
      </c>
      <c r="DF101" s="31">
        <v>90</v>
      </c>
      <c r="DG101" s="31">
        <v>0</v>
      </c>
      <c r="DH101" s="48">
        <f t="shared" si="1483"/>
        <v>0</v>
      </c>
      <c r="DI101" s="62">
        <v>5000</v>
      </c>
      <c r="DJ101" s="62">
        <v>24375.65</v>
      </c>
      <c r="DK101" s="48">
        <f t="shared" si="1484"/>
        <v>0</v>
      </c>
      <c r="DL101" s="62">
        <v>0</v>
      </c>
      <c r="DM101" s="62">
        <v>0</v>
      </c>
      <c r="DN101" s="62">
        <v>5000</v>
      </c>
      <c r="DO101" s="62">
        <v>24375.65</v>
      </c>
      <c r="DP101" s="48">
        <f t="shared" si="1485"/>
        <v>0</v>
      </c>
      <c r="DQ101" s="62">
        <v>0</v>
      </c>
      <c r="DR101" s="62">
        <v>0</v>
      </c>
      <c r="DS101" s="62">
        <v>5000</v>
      </c>
      <c r="DT101" s="62">
        <v>24375.65</v>
      </c>
      <c r="DU101" s="48">
        <f t="shared" si="1486"/>
        <v>0</v>
      </c>
      <c r="DV101" s="62">
        <v>0</v>
      </c>
      <c r="DW101" s="62">
        <v>0</v>
      </c>
      <c r="DX101" s="62">
        <f t="shared" si="1487"/>
        <v>0</v>
      </c>
      <c r="DY101" s="62">
        <f t="shared" si="1488"/>
        <v>0</v>
      </c>
      <c r="DZ101" s="48">
        <f t="shared" si="1489"/>
        <v>0</v>
      </c>
      <c r="EA101" s="62">
        <f t="shared" si="1490"/>
        <v>0</v>
      </c>
      <c r="EB101" s="62">
        <f t="shared" si="1491"/>
        <v>0</v>
      </c>
      <c r="EC101" s="48">
        <f t="shared" si="1492"/>
        <v>0</v>
      </c>
      <c r="ED101" s="62">
        <f t="shared" si="1493"/>
        <v>0</v>
      </c>
      <c r="EE101" s="62">
        <f t="shared" si="1494"/>
        <v>0</v>
      </c>
      <c r="EF101" s="48">
        <f t="shared" si="1495"/>
        <v>0</v>
      </c>
      <c r="EG101" s="62">
        <f t="shared" si="1496"/>
        <v>0</v>
      </c>
      <c r="EH101" s="62">
        <f t="shared" si="1497"/>
        <v>0</v>
      </c>
      <c r="EI101" s="48">
        <f t="shared" si="1498"/>
        <v>0</v>
      </c>
      <c r="EJ101" s="62">
        <f t="shared" si="1499"/>
        <v>0</v>
      </c>
      <c r="EK101" s="62">
        <f t="shared" si="1500"/>
        <v>0</v>
      </c>
      <c r="EL101" s="48">
        <f t="shared" si="1501"/>
        <v>0</v>
      </c>
      <c r="EM101" s="62">
        <f t="shared" si="1502"/>
        <v>0</v>
      </c>
      <c r="EN101" s="62">
        <f t="shared" si="1503"/>
        <v>0</v>
      </c>
      <c r="EO101" s="48">
        <f t="shared" si="1504"/>
        <v>0</v>
      </c>
      <c r="EP101" s="62">
        <f t="shared" si="1505"/>
        <v>0</v>
      </c>
      <c r="EQ101" s="62">
        <f t="shared" si="1505"/>
        <v>0</v>
      </c>
      <c r="ER101" s="62">
        <f t="shared" si="1505"/>
        <v>0</v>
      </c>
      <c r="ES101" s="62">
        <f t="shared" si="1506"/>
        <v>0</v>
      </c>
      <c r="ET101" s="62">
        <f t="shared" si="1506"/>
        <v>0</v>
      </c>
      <c r="EU101" s="62">
        <f t="shared" si="1506"/>
        <v>0</v>
      </c>
      <c r="EV101" s="31" t="s">
        <v>192</v>
      </c>
      <c r="EW101" s="103">
        <v>0</v>
      </c>
      <c r="EX101" s="31">
        <v>0</v>
      </c>
      <c r="EY101" s="31">
        <v>0</v>
      </c>
      <c r="FB101" s="119"/>
      <c r="FC101" s="119"/>
      <c r="FE101" s="105">
        <v>4.88</v>
      </c>
      <c r="FF101" s="105">
        <v>4.88</v>
      </c>
      <c r="FG101" s="105">
        <v>6.02</v>
      </c>
      <c r="FH101" s="106">
        <v>6.02</v>
      </c>
      <c r="FI101" s="107" t="b">
        <f t="shared" si="1507"/>
        <v>0</v>
      </c>
      <c r="FJ101" s="34"/>
      <c r="FK101" s="104" t="s">
        <v>196</v>
      </c>
      <c r="FL101" s="104" t="s">
        <v>420</v>
      </c>
      <c r="FM101" s="104">
        <v>45930</v>
      </c>
      <c r="FN101" s="104">
        <v>0</v>
      </c>
      <c r="FO101" s="104">
        <v>0</v>
      </c>
      <c r="FP101" s="104"/>
      <c r="FQ101" s="104">
        <v>0</v>
      </c>
      <c r="FR101" s="103" t="b">
        <f t="shared" si="1033"/>
        <v>1</v>
      </c>
      <c r="FS101" s="103" t="b">
        <f t="shared" si="1034"/>
        <v>1</v>
      </c>
      <c r="FT101" s="103" t="b">
        <f t="shared" si="1035"/>
        <v>1</v>
      </c>
      <c r="FU101" s="103" t="b">
        <f t="shared" si="1036"/>
        <v>0</v>
      </c>
      <c r="FV101" s="103" t="b">
        <f t="shared" si="1037"/>
        <v>1</v>
      </c>
      <c r="FW101" s="103"/>
      <c r="FX101" s="120" t="b">
        <f t="shared" si="1508"/>
        <v>1</v>
      </c>
      <c r="FY101" s="104" t="s">
        <v>230</v>
      </c>
      <c r="FZ101" s="104" t="b">
        <f t="shared" si="1509"/>
        <v>0</v>
      </c>
      <c r="GA101" s="104">
        <v>0</v>
      </c>
      <c r="GB101" s="104" t="s">
        <v>216</v>
      </c>
      <c r="GD101" s="104" t="s">
        <v>214</v>
      </c>
      <c r="GE101" s="104">
        <v>0</v>
      </c>
      <c r="GF101" s="104" t="e">
        <v>#N/A</v>
      </c>
      <c r="GG101" s="104">
        <v>0</v>
      </c>
      <c r="GH101" s="104" t="b">
        <f t="shared" si="1510"/>
        <v>1</v>
      </c>
      <c r="GI101" s="8" t="b">
        <f t="shared" si="1511"/>
        <v>0</v>
      </c>
      <c r="GJ101" s="31" t="s">
        <v>203</v>
      </c>
      <c r="GK101" s="31">
        <v>1</v>
      </c>
    </row>
    <row r="102" spans="1:193" s="31" customFormat="1" ht="30" hidden="1" x14ac:dyDescent="0.25">
      <c r="A102" s="109">
        <v>149557</v>
      </c>
      <c r="B102" s="109">
        <v>567315</v>
      </c>
      <c r="C102" s="110" t="s">
        <v>214</v>
      </c>
      <c r="D102" s="109" t="s">
        <v>418</v>
      </c>
      <c r="E102" s="109" t="s">
        <v>423</v>
      </c>
      <c r="F102" s="109" t="s">
        <v>216</v>
      </c>
      <c r="G102" s="110"/>
      <c r="H102" s="109" t="s">
        <v>188</v>
      </c>
      <c r="I102" s="109" t="s">
        <v>189</v>
      </c>
      <c r="J102" s="109" t="s">
        <v>189</v>
      </c>
      <c r="K102" s="109"/>
      <c r="L102" s="109">
        <v>0</v>
      </c>
      <c r="M102" s="109"/>
      <c r="N102" s="111">
        <v>27</v>
      </c>
      <c r="O102" s="111">
        <v>1027</v>
      </c>
      <c r="P102" s="111" t="str">
        <f t="shared" si="1452"/>
        <v>в диапазоне</v>
      </c>
      <c r="Q102" s="95">
        <v>1000</v>
      </c>
      <c r="R102" s="95">
        <f t="shared" si="1453"/>
        <v>17900</v>
      </c>
      <c r="S102" s="112">
        <v>1000</v>
      </c>
      <c r="T102" s="112">
        <v>17900</v>
      </c>
      <c r="U102" s="112">
        <f t="shared" si="1454"/>
        <v>0</v>
      </c>
      <c r="V102" s="113">
        <f t="shared" si="1455"/>
        <v>1000</v>
      </c>
      <c r="W102" s="113">
        <f t="shared" si="1456"/>
        <v>17900</v>
      </c>
      <c r="X102" s="113">
        <f t="shared" si="1457"/>
        <v>0</v>
      </c>
      <c r="Y102" s="113"/>
      <c r="Z102" s="95">
        <v>0</v>
      </c>
      <c r="AA102" s="95">
        <v>0</v>
      </c>
      <c r="AB102" s="95">
        <v>1000</v>
      </c>
      <c r="AC102" s="95">
        <v>0</v>
      </c>
      <c r="AD102" s="95">
        <v>0</v>
      </c>
      <c r="AE102" s="95">
        <f t="shared" si="1458"/>
        <v>0</v>
      </c>
      <c r="AF102" s="95">
        <f t="shared" si="1459"/>
        <v>17900</v>
      </c>
      <c r="AG102" s="114">
        <v>0</v>
      </c>
      <c r="AH102" s="95">
        <f t="shared" si="1460"/>
        <v>1000</v>
      </c>
      <c r="AI102" s="115">
        <f t="shared" si="1461"/>
        <v>17900</v>
      </c>
      <c r="AJ102" s="95">
        <f t="shared" si="1462"/>
        <v>0</v>
      </c>
      <c r="AK102" s="95">
        <f t="shared" si="1514"/>
        <v>0</v>
      </c>
      <c r="AL102" s="95">
        <f t="shared" si="1464"/>
        <v>0</v>
      </c>
      <c r="AM102" s="95">
        <f t="shared" si="1465"/>
        <v>0</v>
      </c>
      <c r="AN102" s="95" t="str">
        <f t="shared" si="1466"/>
        <v>нет оборота</v>
      </c>
      <c r="AO102" s="95" t="str">
        <f t="shared" si="1467"/>
        <v>нет плана</v>
      </c>
      <c r="AP102" s="29" t="s">
        <v>195</v>
      </c>
      <c r="AQ102" s="116" t="s">
        <v>209</v>
      </c>
      <c r="AR102" s="29" t="s">
        <v>195</v>
      </c>
      <c r="AS102" s="116" t="s">
        <v>200</v>
      </c>
      <c r="AT102" s="94" t="s">
        <v>195</v>
      </c>
      <c r="AU102" s="25"/>
      <c r="AV102" s="97" t="str">
        <f t="shared" si="1468"/>
        <v>Нет планов</v>
      </c>
      <c r="AW102" s="117">
        <f t="shared" si="1469"/>
        <v>17900</v>
      </c>
      <c r="AX102" s="14">
        <f t="shared" si="1513"/>
        <v>3</v>
      </c>
      <c r="AY102" s="25">
        <f t="shared" si="1471"/>
        <v>0</v>
      </c>
      <c r="AZ102" s="109" t="s">
        <v>1034</v>
      </c>
      <c r="BA102" s="26" t="s">
        <v>196</v>
      </c>
      <c r="BB102" s="26" t="s">
        <v>420</v>
      </c>
      <c r="BC102" s="27">
        <v>45930</v>
      </c>
      <c r="BD102" s="28"/>
      <c r="BE102" s="29">
        <v>0</v>
      </c>
      <c r="BF102" s="29">
        <f t="shared" si="1472"/>
        <v>0</v>
      </c>
      <c r="BG102" s="29">
        <v>0</v>
      </c>
      <c r="BH102" s="29">
        <f t="shared" si="1473"/>
        <v>0</v>
      </c>
      <c r="BI102" s="99">
        <v>0</v>
      </c>
      <c r="BJ102" s="109">
        <v>0</v>
      </c>
      <c r="BK102" s="95">
        <v>0</v>
      </c>
      <c r="BL102" s="95">
        <v>0</v>
      </c>
      <c r="BM102" s="95">
        <v>0</v>
      </c>
      <c r="BN102" s="95">
        <v>0</v>
      </c>
      <c r="BO102" s="95">
        <v>0</v>
      </c>
      <c r="BP102" s="95">
        <v>0</v>
      </c>
      <c r="BQ102" s="95">
        <f t="shared" si="1474"/>
        <v>0</v>
      </c>
      <c r="BR102" s="95">
        <f t="shared" si="1475"/>
        <v>1000</v>
      </c>
      <c r="BS102" s="95">
        <f t="shared" si="1512"/>
        <v>1000</v>
      </c>
      <c r="BT102" s="95">
        <f t="shared" si="1512"/>
        <v>1000</v>
      </c>
      <c r="BU102" s="95">
        <f t="shared" si="1512"/>
        <v>1000</v>
      </c>
      <c r="BV102" s="95">
        <f t="shared" si="1512"/>
        <v>1000</v>
      </c>
      <c r="BW102" s="95">
        <f t="shared" si="1512"/>
        <v>1000</v>
      </c>
      <c r="BX102" s="95">
        <f t="shared" si="1477"/>
        <v>1000</v>
      </c>
      <c r="BY102" s="95">
        <f t="shared" si="1477"/>
        <v>1000</v>
      </c>
      <c r="BZ102" s="95">
        <f t="shared" si="1477"/>
        <v>1000</v>
      </c>
      <c r="CA102" s="95">
        <f t="shared" si="1477"/>
        <v>1000</v>
      </c>
      <c r="CB102" s="95">
        <f t="shared" si="1477"/>
        <v>1000</v>
      </c>
      <c r="CC102" s="95">
        <f t="shared" si="1477"/>
        <v>1000</v>
      </c>
      <c r="CD102" s="95">
        <f t="shared" si="1477"/>
        <v>1000</v>
      </c>
      <c r="CE102" s="95">
        <f t="shared" si="1477"/>
        <v>1000</v>
      </c>
      <c r="CF102" s="95">
        <f t="shared" si="1477"/>
        <v>1000</v>
      </c>
      <c r="CG102" s="95">
        <f t="shared" si="1477"/>
        <v>1000</v>
      </c>
      <c r="CH102" s="95">
        <f t="shared" si="1477"/>
        <v>1000</v>
      </c>
      <c r="CI102" s="95">
        <f t="shared" si="1477"/>
        <v>1000</v>
      </c>
      <c r="CJ102" s="95">
        <f t="shared" si="1477"/>
        <v>1000</v>
      </c>
      <c r="CK102" s="95">
        <f t="shared" si="1477"/>
        <v>1000</v>
      </c>
      <c r="CL102" s="95">
        <f t="shared" si="1477"/>
        <v>1000</v>
      </c>
      <c r="CM102" s="95">
        <f t="shared" si="1477"/>
        <v>1000</v>
      </c>
      <c r="CN102" s="95">
        <f t="shared" si="1477"/>
        <v>1000</v>
      </c>
      <c r="CO102" s="95">
        <f t="shared" si="1477"/>
        <v>1000</v>
      </c>
      <c r="CP102" s="100">
        <v>0</v>
      </c>
      <c r="CQ102" s="100">
        <v>0</v>
      </c>
      <c r="CR102" s="100">
        <v>0</v>
      </c>
      <c r="CS102" s="100">
        <v>0</v>
      </c>
      <c r="CT102" s="100">
        <v>0</v>
      </c>
      <c r="CU102" s="100">
        <v>0</v>
      </c>
      <c r="CV102" s="121">
        <f t="shared" si="1478"/>
        <v>0</v>
      </c>
      <c r="CW102" s="31">
        <v>0</v>
      </c>
      <c r="CX102" s="31">
        <v>10</v>
      </c>
      <c r="CY102" s="62">
        <v>0</v>
      </c>
      <c r="CZ102" s="62">
        <v>0</v>
      </c>
      <c r="DA102" s="102">
        <f t="shared" si="1479"/>
        <v>0</v>
      </c>
      <c r="DB102" s="62">
        <f t="shared" si="1480"/>
        <v>0</v>
      </c>
      <c r="DC102" s="62">
        <f t="shared" si="1481"/>
        <v>0</v>
      </c>
      <c r="DD102" s="102">
        <f t="shared" si="1482"/>
        <v>0</v>
      </c>
      <c r="DE102" s="31">
        <v>0</v>
      </c>
      <c r="DF102" s="31">
        <v>90</v>
      </c>
      <c r="DG102" s="31">
        <v>0</v>
      </c>
      <c r="DH102" s="48">
        <f t="shared" si="1483"/>
        <v>0</v>
      </c>
      <c r="DI102" s="62">
        <v>1000</v>
      </c>
      <c r="DJ102" s="62">
        <v>17901.96</v>
      </c>
      <c r="DK102" s="48">
        <f t="shared" si="1484"/>
        <v>0</v>
      </c>
      <c r="DL102" s="62">
        <v>0</v>
      </c>
      <c r="DM102" s="62">
        <v>0</v>
      </c>
      <c r="DN102" s="62">
        <v>1000</v>
      </c>
      <c r="DO102" s="62">
        <v>17901.96</v>
      </c>
      <c r="DP102" s="48">
        <f t="shared" si="1485"/>
        <v>0</v>
      </c>
      <c r="DQ102" s="62">
        <v>0</v>
      </c>
      <c r="DR102" s="62">
        <v>0</v>
      </c>
      <c r="DS102" s="62">
        <v>1000</v>
      </c>
      <c r="DT102" s="62">
        <v>17901.96</v>
      </c>
      <c r="DU102" s="48">
        <f t="shared" si="1486"/>
        <v>0</v>
      </c>
      <c r="DV102" s="62">
        <v>0</v>
      </c>
      <c r="DW102" s="62">
        <v>0</v>
      </c>
      <c r="DX102" s="62">
        <f t="shared" si="1487"/>
        <v>0</v>
      </c>
      <c r="DY102" s="62">
        <f t="shared" si="1488"/>
        <v>0</v>
      </c>
      <c r="DZ102" s="48">
        <f t="shared" si="1489"/>
        <v>0</v>
      </c>
      <c r="EA102" s="62">
        <f t="shared" si="1490"/>
        <v>0</v>
      </c>
      <c r="EB102" s="62">
        <f t="shared" si="1491"/>
        <v>0</v>
      </c>
      <c r="EC102" s="48">
        <f t="shared" si="1492"/>
        <v>0</v>
      </c>
      <c r="ED102" s="62">
        <f t="shared" si="1493"/>
        <v>0</v>
      </c>
      <c r="EE102" s="62">
        <f t="shared" si="1494"/>
        <v>0</v>
      </c>
      <c r="EF102" s="48">
        <f t="shared" si="1495"/>
        <v>0</v>
      </c>
      <c r="EG102" s="62">
        <f t="shared" si="1496"/>
        <v>0</v>
      </c>
      <c r="EH102" s="62">
        <f t="shared" si="1497"/>
        <v>0</v>
      </c>
      <c r="EI102" s="48">
        <f t="shared" si="1498"/>
        <v>0</v>
      </c>
      <c r="EJ102" s="62">
        <f t="shared" si="1499"/>
        <v>0</v>
      </c>
      <c r="EK102" s="62">
        <f t="shared" si="1500"/>
        <v>0</v>
      </c>
      <c r="EL102" s="48">
        <f t="shared" si="1501"/>
        <v>0</v>
      </c>
      <c r="EM102" s="62">
        <f t="shared" si="1502"/>
        <v>0</v>
      </c>
      <c r="EN102" s="62">
        <f t="shared" si="1503"/>
        <v>0</v>
      </c>
      <c r="EO102" s="48">
        <f t="shared" si="1504"/>
        <v>0</v>
      </c>
      <c r="EP102" s="62">
        <f t="shared" si="1505"/>
        <v>0</v>
      </c>
      <c r="EQ102" s="62">
        <f t="shared" si="1505"/>
        <v>0</v>
      </c>
      <c r="ER102" s="62">
        <f t="shared" si="1505"/>
        <v>0</v>
      </c>
      <c r="ES102" s="62">
        <f t="shared" si="1506"/>
        <v>0</v>
      </c>
      <c r="ET102" s="62">
        <f t="shared" si="1506"/>
        <v>0</v>
      </c>
      <c r="EU102" s="62">
        <f t="shared" si="1506"/>
        <v>0</v>
      </c>
      <c r="EV102" s="31" t="s">
        <v>192</v>
      </c>
      <c r="EW102" s="103">
        <v>0</v>
      </c>
      <c r="EX102" s="31">
        <v>0</v>
      </c>
      <c r="EY102" s="31">
        <v>0</v>
      </c>
      <c r="FB102" s="119"/>
      <c r="FC102" s="119"/>
      <c r="FE102" s="105">
        <v>17.899999999999999</v>
      </c>
      <c r="FF102" s="105">
        <v>17.899999999999999</v>
      </c>
      <c r="FG102" s="105">
        <v>17.899999999999999</v>
      </c>
      <c r="FH102" s="106">
        <v>17.899999999999999</v>
      </c>
      <c r="FI102" s="107" t="b">
        <f t="shared" si="1507"/>
        <v>1</v>
      </c>
      <c r="FJ102" s="34"/>
      <c r="FK102" s="104" t="s">
        <v>196</v>
      </c>
      <c r="FL102" s="104" t="s">
        <v>420</v>
      </c>
      <c r="FM102" s="104">
        <v>45930</v>
      </c>
      <c r="FN102" s="104">
        <v>0</v>
      </c>
      <c r="FO102" s="104">
        <v>0</v>
      </c>
      <c r="FP102" s="104"/>
      <c r="FQ102" s="104">
        <v>0</v>
      </c>
      <c r="FR102" s="103" t="b">
        <f t="shared" si="1033"/>
        <v>1</v>
      </c>
      <c r="FS102" s="103" t="b">
        <f t="shared" si="1034"/>
        <v>1</v>
      </c>
      <c r="FT102" s="103" t="b">
        <f t="shared" si="1035"/>
        <v>1</v>
      </c>
      <c r="FU102" s="103" t="b">
        <f t="shared" si="1036"/>
        <v>0</v>
      </c>
      <c r="FV102" s="103" t="b">
        <f t="shared" si="1037"/>
        <v>1</v>
      </c>
      <c r="FW102" s="103"/>
      <c r="FX102" s="120" t="b">
        <f t="shared" si="1508"/>
        <v>1</v>
      </c>
      <c r="FY102" s="104" t="s">
        <v>230</v>
      </c>
      <c r="FZ102" s="104" t="b">
        <f t="shared" si="1509"/>
        <v>0</v>
      </c>
      <c r="GA102" s="104">
        <v>0</v>
      </c>
      <c r="GB102" s="104" t="s">
        <v>216</v>
      </c>
      <c r="GD102" s="104" t="s">
        <v>214</v>
      </c>
      <c r="GE102" s="104">
        <v>0</v>
      </c>
      <c r="GF102" s="104" t="e">
        <v>#N/A</v>
      </c>
      <c r="GG102" s="104">
        <v>0</v>
      </c>
      <c r="GH102" s="104" t="b">
        <f t="shared" si="1510"/>
        <v>1</v>
      </c>
      <c r="GI102" s="8" t="b">
        <f t="shared" si="1511"/>
        <v>0</v>
      </c>
      <c r="GJ102" s="31" t="s">
        <v>203</v>
      </c>
      <c r="GK102" s="31">
        <v>1</v>
      </c>
    </row>
    <row r="103" spans="1:193" s="31" customFormat="1" hidden="1" x14ac:dyDescent="0.25">
      <c r="A103" s="93">
        <v>149648</v>
      </c>
      <c r="B103" s="93">
        <v>667180</v>
      </c>
      <c r="C103" s="110" t="s">
        <v>214</v>
      </c>
      <c r="D103" s="93" t="s">
        <v>424</v>
      </c>
      <c r="E103" s="93" t="s">
        <v>424</v>
      </c>
      <c r="F103" s="93" t="s">
        <v>216</v>
      </c>
      <c r="G103" s="110"/>
      <c r="H103" s="93" t="s">
        <v>81</v>
      </c>
      <c r="I103" s="93" t="s">
        <v>211</v>
      </c>
      <c r="J103" s="93" t="s">
        <v>204</v>
      </c>
      <c r="K103" s="93" t="s">
        <v>217</v>
      </c>
      <c r="L103" s="93">
        <v>0</v>
      </c>
      <c r="M103" s="93"/>
      <c r="N103" s="122">
        <v>0</v>
      </c>
      <c r="O103" s="122">
        <v>0</v>
      </c>
      <c r="P103" s="122" t="str">
        <f t="shared" si="1452"/>
        <v>нет минмакс</v>
      </c>
      <c r="Q103" s="95">
        <v>0</v>
      </c>
      <c r="R103" s="95">
        <f t="shared" si="1453"/>
        <v>0</v>
      </c>
      <c r="S103" s="94">
        <v>0</v>
      </c>
      <c r="T103" s="94">
        <v>0</v>
      </c>
      <c r="U103" s="94">
        <f t="shared" si="1454"/>
        <v>0</v>
      </c>
      <c r="V103" s="94">
        <f t="shared" si="1455"/>
        <v>0</v>
      </c>
      <c r="W103" s="94">
        <f t="shared" si="1456"/>
        <v>0</v>
      </c>
      <c r="X103" s="94">
        <f t="shared" si="1457"/>
        <v>0</v>
      </c>
      <c r="Y103" s="113"/>
      <c r="Z103" s="95">
        <v>0</v>
      </c>
      <c r="AA103" s="94">
        <v>0</v>
      </c>
      <c r="AB103" s="94">
        <v>0</v>
      </c>
      <c r="AC103" s="95">
        <v>0</v>
      </c>
      <c r="AD103" s="95">
        <v>0</v>
      </c>
      <c r="AE103" s="95">
        <f t="shared" si="1458"/>
        <v>0</v>
      </c>
      <c r="AF103" s="95">
        <f t="shared" si="1459"/>
        <v>0</v>
      </c>
      <c r="AG103" s="96">
        <v>0</v>
      </c>
      <c r="AH103" s="95">
        <f t="shared" si="1460"/>
        <v>0</v>
      </c>
      <c r="AI103" s="94">
        <f t="shared" si="1461"/>
        <v>0</v>
      </c>
      <c r="AJ103" s="94">
        <f t="shared" si="1462"/>
        <v>0</v>
      </c>
      <c r="AK103" s="94">
        <f t="shared" si="1514"/>
        <v>0</v>
      </c>
      <c r="AL103" s="94">
        <f t="shared" si="1464"/>
        <v>0</v>
      </c>
      <c r="AM103" s="94">
        <f t="shared" si="1465"/>
        <v>0</v>
      </c>
      <c r="AN103" s="94" t="str">
        <f t="shared" si="1466"/>
        <v>нет оборота</v>
      </c>
      <c r="AO103" s="94" t="str">
        <f t="shared" si="1467"/>
        <v>нет остатка</v>
      </c>
      <c r="AP103" s="94" t="s">
        <v>185</v>
      </c>
      <c r="AQ103" s="123" t="s">
        <v>191</v>
      </c>
      <c r="AR103" s="94" t="s">
        <v>185</v>
      </c>
      <c r="AS103" s="116" t="s">
        <v>191</v>
      </c>
      <c r="AT103" s="94" t="s">
        <v>185</v>
      </c>
      <c r="AU103" s="94"/>
      <c r="AV103" s="97" t="str">
        <f t="shared" si="1468"/>
        <v>нет остатка</v>
      </c>
      <c r="AW103" s="98">
        <f t="shared" si="1469"/>
        <v>0</v>
      </c>
      <c r="AX103" s="93"/>
      <c r="AY103" s="94">
        <f t="shared" si="1471"/>
        <v>0</v>
      </c>
      <c r="AZ103" s="93" t="s">
        <v>1035</v>
      </c>
      <c r="BA103" s="26" t="s">
        <v>201</v>
      </c>
      <c r="BB103" s="26"/>
      <c r="BC103" s="27">
        <v>45992</v>
      </c>
      <c r="BD103" s="28"/>
      <c r="BE103" s="29">
        <v>0</v>
      </c>
      <c r="BF103" s="29">
        <f t="shared" si="1472"/>
        <v>0</v>
      </c>
      <c r="BG103" s="29">
        <v>0</v>
      </c>
      <c r="BH103" s="29">
        <f t="shared" si="1473"/>
        <v>0</v>
      </c>
      <c r="BI103" s="99">
        <v>0</v>
      </c>
      <c r="BJ103" s="109" t="s">
        <v>187</v>
      </c>
      <c r="BK103" s="100">
        <v>0</v>
      </c>
      <c r="BL103" s="100">
        <v>0</v>
      </c>
      <c r="BM103" s="100">
        <v>0</v>
      </c>
      <c r="BN103" s="100">
        <v>0</v>
      </c>
      <c r="BO103" s="100">
        <v>0</v>
      </c>
      <c r="BP103" s="100">
        <v>0</v>
      </c>
      <c r="BQ103" s="95">
        <f t="shared" si="1474"/>
        <v>0</v>
      </c>
      <c r="BR103" s="95">
        <f t="shared" si="1475"/>
        <v>0</v>
      </c>
      <c r="BS103" s="95">
        <f t="shared" si="1512"/>
        <v>0</v>
      </c>
      <c r="BT103" s="95">
        <f t="shared" si="1512"/>
        <v>0</v>
      </c>
      <c r="BU103" s="95">
        <f t="shared" si="1512"/>
        <v>0</v>
      </c>
      <c r="BV103" s="95">
        <f t="shared" si="1512"/>
        <v>0</v>
      </c>
      <c r="BW103" s="95">
        <f t="shared" si="1512"/>
        <v>0</v>
      </c>
      <c r="BX103" s="95">
        <f t="shared" si="1477"/>
        <v>0</v>
      </c>
      <c r="BY103" s="95">
        <f t="shared" si="1477"/>
        <v>0</v>
      </c>
      <c r="BZ103" s="95">
        <f t="shared" si="1477"/>
        <v>0</v>
      </c>
      <c r="CA103" s="95">
        <f t="shared" ref="CA103:CO103" si="1515">BZ103-$BQ103</f>
        <v>0</v>
      </c>
      <c r="CB103" s="95">
        <f t="shared" si="1515"/>
        <v>0</v>
      </c>
      <c r="CC103" s="95">
        <f t="shared" si="1515"/>
        <v>0</v>
      </c>
      <c r="CD103" s="95">
        <f t="shared" si="1515"/>
        <v>0</v>
      </c>
      <c r="CE103" s="95">
        <f t="shared" si="1515"/>
        <v>0</v>
      </c>
      <c r="CF103" s="95">
        <f t="shared" si="1515"/>
        <v>0</v>
      </c>
      <c r="CG103" s="95">
        <f t="shared" si="1515"/>
        <v>0</v>
      </c>
      <c r="CH103" s="95">
        <f t="shared" si="1515"/>
        <v>0</v>
      </c>
      <c r="CI103" s="95">
        <f t="shared" si="1515"/>
        <v>0</v>
      </c>
      <c r="CJ103" s="95">
        <f t="shared" si="1515"/>
        <v>0</v>
      </c>
      <c r="CK103" s="95">
        <f t="shared" si="1515"/>
        <v>0</v>
      </c>
      <c r="CL103" s="95">
        <f t="shared" si="1515"/>
        <v>0</v>
      </c>
      <c r="CM103" s="95">
        <f t="shared" si="1515"/>
        <v>0</v>
      </c>
      <c r="CN103" s="95">
        <f t="shared" si="1515"/>
        <v>0</v>
      </c>
      <c r="CO103" s="95">
        <f t="shared" si="1515"/>
        <v>0</v>
      </c>
      <c r="CP103" s="100">
        <v>0</v>
      </c>
      <c r="CQ103" s="100">
        <v>0</v>
      </c>
      <c r="CR103" s="100">
        <v>0</v>
      </c>
      <c r="CS103" s="100">
        <v>0</v>
      </c>
      <c r="CT103" s="100">
        <v>0</v>
      </c>
      <c r="CU103" s="100">
        <v>0</v>
      </c>
      <c r="CV103" s="101">
        <f t="shared" si="1478"/>
        <v>0</v>
      </c>
      <c r="CW103" s="31" t="s">
        <v>187</v>
      </c>
      <c r="CX103" s="31" t="s">
        <v>187</v>
      </c>
      <c r="CY103" s="62">
        <v>675</v>
      </c>
      <c r="CZ103" s="62">
        <v>0</v>
      </c>
      <c r="DA103" s="102">
        <f t="shared" si="1479"/>
        <v>0</v>
      </c>
      <c r="DB103" s="62">
        <f t="shared" si="1480"/>
        <v>195702.75</v>
      </c>
      <c r="DC103" s="62">
        <f t="shared" si="1481"/>
        <v>0</v>
      </c>
      <c r="DD103" s="102">
        <f t="shared" si="1482"/>
        <v>0</v>
      </c>
      <c r="DE103" s="31">
        <v>0</v>
      </c>
      <c r="DG103" s="31">
        <v>0</v>
      </c>
      <c r="DH103" s="48">
        <f t="shared" si="1483"/>
        <v>0</v>
      </c>
      <c r="DI103" s="62">
        <v>0</v>
      </c>
      <c r="DJ103" s="62">
        <v>0</v>
      </c>
      <c r="DK103" s="48">
        <f t="shared" si="1484"/>
        <v>0</v>
      </c>
      <c r="DL103" s="62">
        <v>0</v>
      </c>
      <c r="DM103" s="62">
        <v>0</v>
      </c>
      <c r="DN103" s="62">
        <v>0</v>
      </c>
      <c r="DO103" s="62">
        <v>0</v>
      </c>
      <c r="DP103" s="48">
        <f t="shared" si="1485"/>
        <v>0</v>
      </c>
      <c r="DQ103" s="62">
        <v>0</v>
      </c>
      <c r="DR103" s="62">
        <v>0</v>
      </c>
      <c r="DS103" s="62">
        <v>0</v>
      </c>
      <c r="DT103" s="62">
        <v>0</v>
      </c>
      <c r="DU103" s="48">
        <f t="shared" si="1486"/>
        <v>0</v>
      </c>
      <c r="DV103" s="62">
        <v>0</v>
      </c>
      <c r="DW103" s="62">
        <v>0</v>
      </c>
      <c r="DX103" s="62">
        <f t="shared" si="1487"/>
        <v>0</v>
      </c>
      <c r="DY103" s="62">
        <f t="shared" si="1488"/>
        <v>0</v>
      </c>
      <c r="DZ103" s="48">
        <f t="shared" si="1489"/>
        <v>0</v>
      </c>
      <c r="EA103" s="62">
        <f t="shared" si="1490"/>
        <v>0</v>
      </c>
      <c r="EB103" s="62">
        <f t="shared" si="1491"/>
        <v>0</v>
      </c>
      <c r="EC103" s="48">
        <f t="shared" si="1492"/>
        <v>0</v>
      </c>
      <c r="ED103" s="62">
        <f t="shared" si="1493"/>
        <v>0</v>
      </c>
      <c r="EE103" s="62">
        <f t="shared" si="1494"/>
        <v>0</v>
      </c>
      <c r="EF103" s="48">
        <f t="shared" si="1495"/>
        <v>0</v>
      </c>
      <c r="EG103" s="62">
        <f t="shared" si="1496"/>
        <v>0</v>
      </c>
      <c r="EH103" s="62">
        <f t="shared" si="1497"/>
        <v>0</v>
      </c>
      <c r="EI103" s="48">
        <f t="shared" si="1498"/>
        <v>0</v>
      </c>
      <c r="EJ103" s="62">
        <f t="shared" si="1499"/>
        <v>0</v>
      </c>
      <c r="EK103" s="62">
        <f t="shared" si="1500"/>
        <v>0</v>
      </c>
      <c r="EL103" s="48">
        <f t="shared" si="1501"/>
        <v>0</v>
      </c>
      <c r="EM103" s="62">
        <f t="shared" si="1502"/>
        <v>0</v>
      </c>
      <c r="EN103" s="62">
        <f t="shared" si="1503"/>
        <v>0</v>
      </c>
      <c r="EO103" s="48">
        <f t="shared" si="1504"/>
        <v>0</v>
      </c>
      <c r="EP103" s="62">
        <f t="shared" si="1505"/>
        <v>0</v>
      </c>
      <c r="EQ103" s="62">
        <f t="shared" si="1505"/>
        <v>0</v>
      </c>
      <c r="ER103" s="62">
        <f t="shared" si="1505"/>
        <v>0</v>
      </c>
      <c r="ES103" s="62">
        <f t="shared" si="1506"/>
        <v>0</v>
      </c>
      <c r="ET103" s="62">
        <f t="shared" si="1506"/>
        <v>0</v>
      </c>
      <c r="EU103" s="62">
        <f t="shared" si="1506"/>
        <v>0</v>
      </c>
      <c r="EV103" s="31" t="s">
        <v>498</v>
      </c>
      <c r="EW103" s="103">
        <v>0</v>
      </c>
      <c r="EX103" s="104">
        <v>540</v>
      </c>
      <c r="EY103" s="104">
        <v>1</v>
      </c>
      <c r="EZ103" s="104"/>
      <c r="FA103" s="104"/>
      <c r="FB103" s="119"/>
      <c r="FC103" s="119"/>
      <c r="FE103" s="105">
        <v>246.02</v>
      </c>
      <c r="FF103" s="105">
        <v>246.02</v>
      </c>
      <c r="FG103" s="105">
        <v>246.02</v>
      </c>
      <c r="FH103" s="106">
        <v>289.93</v>
      </c>
      <c r="FI103" s="107" t="b">
        <f t="shared" si="1507"/>
        <v>1</v>
      </c>
      <c r="FJ103" s="34"/>
      <c r="FK103" s="104" t="s">
        <v>201</v>
      </c>
      <c r="FL103" s="104">
        <v>0</v>
      </c>
      <c r="FM103" s="104">
        <v>45992</v>
      </c>
      <c r="FN103" s="104">
        <v>0</v>
      </c>
      <c r="FO103" s="104">
        <v>0</v>
      </c>
      <c r="FP103" s="104"/>
      <c r="FQ103" s="104">
        <v>0</v>
      </c>
      <c r="FR103" s="104" t="b">
        <f t="shared" si="1033"/>
        <v>1</v>
      </c>
      <c r="FS103" s="104" t="b">
        <f t="shared" si="1034"/>
        <v>0</v>
      </c>
      <c r="FT103" s="104" t="b">
        <f t="shared" si="1035"/>
        <v>1</v>
      </c>
      <c r="FU103" s="104" t="b">
        <f t="shared" si="1036"/>
        <v>0</v>
      </c>
      <c r="FV103" s="104" t="b">
        <f t="shared" si="1037"/>
        <v>1</v>
      </c>
      <c r="FW103" s="104"/>
      <c r="FX103" s="104" t="b">
        <f t="shared" si="1508"/>
        <v>1</v>
      </c>
      <c r="FY103" s="104" t="s">
        <v>214</v>
      </c>
      <c r="FZ103" s="104" t="b">
        <f t="shared" si="1509"/>
        <v>1</v>
      </c>
      <c r="GA103" s="104">
        <v>0</v>
      </c>
      <c r="GB103" s="104" t="s">
        <v>216</v>
      </c>
      <c r="GC103" s="104"/>
      <c r="GD103" s="104" t="s">
        <v>214</v>
      </c>
      <c r="GE103" s="104">
        <v>0</v>
      </c>
      <c r="GF103" s="104" t="e">
        <v>#N/A</v>
      </c>
      <c r="GG103" s="104">
        <v>0</v>
      </c>
      <c r="GH103" s="104" t="b">
        <f t="shared" si="1510"/>
        <v>1</v>
      </c>
      <c r="GI103" s="108" t="b">
        <f t="shared" si="1511"/>
        <v>0</v>
      </c>
    </row>
    <row r="104" spans="1:193" s="31" customFormat="1" ht="30" hidden="1" x14ac:dyDescent="0.25">
      <c r="A104" s="109">
        <v>149585</v>
      </c>
      <c r="B104" s="109">
        <v>567336</v>
      </c>
      <c r="C104" s="110" t="s">
        <v>214</v>
      </c>
      <c r="D104" s="109" t="s">
        <v>424</v>
      </c>
      <c r="E104" s="109" t="s">
        <v>425</v>
      </c>
      <c r="F104" s="109" t="s">
        <v>216</v>
      </c>
      <c r="G104" s="110"/>
      <c r="H104" s="109" t="s">
        <v>188</v>
      </c>
      <c r="I104" s="109" t="s">
        <v>189</v>
      </c>
      <c r="J104" s="109" t="s">
        <v>189</v>
      </c>
      <c r="K104" s="109"/>
      <c r="L104" s="109">
        <v>0</v>
      </c>
      <c r="M104" s="109"/>
      <c r="N104" s="111">
        <v>0</v>
      </c>
      <c r="O104" s="111">
        <v>0</v>
      </c>
      <c r="P104" s="111" t="str">
        <f t="shared" si="1452"/>
        <v>нет минмакс</v>
      </c>
      <c r="Q104" s="95">
        <v>1636</v>
      </c>
      <c r="R104" s="95">
        <f t="shared" si="1453"/>
        <v>29448</v>
      </c>
      <c r="S104" s="112">
        <v>1636</v>
      </c>
      <c r="T104" s="112">
        <v>29448</v>
      </c>
      <c r="U104" s="112">
        <f t="shared" si="1454"/>
        <v>0</v>
      </c>
      <c r="V104" s="113">
        <f t="shared" si="1455"/>
        <v>1636</v>
      </c>
      <c r="W104" s="113">
        <f t="shared" si="1456"/>
        <v>29448</v>
      </c>
      <c r="X104" s="113">
        <f t="shared" si="1457"/>
        <v>0</v>
      </c>
      <c r="Y104" s="113"/>
      <c r="Z104" s="95">
        <v>0</v>
      </c>
      <c r="AA104" s="95">
        <v>0</v>
      </c>
      <c r="AB104" s="95">
        <v>1636</v>
      </c>
      <c r="AC104" s="95">
        <v>0</v>
      </c>
      <c r="AD104" s="95">
        <v>0</v>
      </c>
      <c r="AE104" s="95">
        <f t="shared" si="1458"/>
        <v>0</v>
      </c>
      <c r="AF104" s="95">
        <f t="shared" si="1459"/>
        <v>29448</v>
      </c>
      <c r="AG104" s="114">
        <v>0</v>
      </c>
      <c r="AH104" s="95">
        <f t="shared" si="1460"/>
        <v>1636</v>
      </c>
      <c r="AI104" s="115">
        <f t="shared" si="1461"/>
        <v>29448</v>
      </c>
      <c r="AJ104" s="95">
        <f t="shared" si="1462"/>
        <v>0</v>
      </c>
      <c r="AK104" s="95">
        <f t="shared" si="1514"/>
        <v>0</v>
      </c>
      <c r="AL104" s="95">
        <f t="shared" si="1464"/>
        <v>0</v>
      </c>
      <c r="AM104" s="95">
        <f t="shared" si="1465"/>
        <v>0</v>
      </c>
      <c r="AN104" s="95" t="str">
        <f t="shared" si="1466"/>
        <v>нет оборота</v>
      </c>
      <c r="AO104" s="95" t="str">
        <f t="shared" si="1467"/>
        <v>нет плана</v>
      </c>
      <c r="AP104" s="29" t="s">
        <v>195</v>
      </c>
      <c r="AQ104" s="116" t="s">
        <v>222</v>
      </c>
      <c r="AR104" s="29" t="s">
        <v>195</v>
      </c>
      <c r="AS104" s="116" t="s">
        <v>200</v>
      </c>
      <c r="AT104" s="94" t="s">
        <v>195</v>
      </c>
      <c r="AU104" s="25"/>
      <c r="AV104" s="97" t="str">
        <f t="shared" si="1468"/>
        <v>Нет планов</v>
      </c>
      <c r="AW104" s="117">
        <f t="shared" si="1469"/>
        <v>29448</v>
      </c>
      <c r="AX104" s="14">
        <f t="shared" ref="AX104:AX105" si="1516">MONTH(BC104)-6</f>
        <v>6</v>
      </c>
      <c r="AY104" s="25">
        <f t="shared" si="1471"/>
        <v>0</v>
      </c>
      <c r="AZ104" s="109" t="s">
        <v>1035</v>
      </c>
      <c r="BA104" s="26" t="s">
        <v>196</v>
      </c>
      <c r="BB104" s="26" t="s">
        <v>426</v>
      </c>
      <c r="BC104" s="27">
        <v>46022</v>
      </c>
      <c r="BD104" s="28"/>
      <c r="BE104" s="29">
        <v>0</v>
      </c>
      <c r="BF104" s="29">
        <f t="shared" si="1472"/>
        <v>0</v>
      </c>
      <c r="BG104" s="29">
        <v>0</v>
      </c>
      <c r="BH104" s="29">
        <f t="shared" si="1473"/>
        <v>0</v>
      </c>
      <c r="BI104" s="99">
        <v>0</v>
      </c>
      <c r="BJ104" s="109">
        <v>0</v>
      </c>
      <c r="BK104" s="95">
        <v>0</v>
      </c>
      <c r="BL104" s="95">
        <v>0</v>
      </c>
      <c r="BM104" s="95">
        <v>0</v>
      </c>
      <c r="BN104" s="95">
        <v>0</v>
      </c>
      <c r="BO104" s="95">
        <v>0</v>
      </c>
      <c r="BP104" s="95">
        <v>0</v>
      </c>
      <c r="BQ104" s="95">
        <f t="shared" si="1474"/>
        <v>0</v>
      </c>
      <c r="BR104" s="95">
        <f t="shared" si="1475"/>
        <v>1636</v>
      </c>
      <c r="BS104" s="95">
        <f t="shared" si="1512"/>
        <v>1636</v>
      </c>
      <c r="BT104" s="95">
        <f t="shared" si="1512"/>
        <v>1636</v>
      </c>
      <c r="BU104" s="95">
        <f t="shared" si="1512"/>
        <v>1636</v>
      </c>
      <c r="BV104" s="95">
        <f t="shared" si="1512"/>
        <v>1636</v>
      </c>
      <c r="BW104" s="95">
        <f t="shared" si="1512"/>
        <v>1636</v>
      </c>
      <c r="BX104" s="95">
        <f t="shared" ref="BX104:CO108" si="1517">BW104-$BQ104</f>
        <v>1636</v>
      </c>
      <c r="BY104" s="95">
        <f t="shared" si="1517"/>
        <v>1636</v>
      </c>
      <c r="BZ104" s="95">
        <f t="shared" si="1517"/>
        <v>1636</v>
      </c>
      <c r="CA104" s="95">
        <f t="shared" si="1517"/>
        <v>1636</v>
      </c>
      <c r="CB104" s="95">
        <f t="shared" si="1517"/>
        <v>1636</v>
      </c>
      <c r="CC104" s="95">
        <f t="shared" si="1517"/>
        <v>1636</v>
      </c>
      <c r="CD104" s="95">
        <f t="shared" si="1517"/>
        <v>1636</v>
      </c>
      <c r="CE104" s="95">
        <f t="shared" si="1517"/>
        <v>1636</v>
      </c>
      <c r="CF104" s="95">
        <f t="shared" si="1517"/>
        <v>1636</v>
      </c>
      <c r="CG104" s="95">
        <f t="shared" si="1517"/>
        <v>1636</v>
      </c>
      <c r="CH104" s="95">
        <f t="shared" si="1517"/>
        <v>1636</v>
      </c>
      <c r="CI104" s="95">
        <f t="shared" si="1517"/>
        <v>1636</v>
      </c>
      <c r="CJ104" s="95">
        <f t="shared" si="1517"/>
        <v>1636</v>
      </c>
      <c r="CK104" s="95">
        <f t="shared" si="1517"/>
        <v>1636</v>
      </c>
      <c r="CL104" s="95">
        <f t="shared" si="1517"/>
        <v>1636</v>
      </c>
      <c r="CM104" s="95">
        <f t="shared" si="1517"/>
        <v>1636</v>
      </c>
      <c r="CN104" s="95">
        <f t="shared" si="1517"/>
        <v>1636</v>
      </c>
      <c r="CO104" s="95">
        <f t="shared" si="1517"/>
        <v>1636</v>
      </c>
      <c r="CP104" s="100">
        <v>0</v>
      </c>
      <c r="CQ104" s="100">
        <v>0</v>
      </c>
      <c r="CR104" s="100">
        <v>0</v>
      </c>
      <c r="CS104" s="100">
        <v>0</v>
      </c>
      <c r="CT104" s="100">
        <v>0</v>
      </c>
      <c r="CU104" s="100">
        <v>0</v>
      </c>
      <c r="CV104" s="121">
        <f t="shared" si="1478"/>
        <v>0</v>
      </c>
      <c r="CW104" s="31">
        <v>0</v>
      </c>
      <c r="CX104" s="31">
        <v>0</v>
      </c>
      <c r="CY104" s="62">
        <v>0</v>
      </c>
      <c r="CZ104" s="62">
        <v>0</v>
      </c>
      <c r="DA104" s="102">
        <f t="shared" si="1479"/>
        <v>0</v>
      </c>
      <c r="DB104" s="62">
        <f t="shared" si="1480"/>
        <v>0</v>
      </c>
      <c r="DC104" s="62">
        <f t="shared" si="1481"/>
        <v>0</v>
      </c>
      <c r="DD104" s="102">
        <f t="shared" si="1482"/>
        <v>0</v>
      </c>
      <c r="DE104" s="31">
        <v>0</v>
      </c>
      <c r="DF104" s="31">
        <v>90</v>
      </c>
      <c r="DG104" s="31">
        <v>0</v>
      </c>
      <c r="DH104" s="48">
        <f t="shared" si="1483"/>
        <v>0</v>
      </c>
      <c r="DI104" s="62">
        <v>1636</v>
      </c>
      <c r="DJ104" s="62">
        <v>29443.88</v>
      </c>
      <c r="DK104" s="48">
        <f t="shared" si="1484"/>
        <v>0</v>
      </c>
      <c r="DL104" s="62">
        <v>0</v>
      </c>
      <c r="DM104" s="62">
        <v>0</v>
      </c>
      <c r="DN104" s="62">
        <v>1636</v>
      </c>
      <c r="DO104" s="62">
        <v>29443.88</v>
      </c>
      <c r="DP104" s="48">
        <f t="shared" si="1485"/>
        <v>0</v>
      </c>
      <c r="DQ104" s="62">
        <v>0</v>
      </c>
      <c r="DR104" s="62">
        <v>0</v>
      </c>
      <c r="DS104" s="62">
        <v>1636</v>
      </c>
      <c r="DT104" s="62">
        <v>29433.881000000001</v>
      </c>
      <c r="DU104" s="48">
        <f t="shared" si="1486"/>
        <v>0</v>
      </c>
      <c r="DV104" s="62">
        <v>0</v>
      </c>
      <c r="DW104" s="62">
        <v>0</v>
      </c>
      <c r="DX104" s="62">
        <f t="shared" si="1487"/>
        <v>0</v>
      </c>
      <c r="DY104" s="62">
        <f t="shared" si="1488"/>
        <v>0</v>
      </c>
      <c r="DZ104" s="48">
        <f t="shared" si="1489"/>
        <v>0</v>
      </c>
      <c r="EA104" s="62">
        <f t="shared" si="1490"/>
        <v>0</v>
      </c>
      <c r="EB104" s="62">
        <f t="shared" si="1491"/>
        <v>0</v>
      </c>
      <c r="EC104" s="48">
        <f t="shared" si="1492"/>
        <v>0</v>
      </c>
      <c r="ED104" s="62">
        <f t="shared" si="1493"/>
        <v>0</v>
      </c>
      <c r="EE104" s="62">
        <f t="shared" si="1494"/>
        <v>0</v>
      </c>
      <c r="EF104" s="48">
        <f t="shared" si="1495"/>
        <v>0</v>
      </c>
      <c r="EG104" s="62">
        <f t="shared" si="1496"/>
        <v>0</v>
      </c>
      <c r="EH104" s="62">
        <f t="shared" si="1497"/>
        <v>0</v>
      </c>
      <c r="EI104" s="48">
        <f t="shared" si="1498"/>
        <v>0</v>
      </c>
      <c r="EJ104" s="62">
        <f t="shared" si="1499"/>
        <v>0</v>
      </c>
      <c r="EK104" s="62">
        <f t="shared" si="1500"/>
        <v>0</v>
      </c>
      <c r="EL104" s="48">
        <f t="shared" si="1501"/>
        <v>0</v>
      </c>
      <c r="EM104" s="62">
        <f t="shared" si="1502"/>
        <v>0</v>
      </c>
      <c r="EN104" s="62">
        <f t="shared" si="1503"/>
        <v>0</v>
      </c>
      <c r="EO104" s="48">
        <f t="shared" si="1504"/>
        <v>0</v>
      </c>
      <c r="EP104" s="62">
        <f t="shared" si="1505"/>
        <v>0</v>
      </c>
      <c r="EQ104" s="62">
        <f t="shared" si="1505"/>
        <v>0</v>
      </c>
      <c r="ER104" s="62">
        <f t="shared" si="1505"/>
        <v>0</v>
      </c>
      <c r="ES104" s="62">
        <f t="shared" si="1506"/>
        <v>0</v>
      </c>
      <c r="ET104" s="62">
        <f t="shared" si="1506"/>
        <v>0</v>
      </c>
      <c r="EU104" s="62">
        <f t="shared" si="1506"/>
        <v>0</v>
      </c>
      <c r="EV104" s="31" t="s">
        <v>192</v>
      </c>
      <c r="EW104" s="103">
        <v>0</v>
      </c>
      <c r="EX104" s="31">
        <v>0</v>
      </c>
      <c r="EY104" s="31">
        <v>0</v>
      </c>
      <c r="FB104" s="119"/>
      <c r="FC104" s="119"/>
      <c r="FE104" s="105">
        <v>18</v>
      </c>
      <c r="FF104" s="105">
        <v>18</v>
      </c>
      <c r="FG104" s="105">
        <v>18</v>
      </c>
      <c r="FH104" s="106">
        <v>18</v>
      </c>
      <c r="FI104" s="107" t="b">
        <f t="shared" si="1507"/>
        <v>1</v>
      </c>
      <c r="FJ104" s="34"/>
      <c r="FK104" s="104" t="s">
        <v>196</v>
      </c>
      <c r="FL104" s="104" t="s">
        <v>426</v>
      </c>
      <c r="FM104" s="104">
        <v>46022</v>
      </c>
      <c r="FN104" s="104">
        <v>0</v>
      </c>
      <c r="FO104" s="104">
        <v>0</v>
      </c>
      <c r="FP104" s="104"/>
      <c r="FQ104" s="104">
        <v>0</v>
      </c>
      <c r="FR104" s="103" t="b">
        <f t="shared" si="1033"/>
        <v>1</v>
      </c>
      <c r="FS104" s="103" t="b">
        <f t="shared" si="1034"/>
        <v>1</v>
      </c>
      <c r="FT104" s="103" t="b">
        <f t="shared" si="1035"/>
        <v>1</v>
      </c>
      <c r="FU104" s="103" t="b">
        <f t="shared" si="1036"/>
        <v>0</v>
      </c>
      <c r="FV104" s="103" t="b">
        <f t="shared" si="1037"/>
        <v>1</v>
      </c>
      <c r="FW104" s="103"/>
      <c r="FX104" s="120" t="b">
        <f t="shared" si="1508"/>
        <v>1</v>
      </c>
      <c r="FY104" s="104" t="s">
        <v>214</v>
      </c>
      <c r="FZ104" s="104" t="b">
        <f t="shared" si="1509"/>
        <v>1</v>
      </c>
      <c r="GA104" s="104">
        <v>0</v>
      </c>
      <c r="GB104" s="104" t="s">
        <v>216</v>
      </c>
      <c r="GD104" s="104" t="s">
        <v>214</v>
      </c>
      <c r="GE104" s="104">
        <v>0</v>
      </c>
      <c r="GF104" s="104" t="e">
        <v>#N/A</v>
      </c>
      <c r="GG104" s="104">
        <v>0</v>
      </c>
      <c r="GH104" s="104" t="b">
        <f t="shared" si="1510"/>
        <v>1</v>
      </c>
      <c r="GI104" s="8" t="b">
        <f t="shared" si="1511"/>
        <v>0</v>
      </c>
    </row>
    <row r="105" spans="1:193" s="31" customFormat="1" ht="30" hidden="1" x14ac:dyDescent="0.25">
      <c r="A105" s="109">
        <v>149584</v>
      </c>
      <c r="B105" s="109">
        <v>567335</v>
      </c>
      <c r="C105" s="110" t="s">
        <v>214</v>
      </c>
      <c r="D105" s="109" t="s">
        <v>424</v>
      </c>
      <c r="E105" s="109" t="s">
        <v>427</v>
      </c>
      <c r="F105" s="109" t="s">
        <v>216</v>
      </c>
      <c r="G105" s="110"/>
      <c r="H105" s="109" t="s">
        <v>188</v>
      </c>
      <c r="I105" s="109" t="s">
        <v>189</v>
      </c>
      <c r="J105" s="109" t="s">
        <v>189</v>
      </c>
      <c r="K105" s="109"/>
      <c r="L105" s="109">
        <v>0</v>
      </c>
      <c r="M105" s="109"/>
      <c r="N105" s="111">
        <v>0</v>
      </c>
      <c r="O105" s="111">
        <v>0</v>
      </c>
      <c r="P105" s="111" t="str">
        <f t="shared" si="1452"/>
        <v>нет минмакс</v>
      </c>
      <c r="Q105" s="95">
        <v>20602</v>
      </c>
      <c r="R105" s="95">
        <f t="shared" si="1453"/>
        <v>18747.82</v>
      </c>
      <c r="S105" s="112">
        <v>20602</v>
      </c>
      <c r="T105" s="112">
        <v>19777.919999999998</v>
      </c>
      <c r="U105" s="112">
        <f t="shared" si="1454"/>
        <v>0</v>
      </c>
      <c r="V105" s="113">
        <f t="shared" si="1455"/>
        <v>20602</v>
      </c>
      <c r="W105" s="113">
        <f t="shared" si="1456"/>
        <v>18747.82</v>
      </c>
      <c r="X105" s="113">
        <f t="shared" si="1457"/>
        <v>0</v>
      </c>
      <c r="Y105" s="113"/>
      <c r="Z105" s="95">
        <v>20602</v>
      </c>
      <c r="AA105" s="95">
        <v>0</v>
      </c>
      <c r="AB105" s="95">
        <v>0</v>
      </c>
      <c r="AC105" s="95">
        <v>0</v>
      </c>
      <c r="AD105" s="95">
        <v>0</v>
      </c>
      <c r="AE105" s="95">
        <f t="shared" si="1458"/>
        <v>0</v>
      </c>
      <c r="AF105" s="95">
        <f t="shared" si="1459"/>
        <v>0</v>
      </c>
      <c r="AG105" s="114">
        <v>0</v>
      </c>
      <c r="AH105" s="95">
        <f t="shared" si="1460"/>
        <v>20602</v>
      </c>
      <c r="AI105" s="115">
        <f t="shared" si="1461"/>
        <v>18747.82</v>
      </c>
      <c r="AJ105" s="95">
        <f t="shared" si="1462"/>
        <v>0</v>
      </c>
      <c r="AK105" s="95">
        <f t="shared" si="1514"/>
        <v>0</v>
      </c>
      <c r="AL105" s="95">
        <f t="shared" si="1464"/>
        <v>0</v>
      </c>
      <c r="AM105" s="95">
        <f t="shared" si="1465"/>
        <v>0</v>
      </c>
      <c r="AN105" s="95" t="str">
        <f t="shared" si="1466"/>
        <v>нет оборота</v>
      </c>
      <c r="AO105" s="95" t="str">
        <f t="shared" si="1467"/>
        <v>нет плана</v>
      </c>
      <c r="AP105" s="29" t="s">
        <v>195</v>
      </c>
      <c r="AQ105" s="116" t="s">
        <v>222</v>
      </c>
      <c r="AR105" s="29" t="s">
        <v>195</v>
      </c>
      <c r="AS105" s="116" t="s">
        <v>200</v>
      </c>
      <c r="AT105" s="94" t="s">
        <v>195</v>
      </c>
      <c r="AU105" s="25"/>
      <c r="AV105" s="97" t="str">
        <f t="shared" si="1468"/>
        <v>Нет планов</v>
      </c>
      <c r="AW105" s="117">
        <f t="shared" si="1469"/>
        <v>18747.82</v>
      </c>
      <c r="AX105" s="14">
        <f t="shared" si="1516"/>
        <v>6</v>
      </c>
      <c r="AY105" s="25">
        <f t="shared" si="1471"/>
        <v>0</v>
      </c>
      <c r="AZ105" s="109" t="s">
        <v>1035</v>
      </c>
      <c r="BA105" s="26" t="s">
        <v>196</v>
      </c>
      <c r="BB105" s="26" t="s">
        <v>426</v>
      </c>
      <c r="BC105" s="27">
        <v>46022</v>
      </c>
      <c r="BD105" s="28"/>
      <c r="BE105" s="29">
        <v>0</v>
      </c>
      <c r="BF105" s="29">
        <f t="shared" si="1472"/>
        <v>0</v>
      </c>
      <c r="BG105" s="29">
        <v>0</v>
      </c>
      <c r="BH105" s="29">
        <f t="shared" si="1473"/>
        <v>0</v>
      </c>
      <c r="BI105" s="99">
        <v>0</v>
      </c>
      <c r="BJ105" s="109">
        <v>0</v>
      </c>
      <c r="BK105" s="95">
        <v>0</v>
      </c>
      <c r="BL105" s="95">
        <v>0</v>
      </c>
      <c r="BM105" s="95">
        <v>0</v>
      </c>
      <c r="BN105" s="95">
        <v>0</v>
      </c>
      <c r="BO105" s="95">
        <v>0</v>
      </c>
      <c r="BP105" s="95">
        <v>0</v>
      </c>
      <c r="BQ105" s="95">
        <f t="shared" si="1474"/>
        <v>0</v>
      </c>
      <c r="BR105" s="95">
        <f t="shared" si="1475"/>
        <v>20602</v>
      </c>
      <c r="BS105" s="95">
        <f t="shared" si="1512"/>
        <v>20602</v>
      </c>
      <c r="BT105" s="95">
        <f t="shared" si="1512"/>
        <v>20602</v>
      </c>
      <c r="BU105" s="95">
        <f t="shared" si="1512"/>
        <v>20602</v>
      </c>
      <c r="BV105" s="95">
        <f t="shared" si="1512"/>
        <v>20602</v>
      </c>
      <c r="BW105" s="95">
        <f t="shared" si="1512"/>
        <v>20602</v>
      </c>
      <c r="BX105" s="95">
        <f t="shared" si="1517"/>
        <v>20602</v>
      </c>
      <c r="BY105" s="95">
        <f t="shared" si="1517"/>
        <v>20602</v>
      </c>
      <c r="BZ105" s="95">
        <f t="shared" si="1517"/>
        <v>20602</v>
      </c>
      <c r="CA105" s="95">
        <f t="shared" si="1517"/>
        <v>20602</v>
      </c>
      <c r="CB105" s="95">
        <f t="shared" si="1517"/>
        <v>20602</v>
      </c>
      <c r="CC105" s="95">
        <f t="shared" si="1517"/>
        <v>20602</v>
      </c>
      <c r="CD105" s="95">
        <f t="shared" si="1517"/>
        <v>20602</v>
      </c>
      <c r="CE105" s="95">
        <f t="shared" si="1517"/>
        <v>20602</v>
      </c>
      <c r="CF105" s="95">
        <f t="shared" si="1517"/>
        <v>20602</v>
      </c>
      <c r="CG105" s="95">
        <f t="shared" si="1517"/>
        <v>20602</v>
      </c>
      <c r="CH105" s="95">
        <f t="shared" si="1517"/>
        <v>20602</v>
      </c>
      <c r="CI105" s="95">
        <f t="shared" si="1517"/>
        <v>20602</v>
      </c>
      <c r="CJ105" s="95">
        <f t="shared" si="1517"/>
        <v>20602</v>
      </c>
      <c r="CK105" s="95">
        <f t="shared" si="1517"/>
        <v>20602</v>
      </c>
      <c r="CL105" s="95">
        <f t="shared" si="1517"/>
        <v>20602</v>
      </c>
      <c r="CM105" s="95">
        <f t="shared" si="1517"/>
        <v>20602</v>
      </c>
      <c r="CN105" s="95">
        <f t="shared" si="1517"/>
        <v>20602</v>
      </c>
      <c r="CO105" s="95">
        <f t="shared" si="1517"/>
        <v>20602</v>
      </c>
      <c r="CP105" s="100">
        <v>0</v>
      </c>
      <c r="CQ105" s="100">
        <v>0</v>
      </c>
      <c r="CR105" s="100">
        <v>0</v>
      </c>
      <c r="CS105" s="100">
        <v>0</v>
      </c>
      <c r="CT105" s="100">
        <v>0</v>
      </c>
      <c r="CU105" s="100">
        <v>0</v>
      </c>
      <c r="CV105" s="121">
        <f t="shared" si="1478"/>
        <v>0</v>
      </c>
      <c r="CW105" s="31">
        <v>0</v>
      </c>
      <c r="CX105" s="31">
        <v>0</v>
      </c>
      <c r="CY105" s="62">
        <v>0</v>
      </c>
      <c r="CZ105" s="62">
        <v>0</v>
      </c>
      <c r="DA105" s="102">
        <f t="shared" si="1479"/>
        <v>0</v>
      </c>
      <c r="DB105" s="62">
        <f t="shared" si="1480"/>
        <v>0</v>
      </c>
      <c r="DC105" s="62">
        <f t="shared" si="1481"/>
        <v>0</v>
      </c>
      <c r="DD105" s="102">
        <f t="shared" si="1482"/>
        <v>0</v>
      </c>
      <c r="DE105" s="31">
        <v>0</v>
      </c>
      <c r="DF105" s="31">
        <v>90</v>
      </c>
      <c r="DG105" s="31">
        <v>0</v>
      </c>
      <c r="DH105" s="48">
        <f t="shared" si="1483"/>
        <v>0</v>
      </c>
      <c r="DI105" s="62">
        <v>20602</v>
      </c>
      <c r="DJ105" s="62">
        <v>18677.990000000002</v>
      </c>
      <c r="DK105" s="48">
        <f t="shared" si="1484"/>
        <v>0</v>
      </c>
      <c r="DL105" s="62">
        <v>0</v>
      </c>
      <c r="DM105" s="62">
        <v>0</v>
      </c>
      <c r="DN105" s="62">
        <v>20602</v>
      </c>
      <c r="DO105" s="62">
        <v>18677.990000000002</v>
      </c>
      <c r="DP105" s="48">
        <f t="shared" si="1485"/>
        <v>0</v>
      </c>
      <c r="DQ105" s="62">
        <v>0</v>
      </c>
      <c r="DR105" s="62">
        <v>0</v>
      </c>
      <c r="DS105" s="62">
        <v>20602.001</v>
      </c>
      <c r="DT105" s="62">
        <v>18025.445</v>
      </c>
      <c r="DU105" s="48">
        <f t="shared" si="1486"/>
        <v>0</v>
      </c>
      <c r="DV105" s="62">
        <v>0</v>
      </c>
      <c r="DW105" s="62">
        <v>0</v>
      </c>
      <c r="DX105" s="62">
        <f t="shared" si="1487"/>
        <v>0</v>
      </c>
      <c r="DY105" s="62">
        <f t="shared" si="1488"/>
        <v>0</v>
      </c>
      <c r="DZ105" s="48">
        <f t="shared" si="1489"/>
        <v>0</v>
      </c>
      <c r="EA105" s="62">
        <f t="shared" si="1490"/>
        <v>0</v>
      </c>
      <c r="EB105" s="62">
        <f t="shared" si="1491"/>
        <v>0</v>
      </c>
      <c r="EC105" s="48">
        <f t="shared" si="1492"/>
        <v>0</v>
      </c>
      <c r="ED105" s="62">
        <f t="shared" si="1493"/>
        <v>0</v>
      </c>
      <c r="EE105" s="62">
        <f t="shared" si="1494"/>
        <v>0</v>
      </c>
      <c r="EF105" s="48">
        <f t="shared" si="1495"/>
        <v>0</v>
      </c>
      <c r="EG105" s="62">
        <f t="shared" si="1496"/>
        <v>0</v>
      </c>
      <c r="EH105" s="62">
        <f t="shared" si="1497"/>
        <v>0</v>
      </c>
      <c r="EI105" s="48">
        <f t="shared" si="1498"/>
        <v>0</v>
      </c>
      <c r="EJ105" s="62">
        <f t="shared" si="1499"/>
        <v>0</v>
      </c>
      <c r="EK105" s="62">
        <f t="shared" si="1500"/>
        <v>0</v>
      </c>
      <c r="EL105" s="48">
        <f t="shared" si="1501"/>
        <v>0</v>
      </c>
      <c r="EM105" s="62">
        <f t="shared" si="1502"/>
        <v>0</v>
      </c>
      <c r="EN105" s="62">
        <f t="shared" si="1503"/>
        <v>0</v>
      </c>
      <c r="EO105" s="48">
        <f t="shared" si="1504"/>
        <v>0</v>
      </c>
      <c r="EP105" s="62">
        <f t="shared" si="1505"/>
        <v>0</v>
      </c>
      <c r="EQ105" s="62">
        <f t="shared" si="1505"/>
        <v>0</v>
      </c>
      <c r="ER105" s="62">
        <f t="shared" si="1505"/>
        <v>0</v>
      </c>
      <c r="ES105" s="62">
        <f t="shared" si="1506"/>
        <v>0</v>
      </c>
      <c r="ET105" s="62">
        <f t="shared" si="1506"/>
        <v>0</v>
      </c>
      <c r="EU105" s="62">
        <f t="shared" si="1506"/>
        <v>0</v>
      </c>
      <c r="EV105" s="31" t="s">
        <v>192</v>
      </c>
      <c r="EW105" s="103">
        <v>0</v>
      </c>
      <c r="EX105" s="31">
        <v>0</v>
      </c>
      <c r="EY105" s="31">
        <v>0</v>
      </c>
      <c r="FB105" s="119"/>
      <c r="FC105" s="119"/>
      <c r="FE105" s="105">
        <v>0.91</v>
      </c>
      <c r="FF105" s="105">
        <v>0.96</v>
      </c>
      <c r="FG105" s="105">
        <v>0.91</v>
      </c>
      <c r="FH105" s="106">
        <v>0.91</v>
      </c>
      <c r="FI105" s="107" t="b">
        <f t="shared" si="1507"/>
        <v>1</v>
      </c>
      <c r="FJ105" s="34"/>
      <c r="FK105" s="104" t="s">
        <v>196</v>
      </c>
      <c r="FL105" s="104" t="s">
        <v>426</v>
      </c>
      <c r="FM105" s="104">
        <v>46022</v>
      </c>
      <c r="FN105" s="104">
        <v>0</v>
      </c>
      <c r="FO105" s="104">
        <v>0</v>
      </c>
      <c r="FP105" s="104"/>
      <c r="FQ105" s="104">
        <v>0</v>
      </c>
      <c r="FR105" s="103" t="b">
        <f t="shared" si="1033"/>
        <v>1</v>
      </c>
      <c r="FS105" s="103" t="b">
        <f t="shared" si="1034"/>
        <v>1</v>
      </c>
      <c r="FT105" s="103" t="b">
        <f t="shared" si="1035"/>
        <v>1</v>
      </c>
      <c r="FU105" s="103" t="b">
        <f t="shared" si="1036"/>
        <v>0</v>
      </c>
      <c r="FV105" s="103" t="b">
        <f t="shared" si="1037"/>
        <v>1</v>
      </c>
      <c r="FW105" s="103"/>
      <c r="FX105" s="120" t="b">
        <f t="shared" si="1508"/>
        <v>1</v>
      </c>
      <c r="FY105" s="104" t="s">
        <v>214</v>
      </c>
      <c r="FZ105" s="104" t="b">
        <f t="shared" si="1509"/>
        <v>1</v>
      </c>
      <c r="GA105" s="104">
        <v>0</v>
      </c>
      <c r="GB105" s="104" t="s">
        <v>216</v>
      </c>
      <c r="GD105" s="104" t="s">
        <v>214</v>
      </c>
      <c r="GE105" s="104">
        <v>0</v>
      </c>
      <c r="GF105" s="104" t="e">
        <v>#N/A</v>
      </c>
      <c r="GG105" s="104">
        <v>0</v>
      </c>
      <c r="GH105" s="104" t="b">
        <f t="shared" si="1510"/>
        <v>1</v>
      </c>
      <c r="GI105" s="8" t="b">
        <f t="shared" si="1511"/>
        <v>0</v>
      </c>
    </row>
    <row r="106" spans="1:193" s="31" customFormat="1" hidden="1" x14ac:dyDescent="0.25">
      <c r="A106" s="93">
        <v>149650</v>
      </c>
      <c r="B106" s="93">
        <v>667182</v>
      </c>
      <c r="C106" s="110" t="s">
        <v>214</v>
      </c>
      <c r="D106" s="93" t="s">
        <v>428</v>
      </c>
      <c r="E106" s="93" t="s">
        <v>428</v>
      </c>
      <c r="F106" s="93" t="s">
        <v>216</v>
      </c>
      <c r="G106" s="110"/>
      <c r="H106" s="93" t="s">
        <v>81</v>
      </c>
      <c r="I106" s="93" t="s">
        <v>211</v>
      </c>
      <c r="J106" s="93" t="s">
        <v>204</v>
      </c>
      <c r="K106" s="93" t="s">
        <v>217</v>
      </c>
      <c r="L106" s="93">
        <v>0</v>
      </c>
      <c r="M106" s="93"/>
      <c r="N106" s="122">
        <v>0</v>
      </c>
      <c r="O106" s="122">
        <v>0</v>
      </c>
      <c r="P106" s="122" t="str">
        <f t="shared" si="1452"/>
        <v>нет минмакс</v>
      </c>
      <c r="Q106" s="95">
        <v>0</v>
      </c>
      <c r="R106" s="95">
        <f t="shared" si="1453"/>
        <v>0</v>
      </c>
      <c r="S106" s="94">
        <v>0</v>
      </c>
      <c r="T106" s="94">
        <v>0</v>
      </c>
      <c r="U106" s="94">
        <f t="shared" si="1454"/>
        <v>0</v>
      </c>
      <c r="V106" s="94">
        <f t="shared" si="1455"/>
        <v>0</v>
      </c>
      <c r="W106" s="94">
        <f t="shared" si="1456"/>
        <v>0</v>
      </c>
      <c r="X106" s="94">
        <f t="shared" si="1457"/>
        <v>0</v>
      </c>
      <c r="Y106" s="113"/>
      <c r="Z106" s="95">
        <v>0</v>
      </c>
      <c r="AA106" s="94">
        <v>0</v>
      </c>
      <c r="AB106" s="94">
        <v>0</v>
      </c>
      <c r="AC106" s="95">
        <v>0</v>
      </c>
      <c r="AD106" s="95">
        <v>0</v>
      </c>
      <c r="AE106" s="95">
        <f t="shared" si="1458"/>
        <v>0</v>
      </c>
      <c r="AF106" s="95">
        <f t="shared" si="1459"/>
        <v>0</v>
      </c>
      <c r="AG106" s="96">
        <v>2744</v>
      </c>
      <c r="AH106" s="95">
        <f t="shared" si="1460"/>
        <v>-2744</v>
      </c>
      <c r="AI106" s="94">
        <f t="shared" si="1461"/>
        <v>0</v>
      </c>
      <c r="AJ106" s="94">
        <f t="shared" si="1462"/>
        <v>0</v>
      </c>
      <c r="AK106" s="94">
        <f t="shared" si="1514"/>
        <v>0</v>
      </c>
      <c r="AL106" s="94">
        <f t="shared" si="1464"/>
        <v>1044</v>
      </c>
      <c r="AM106" s="94">
        <f t="shared" si="1465"/>
        <v>558</v>
      </c>
      <c r="AN106" s="94">
        <f t="shared" si="1466"/>
        <v>0</v>
      </c>
      <c r="AO106" s="94" t="str">
        <f t="shared" si="1467"/>
        <v>нет остатка</v>
      </c>
      <c r="AP106" s="94" t="s">
        <v>185</v>
      </c>
      <c r="AQ106" s="123" t="s">
        <v>191</v>
      </c>
      <c r="AR106" s="94" t="s">
        <v>185</v>
      </c>
      <c r="AS106" s="116" t="s">
        <v>191</v>
      </c>
      <c r="AT106" s="94" t="s">
        <v>185</v>
      </c>
      <c r="AU106" s="94"/>
      <c r="AV106" s="97" t="str">
        <f t="shared" si="1468"/>
        <v>нет остатка</v>
      </c>
      <c r="AW106" s="98">
        <f t="shared" si="1469"/>
        <v>0</v>
      </c>
      <c r="AX106" s="93"/>
      <c r="AY106" s="94">
        <f t="shared" si="1471"/>
        <v>0</v>
      </c>
      <c r="AZ106" s="93" t="s">
        <v>1036</v>
      </c>
      <c r="BA106" s="26" t="s">
        <v>201</v>
      </c>
      <c r="BB106" s="26"/>
      <c r="BC106" s="27">
        <v>45992</v>
      </c>
      <c r="BD106" s="28"/>
      <c r="BE106" s="29">
        <v>0</v>
      </c>
      <c r="BF106" s="29">
        <f t="shared" si="1472"/>
        <v>0</v>
      </c>
      <c r="BG106" s="29">
        <v>0</v>
      </c>
      <c r="BH106" s="29">
        <f t="shared" si="1473"/>
        <v>0</v>
      </c>
      <c r="BI106" s="99">
        <v>0</v>
      </c>
      <c r="BJ106" s="109" t="s">
        <v>187</v>
      </c>
      <c r="BK106" s="100">
        <v>93</v>
      </c>
      <c r="BL106" s="100">
        <v>93</v>
      </c>
      <c r="BM106" s="100">
        <v>93</v>
      </c>
      <c r="BN106" s="100">
        <v>93</v>
      </c>
      <c r="BO106" s="100">
        <v>93</v>
      </c>
      <c r="BP106" s="100">
        <v>93</v>
      </c>
      <c r="BQ106" s="95">
        <f t="shared" si="1474"/>
        <v>93</v>
      </c>
      <c r="BR106" s="95">
        <f t="shared" si="1475"/>
        <v>-93</v>
      </c>
      <c r="BS106" s="95">
        <f t="shared" si="1512"/>
        <v>-186</v>
      </c>
      <c r="BT106" s="95">
        <f t="shared" si="1512"/>
        <v>-279</v>
      </c>
      <c r="BU106" s="95">
        <f t="shared" si="1512"/>
        <v>-372</v>
      </c>
      <c r="BV106" s="95">
        <f t="shared" si="1512"/>
        <v>-465</v>
      </c>
      <c r="BW106" s="95">
        <f t="shared" si="1512"/>
        <v>-558</v>
      </c>
      <c r="BX106" s="95">
        <f t="shared" si="1517"/>
        <v>-651</v>
      </c>
      <c r="BY106" s="95">
        <f t="shared" si="1517"/>
        <v>-744</v>
      </c>
      <c r="BZ106" s="95">
        <f t="shared" si="1517"/>
        <v>-837</v>
      </c>
      <c r="CA106" s="95">
        <f t="shared" si="1517"/>
        <v>-930</v>
      </c>
      <c r="CB106" s="95">
        <f t="shared" si="1517"/>
        <v>-1023</v>
      </c>
      <c r="CC106" s="95">
        <f t="shared" si="1517"/>
        <v>-1116</v>
      </c>
      <c r="CD106" s="95">
        <f t="shared" si="1517"/>
        <v>-1209</v>
      </c>
      <c r="CE106" s="95">
        <f t="shared" si="1517"/>
        <v>-1302</v>
      </c>
      <c r="CF106" s="95">
        <f t="shared" si="1517"/>
        <v>-1395</v>
      </c>
      <c r="CG106" s="95">
        <f t="shared" si="1517"/>
        <v>-1488</v>
      </c>
      <c r="CH106" s="95">
        <f t="shared" si="1517"/>
        <v>-1581</v>
      </c>
      <c r="CI106" s="95">
        <f t="shared" si="1517"/>
        <v>-1674</v>
      </c>
      <c r="CJ106" s="95">
        <f t="shared" si="1517"/>
        <v>-1767</v>
      </c>
      <c r="CK106" s="95">
        <f t="shared" si="1517"/>
        <v>-1860</v>
      </c>
      <c r="CL106" s="95">
        <f t="shared" si="1517"/>
        <v>-1953</v>
      </c>
      <c r="CM106" s="95">
        <f t="shared" si="1517"/>
        <v>-2046</v>
      </c>
      <c r="CN106" s="95">
        <f t="shared" si="1517"/>
        <v>-2139</v>
      </c>
      <c r="CO106" s="95">
        <f t="shared" si="1517"/>
        <v>-2232</v>
      </c>
      <c r="CP106" s="100">
        <v>0</v>
      </c>
      <c r="CQ106" s="100">
        <v>0</v>
      </c>
      <c r="CR106" s="100">
        <v>1044</v>
      </c>
      <c r="CS106" s="100">
        <v>0</v>
      </c>
      <c r="CT106" s="100">
        <v>0</v>
      </c>
      <c r="CU106" s="100">
        <v>0</v>
      </c>
      <c r="CV106" s="101">
        <f t="shared" si="1478"/>
        <v>1044</v>
      </c>
      <c r="CW106" s="31" t="s">
        <v>187</v>
      </c>
      <c r="CX106" s="31" t="s">
        <v>187</v>
      </c>
      <c r="CY106" s="62">
        <v>671</v>
      </c>
      <c r="CZ106" s="62">
        <v>0</v>
      </c>
      <c r="DA106" s="102">
        <f t="shared" si="1479"/>
        <v>0</v>
      </c>
      <c r="DB106" s="62">
        <f t="shared" si="1480"/>
        <v>165159.94</v>
      </c>
      <c r="DC106" s="62">
        <f t="shared" si="1481"/>
        <v>0</v>
      </c>
      <c r="DD106" s="102">
        <f t="shared" si="1482"/>
        <v>0</v>
      </c>
      <c r="DE106" s="31">
        <v>0</v>
      </c>
      <c r="DG106" s="31">
        <v>0</v>
      </c>
      <c r="DH106" s="48">
        <f t="shared" si="1483"/>
        <v>0</v>
      </c>
      <c r="DI106" s="62">
        <v>1044</v>
      </c>
      <c r="DJ106" s="62">
        <v>256971.47</v>
      </c>
      <c r="DK106" s="48">
        <f t="shared" si="1484"/>
        <v>2</v>
      </c>
      <c r="DL106" s="62">
        <v>0</v>
      </c>
      <c r="DM106" s="62">
        <v>0</v>
      </c>
      <c r="DN106" s="62">
        <v>600</v>
      </c>
      <c r="DO106" s="62">
        <v>147684.753</v>
      </c>
      <c r="DP106" s="48">
        <f t="shared" si="1485"/>
        <v>2</v>
      </c>
      <c r="DQ106" s="62">
        <v>1044</v>
      </c>
      <c r="DR106" s="62">
        <v>256971.47</v>
      </c>
      <c r="DS106" s="62">
        <v>0</v>
      </c>
      <c r="DT106" s="62">
        <v>0</v>
      </c>
      <c r="DU106" s="48">
        <f t="shared" si="1486"/>
        <v>0</v>
      </c>
      <c r="DV106" s="62">
        <v>0</v>
      </c>
      <c r="DW106" s="62">
        <v>0</v>
      </c>
      <c r="DX106" s="62">
        <f t="shared" si="1487"/>
        <v>0</v>
      </c>
      <c r="DY106" s="62">
        <f t="shared" si="1488"/>
        <v>0</v>
      </c>
      <c r="DZ106" s="48">
        <f t="shared" si="1489"/>
        <v>0</v>
      </c>
      <c r="EA106" s="62">
        <f t="shared" si="1490"/>
        <v>0</v>
      </c>
      <c r="EB106" s="62">
        <f t="shared" si="1491"/>
        <v>0</v>
      </c>
      <c r="EC106" s="48">
        <f t="shared" si="1492"/>
        <v>0</v>
      </c>
      <c r="ED106" s="62">
        <f t="shared" si="1493"/>
        <v>0</v>
      </c>
      <c r="EE106" s="62">
        <f t="shared" si="1494"/>
        <v>0</v>
      </c>
      <c r="EF106" s="48">
        <f t="shared" si="1495"/>
        <v>0</v>
      </c>
      <c r="EG106" s="62">
        <f t="shared" si="1496"/>
        <v>0</v>
      </c>
      <c r="EH106" s="62">
        <f t="shared" si="1497"/>
        <v>0</v>
      </c>
      <c r="EI106" s="48">
        <f t="shared" si="1498"/>
        <v>0</v>
      </c>
      <c r="EJ106" s="62">
        <f t="shared" si="1499"/>
        <v>0</v>
      </c>
      <c r="EK106" s="62">
        <f t="shared" si="1500"/>
        <v>0</v>
      </c>
      <c r="EL106" s="48">
        <f t="shared" si="1501"/>
        <v>0</v>
      </c>
      <c r="EM106" s="62">
        <f t="shared" si="1502"/>
        <v>0</v>
      </c>
      <c r="EN106" s="62">
        <f t="shared" si="1503"/>
        <v>0</v>
      </c>
      <c r="EO106" s="48">
        <f t="shared" si="1504"/>
        <v>0</v>
      </c>
      <c r="EP106" s="62">
        <f t="shared" si="1505"/>
        <v>22891.02</v>
      </c>
      <c r="EQ106" s="62">
        <f t="shared" si="1505"/>
        <v>22891.02</v>
      </c>
      <c r="ER106" s="62">
        <f t="shared" si="1505"/>
        <v>22891.02</v>
      </c>
      <c r="ES106" s="62">
        <f t="shared" si="1506"/>
        <v>22891.02</v>
      </c>
      <c r="ET106" s="62">
        <f t="shared" si="1506"/>
        <v>22891.02</v>
      </c>
      <c r="EU106" s="62">
        <f t="shared" si="1506"/>
        <v>22891.02</v>
      </c>
      <c r="EV106" s="31" t="s">
        <v>498</v>
      </c>
      <c r="EW106" s="103">
        <v>0</v>
      </c>
      <c r="EX106" s="104">
        <v>540</v>
      </c>
      <c r="EY106" s="104">
        <v>1</v>
      </c>
      <c r="EZ106" s="104"/>
      <c r="FA106" s="104"/>
      <c r="FB106" s="119"/>
      <c r="FC106" s="119"/>
      <c r="FE106" s="105">
        <v>246.14</v>
      </c>
      <c r="FF106" s="105">
        <v>246.14</v>
      </c>
      <c r="FG106" s="105">
        <v>246.14</v>
      </c>
      <c r="FH106" s="106">
        <v>246.14</v>
      </c>
      <c r="FI106" s="107" t="b">
        <f t="shared" si="1507"/>
        <v>1</v>
      </c>
      <c r="FJ106" s="34"/>
      <c r="FK106" s="104" t="s">
        <v>201</v>
      </c>
      <c r="FL106" s="104">
        <v>0</v>
      </c>
      <c r="FM106" s="104">
        <v>45992</v>
      </c>
      <c r="FN106" s="104">
        <v>0</v>
      </c>
      <c r="FO106" s="104">
        <v>0</v>
      </c>
      <c r="FP106" s="104"/>
      <c r="FQ106" s="104">
        <v>0</v>
      </c>
      <c r="FR106" s="104" t="b">
        <f t="shared" si="1033"/>
        <v>1</v>
      </c>
      <c r="FS106" s="104" t="b">
        <f t="shared" si="1034"/>
        <v>0</v>
      </c>
      <c r="FT106" s="104" t="b">
        <f t="shared" si="1035"/>
        <v>1</v>
      </c>
      <c r="FU106" s="104" t="b">
        <f t="shared" si="1036"/>
        <v>0</v>
      </c>
      <c r="FV106" s="104" t="b">
        <f t="shared" si="1037"/>
        <v>1</v>
      </c>
      <c r="FW106" s="104"/>
      <c r="FX106" s="104" t="b">
        <f t="shared" si="1508"/>
        <v>1</v>
      </c>
      <c r="FY106" s="104" t="s">
        <v>214</v>
      </c>
      <c r="FZ106" s="104" t="b">
        <f t="shared" si="1509"/>
        <v>1</v>
      </c>
      <c r="GA106" s="104">
        <v>0</v>
      </c>
      <c r="GB106" s="104" t="s">
        <v>216</v>
      </c>
      <c r="GC106" s="104"/>
      <c r="GD106" s="104" t="s">
        <v>214</v>
      </c>
      <c r="GE106" s="104">
        <v>0</v>
      </c>
      <c r="GF106" s="104" t="e">
        <v>#N/A</v>
      </c>
      <c r="GG106" s="104">
        <v>0</v>
      </c>
      <c r="GH106" s="104" t="b">
        <f t="shared" si="1510"/>
        <v>1</v>
      </c>
      <c r="GI106" s="108" t="b">
        <f t="shared" si="1511"/>
        <v>0</v>
      </c>
    </row>
    <row r="107" spans="1:193" s="31" customFormat="1" ht="30" hidden="1" x14ac:dyDescent="0.25">
      <c r="A107" s="109">
        <v>149587</v>
      </c>
      <c r="B107" s="109">
        <v>567338</v>
      </c>
      <c r="C107" s="110" t="s">
        <v>214</v>
      </c>
      <c r="D107" s="109" t="s">
        <v>428</v>
      </c>
      <c r="E107" s="109" t="s">
        <v>429</v>
      </c>
      <c r="F107" s="109" t="s">
        <v>216</v>
      </c>
      <c r="G107" s="110"/>
      <c r="H107" s="109" t="s">
        <v>188</v>
      </c>
      <c r="I107" s="109" t="s">
        <v>189</v>
      </c>
      <c r="J107" s="109" t="s">
        <v>189</v>
      </c>
      <c r="K107" s="109"/>
      <c r="L107" s="109">
        <v>0</v>
      </c>
      <c r="M107" s="109"/>
      <c r="N107" s="111">
        <v>0</v>
      </c>
      <c r="O107" s="111">
        <v>0</v>
      </c>
      <c r="P107" s="111" t="str">
        <f t="shared" si="1452"/>
        <v>нет минмакс</v>
      </c>
      <c r="Q107" s="95">
        <v>1633</v>
      </c>
      <c r="R107" s="95">
        <f t="shared" si="1453"/>
        <v>29932.889999999996</v>
      </c>
      <c r="S107" s="112">
        <v>1633</v>
      </c>
      <c r="T107" s="112">
        <v>29932.889999999996</v>
      </c>
      <c r="U107" s="112">
        <f t="shared" si="1454"/>
        <v>0</v>
      </c>
      <c r="V107" s="113">
        <f t="shared" si="1455"/>
        <v>1633</v>
      </c>
      <c r="W107" s="113">
        <f t="shared" si="1456"/>
        <v>29932.889999999996</v>
      </c>
      <c r="X107" s="113">
        <f t="shared" si="1457"/>
        <v>0</v>
      </c>
      <c r="Y107" s="113"/>
      <c r="Z107" s="95">
        <v>0</v>
      </c>
      <c r="AA107" s="95">
        <v>0</v>
      </c>
      <c r="AB107" s="95">
        <v>1633</v>
      </c>
      <c r="AC107" s="95">
        <v>0</v>
      </c>
      <c r="AD107" s="95">
        <v>0</v>
      </c>
      <c r="AE107" s="95">
        <f t="shared" si="1458"/>
        <v>0</v>
      </c>
      <c r="AF107" s="95">
        <f t="shared" si="1459"/>
        <v>29932.889999999996</v>
      </c>
      <c r="AG107" s="114">
        <v>0</v>
      </c>
      <c r="AH107" s="95">
        <f t="shared" si="1460"/>
        <v>1633</v>
      </c>
      <c r="AI107" s="115">
        <f t="shared" si="1461"/>
        <v>29932.889999999996</v>
      </c>
      <c r="AJ107" s="95">
        <f t="shared" si="1462"/>
        <v>0</v>
      </c>
      <c r="AK107" s="95">
        <f t="shared" si="1514"/>
        <v>0</v>
      </c>
      <c r="AL107" s="95">
        <f t="shared" si="1464"/>
        <v>0</v>
      </c>
      <c r="AM107" s="95">
        <f t="shared" si="1465"/>
        <v>7.75</v>
      </c>
      <c r="AN107" s="95">
        <f t="shared" si="1466"/>
        <v>6321.2903225806458</v>
      </c>
      <c r="AO107" s="95" t="str">
        <f t="shared" si="1467"/>
        <v>&gt; 120 дней</v>
      </c>
      <c r="AP107" s="29" t="s">
        <v>195</v>
      </c>
      <c r="AQ107" s="116" t="s">
        <v>222</v>
      </c>
      <c r="AR107" s="29" t="s">
        <v>195</v>
      </c>
      <c r="AS107" s="116" t="s">
        <v>200</v>
      </c>
      <c r="AT107" s="25" t="s">
        <v>195</v>
      </c>
      <c r="AU107" s="25"/>
      <c r="AV107" s="97" t="str">
        <f t="shared" si="1468"/>
        <v>0-25 более 24</v>
      </c>
      <c r="AW107" s="117">
        <f t="shared" si="1469"/>
        <v>29932.889999999996</v>
      </c>
      <c r="AX107" s="14">
        <f t="shared" ref="AX107:AX108" si="1518">MONTH(BC107)-6</f>
        <v>6</v>
      </c>
      <c r="AY107" s="25">
        <f t="shared" si="1471"/>
        <v>0</v>
      </c>
      <c r="AZ107" s="109" t="s">
        <v>1036</v>
      </c>
      <c r="BA107" s="26" t="s">
        <v>196</v>
      </c>
      <c r="BB107" s="26" t="s">
        <v>430</v>
      </c>
      <c r="BC107" s="27">
        <v>46022</v>
      </c>
      <c r="BD107" s="28"/>
      <c r="BE107" s="29">
        <v>0</v>
      </c>
      <c r="BF107" s="29">
        <f t="shared" si="1472"/>
        <v>0</v>
      </c>
      <c r="BG107" s="29">
        <v>0</v>
      </c>
      <c r="BH107" s="29">
        <f t="shared" si="1473"/>
        <v>0</v>
      </c>
      <c r="BI107" s="99">
        <v>0</v>
      </c>
      <c r="BJ107" s="109">
        <v>0</v>
      </c>
      <c r="BK107" s="95">
        <v>0</v>
      </c>
      <c r="BL107" s="95">
        <v>0</v>
      </c>
      <c r="BM107" s="95">
        <v>0</v>
      </c>
      <c r="BN107" s="95">
        <v>0</v>
      </c>
      <c r="BO107" s="95">
        <v>0</v>
      </c>
      <c r="BP107" s="95">
        <v>7.75</v>
      </c>
      <c r="BQ107" s="95">
        <f t="shared" si="1474"/>
        <v>7.75</v>
      </c>
      <c r="BR107" s="95">
        <f t="shared" si="1475"/>
        <v>1633</v>
      </c>
      <c r="BS107" s="95">
        <f t="shared" si="1512"/>
        <v>1633</v>
      </c>
      <c r="BT107" s="95">
        <f t="shared" si="1512"/>
        <v>1633</v>
      </c>
      <c r="BU107" s="95">
        <f t="shared" si="1512"/>
        <v>1633</v>
      </c>
      <c r="BV107" s="95">
        <f t="shared" si="1512"/>
        <v>1633</v>
      </c>
      <c r="BW107" s="95">
        <f t="shared" si="1512"/>
        <v>1625.25</v>
      </c>
      <c r="BX107" s="95">
        <f t="shared" si="1517"/>
        <v>1617.5</v>
      </c>
      <c r="BY107" s="95">
        <f t="shared" si="1517"/>
        <v>1609.75</v>
      </c>
      <c r="BZ107" s="95">
        <f t="shared" si="1517"/>
        <v>1602</v>
      </c>
      <c r="CA107" s="95">
        <f t="shared" si="1517"/>
        <v>1594.25</v>
      </c>
      <c r="CB107" s="95">
        <f t="shared" si="1517"/>
        <v>1586.5</v>
      </c>
      <c r="CC107" s="95">
        <f t="shared" si="1517"/>
        <v>1578.75</v>
      </c>
      <c r="CD107" s="95">
        <f t="shared" si="1517"/>
        <v>1571</v>
      </c>
      <c r="CE107" s="95">
        <f t="shared" si="1517"/>
        <v>1563.25</v>
      </c>
      <c r="CF107" s="95">
        <f t="shared" si="1517"/>
        <v>1555.5</v>
      </c>
      <c r="CG107" s="95">
        <f t="shared" si="1517"/>
        <v>1547.75</v>
      </c>
      <c r="CH107" s="95">
        <f t="shared" si="1517"/>
        <v>1540</v>
      </c>
      <c r="CI107" s="95">
        <f t="shared" si="1517"/>
        <v>1532.25</v>
      </c>
      <c r="CJ107" s="95">
        <f t="shared" si="1517"/>
        <v>1524.5</v>
      </c>
      <c r="CK107" s="95">
        <f t="shared" si="1517"/>
        <v>1516.75</v>
      </c>
      <c r="CL107" s="95">
        <f t="shared" si="1517"/>
        <v>1509</v>
      </c>
      <c r="CM107" s="95">
        <f t="shared" si="1517"/>
        <v>1501.25</v>
      </c>
      <c r="CN107" s="95">
        <f t="shared" si="1517"/>
        <v>1493.5</v>
      </c>
      <c r="CO107" s="95">
        <f t="shared" si="1517"/>
        <v>1485.75</v>
      </c>
      <c r="CP107" s="100">
        <v>0</v>
      </c>
      <c r="CQ107" s="100">
        <v>0</v>
      </c>
      <c r="CR107" s="100">
        <v>0</v>
      </c>
      <c r="CS107" s="100">
        <v>0</v>
      </c>
      <c r="CT107" s="100">
        <v>0</v>
      </c>
      <c r="CU107" s="100">
        <v>0</v>
      </c>
      <c r="CV107" s="121">
        <f t="shared" si="1478"/>
        <v>0</v>
      </c>
      <c r="CW107" s="31">
        <v>0</v>
      </c>
      <c r="CX107" s="31">
        <v>2</v>
      </c>
      <c r="CY107" s="62">
        <v>0</v>
      </c>
      <c r="CZ107" s="62">
        <v>0</v>
      </c>
      <c r="DA107" s="102">
        <f t="shared" si="1479"/>
        <v>0</v>
      </c>
      <c r="DB107" s="62">
        <f t="shared" si="1480"/>
        <v>0</v>
      </c>
      <c r="DC107" s="62">
        <f t="shared" si="1481"/>
        <v>0</v>
      </c>
      <c r="DD107" s="102">
        <f t="shared" si="1482"/>
        <v>0</v>
      </c>
      <c r="DE107" s="31">
        <v>0</v>
      </c>
      <c r="DF107" s="31">
        <v>90</v>
      </c>
      <c r="DG107" s="31">
        <v>0</v>
      </c>
      <c r="DH107" s="48">
        <f t="shared" si="1483"/>
        <v>0</v>
      </c>
      <c r="DI107" s="62">
        <v>1633</v>
      </c>
      <c r="DJ107" s="62">
        <v>29939.23</v>
      </c>
      <c r="DK107" s="48">
        <f t="shared" si="1484"/>
        <v>0</v>
      </c>
      <c r="DL107" s="62">
        <v>0</v>
      </c>
      <c r="DM107" s="62">
        <v>0</v>
      </c>
      <c r="DN107" s="62">
        <v>1633</v>
      </c>
      <c r="DO107" s="62">
        <v>29939.23</v>
      </c>
      <c r="DP107" s="48">
        <f t="shared" si="1485"/>
        <v>0</v>
      </c>
      <c r="DQ107" s="62">
        <v>0</v>
      </c>
      <c r="DR107" s="62">
        <v>0</v>
      </c>
      <c r="DS107" s="62">
        <v>1633</v>
      </c>
      <c r="DT107" s="62">
        <v>29988.251</v>
      </c>
      <c r="DU107" s="48">
        <f t="shared" si="1486"/>
        <v>0</v>
      </c>
      <c r="DV107" s="62">
        <v>0</v>
      </c>
      <c r="DW107" s="62">
        <v>0</v>
      </c>
      <c r="DX107" s="62">
        <f t="shared" si="1487"/>
        <v>0</v>
      </c>
      <c r="DY107" s="62">
        <f t="shared" si="1488"/>
        <v>0</v>
      </c>
      <c r="DZ107" s="48">
        <f t="shared" si="1489"/>
        <v>0</v>
      </c>
      <c r="EA107" s="62">
        <f t="shared" si="1490"/>
        <v>0</v>
      </c>
      <c r="EB107" s="62">
        <f t="shared" si="1491"/>
        <v>0</v>
      </c>
      <c r="EC107" s="48">
        <f t="shared" si="1492"/>
        <v>0</v>
      </c>
      <c r="ED107" s="62">
        <f t="shared" si="1493"/>
        <v>0</v>
      </c>
      <c r="EE107" s="62">
        <f t="shared" si="1494"/>
        <v>0</v>
      </c>
      <c r="EF107" s="48">
        <f t="shared" si="1495"/>
        <v>0</v>
      </c>
      <c r="EG107" s="62">
        <f t="shared" si="1496"/>
        <v>0</v>
      </c>
      <c r="EH107" s="62">
        <f t="shared" si="1497"/>
        <v>0</v>
      </c>
      <c r="EI107" s="48">
        <f t="shared" si="1498"/>
        <v>0</v>
      </c>
      <c r="EJ107" s="62">
        <f t="shared" si="1499"/>
        <v>0</v>
      </c>
      <c r="EK107" s="62">
        <f t="shared" si="1500"/>
        <v>0</v>
      </c>
      <c r="EL107" s="48">
        <f t="shared" si="1501"/>
        <v>0</v>
      </c>
      <c r="EM107" s="62">
        <f t="shared" si="1502"/>
        <v>23.25</v>
      </c>
      <c r="EN107" s="62">
        <f t="shared" si="1503"/>
        <v>426.17249999999996</v>
      </c>
      <c r="EO107" s="48">
        <f t="shared" si="1504"/>
        <v>0</v>
      </c>
      <c r="EP107" s="62">
        <f t="shared" si="1505"/>
        <v>0</v>
      </c>
      <c r="EQ107" s="62">
        <f t="shared" si="1505"/>
        <v>0</v>
      </c>
      <c r="ER107" s="62">
        <f t="shared" si="1505"/>
        <v>0</v>
      </c>
      <c r="ES107" s="62">
        <f t="shared" si="1506"/>
        <v>0</v>
      </c>
      <c r="ET107" s="62">
        <f t="shared" si="1506"/>
        <v>0</v>
      </c>
      <c r="EU107" s="62">
        <f t="shared" si="1506"/>
        <v>142.05749999999998</v>
      </c>
      <c r="EV107" s="31" t="s">
        <v>192</v>
      </c>
      <c r="EW107" s="103">
        <v>0</v>
      </c>
      <c r="EX107" s="31">
        <v>0</v>
      </c>
      <c r="EY107" s="31">
        <v>0</v>
      </c>
      <c r="FB107" s="119"/>
      <c r="FC107" s="119"/>
      <c r="FE107" s="105">
        <v>18.329999999999998</v>
      </c>
      <c r="FF107" s="105">
        <v>18.329999999999998</v>
      </c>
      <c r="FG107" s="105">
        <v>18.329999999999998</v>
      </c>
      <c r="FH107" s="106">
        <v>18.329999999999998</v>
      </c>
      <c r="FI107" s="107" t="b">
        <f t="shared" si="1507"/>
        <v>1</v>
      </c>
      <c r="FJ107" s="34"/>
      <c r="FK107" s="104" t="s">
        <v>196</v>
      </c>
      <c r="FL107" s="104" t="s">
        <v>430</v>
      </c>
      <c r="FM107" s="104">
        <v>46022</v>
      </c>
      <c r="FN107" s="104">
        <v>0</v>
      </c>
      <c r="FO107" s="104">
        <v>0</v>
      </c>
      <c r="FP107" s="104"/>
      <c r="FQ107" s="104">
        <v>0</v>
      </c>
      <c r="FR107" s="103" t="b">
        <f t="shared" si="1033"/>
        <v>1</v>
      </c>
      <c r="FS107" s="103" t="b">
        <f t="shared" si="1034"/>
        <v>1</v>
      </c>
      <c r="FT107" s="103" t="b">
        <f t="shared" si="1035"/>
        <v>1</v>
      </c>
      <c r="FU107" s="103" t="b">
        <f t="shared" si="1036"/>
        <v>0</v>
      </c>
      <c r="FV107" s="103" t="b">
        <f t="shared" si="1037"/>
        <v>1</v>
      </c>
      <c r="FW107" s="103"/>
      <c r="FX107" s="120" t="b">
        <f t="shared" si="1508"/>
        <v>1</v>
      </c>
      <c r="FY107" s="104" t="s">
        <v>214</v>
      </c>
      <c r="FZ107" s="104" t="b">
        <f t="shared" si="1509"/>
        <v>1</v>
      </c>
      <c r="GA107" s="104">
        <v>0</v>
      </c>
      <c r="GB107" s="104" t="s">
        <v>216</v>
      </c>
      <c r="GD107" s="104" t="s">
        <v>214</v>
      </c>
      <c r="GE107" s="104">
        <v>0</v>
      </c>
      <c r="GF107" s="104" t="e">
        <v>#N/A</v>
      </c>
      <c r="GG107" s="104">
        <v>0</v>
      </c>
      <c r="GH107" s="104" t="b">
        <f t="shared" si="1510"/>
        <v>1</v>
      </c>
      <c r="GI107" s="8" t="b">
        <f t="shared" si="1511"/>
        <v>0</v>
      </c>
    </row>
    <row r="108" spans="1:193" s="31" customFormat="1" hidden="1" x14ac:dyDescent="0.25">
      <c r="A108" s="109">
        <v>149586</v>
      </c>
      <c r="B108" s="109">
        <v>567337</v>
      </c>
      <c r="C108" s="110" t="s">
        <v>214</v>
      </c>
      <c r="D108" s="109" t="s">
        <v>428</v>
      </c>
      <c r="E108" s="109" t="s">
        <v>431</v>
      </c>
      <c r="F108" s="109" t="s">
        <v>216</v>
      </c>
      <c r="G108" s="110"/>
      <c r="H108" s="109" t="s">
        <v>188</v>
      </c>
      <c r="I108" s="109" t="s">
        <v>189</v>
      </c>
      <c r="J108" s="109" t="s">
        <v>189</v>
      </c>
      <c r="K108" s="109"/>
      <c r="L108" s="109">
        <v>0</v>
      </c>
      <c r="M108" s="109"/>
      <c r="N108" s="111">
        <v>0</v>
      </c>
      <c r="O108" s="111">
        <v>0</v>
      </c>
      <c r="P108" s="111" t="str">
        <f t="shared" si="1452"/>
        <v>нет минмакс</v>
      </c>
      <c r="Q108" s="95">
        <v>5451</v>
      </c>
      <c r="R108" s="95">
        <f t="shared" si="1453"/>
        <v>15044.759999999998</v>
      </c>
      <c r="S108" s="112">
        <v>5451</v>
      </c>
      <c r="T108" s="112">
        <v>15044.759999999998</v>
      </c>
      <c r="U108" s="112">
        <f t="shared" si="1454"/>
        <v>0</v>
      </c>
      <c r="V108" s="113">
        <f t="shared" si="1455"/>
        <v>5451</v>
      </c>
      <c r="W108" s="113">
        <f t="shared" si="1456"/>
        <v>15044.759999999998</v>
      </c>
      <c r="X108" s="113">
        <f t="shared" si="1457"/>
        <v>0</v>
      </c>
      <c r="Y108" s="113"/>
      <c r="Z108" s="95">
        <v>5451</v>
      </c>
      <c r="AA108" s="95">
        <v>0</v>
      </c>
      <c r="AB108" s="95">
        <v>0</v>
      </c>
      <c r="AC108" s="95">
        <v>0</v>
      </c>
      <c r="AD108" s="95">
        <v>0</v>
      </c>
      <c r="AE108" s="95">
        <f t="shared" si="1458"/>
        <v>0</v>
      </c>
      <c r="AF108" s="95">
        <f t="shared" si="1459"/>
        <v>0</v>
      </c>
      <c r="AG108" s="114">
        <v>0</v>
      </c>
      <c r="AH108" s="95">
        <f t="shared" si="1460"/>
        <v>5451</v>
      </c>
      <c r="AI108" s="115">
        <f t="shared" si="1461"/>
        <v>15044.759999999998</v>
      </c>
      <c r="AJ108" s="95">
        <f t="shared" si="1462"/>
        <v>0</v>
      </c>
      <c r="AK108" s="95">
        <f t="shared" si="1514"/>
        <v>0</v>
      </c>
      <c r="AL108" s="95">
        <f t="shared" si="1464"/>
        <v>0</v>
      </c>
      <c r="AM108" s="95">
        <f t="shared" si="1465"/>
        <v>93</v>
      </c>
      <c r="AN108" s="95">
        <f t="shared" si="1466"/>
        <v>1758.3870967741934</v>
      </c>
      <c r="AO108" s="95" t="str">
        <f t="shared" si="1467"/>
        <v>&gt; 120 дней</v>
      </c>
      <c r="AP108" s="29" t="s">
        <v>195</v>
      </c>
      <c r="AQ108" s="116" t="s">
        <v>241</v>
      </c>
      <c r="AR108" s="29" t="s">
        <v>195</v>
      </c>
      <c r="AS108" s="116" t="s">
        <v>200</v>
      </c>
      <c r="AT108" s="25" t="s">
        <v>195</v>
      </c>
      <c r="AU108" s="25"/>
      <c r="AV108" s="97" t="str">
        <f t="shared" si="1468"/>
        <v>0-25 более 24</v>
      </c>
      <c r="AW108" s="117">
        <f t="shared" si="1469"/>
        <v>15044.759999999998</v>
      </c>
      <c r="AX108" s="14">
        <f t="shared" si="1518"/>
        <v>6</v>
      </c>
      <c r="AY108" s="25">
        <f t="shared" si="1471"/>
        <v>0</v>
      </c>
      <c r="AZ108" s="109" t="s">
        <v>1036</v>
      </c>
      <c r="BA108" s="26" t="s">
        <v>196</v>
      </c>
      <c r="BB108" s="26" t="s">
        <v>426</v>
      </c>
      <c r="BC108" s="27">
        <v>46022</v>
      </c>
      <c r="BD108" s="28"/>
      <c r="BE108" s="29">
        <v>0</v>
      </c>
      <c r="BF108" s="29">
        <f t="shared" si="1472"/>
        <v>0</v>
      </c>
      <c r="BG108" s="29">
        <v>0</v>
      </c>
      <c r="BH108" s="29">
        <f t="shared" si="1473"/>
        <v>0</v>
      </c>
      <c r="BI108" s="99">
        <v>0</v>
      </c>
      <c r="BJ108" s="109">
        <v>0</v>
      </c>
      <c r="BK108" s="95">
        <v>0</v>
      </c>
      <c r="BL108" s="95">
        <v>0</v>
      </c>
      <c r="BM108" s="95">
        <v>0</v>
      </c>
      <c r="BN108" s="95">
        <v>0</v>
      </c>
      <c r="BO108" s="95">
        <v>0</v>
      </c>
      <c r="BP108" s="95">
        <v>93</v>
      </c>
      <c r="BQ108" s="95">
        <f t="shared" si="1474"/>
        <v>93</v>
      </c>
      <c r="BR108" s="95">
        <f t="shared" si="1475"/>
        <v>5451</v>
      </c>
      <c r="BS108" s="95">
        <f t="shared" si="1512"/>
        <v>5451</v>
      </c>
      <c r="BT108" s="95">
        <f t="shared" si="1512"/>
        <v>5451</v>
      </c>
      <c r="BU108" s="95">
        <f t="shared" si="1512"/>
        <v>5451</v>
      </c>
      <c r="BV108" s="95">
        <f t="shared" si="1512"/>
        <v>5451</v>
      </c>
      <c r="BW108" s="95">
        <f t="shared" si="1512"/>
        <v>5358</v>
      </c>
      <c r="BX108" s="95">
        <f t="shared" si="1517"/>
        <v>5265</v>
      </c>
      <c r="BY108" s="95">
        <f t="shared" si="1517"/>
        <v>5172</v>
      </c>
      <c r="BZ108" s="95">
        <f t="shared" si="1517"/>
        <v>5079</v>
      </c>
      <c r="CA108" s="95">
        <f t="shared" si="1517"/>
        <v>4986</v>
      </c>
      <c r="CB108" s="95">
        <f t="shared" si="1517"/>
        <v>4893</v>
      </c>
      <c r="CC108" s="95">
        <f t="shared" si="1517"/>
        <v>4800</v>
      </c>
      <c r="CD108" s="95">
        <f t="shared" si="1517"/>
        <v>4707</v>
      </c>
      <c r="CE108" s="95">
        <f t="shared" si="1517"/>
        <v>4614</v>
      </c>
      <c r="CF108" s="95">
        <f t="shared" si="1517"/>
        <v>4521</v>
      </c>
      <c r="CG108" s="95">
        <f t="shared" si="1517"/>
        <v>4428</v>
      </c>
      <c r="CH108" s="95">
        <f t="shared" si="1517"/>
        <v>4335</v>
      </c>
      <c r="CI108" s="95">
        <f t="shared" si="1517"/>
        <v>4242</v>
      </c>
      <c r="CJ108" s="95">
        <f t="shared" si="1517"/>
        <v>4149</v>
      </c>
      <c r="CK108" s="95">
        <f t="shared" si="1517"/>
        <v>4056</v>
      </c>
      <c r="CL108" s="95">
        <f t="shared" si="1517"/>
        <v>3963</v>
      </c>
      <c r="CM108" s="95">
        <f t="shared" si="1517"/>
        <v>3870</v>
      </c>
      <c r="CN108" s="95">
        <f t="shared" si="1517"/>
        <v>3777</v>
      </c>
      <c r="CO108" s="95">
        <f t="shared" si="1517"/>
        <v>3684</v>
      </c>
      <c r="CP108" s="100">
        <v>0</v>
      </c>
      <c r="CQ108" s="100">
        <v>0</v>
      </c>
      <c r="CR108" s="100">
        <v>0</v>
      </c>
      <c r="CS108" s="100">
        <v>0</v>
      </c>
      <c r="CT108" s="100">
        <v>0</v>
      </c>
      <c r="CU108" s="100">
        <v>0</v>
      </c>
      <c r="CV108" s="121">
        <f t="shared" si="1478"/>
        <v>0</v>
      </c>
      <c r="CW108" s="31">
        <v>0</v>
      </c>
      <c r="CX108" s="31">
        <v>0</v>
      </c>
      <c r="CY108" s="62">
        <v>0</v>
      </c>
      <c r="CZ108" s="62">
        <v>0</v>
      </c>
      <c r="DA108" s="102">
        <f t="shared" si="1479"/>
        <v>0</v>
      </c>
      <c r="DB108" s="62">
        <f t="shared" si="1480"/>
        <v>0</v>
      </c>
      <c r="DC108" s="62">
        <f t="shared" si="1481"/>
        <v>0</v>
      </c>
      <c r="DD108" s="102">
        <f t="shared" si="1482"/>
        <v>0</v>
      </c>
      <c r="DE108" s="31">
        <v>0</v>
      </c>
      <c r="DF108" s="31">
        <v>90</v>
      </c>
      <c r="DG108" s="31">
        <v>0</v>
      </c>
      <c r="DH108" s="48">
        <f t="shared" si="1483"/>
        <v>0</v>
      </c>
      <c r="DI108" s="62">
        <v>5451</v>
      </c>
      <c r="DJ108" s="62">
        <v>15069.36</v>
      </c>
      <c r="DK108" s="48">
        <f t="shared" si="1484"/>
        <v>0</v>
      </c>
      <c r="DL108" s="62">
        <v>0</v>
      </c>
      <c r="DM108" s="62">
        <v>0</v>
      </c>
      <c r="DN108" s="62">
        <v>5451</v>
      </c>
      <c r="DO108" s="62">
        <v>15069.36</v>
      </c>
      <c r="DP108" s="48">
        <f t="shared" si="1485"/>
        <v>0</v>
      </c>
      <c r="DQ108" s="62">
        <v>0</v>
      </c>
      <c r="DR108" s="62">
        <v>0</v>
      </c>
      <c r="DS108" s="62">
        <v>5451</v>
      </c>
      <c r="DT108" s="62">
        <v>15069.36</v>
      </c>
      <c r="DU108" s="48">
        <f t="shared" si="1486"/>
        <v>0</v>
      </c>
      <c r="DV108" s="62">
        <v>0</v>
      </c>
      <c r="DW108" s="62">
        <v>0</v>
      </c>
      <c r="DX108" s="62">
        <f t="shared" si="1487"/>
        <v>0</v>
      </c>
      <c r="DY108" s="62">
        <f t="shared" si="1488"/>
        <v>0</v>
      </c>
      <c r="DZ108" s="48">
        <f t="shared" si="1489"/>
        <v>0</v>
      </c>
      <c r="EA108" s="62">
        <f t="shared" si="1490"/>
        <v>0</v>
      </c>
      <c r="EB108" s="62">
        <f t="shared" si="1491"/>
        <v>0</v>
      </c>
      <c r="EC108" s="48">
        <f t="shared" si="1492"/>
        <v>0</v>
      </c>
      <c r="ED108" s="62">
        <f t="shared" si="1493"/>
        <v>0</v>
      </c>
      <c r="EE108" s="62">
        <f t="shared" si="1494"/>
        <v>0</v>
      </c>
      <c r="EF108" s="48">
        <f t="shared" si="1495"/>
        <v>0</v>
      </c>
      <c r="EG108" s="62">
        <f t="shared" si="1496"/>
        <v>0</v>
      </c>
      <c r="EH108" s="62">
        <f t="shared" si="1497"/>
        <v>0</v>
      </c>
      <c r="EI108" s="48">
        <f t="shared" si="1498"/>
        <v>0</v>
      </c>
      <c r="EJ108" s="62">
        <f t="shared" si="1499"/>
        <v>0</v>
      </c>
      <c r="EK108" s="62">
        <f t="shared" si="1500"/>
        <v>0</v>
      </c>
      <c r="EL108" s="48">
        <f t="shared" si="1501"/>
        <v>0</v>
      </c>
      <c r="EM108" s="62">
        <f t="shared" si="1502"/>
        <v>279</v>
      </c>
      <c r="EN108" s="62">
        <f t="shared" si="1503"/>
        <v>770.04</v>
      </c>
      <c r="EO108" s="48">
        <f t="shared" si="1504"/>
        <v>0</v>
      </c>
      <c r="EP108" s="62">
        <f t="shared" si="1505"/>
        <v>0</v>
      </c>
      <c r="EQ108" s="62">
        <f t="shared" si="1505"/>
        <v>0</v>
      </c>
      <c r="ER108" s="62">
        <f t="shared" si="1505"/>
        <v>0</v>
      </c>
      <c r="ES108" s="62">
        <f t="shared" si="1506"/>
        <v>0</v>
      </c>
      <c r="ET108" s="62">
        <f t="shared" si="1506"/>
        <v>0</v>
      </c>
      <c r="EU108" s="62">
        <f t="shared" si="1506"/>
        <v>256.68</v>
      </c>
      <c r="EV108" s="31" t="s">
        <v>192</v>
      </c>
      <c r="EW108" s="103">
        <v>0</v>
      </c>
      <c r="EX108" s="31">
        <v>0</v>
      </c>
      <c r="EY108" s="31">
        <v>0</v>
      </c>
      <c r="FB108" s="119"/>
      <c r="FC108" s="119"/>
      <c r="FE108" s="105">
        <v>2.76</v>
      </c>
      <c r="FF108" s="105">
        <v>2.76</v>
      </c>
      <c r="FG108" s="105">
        <v>2.76</v>
      </c>
      <c r="FH108" s="106">
        <v>2.76</v>
      </c>
      <c r="FI108" s="107" t="b">
        <f t="shared" si="1507"/>
        <v>1</v>
      </c>
      <c r="FJ108" s="34"/>
      <c r="FK108" s="104" t="s">
        <v>196</v>
      </c>
      <c r="FL108" s="104" t="s">
        <v>426</v>
      </c>
      <c r="FM108" s="104">
        <v>46022</v>
      </c>
      <c r="FN108" s="104">
        <v>0</v>
      </c>
      <c r="FO108" s="104">
        <v>0</v>
      </c>
      <c r="FP108" s="104"/>
      <c r="FQ108" s="104">
        <v>0</v>
      </c>
      <c r="FR108" s="103" t="b">
        <f t="shared" si="1033"/>
        <v>1</v>
      </c>
      <c r="FS108" s="103" t="b">
        <f t="shared" si="1034"/>
        <v>1</v>
      </c>
      <c r="FT108" s="103" t="b">
        <f t="shared" si="1035"/>
        <v>1</v>
      </c>
      <c r="FU108" s="103" t="b">
        <f t="shared" si="1036"/>
        <v>0</v>
      </c>
      <c r="FV108" s="103" t="b">
        <f t="shared" si="1037"/>
        <v>1</v>
      </c>
      <c r="FW108" s="103"/>
      <c r="FX108" s="120" t="b">
        <f t="shared" si="1508"/>
        <v>1</v>
      </c>
      <c r="FY108" s="104" t="s">
        <v>214</v>
      </c>
      <c r="FZ108" s="104" t="b">
        <f t="shared" si="1509"/>
        <v>1</v>
      </c>
      <c r="GA108" s="104">
        <v>0</v>
      </c>
      <c r="GB108" s="104" t="s">
        <v>216</v>
      </c>
      <c r="GD108" s="104" t="s">
        <v>214</v>
      </c>
      <c r="GE108" s="104">
        <v>0</v>
      </c>
      <c r="GF108" s="104" t="e">
        <v>#N/A</v>
      </c>
      <c r="GG108" s="104">
        <v>0</v>
      </c>
      <c r="GH108" s="104" t="b">
        <f t="shared" si="1510"/>
        <v>1</v>
      </c>
      <c r="GI108" s="8" t="b">
        <f t="shared" si="1511"/>
        <v>0</v>
      </c>
    </row>
    <row r="109" spans="1:193" s="31" customFormat="1" hidden="1" x14ac:dyDescent="0.25">
      <c r="A109" s="93">
        <v>167834</v>
      </c>
      <c r="B109" s="93">
        <v>103048</v>
      </c>
      <c r="C109" s="110" t="s">
        <v>214</v>
      </c>
      <c r="D109" s="93" t="s">
        <v>432</v>
      </c>
      <c r="E109" s="93" t="s">
        <v>432</v>
      </c>
      <c r="F109" s="93" t="s">
        <v>207</v>
      </c>
      <c r="G109" s="110"/>
      <c r="H109" s="93" t="s">
        <v>81</v>
      </c>
      <c r="I109" s="93" t="s">
        <v>240</v>
      </c>
      <c r="J109" s="93" t="s">
        <v>183</v>
      </c>
      <c r="K109" s="93" t="s">
        <v>194</v>
      </c>
      <c r="L109" s="93">
        <v>0</v>
      </c>
      <c r="M109" s="93"/>
      <c r="N109" s="122">
        <v>0</v>
      </c>
      <c r="O109" s="122">
        <v>0</v>
      </c>
      <c r="P109" s="122" t="str">
        <f t="shared" ref="P109:P110" si="1519">IF(AND(N109=0,O109=0),"нет минмакс",IF((S109-N109)&lt;0,"меньше мин",IF((S109-O109)&gt;0,"больше макс","в диапазоне")))</f>
        <v>нет минмакс</v>
      </c>
      <c r="Q109" s="95">
        <v>0</v>
      </c>
      <c r="R109" s="95">
        <f t="shared" ref="R109:R110" si="1520">Q109*FH109</f>
        <v>0</v>
      </c>
      <c r="S109" s="94">
        <v>0</v>
      </c>
      <c r="T109" s="94">
        <v>0</v>
      </c>
      <c r="U109" s="94">
        <f t="shared" ref="U109:U110" si="1521">IFERROR(ROUNDUP(S109/$EX109,0)*$EY109,0)</f>
        <v>0</v>
      </c>
      <c r="V109" s="94">
        <f t="shared" ref="V109:V110" si="1522">SUM(Z109:AD109)</f>
        <v>0</v>
      </c>
      <c r="W109" s="94">
        <f t="shared" ref="W109:W110" si="1523">V109*FH109</f>
        <v>0</v>
      </c>
      <c r="X109" s="94">
        <f t="shared" ref="X109:X110" si="1524">IFERROR(ROUNDUP(V109/$EX109,0)*$EY109,0)</f>
        <v>0</v>
      </c>
      <c r="Y109" s="113"/>
      <c r="Z109" s="95">
        <v>0</v>
      </c>
      <c r="AA109" s="94">
        <v>0</v>
      </c>
      <c r="AB109" s="94">
        <v>0</v>
      </c>
      <c r="AC109" s="95">
        <v>0</v>
      </c>
      <c r="AD109" s="95">
        <v>0</v>
      </c>
      <c r="AE109" s="95">
        <f t="shared" ref="AE109:AE110" si="1525">AA109*FH109</f>
        <v>0</v>
      </c>
      <c r="AF109" s="95">
        <f t="shared" ref="AF109:AF110" si="1526">AB109*FH109</f>
        <v>0</v>
      </c>
      <c r="AG109" s="96">
        <v>0</v>
      </c>
      <c r="AH109" s="95">
        <f t="shared" ref="AH109:AH110" si="1527">V109-AG109</f>
        <v>0</v>
      </c>
      <c r="AI109" s="94">
        <f t="shared" ref="AI109:AI110" si="1528">IF(AH109&gt;0,AH109*FH109,0)</f>
        <v>0</v>
      </c>
      <c r="AJ109" s="94">
        <f t="shared" ref="AJ109:AJ110" si="1529">CU109</f>
        <v>0</v>
      </c>
      <c r="AK109" s="94">
        <f t="shared" ref="AK109:AK110" si="1530">SUM(CS109:CU109)</f>
        <v>0</v>
      </c>
      <c r="AL109" s="94">
        <f t="shared" ref="AL109:AL110" si="1531">SUM(CP109:CU109)</f>
        <v>0</v>
      </c>
      <c r="AM109" s="94">
        <f t="shared" ref="AM109:AM110" si="1532">SUM(BK109:BP109)</f>
        <v>0</v>
      </c>
      <c r="AN109" s="94" t="str">
        <f t="shared" ref="AN109:AN110" si="1533">IFERROR(S109/BQ109*30,"нет оборота")</f>
        <v>нет оборота</v>
      </c>
      <c r="AO109" s="94" t="str">
        <f t="shared" ref="AO109:AO110" si="1534">IF(S109=0,"нет остатка",IF(AN109="нет оборота","нет плана",IF(AN109&lt;30,"&lt; 30 дней",IF(AND(AN109&gt;=30,AN109&lt;60),"&gt; 30 дней (до 60)",IF(AND(AN109&gt;=60,AN109&lt;70),"&gt; 60 дней (до 70)",IF(AND(AN109&gt;=70,AN109&lt;80),"&gt; 70 дней (до 80)",IF(AND(AN109&gt;=80,AN109&lt;90),"&gt; 80 дней (до 90)",IF(AND(AN109&gt;=90,AN109&lt;120),"&gt; 90 дней (до 120)",IF(AN109&gt;=120,"&gt; 120 дней")))))))))</f>
        <v>нет остатка</v>
      </c>
      <c r="AP109" s="94" t="s">
        <v>185</v>
      </c>
      <c r="AQ109" s="123" t="s">
        <v>191</v>
      </c>
      <c r="AR109" s="94" t="s">
        <v>185</v>
      </c>
      <c r="AS109" s="116" t="s">
        <v>191</v>
      </c>
      <c r="AT109" s="94" t="s">
        <v>185</v>
      </c>
      <c r="AU109" s="94"/>
      <c r="AV109" s="97" t="str">
        <f t="shared" ref="AV109:AV110" si="1535">IF(V109=0,"нет остатка",IF(SUM(BK109:BP109)=0,"Нет планов",IF(BR109&lt;=0,"0-01",IF(BS109&lt;=0,"0-02",IF(BT109&lt;=0,"0-03",IF(BU109&lt;=0,"0-04",IF(BV109&lt;=0,"0-05",IF(BW109&lt;=0,"0-06",IF(BX109&lt;=0,"0-07",IF(BY109&lt;=0,"0-08",IF(BZ109&lt;=0,"0-09",IF(CA109&lt;=0,"0-10",IF(CB109&lt;=0,"0-11",IF(CC109&lt;=0,"0-12",IF(CD109&lt;=0,"0-13",IF(CE109&lt;=0,"0-14",IF(CF109&lt;=0,"0-15",IF(CG109&lt;=0,"0-16",IF(CH109&lt;=0,"0-17",IF(CI109&lt;=0,"0-18",IF(CJ109&lt;=0,"0-19",IF(CK109&lt;=0,"0-20",IF(CL109&lt;=0,"0-21",IF(CM109&lt;=0,"0-22",IF(CN109&lt;=0,"0-23",IF(CO109&lt;=0,"0-24","0-25 более 24"))))))))))))))))))))))))))</f>
        <v>нет остатка</v>
      </c>
      <c r="AW109" s="98">
        <f t="shared" ref="AW109:AW110" si="1536">IF(AT109="Да",W109,0)</f>
        <v>0</v>
      </c>
      <c r="AX109" s="93"/>
      <c r="AY109" s="94">
        <f t="shared" ref="AY109:AY110" si="1537">IF(AX109&gt;6,W109,0)</f>
        <v>0</v>
      </c>
      <c r="AZ109" s="93" t="s">
        <v>1037</v>
      </c>
      <c r="BA109" s="26" t="s">
        <v>294</v>
      </c>
      <c r="BB109" s="26" t="s">
        <v>407</v>
      </c>
      <c r="BC109" s="27"/>
      <c r="BD109" s="28"/>
      <c r="BE109" s="29">
        <v>0</v>
      </c>
      <c r="BF109" s="29">
        <f t="shared" ref="BF109:BF110" si="1538">BE109*FH109</f>
        <v>0</v>
      </c>
      <c r="BG109" s="29">
        <v>0</v>
      </c>
      <c r="BH109" s="29">
        <f t="shared" ref="BH109:BH110" si="1539">BG109*FH109</f>
        <v>0</v>
      </c>
      <c r="BI109" s="99">
        <v>0</v>
      </c>
      <c r="BJ109" s="109" t="s">
        <v>187</v>
      </c>
      <c r="BK109" s="100">
        <v>0</v>
      </c>
      <c r="BL109" s="100">
        <v>0</v>
      </c>
      <c r="BM109" s="100">
        <v>0</v>
      </c>
      <c r="BN109" s="100">
        <v>0</v>
      </c>
      <c r="BO109" s="100">
        <v>0</v>
      </c>
      <c r="BP109" s="100">
        <v>0</v>
      </c>
      <c r="BQ109" s="95">
        <f t="shared" ref="BQ109:BQ110" si="1540">IF(COUNTIF(BK109:BP109,"&gt;0")=0,0,SUM(BK109:BP109)/COUNTIF(BK109:BP109,"&gt;0"))</f>
        <v>0</v>
      </c>
      <c r="BR109" s="95">
        <f t="shared" ref="BR109:BR110" si="1541">IF(OR(Q109=0,SUM(BK109:BP109)=0,V109&gt;Q109),V109-BK109,Q109-BK109)</f>
        <v>0</v>
      </c>
      <c r="BS109" s="95">
        <f t="shared" ref="BS109:BW109" si="1542">BR109-BL109</f>
        <v>0</v>
      </c>
      <c r="BT109" s="95">
        <f t="shared" si="1542"/>
        <v>0</v>
      </c>
      <c r="BU109" s="95">
        <f t="shared" si="1542"/>
        <v>0</v>
      </c>
      <c r="BV109" s="95">
        <f t="shared" si="1542"/>
        <v>0</v>
      </c>
      <c r="BW109" s="95">
        <f t="shared" si="1542"/>
        <v>0</v>
      </c>
      <c r="BX109" s="95">
        <f t="shared" ref="BX109:CO110" si="1543">BW109-$BQ109</f>
        <v>0</v>
      </c>
      <c r="BY109" s="95">
        <f t="shared" si="1543"/>
        <v>0</v>
      </c>
      <c r="BZ109" s="95">
        <f t="shared" si="1543"/>
        <v>0</v>
      </c>
      <c r="CA109" s="95">
        <f t="shared" si="1543"/>
        <v>0</v>
      </c>
      <c r="CB109" s="95">
        <f t="shared" si="1543"/>
        <v>0</v>
      </c>
      <c r="CC109" s="95">
        <f t="shared" si="1543"/>
        <v>0</v>
      </c>
      <c r="CD109" s="95">
        <f t="shared" si="1543"/>
        <v>0</v>
      </c>
      <c r="CE109" s="95">
        <f t="shared" si="1543"/>
        <v>0</v>
      </c>
      <c r="CF109" s="95">
        <f t="shared" si="1543"/>
        <v>0</v>
      </c>
      <c r="CG109" s="95">
        <f t="shared" si="1543"/>
        <v>0</v>
      </c>
      <c r="CH109" s="95">
        <f t="shared" si="1543"/>
        <v>0</v>
      </c>
      <c r="CI109" s="95">
        <f t="shared" si="1543"/>
        <v>0</v>
      </c>
      <c r="CJ109" s="95">
        <f t="shared" si="1543"/>
        <v>0</v>
      </c>
      <c r="CK109" s="95">
        <f t="shared" si="1543"/>
        <v>0</v>
      </c>
      <c r="CL109" s="95">
        <f t="shared" si="1543"/>
        <v>0</v>
      </c>
      <c r="CM109" s="95">
        <f t="shared" si="1543"/>
        <v>0</v>
      </c>
      <c r="CN109" s="95">
        <f t="shared" si="1543"/>
        <v>0</v>
      </c>
      <c r="CO109" s="95">
        <f t="shared" si="1543"/>
        <v>0</v>
      </c>
      <c r="CP109" s="100">
        <v>0</v>
      </c>
      <c r="CQ109" s="100">
        <v>0</v>
      </c>
      <c r="CR109" s="100">
        <v>0</v>
      </c>
      <c r="CS109" s="100">
        <v>0</v>
      </c>
      <c r="CT109" s="100">
        <v>0</v>
      </c>
      <c r="CU109" s="100">
        <v>0</v>
      </c>
      <c r="CV109" s="101">
        <f t="shared" ref="CV109:CV110" si="1544">IF(COUNTIF(CP109:CU109,"&gt;0")=0,0,SUM(CP109:CU109)/COUNTIF(CP109:CU109,"&gt;0"))</f>
        <v>0</v>
      </c>
      <c r="CW109" s="31" t="s">
        <v>187</v>
      </c>
      <c r="CX109" s="31" t="s">
        <v>187</v>
      </c>
      <c r="CY109" s="62">
        <v>0</v>
      </c>
      <c r="CZ109" s="62">
        <v>0</v>
      </c>
      <c r="DA109" s="102">
        <f t="shared" ref="DA109:DA110" si="1545">IFERROR(CZ109/CY109,0)</f>
        <v>0</v>
      </c>
      <c r="DB109" s="62">
        <f t="shared" ref="DB109:DB110" si="1546">CY109*FH109</f>
        <v>0</v>
      </c>
      <c r="DC109" s="62">
        <f t="shared" ref="DC109:DC110" si="1547">CZ109*FH109</f>
        <v>0</v>
      </c>
      <c r="DD109" s="102">
        <f t="shared" ref="DD109:DD110" si="1548">IFERROR(DC109/DB109,0)</f>
        <v>0</v>
      </c>
      <c r="DE109" s="31">
        <v>0</v>
      </c>
      <c r="DG109" s="31">
        <v>0</v>
      </c>
      <c r="DH109" s="48">
        <f t="shared" ref="DH109:DH110" si="1549">IFERROR(ROUNDUP(DG109/$EX109,0)*$EY109,0)</f>
        <v>0</v>
      </c>
      <c r="DI109" s="62">
        <v>0</v>
      </c>
      <c r="DJ109" s="62">
        <v>0</v>
      </c>
      <c r="DK109" s="48">
        <f t="shared" ref="DK109:DK110" si="1550">IFERROR(ROUNDUP(DI109/$EX109,0)*$EY109,0)</f>
        <v>0</v>
      </c>
      <c r="DL109" s="62">
        <v>0</v>
      </c>
      <c r="DM109" s="62">
        <v>0</v>
      </c>
      <c r="DN109" s="62">
        <v>0</v>
      </c>
      <c r="DO109" s="62">
        <v>0</v>
      </c>
      <c r="DP109" s="48">
        <f t="shared" ref="DP109:DP110" si="1551">IFERROR(ROUNDUP(DN109/$EX109,0)*$EY109,0)</f>
        <v>0</v>
      </c>
      <c r="DQ109" s="62">
        <v>0</v>
      </c>
      <c r="DR109" s="62">
        <v>0</v>
      </c>
      <c r="DS109" s="62">
        <v>0</v>
      </c>
      <c r="DT109" s="62">
        <v>0</v>
      </c>
      <c r="DU109" s="48">
        <f t="shared" ref="DU109:DU110" si="1552">IFERROR(ROUNDUP(DS109/$EX109,0)*$EY109,0)</f>
        <v>0</v>
      </c>
      <c r="DV109" s="62">
        <v>0</v>
      </c>
      <c r="DW109" s="62">
        <v>0</v>
      </c>
      <c r="DX109" s="62">
        <f t="shared" ref="DX109:DX110" si="1553">$DF109*BK109/30</f>
        <v>0</v>
      </c>
      <c r="DY109" s="62">
        <f t="shared" ref="DY109:DY110" si="1554">DX109*$FH109</f>
        <v>0</v>
      </c>
      <c r="DZ109" s="48">
        <f t="shared" ref="DZ109:DZ110" si="1555">IFERROR(ROUNDUP(DX109/$EX109,0)*$EY109,0)</f>
        <v>0</v>
      </c>
      <c r="EA109" s="62">
        <f t="shared" ref="EA109:EA110" si="1556">$DF109*BL109/30</f>
        <v>0</v>
      </c>
      <c r="EB109" s="62">
        <f t="shared" ref="EB109:EB110" si="1557">EA109*$FH109</f>
        <v>0</v>
      </c>
      <c r="EC109" s="48">
        <f t="shared" ref="EC109:EC110" si="1558">IFERROR(ROUNDUP(EA109/$EX109,0)*$EY109,0)</f>
        <v>0</v>
      </c>
      <c r="ED109" s="62">
        <f t="shared" ref="ED109:ED110" si="1559">$DF109*BM109/30</f>
        <v>0</v>
      </c>
      <c r="EE109" s="62">
        <f t="shared" ref="EE109:EE110" si="1560">ED109*$FH109</f>
        <v>0</v>
      </c>
      <c r="EF109" s="48">
        <f t="shared" ref="EF109:EF110" si="1561">IFERROR(ROUNDUP(ED109/$EX109,0)*$EY109,0)</f>
        <v>0</v>
      </c>
      <c r="EG109" s="62">
        <f t="shared" ref="EG109:EG110" si="1562">$DF109*BN109/30</f>
        <v>0</v>
      </c>
      <c r="EH109" s="62">
        <f t="shared" ref="EH109:EH110" si="1563">EG109*$FH109</f>
        <v>0</v>
      </c>
      <c r="EI109" s="48">
        <f t="shared" ref="EI109:EI110" si="1564">IFERROR(ROUNDUP(EG109/$EX109,0)*$EY109,0)</f>
        <v>0</v>
      </c>
      <c r="EJ109" s="62">
        <f t="shared" ref="EJ109:EJ110" si="1565">$DF109*BO109/30</f>
        <v>0</v>
      </c>
      <c r="EK109" s="62">
        <f t="shared" ref="EK109:EK110" si="1566">EJ109*$FH109</f>
        <v>0</v>
      </c>
      <c r="EL109" s="48">
        <f t="shared" ref="EL109:EL110" si="1567">IFERROR(ROUNDUP(EJ109/$EX109,0)*$EY109,0)</f>
        <v>0</v>
      </c>
      <c r="EM109" s="62">
        <f t="shared" ref="EM109:EM110" si="1568">$DF109*BP109/30</f>
        <v>0</v>
      </c>
      <c r="EN109" s="62">
        <f t="shared" ref="EN109:EN110" si="1569">EM109*$FH109</f>
        <v>0</v>
      </c>
      <c r="EO109" s="48">
        <f t="shared" ref="EO109:EO110" si="1570">IFERROR(ROUNDUP(EM109/$EX109,0)*$EY109,0)</f>
        <v>0</v>
      </c>
      <c r="EP109" s="62">
        <f t="shared" ref="EP109:ER110" si="1571">BK109*$FH109</f>
        <v>0</v>
      </c>
      <c r="EQ109" s="62">
        <f t="shared" si="1571"/>
        <v>0</v>
      </c>
      <c r="ER109" s="62">
        <f t="shared" si="1571"/>
        <v>0</v>
      </c>
      <c r="ES109" s="62">
        <f t="shared" ref="ES109:EU110" si="1572">BN109*$FH109</f>
        <v>0</v>
      </c>
      <c r="ET109" s="62">
        <f t="shared" si="1572"/>
        <v>0</v>
      </c>
      <c r="EU109" s="62">
        <f t="shared" si="1572"/>
        <v>0</v>
      </c>
      <c r="EV109" s="31" t="s">
        <v>487</v>
      </c>
      <c r="EW109" s="103">
        <v>0</v>
      </c>
      <c r="EX109" s="104">
        <v>4</v>
      </c>
      <c r="EY109" s="104">
        <v>1.5</v>
      </c>
      <c r="EZ109" s="104"/>
      <c r="FA109" s="104"/>
      <c r="FB109" s="119"/>
      <c r="FC109" s="119"/>
      <c r="FE109" s="105">
        <v>22077.84</v>
      </c>
      <c r="FF109" s="105">
        <v>22077.84</v>
      </c>
      <c r="FG109" s="105">
        <v>22077.84</v>
      </c>
      <c r="FH109" s="106">
        <v>22077.84</v>
      </c>
      <c r="FI109" s="107" t="b">
        <f t="shared" ref="FI109:FI110" si="1573">EXACT(AT109,AP109)</f>
        <v>1</v>
      </c>
      <c r="FJ109" s="34"/>
      <c r="FK109" s="104" t="s">
        <v>294</v>
      </c>
      <c r="FL109" s="104" t="s">
        <v>407</v>
      </c>
      <c r="FM109" s="104">
        <v>0</v>
      </c>
      <c r="FN109" s="104">
        <v>0</v>
      </c>
      <c r="FO109" s="104">
        <v>0</v>
      </c>
      <c r="FP109" s="104"/>
      <c r="FQ109" s="104">
        <v>0</v>
      </c>
      <c r="FR109" s="104" t="b">
        <f t="shared" si="1033"/>
        <v>1</v>
      </c>
      <c r="FS109" s="104" t="b">
        <f t="shared" si="1034"/>
        <v>1</v>
      </c>
      <c r="FT109" s="104" t="b">
        <f t="shared" si="1035"/>
        <v>0</v>
      </c>
      <c r="FU109" s="104" t="b">
        <f t="shared" si="1036"/>
        <v>0</v>
      </c>
      <c r="FV109" s="104" t="b">
        <f t="shared" si="1037"/>
        <v>1</v>
      </c>
      <c r="FW109" s="104"/>
      <c r="FX109" s="104" t="b">
        <f t="shared" ref="FX109:FX110" si="1574">EXACT(FQ109,BI109)</f>
        <v>1</v>
      </c>
      <c r="FY109" s="104" t="s">
        <v>214</v>
      </c>
      <c r="FZ109" s="104" t="b">
        <f t="shared" ref="FZ109:FZ110" si="1575">EXACT(FY109,C109)</f>
        <v>1</v>
      </c>
      <c r="GA109" s="104">
        <v>0</v>
      </c>
      <c r="GB109" s="104" t="s">
        <v>207</v>
      </c>
      <c r="GC109" s="104"/>
      <c r="GD109" s="104" t="s">
        <v>214</v>
      </c>
      <c r="GE109" s="104">
        <v>0</v>
      </c>
      <c r="GF109" s="104" t="e">
        <v>#N/A</v>
      </c>
      <c r="GG109" s="104">
        <v>0</v>
      </c>
      <c r="GH109" s="104" t="b">
        <f t="shared" ref="GH109:GH110" si="1576">EXACT(GD109,C109)</f>
        <v>1</v>
      </c>
      <c r="GI109" s="108" t="b">
        <f t="shared" ref="GI109:GI110" si="1577">EXACT(GG109,G109)</f>
        <v>0</v>
      </c>
    </row>
    <row r="110" spans="1:193" s="31" customFormat="1" ht="30" hidden="1" x14ac:dyDescent="0.25">
      <c r="A110" s="109">
        <v>167838</v>
      </c>
      <c r="B110" s="109">
        <v>102226</v>
      </c>
      <c r="C110" s="110" t="s">
        <v>214</v>
      </c>
      <c r="D110" s="109" t="s">
        <v>432</v>
      </c>
      <c r="E110" s="109" t="s">
        <v>433</v>
      </c>
      <c r="F110" s="109" t="s">
        <v>207</v>
      </c>
      <c r="G110" s="110"/>
      <c r="H110" s="109" t="s">
        <v>188</v>
      </c>
      <c r="I110" s="109" t="s">
        <v>189</v>
      </c>
      <c r="J110" s="109" t="s">
        <v>189</v>
      </c>
      <c r="K110" s="109"/>
      <c r="L110" s="109">
        <v>0</v>
      </c>
      <c r="M110" s="109"/>
      <c r="N110" s="111">
        <v>0</v>
      </c>
      <c r="O110" s="111">
        <v>0</v>
      </c>
      <c r="P110" s="111" t="str">
        <f t="shared" si="1519"/>
        <v>нет минмакс</v>
      </c>
      <c r="Q110" s="95">
        <v>29</v>
      </c>
      <c r="R110" s="95">
        <f t="shared" si="1520"/>
        <v>0.87</v>
      </c>
      <c r="S110" s="112">
        <v>29</v>
      </c>
      <c r="T110" s="112">
        <v>0.87</v>
      </c>
      <c r="U110" s="112">
        <f t="shared" si="1521"/>
        <v>0</v>
      </c>
      <c r="V110" s="113">
        <f t="shared" si="1522"/>
        <v>29</v>
      </c>
      <c r="W110" s="113">
        <f t="shared" si="1523"/>
        <v>0.87</v>
      </c>
      <c r="X110" s="113">
        <f t="shared" si="1524"/>
        <v>0</v>
      </c>
      <c r="Y110" s="113"/>
      <c r="Z110" s="95">
        <v>29</v>
      </c>
      <c r="AA110" s="95">
        <v>0</v>
      </c>
      <c r="AB110" s="95">
        <v>0</v>
      </c>
      <c r="AC110" s="95">
        <v>0</v>
      </c>
      <c r="AD110" s="95">
        <v>0</v>
      </c>
      <c r="AE110" s="95">
        <f t="shared" si="1525"/>
        <v>0</v>
      </c>
      <c r="AF110" s="95">
        <f t="shared" si="1526"/>
        <v>0</v>
      </c>
      <c r="AG110" s="114">
        <v>0</v>
      </c>
      <c r="AH110" s="95">
        <f t="shared" si="1527"/>
        <v>29</v>
      </c>
      <c r="AI110" s="115">
        <f t="shared" si="1528"/>
        <v>0.87</v>
      </c>
      <c r="AJ110" s="95">
        <f t="shared" si="1529"/>
        <v>0</v>
      </c>
      <c r="AK110" s="95">
        <f t="shared" si="1530"/>
        <v>0</v>
      </c>
      <c r="AL110" s="95">
        <f t="shared" si="1531"/>
        <v>0</v>
      </c>
      <c r="AM110" s="95">
        <f t="shared" si="1532"/>
        <v>0</v>
      </c>
      <c r="AN110" s="95" t="str">
        <f t="shared" si="1533"/>
        <v>нет оборота</v>
      </c>
      <c r="AO110" s="95" t="str">
        <f t="shared" si="1534"/>
        <v>нет плана</v>
      </c>
      <c r="AP110" s="29" t="s">
        <v>195</v>
      </c>
      <c r="AQ110" s="116" t="s">
        <v>200</v>
      </c>
      <c r="AR110" s="29" t="s">
        <v>195</v>
      </c>
      <c r="AS110" s="116" t="s">
        <v>200</v>
      </c>
      <c r="AT110" s="94" t="s">
        <v>195</v>
      </c>
      <c r="AU110" s="25"/>
      <c r="AV110" s="97" t="str">
        <f t="shared" si="1535"/>
        <v>Нет планов</v>
      </c>
      <c r="AW110" s="117">
        <f t="shared" si="1536"/>
        <v>0.87</v>
      </c>
      <c r="AX110" s="14">
        <f>MONTH(BC110)-6</f>
        <v>4</v>
      </c>
      <c r="AY110" s="25">
        <f t="shared" si="1537"/>
        <v>0</v>
      </c>
      <c r="AZ110" s="109" t="s">
        <v>1037</v>
      </c>
      <c r="BA110" s="26" t="s">
        <v>196</v>
      </c>
      <c r="BB110" s="26" t="s">
        <v>434</v>
      </c>
      <c r="BC110" s="27">
        <v>45960</v>
      </c>
      <c r="BD110" s="28"/>
      <c r="BE110" s="29">
        <v>0</v>
      </c>
      <c r="BF110" s="29">
        <f t="shared" si="1538"/>
        <v>0</v>
      </c>
      <c r="BG110" s="29">
        <v>0</v>
      </c>
      <c r="BH110" s="29">
        <f t="shared" si="1539"/>
        <v>0</v>
      </c>
      <c r="BI110" s="99">
        <v>0</v>
      </c>
      <c r="BJ110" s="109">
        <v>0</v>
      </c>
      <c r="BK110" s="95">
        <v>0</v>
      </c>
      <c r="BL110" s="95">
        <v>0</v>
      </c>
      <c r="BM110" s="95">
        <v>0</v>
      </c>
      <c r="BN110" s="95">
        <v>0</v>
      </c>
      <c r="BO110" s="95">
        <v>0</v>
      </c>
      <c r="BP110" s="95">
        <v>0</v>
      </c>
      <c r="BQ110" s="95">
        <f t="shared" si="1540"/>
        <v>0</v>
      </c>
      <c r="BR110" s="95">
        <f t="shared" si="1541"/>
        <v>29</v>
      </c>
      <c r="BS110" s="95">
        <f t="shared" ref="BS110:BW110" si="1578">BR110-BL110</f>
        <v>29</v>
      </c>
      <c r="BT110" s="95">
        <f t="shared" si="1578"/>
        <v>29</v>
      </c>
      <c r="BU110" s="95">
        <f t="shared" si="1578"/>
        <v>29</v>
      </c>
      <c r="BV110" s="95">
        <f t="shared" si="1578"/>
        <v>29</v>
      </c>
      <c r="BW110" s="95">
        <f t="shared" si="1578"/>
        <v>29</v>
      </c>
      <c r="BX110" s="95">
        <f t="shared" si="1543"/>
        <v>29</v>
      </c>
      <c r="BY110" s="95">
        <f t="shared" si="1543"/>
        <v>29</v>
      </c>
      <c r="BZ110" s="95">
        <f t="shared" si="1543"/>
        <v>29</v>
      </c>
      <c r="CA110" s="95">
        <f t="shared" si="1543"/>
        <v>29</v>
      </c>
      <c r="CB110" s="95">
        <f t="shared" si="1543"/>
        <v>29</v>
      </c>
      <c r="CC110" s="95">
        <f t="shared" si="1543"/>
        <v>29</v>
      </c>
      <c r="CD110" s="95">
        <f t="shared" si="1543"/>
        <v>29</v>
      </c>
      <c r="CE110" s="95">
        <f t="shared" si="1543"/>
        <v>29</v>
      </c>
      <c r="CF110" s="95">
        <f t="shared" si="1543"/>
        <v>29</v>
      </c>
      <c r="CG110" s="95">
        <f t="shared" si="1543"/>
        <v>29</v>
      </c>
      <c r="CH110" s="95">
        <f t="shared" si="1543"/>
        <v>29</v>
      </c>
      <c r="CI110" s="95">
        <f t="shared" si="1543"/>
        <v>29</v>
      </c>
      <c r="CJ110" s="95">
        <f t="shared" si="1543"/>
        <v>29</v>
      </c>
      <c r="CK110" s="95">
        <f t="shared" si="1543"/>
        <v>29</v>
      </c>
      <c r="CL110" s="95">
        <f t="shared" si="1543"/>
        <v>29</v>
      </c>
      <c r="CM110" s="95">
        <f t="shared" si="1543"/>
        <v>29</v>
      </c>
      <c r="CN110" s="95">
        <f t="shared" si="1543"/>
        <v>29</v>
      </c>
      <c r="CO110" s="95">
        <f t="shared" si="1543"/>
        <v>29</v>
      </c>
      <c r="CP110" s="100">
        <v>0</v>
      </c>
      <c r="CQ110" s="100">
        <v>0</v>
      </c>
      <c r="CR110" s="100">
        <v>0</v>
      </c>
      <c r="CS110" s="100">
        <v>0</v>
      </c>
      <c r="CT110" s="100">
        <v>0</v>
      </c>
      <c r="CU110" s="100">
        <v>0</v>
      </c>
      <c r="CV110" s="121">
        <f t="shared" si="1544"/>
        <v>0</v>
      </c>
      <c r="CW110" s="31">
        <v>0</v>
      </c>
      <c r="CX110" s="31">
        <v>4</v>
      </c>
      <c r="CY110" s="62">
        <v>0</v>
      </c>
      <c r="CZ110" s="62">
        <v>0</v>
      </c>
      <c r="DA110" s="102">
        <f t="shared" si="1545"/>
        <v>0</v>
      </c>
      <c r="DB110" s="62">
        <f t="shared" si="1546"/>
        <v>0</v>
      </c>
      <c r="DC110" s="62">
        <f t="shared" si="1547"/>
        <v>0</v>
      </c>
      <c r="DD110" s="102">
        <f t="shared" si="1548"/>
        <v>0</v>
      </c>
      <c r="DE110" s="31">
        <v>0</v>
      </c>
      <c r="DF110" s="31">
        <v>90</v>
      </c>
      <c r="DG110" s="31">
        <v>0</v>
      </c>
      <c r="DH110" s="48">
        <f t="shared" si="1549"/>
        <v>0</v>
      </c>
      <c r="DI110" s="62">
        <v>29</v>
      </c>
      <c r="DJ110" s="62">
        <v>1</v>
      </c>
      <c r="DK110" s="48">
        <f t="shared" si="1550"/>
        <v>0</v>
      </c>
      <c r="DL110" s="62">
        <v>0</v>
      </c>
      <c r="DM110" s="62">
        <v>0</v>
      </c>
      <c r="DN110" s="62">
        <v>29</v>
      </c>
      <c r="DO110" s="62">
        <v>1</v>
      </c>
      <c r="DP110" s="48">
        <f t="shared" si="1551"/>
        <v>0</v>
      </c>
      <c r="DQ110" s="62">
        <v>0</v>
      </c>
      <c r="DR110" s="62">
        <v>0</v>
      </c>
      <c r="DS110" s="62">
        <v>29</v>
      </c>
      <c r="DT110" s="62">
        <v>1</v>
      </c>
      <c r="DU110" s="48">
        <f t="shared" si="1552"/>
        <v>0</v>
      </c>
      <c r="DV110" s="62">
        <v>0</v>
      </c>
      <c r="DW110" s="62">
        <v>0</v>
      </c>
      <c r="DX110" s="62">
        <f t="shared" si="1553"/>
        <v>0</v>
      </c>
      <c r="DY110" s="62">
        <f t="shared" si="1554"/>
        <v>0</v>
      </c>
      <c r="DZ110" s="48">
        <f t="shared" si="1555"/>
        <v>0</v>
      </c>
      <c r="EA110" s="62">
        <f t="shared" si="1556"/>
        <v>0</v>
      </c>
      <c r="EB110" s="62">
        <f t="shared" si="1557"/>
        <v>0</v>
      </c>
      <c r="EC110" s="48">
        <f t="shared" si="1558"/>
        <v>0</v>
      </c>
      <c r="ED110" s="62">
        <f t="shared" si="1559"/>
        <v>0</v>
      </c>
      <c r="EE110" s="62">
        <f t="shared" si="1560"/>
        <v>0</v>
      </c>
      <c r="EF110" s="48">
        <f t="shared" si="1561"/>
        <v>0</v>
      </c>
      <c r="EG110" s="62">
        <f t="shared" si="1562"/>
        <v>0</v>
      </c>
      <c r="EH110" s="62">
        <f t="shared" si="1563"/>
        <v>0</v>
      </c>
      <c r="EI110" s="48">
        <f t="shared" si="1564"/>
        <v>0</v>
      </c>
      <c r="EJ110" s="62">
        <f t="shared" si="1565"/>
        <v>0</v>
      </c>
      <c r="EK110" s="62">
        <f t="shared" si="1566"/>
        <v>0</v>
      </c>
      <c r="EL110" s="48">
        <f t="shared" si="1567"/>
        <v>0</v>
      </c>
      <c r="EM110" s="62">
        <f t="shared" si="1568"/>
        <v>0</v>
      </c>
      <c r="EN110" s="62">
        <f t="shared" si="1569"/>
        <v>0</v>
      </c>
      <c r="EO110" s="48">
        <f t="shared" si="1570"/>
        <v>0</v>
      </c>
      <c r="EP110" s="62">
        <f t="shared" si="1571"/>
        <v>0</v>
      </c>
      <c r="EQ110" s="62">
        <f t="shared" si="1571"/>
        <v>0</v>
      </c>
      <c r="ER110" s="62">
        <f t="shared" si="1571"/>
        <v>0</v>
      </c>
      <c r="ES110" s="62">
        <f t="shared" si="1572"/>
        <v>0</v>
      </c>
      <c r="ET110" s="62">
        <f t="shared" si="1572"/>
        <v>0</v>
      </c>
      <c r="EU110" s="62">
        <f t="shared" si="1572"/>
        <v>0</v>
      </c>
      <c r="EV110" s="31" t="s">
        <v>192</v>
      </c>
      <c r="EW110" s="103">
        <v>0</v>
      </c>
      <c r="EX110" s="31">
        <v>0</v>
      </c>
      <c r="EY110" s="31">
        <v>0</v>
      </c>
      <c r="FB110" s="119"/>
      <c r="FC110" s="119"/>
      <c r="FE110" s="105">
        <v>0.03</v>
      </c>
      <c r="FF110" s="105">
        <v>0.03</v>
      </c>
      <c r="FG110" s="105">
        <v>0.03</v>
      </c>
      <c r="FH110" s="106">
        <v>0.03</v>
      </c>
      <c r="FI110" s="107" t="b">
        <f t="shared" si="1573"/>
        <v>1</v>
      </c>
      <c r="FJ110" s="34"/>
      <c r="FK110" s="104" t="s">
        <v>196</v>
      </c>
      <c r="FL110" s="104" t="s">
        <v>434</v>
      </c>
      <c r="FM110" s="104">
        <v>45960</v>
      </c>
      <c r="FN110" s="104">
        <v>0</v>
      </c>
      <c r="FO110" s="104">
        <v>0</v>
      </c>
      <c r="FP110" s="104"/>
      <c r="FQ110" s="104">
        <v>0</v>
      </c>
      <c r="FR110" s="103" t="b">
        <f t="shared" si="1033"/>
        <v>1</v>
      </c>
      <c r="FS110" s="103" t="b">
        <f t="shared" si="1034"/>
        <v>1</v>
      </c>
      <c r="FT110" s="103" t="b">
        <f t="shared" si="1035"/>
        <v>1</v>
      </c>
      <c r="FU110" s="103" t="b">
        <f t="shared" si="1036"/>
        <v>0</v>
      </c>
      <c r="FV110" s="103" t="b">
        <f t="shared" si="1037"/>
        <v>1</v>
      </c>
      <c r="FW110" s="103"/>
      <c r="FX110" s="120" t="b">
        <f t="shared" si="1574"/>
        <v>1</v>
      </c>
      <c r="FY110" s="104" t="s">
        <v>214</v>
      </c>
      <c r="FZ110" s="104" t="b">
        <f t="shared" si="1575"/>
        <v>1</v>
      </c>
      <c r="GA110" s="104">
        <v>0</v>
      </c>
      <c r="GB110" s="104" t="s">
        <v>207</v>
      </c>
      <c r="GD110" s="104" t="s">
        <v>214</v>
      </c>
      <c r="GE110" s="104">
        <v>0</v>
      </c>
      <c r="GF110" s="104" t="e">
        <v>#N/A</v>
      </c>
      <c r="GG110" s="104">
        <v>0</v>
      </c>
      <c r="GH110" s="104" t="b">
        <f t="shared" si="1576"/>
        <v>1</v>
      </c>
      <c r="GI110" s="8" t="b">
        <f t="shared" si="1577"/>
        <v>0</v>
      </c>
    </row>
    <row r="111" spans="1:193" s="31" customFormat="1" hidden="1" x14ac:dyDescent="0.25">
      <c r="A111" s="93">
        <v>1012</v>
      </c>
      <c r="B111" s="93">
        <v>801909</v>
      </c>
      <c r="C111" s="110" t="s">
        <v>214</v>
      </c>
      <c r="D111" s="93" t="s">
        <v>435</v>
      </c>
      <c r="E111" s="93" t="s">
        <v>436</v>
      </c>
      <c r="F111" s="93" t="s">
        <v>216</v>
      </c>
      <c r="G111" s="110"/>
      <c r="H111" s="93" t="s">
        <v>81</v>
      </c>
      <c r="I111" s="93" t="s">
        <v>341</v>
      </c>
      <c r="J111" s="93" t="s">
        <v>257</v>
      </c>
      <c r="K111" s="93" t="s">
        <v>194</v>
      </c>
      <c r="L111" s="93">
        <v>0</v>
      </c>
      <c r="M111" s="93"/>
      <c r="N111" s="122">
        <v>0</v>
      </c>
      <c r="O111" s="122">
        <v>0</v>
      </c>
      <c r="P111" s="122" t="str">
        <f t="shared" ref="P111:P112" si="1579">IF(AND(N111=0,O111=0),"нет минмакс",IF((S111-N111)&lt;0,"меньше мин",IF((S111-O111)&gt;0,"больше макс","в диапазоне")))</f>
        <v>нет минмакс</v>
      </c>
      <c r="Q111" s="95">
        <v>0</v>
      </c>
      <c r="R111" s="95">
        <f t="shared" ref="R111:R112" si="1580">Q111*FH111</f>
        <v>0</v>
      </c>
      <c r="S111" s="94">
        <v>0</v>
      </c>
      <c r="T111" s="94">
        <v>0</v>
      </c>
      <c r="U111" s="94">
        <f t="shared" ref="U111:U112" si="1581">IFERROR(ROUNDUP(S111/$EX111,0)*$EY111,0)</f>
        <v>0</v>
      </c>
      <c r="V111" s="94">
        <f t="shared" ref="V111:V112" si="1582">SUM(Z111:AD111)</f>
        <v>0</v>
      </c>
      <c r="W111" s="94">
        <f t="shared" ref="W111:W112" si="1583">V111*FH111</f>
        <v>0</v>
      </c>
      <c r="X111" s="94">
        <f t="shared" ref="X111:X112" si="1584">IFERROR(ROUNDUP(V111/$EX111,0)*$EY111,0)</f>
        <v>0</v>
      </c>
      <c r="Y111" s="113"/>
      <c r="Z111" s="95">
        <v>0</v>
      </c>
      <c r="AA111" s="94">
        <v>0</v>
      </c>
      <c r="AB111" s="94">
        <v>0</v>
      </c>
      <c r="AC111" s="95">
        <v>0</v>
      </c>
      <c r="AD111" s="95">
        <v>0</v>
      </c>
      <c r="AE111" s="95">
        <f t="shared" ref="AE111:AE112" si="1585">AA111*FH111</f>
        <v>0</v>
      </c>
      <c r="AF111" s="95">
        <f t="shared" ref="AF111:AF112" si="1586">AB111*FH111</f>
        <v>0</v>
      </c>
      <c r="AG111" s="96">
        <v>0</v>
      </c>
      <c r="AH111" s="95">
        <f t="shared" ref="AH111:AH112" si="1587">V111-AG111</f>
        <v>0</v>
      </c>
      <c r="AI111" s="94">
        <f t="shared" ref="AI111:AI112" si="1588">IF(AH111&gt;0,AH111*FH111,0)</f>
        <v>0</v>
      </c>
      <c r="AJ111" s="94">
        <f t="shared" ref="AJ111:AJ112" si="1589">CU111</f>
        <v>0</v>
      </c>
      <c r="AK111" s="94">
        <f t="shared" ref="AK111:AK112" si="1590">SUM(CS111:CU111)</f>
        <v>28</v>
      </c>
      <c r="AL111" s="94">
        <f t="shared" ref="AL111:AL112" si="1591">SUM(CP111:CU111)</f>
        <v>40</v>
      </c>
      <c r="AM111" s="94">
        <f t="shared" ref="AM111:AM112" si="1592">SUM(BK111:BP111)</f>
        <v>201</v>
      </c>
      <c r="AN111" s="94">
        <f t="shared" ref="AN111:AN112" si="1593">IFERROR(S111/BQ111*30,"нет оборота")</f>
        <v>0</v>
      </c>
      <c r="AO111" s="94" t="str">
        <f t="shared" ref="AO111:AO112" si="1594">IF(S111=0,"нет остатка",IF(AN111="нет оборота","нет плана",IF(AN111&lt;30,"&lt; 30 дней",IF(AND(AN111&gt;=30,AN111&lt;60),"&gt; 30 дней (до 60)",IF(AND(AN111&gt;=60,AN111&lt;70),"&gt; 60 дней (до 70)",IF(AND(AN111&gt;=70,AN111&lt;80),"&gt; 70 дней (до 80)",IF(AND(AN111&gt;=80,AN111&lt;90),"&gt; 80 дней (до 90)",IF(AND(AN111&gt;=90,AN111&lt;120),"&gt; 90 дней (до 120)",IF(AN111&gt;=120,"&gt; 120 дней")))))))))</f>
        <v>нет остатка</v>
      </c>
      <c r="AP111" s="94" t="s">
        <v>185</v>
      </c>
      <c r="AQ111" s="123" t="s">
        <v>191</v>
      </c>
      <c r="AR111" s="94" t="s">
        <v>185</v>
      </c>
      <c r="AS111" s="116" t="s">
        <v>191</v>
      </c>
      <c r="AT111" s="94" t="s">
        <v>185</v>
      </c>
      <c r="AU111" s="94"/>
      <c r="AV111" s="97" t="str">
        <f t="shared" ref="AV111:AV112" si="1595">IF(V111=0,"нет остатка",IF(SUM(BK111:BP111)=0,"Нет планов",IF(BR111&lt;=0,"0-01",IF(BS111&lt;=0,"0-02",IF(BT111&lt;=0,"0-03",IF(BU111&lt;=0,"0-04",IF(BV111&lt;=0,"0-05",IF(BW111&lt;=0,"0-06",IF(BX111&lt;=0,"0-07",IF(BY111&lt;=0,"0-08",IF(BZ111&lt;=0,"0-09",IF(CA111&lt;=0,"0-10",IF(CB111&lt;=0,"0-11",IF(CC111&lt;=0,"0-12",IF(CD111&lt;=0,"0-13",IF(CE111&lt;=0,"0-14",IF(CF111&lt;=0,"0-15",IF(CG111&lt;=0,"0-16",IF(CH111&lt;=0,"0-17",IF(CI111&lt;=0,"0-18",IF(CJ111&lt;=0,"0-19",IF(CK111&lt;=0,"0-20",IF(CL111&lt;=0,"0-21",IF(CM111&lt;=0,"0-22",IF(CN111&lt;=0,"0-23",IF(CO111&lt;=0,"0-24","0-25 более 24"))))))))))))))))))))))))))</f>
        <v>нет остатка</v>
      </c>
      <c r="AW111" s="98">
        <f t="shared" ref="AW111:AW112" si="1596">IF(AT111="Да",W111,0)</f>
        <v>0</v>
      </c>
      <c r="AX111" s="93"/>
      <c r="AY111" s="94">
        <f t="shared" ref="AY111:AY112" si="1597">IF(AX111&gt;6,W111,0)</f>
        <v>0</v>
      </c>
      <c r="AZ111" s="93" t="s">
        <v>1038</v>
      </c>
      <c r="BA111" s="26" t="s">
        <v>201</v>
      </c>
      <c r="BB111" s="26"/>
      <c r="BC111" s="27"/>
      <c r="BD111" s="28"/>
      <c r="BE111" s="29">
        <v>0</v>
      </c>
      <c r="BF111" s="29">
        <f t="shared" ref="BF111:BF112" si="1598">BE111*FH111</f>
        <v>0</v>
      </c>
      <c r="BG111" s="29">
        <v>0</v>
      </c>
      <c r="BH111" s="29">
        <f t="shared" ref="BH111:BH112" si="1599">BG111*FH111</f>
        <v>0</v>
      </c>
      <c r="BI111" s="99">
        <v>0</v>
      </c>
      <c r="BJ111" s="109" t="s">
        <v>187</v>
      </c>
      <c r="BK111" s="100">
        <v>0</v>
      </c>
      <c r="BL111" s="100">
        <v>45</v>
      </c>
      <c r="BM111" s="100">
        <v>33</v>
      </c>
      <c r="BN111" s="100">
        <v>45</v>
      </c>
      <c r="BO111" s="100">
        <v>33</v>
      </c>
      <c r="BP111" s="100">
        <v>45</v>
      </c>
      <c r="BQ111" s="95">
        <f t="shared" ref="BQ111:BQ112" si="1600">IF(COUNTIF(BK111:BP111,"&gt;0")=0,0,SUM(BK111:BP111)/COUNTIF(BK111:BP111,"&gt;0"))</f>
        <v>40.200000000000003</v>
      </c>
      <c r="BR111" s="95">
        <f t="shared" ref="BR111:BR112" si="1601">IF(OR(Q111=0,SUM(BK111:BP111)=0,V111&gt;Q111),V111-BK111,Q111-BK111)</f>
        <v>0</v>
      </c>
      <c r="BS111" s="95">
        <f t="shared" ref="BS111:BW112" si="1602">BR111-BL111</f>
        <v>-45</v>
      </c>
      <c r="BT111" s="95">
        <f t="shared" si="1602"/>
        <v>-78</v>
      </c>
      <c r="BU111" s="95">
        <f t="shared" si="1602"/>
        <v>-123</v>
      </c>
      <c r="BV111" s="95">
        <f t="shared" si="1602"/>
        <v>-156</v>
      </c>
      <c r="BW111" s="95">
        <f t="shared" si="1602"/>
        <v>-201</v>
      </c>
      <c r="BX111" s="95">
        <f t="shared" ref="BX111:CO112" si="1603">BW111-$BQ111</f>
        <v>-241.2</v>
      </c>
      <c r="BY111" s="95">
        <f t="shared" si="1603"/>
        <v>-281.39999999999998</v>
      </c>
      <c r="BZ111" s="95">
        <f t="shared" si="1603"/>
        <v>-321.59999999999997</v>
      </c>
      <c r="CA111" s="95">
        <f t="shared" si="1603"/>
        <v>-361.79999999999995</v>
      </c>
      <c r="CB111" s="95">
        <f t="shared" si="1603"/>
        <v>-401.99999999999994</v>
      </c>
      <c r="CC111" s="95">
        <f t="shared" si="1603"/>
        <v>-442.19999999999993</v>
      </c>
      <c r="CD111" s="95">
        <f t="shared" si="1603"/>
        <v>-482.39999999999992</v>
      </c>
      <c r="CE111" s="95">
        <f t="shared" si="1603"/>
        <v>-522.59999999999991</v>
      </c>
      <c r="CF111" s="95">
        <f t="shared" si="1603"/>
        <v>-562.79999999999995</v>
      </c>
      <c r="CG111" s="95">
        <f t="shared" si="1603"/>
        <v>-603</v>
      </c>
      <c r="CH111" s="95">
        <f t="shared" si="1603"/>
        <v>-643.20000000000005</v>
      </c>
      <c r="CI111" s="95">
        <f t="shared" si="1603"/>
        <v>-683.40000000000009</v>
      </c>
      <c r="CJ111" s="95">
        <f t="shared" si="1603"/>
        <v>-723.60000000000014</v>
      </c>
      <c r="CK111" s="95">
        <f t="shared" si="1603"/>
        <v>-763.80000000000018</v>
      </c>
      <c r="CL111" s="95">
        <f t="shared" si="1603"/>
        <v>-804.00000000000023</v>
      </c>
      <c r="CM111" s="95">
        <f t="shared" si="1603"/>
        <v>-844.20000000000027</v>
      </c>
      <c r="CN111" s="95">
        <f t="shared" si="1603"/>
        <v>-884.40000000000032</v>
      </c>
      <c r="CO111" s="95">
        <f t="shared" si="1603"/>
        <v>-924.60000000000036</v>
      </c>
      <c r="CP111" s="100">
        <v>0</v>
      </c>
      <c r="CQ111" s="100">
        <v>0</v>
      </c>
      <c r="CR111" s="100">
        <v>12</v>
      </c>
      <c r="CS111" s="100">
        <v>0</v>
      </c>
      <c r="CT111" s="100">
        <v>28</v>
      </c>
      <c r="CU111" s="100">
        <v>0</v>
      </c>
      <c r="CV111" s="101">
        <f t="shared" ref="CV111:CV112" si="1604">IF(COUNTIF(CP111:CU111,"&gt;0")=0,0,SUM(CP111:CU111)/COUNTIF(CP111:CU111,"&gt;0"))</f>
        <v>20</v>
      </c>
      <c r="CW111" s="31" t="s">
        <v>187</v>
      </c>
      <c r="CX111" s="31" t="s">
        <v>187</v>
      </c>
      <c r="CY111" s="62">
        <v>0</v>
      </c>
      <c r="CZ111" s="62">
        <v>0</v>
      </c>
      <c r="DA111" s="102">
        <f t="shared" ref="DA111:DA112" si="1605">IFERROR(CZ111/CY111,0)</f>
        <v>0</v>
      </c>
      <c r="DB111" s="62">
        <f t="shared" ref="DB111:DB112" si="1606">CY111*FH111</f>
        <v>0</v>
      </c>
      <c r="DC111" s="62">
        <f t="shared" ref="DC111:DC112" si="1607">CZ111*FH111</f>
        <v>0</v>
      </c>
      <c r="DD111" s="102">
        <f t="shared" ref="DD111:DD112" si="1608">IFERROR(DC111/DB111,0)</f>
        <v>0</v>
      </c>
      <c r="DE111" s="31">
        <v>0</v>
      </c>
      <c r="DG111" s="31">
        <v>0</v>
      </c>
      <c r="DH111" s="48">
        <f t="shared" ref="DH111:DH112" si="1609">IFERROR(ROUNDUP(DG111/$EX111,0)*$EY111,0)</f>
        <v>0</v>
      </c>
      <c r="DI111" s="62">
        <v>12</v>
      </c>
      <c r="DJ111" s="62">
        <v>396921.11100000003</v>
      </c>
      <c r="DK111" s="48">
        <f t="shared" ref="DK111:DK112" si="1610">IFERROR(ROUNDUP(DI111/$EX111,0)*$EY111,0)</f>
        <v>4.5</v>
      </c>
      <c r="DL111" s="62">
        <v>0</v>
      </c>
      <c r="DM111" s="62">
        <v>0</v>
      </c>
      <c r="DN111" s="62">
        <v>0.42899999999999999</v>
      </c>
      <c r="DO111" s="62">
        <v>14175.754000000001</v>
      </c>
      <c r="DP111" s="48">
        <f t="shared" ref="DP111:DP112" si="1611">IFERROR(ROUNDUP(DN111/$EX111,0)*$EY111,0)</f>
        <v>1.5</v>
      </c>
      <c r="DQ111" s="62">
        <v>12</v>
      </c>
      <c r="DR111" s="62">
        <v>396921.11</v>
      </c>
      <c r="DS111" s="62">
        <v>0</v>
      </c>
      <c r="DT111" s="62">
        <v>0</v>
      </c>
      <c r="DU111" s="48">
        <f t="shared" ref="DU111:DU112" si="1612">IFERROR(ROUNDUP(DS111/$EX111,0)*$EY111,0)</f>
        <v>0</v>
      </c>
      <c r="DV111" s="62">
        <v>0</v>
      </c>
      <c r="DW111" s="62">
        <v>0</v>
      </c>
      <c r="DX111" s="62">
        <f t="shared" ref="DX111:DX112" si="1613">$DF111*BK111/30</f>
        <v>0</v>
      </c>
      <c r="DY111" s="62">
        <f t="shared" ref="DY111:DY112" si="1614">DX111*$FH111</f>
        <v>0</v>
      </c>
      <c r="DZ111" s="48">
        <f t="shared" ref="DZ111:DZ112" si="1615">IFERROR(ROUNDUP(DX111/$EX111,0)*$EY111,0)</f>
        <v>0</v>
      </c>
      <c r="EA111" s="62">
        <f t="shared" ref="EA111:EA112" si="1616">$DF111*BL111/30</f>
        <v>0</v>
      </c>
      <c r="EB111" s="62">
        <f t="shared" ref="EB111:EB112" si="1617">EA111*$FH111</f>
        <v>0</v>
      </c>
      <c r="EC111" s="48">
        <f t="shared" ref="EC111:EC112" si="1618">IFERROR(ROUNDUP(EA111/$EX111,0)*$EY111,0)</f>
        <v>0</v>
      </c>
      <c r="ED111" s="62">
        <f t="shared" ref="ED111:ED112" si="1619">$DF111*BM111/30</f>
        <v>0</v>
      </c>
      <c r="EE111" s="62">
        <f t="shared" ref="EE111:EE112" si="1620">ED111*$FH111</f>
        <v>0</v>
      </c>
      <c r="EF111" s="48">
        <f t="shared" ref="EF111:EF112" si="1621">IFERROR(ROUNDUP(ED111/$EX111,0)*$EY111,0)</f>
        <v>0</v>
      </c>
      <c r="EG111" s="62">
        <f t="shared" ref="EG111:EG112" si="1622">$DF111*BN111/30</f>
        <v>0</v>
      </c>
      <c r="EH111" s="62">
        <f t="shared" ref="EH111:EH112" si="1623">EG111*$FH111</f>
        <v>0</v>
      </c>
      <c r="EI111" s="48">
        <f t="shared" ref="EI111:EI112" si="1624">IFERROR(ROUNDUP(EG111/$EX111,0)*$EY111,0)</f>
        <v>0</v>
      </c>
      <c r="EJ111" s="62">
        <f t="shared" ref="EJ111:EJ112" si="1625">$DF111*BO111/30</f>
        <v>0</v>
      </c>
      <c r="EK111" s="62">
        <f t="shared" ref="EK111:EK112" si="1626">EJ111*$FH111</f>
        <v>0</v>
      </c>
      <c r="EL111" s="48">
        <f t="shared" ref="EL111:EL112" si="1627">IFERROR(ROUNDUP(EJ111/$EX111,0)*$EY111,0)</f>
        <v>0</v>
      </c>
      <c r="EM111" s="62">
        <f t="shared" ref="EM111:EM112" si="1628">$DF111*BP111/30</f>
        <v>0</v>
      </c>
      <c r="EN111" s="62">
        <f t="shared" ref="EN111:EN112" si="1629">EM111*$FH111</f>
        <v>0</v>
      </c>
      <c r="EO111" s="48">
        <f t="shared" ref="EO111:EO112" si="1630">IFERROR(ROUNDUP(EM111/$EX111,0)*$EY111,0)</f>
        <v>0</v>
      </c>
      <c r="EP111" s="62">
        <f t="shared" ref="EP111:EU112" si="1631">BK111*$FH111</f>
        <v>0</v>
      </c>
      <c r="EQ111" s="62">
        <f t="shared" si="1631"/>
        <v>1453265.0999999999</v>
      </c>
      <c r="ER111" s="62">
        <f t="shared" si="1631"/>
        <v>1065727.74</v>
      </c>
      <c r="ES111" s="62">
        <f t="shared" si="1631"/>
        <v>1453265.0999999999</v>
      </c>
      <c r="ET111" s="62">
        <f t="shared" si="1631"/>
        <v>1065727.74</v>
      </c>
      <c r="EU111" s="62">
        <f t="shared" si="1631"/>
        <v>1453265.0999999999</v>
      </c>
      <c r="EV111" s="31" t="s">
        <v>487</v>
      </c>
      <c r="EW111" s="103">
        <v>0</v>
      </c>
      <c r="EX111" s="104">
        <v>4</v>
      </c>
      <c r="EY111" s="104">
        <v>1.5</v>
      </c>
      <c r="EZ111" s="104"/>
      <c r="FA111" s="104"/>
      <c r="FB111" s="119"/>
      <c r="FC111" s="119"/>
      <c r="FE111" s="105">
        <v>33076.76</v>
      </c>
      <c r="FF111" s="105">
        <v>33076.76</v>
      </c>
      <c r="FG111" s="105">
        <v>32294.78</v>
      </c>
      <c r="FH111" s="106">
        <v>32294.78</v>
      </c>
      <c r="FI111" s="107" t="b">
        <f t="shared" ref="FI111:FI112" si="1632">EXACT(AT111,AP111)</f>
        <v>1</v>
      </c>
      <c r="FJ111" s="34"/>
      <c r="FK111" s="104" t="s">
        <v>201</v>
      </c>
      <c r="FL111" s="104">
        <v>0</v>
      </c>
      <c r="FM111" s="104">
        <v>0</v>
      </c>
      <c r="FN111" s="104">
        <v>0</v>
      </c>
      <c r="FO111" s="104">
        <v>0</v>
      </c>
      <c r="FP111" s="104"/>
      <c r="FQ111" s="104">
        <v>0</v>
      </c>
      <c r="FR111" s="104" t="b">
        <f t="shared" si="1033"/>
        <v>1</v>
      </c>
      <c r="FS111" s="104" t="b">
        <f t="shared" si="1034"/>
        <v>0</v>
      </c>
      <c r="FT111" s="104" t="b">
        <f t="shared" si="1035"/>
        <v>0</v>
      </c>
      <c r="FU111" s="104" t="b">
        <f t="shared" si="1036"/>
        <v>0</v>
      </c>
      <c r="FV111" s="104" t="b">
        <f t="shared" si="1037"/>
        <v>1</v>
      </c>
      <c r="FW111" s="104"/>
      <c r="FX111" s="104" t="b">
        <f t="shared" ref="FX111:FX112" si="1633">EXACT(FQ111,BI111)</f>
        <v>1</v>
      </c>
      <c r="FY111" s="104" t="s">
        <v>214</v>
      </c>
      <c r="FZ111" s="104" t="b">
        <f t="shared" ref="FZ111:FZ112" si="1634">EXACT(FY111,C111)</f>
        <v>1</v>
      </c>
      <c r="GA111" s="104">
        <v>0</v>
      </c>
      <c r="GB111" s="104" t="s">
        <v>216</v>
      </c>
      <c r="GC111" s="104"/>
      <c r="GD111" s="104" t="s">
        <v>214</v>
      </c>
      <c r="GE111" s="104">
        <v>0</v>
      </c>
      <c r="GF111" s="104" t="e">
        <v>#N/A</v>
      </c>
      <c r="GG111" s="104">
        <v>0</v>
      </c>
      <c r="GH111" s="104" t="b">
        <f t="shared" ref="GH111:GH112" si="1635">EXACT(GD111,C111)</f>
        <v>1</v>
      </c>
      <c r="GI111" s="108" t="b">
        <f t="shared" ref="GI111:GI112" si="1636">EXACT(GG111,G111)</f>
        <v>0</v>
      </c>
    </row>
    <row r="112" spans="1:193" s="31" customFormat="1" ht="30" hidden="1" x14ac:dyDescent="0.25">
      <c r="A112" s="109">
        <v>19585</v>
      </c>
      <c r="B112" s="109">
        <v>701898</v>
      </c>
      <c r="C112" s="110" t="s">
        <v>214</v>
      </c>
      <c r="D112" s="109" t="s">
        <v>435</v>
      </c>
      <c r="E112" s="109" t="s">
        <v>437</v>
      </c>
      <c r="F112" s="109" t="s">
        <v>216</v>
      </c>
      <c r="G112" s="110"/>
      <c r="H112" s="109" t="s">
        <v>188</v>
      </c>
      <c r="I112" s="109" t="s">
        <v>189</v>
      </c>
      <c r="J112" s="109" t="s">
        <v>189</v>
      </c>
      <c r="K112" s="109"/>
      <c r="L112" s="109">
        <v>0</v>
      </c>
      <c r="M112" s="109"/>
      <c r="N112" s="111">
        <v>0</v>
      </c>
      <c r="O112" s="111">
        <v>0</v>
      </c>
      <c r="P112" s="111" t="str">
        <f t="shared" si="1579"/>
        <v>нет минмакс</v>
      </c>
      <c r="Q112" s="95">
        <v>72</v>
      </c>
      <c r="R112" s="95">
        <f t="shared" si="1580"/>
        <v>10031.76</v>
      </c>
      <c r="S112" s="112">
        <v>100</v>
      </c>
      <c r="T112" s="112">
        <v>13933.000000000002</v>
      </c>
      <c r="U112" s="112">
        <f t="shared" si="1581"/>
        <v>0</v>
      </c>
      <c r="V112" s="113">
        <f t="shared" si="1582"/>
        <v>72</v>
      </c>
      <c r="W112" s="113">
        <f t="shared" si="1583"/>
        <v>10031.76</v>
      </c>
      <c r="X112" s="113">
        <f t="shared" si="1584"/>
        <v>0</v>
      </c>
      <c r="Y112" s="113"/>
      <c r="Z112" s="95">
        <v>72</v>
      </c>
      <c r="AA112" s="95">
        <v>0</v>
      </c>
      <c r="AB112" s="95">
        <v>0</v>
      </c>
      <c r="AC112" s="95">
        <v>0</v>
      </c>
      <c r="AD112" s="95">
        <v>0</v>
      </c>
      <c r="AE112" s="95">
        <f t="shared" si="1585"/>
        <v>0</v>
      </c>
      <c r="AF112" s="95">
        <f t="shared" si="1586"/>
        <v>0</v>
      </c>
      <c r="AG112" s="114">
        <v>0</v>
      </c>
      <c r="AH112" s="95">
        <f t="shared" si="1587"/>
        <v>72</v>
      </c>
      <c r="AI112" s="115">
        <f t="shared" si="1588"/>
        <v>10031.76</v>
      </c>
      <c r="AJ112" s="95">
        <f t="shared" si="1589"/>
        <v>0</v>
      </c>
      <c r="AK112" s="95">
        <f t="shared" si="1590"/>
        <v>28</v>
      </c>
      <c r="AL112" s="95">
        <f t="shared" si="1591"/>
        <v>28</v>
      </c>
      <c r="AM112" s="95">
        <f t="shared" si="1592"/>
        <v>201</v>
      </c>
      <c r="AN112" s="95">
        <f t="shared" si="1593"/>
        <v>74.626865671641781</v>
      </c>
      <c r="AO112" s="95" t="str">
        <f t="shared" si="1594"/>
        <v>&gt; 70 дней (до 80)</v>
      </c>
      <c r="AP112" s="29" t="s">
        <v>195</v>
      </c>
      <c r="AQ112" s="116" t="s">
        <v>200</v>
      </c>
      <c r="AR112" s="29" t="s">
        <v>185</v>
      </c>
      <c r="AS112" s="116" t="s">
        <v>197</v>
      </c>
      <c r="AT112" s="25" t="s">
        <v>185</v>
      </c>
      <c r="AU112" s="25"/>
      <c r="AV112" s="97" t="str">
        <f t="shared" si="1595"/>
        <v>0-03</v>
      </c>
      <c r="AW112" s="117">
        <f t="shared" si="1596"/>
        <v>0</v>
      </c>
      <c r="AX112" s="118"/>
      <c r="AY112" s="25">
        <f t="shared" si="1597"/>
        <v>0</v>
      </c>
      <c r="AZ112" s="109" t="s">
        <v>1038</v>
      </c>
      <c r="BA112" s="26" t="s">
        <v>302</v>
      </c>
      <c r="BB112" s="26" t="s">
        <v>438</v>
      </c>
      <c r="BC112" s="27"/>
      <c r="BD112" s="28"/>
      <c r="BE112" s="29">
        <v>0</v>
      </c>
      <c r="BF112" s="29">
        <f t="shared" si="1598"/>
        <v>0</v>
      </c>
      <c r="BG112" s="29">
        <v>0</v>
      </c>
      <c r="BH112" s="29">
        <f t="shared" si="1599"/>
        <v>0</v>
      </c>
      <c r="BI112" s="99">
        <v>0</v>
      </c>
      <c r="BJ112" s="109">
        <v>0</v>
      </c>
      <c r="BK112" s="95">
        <v>0</v>
      </c>
      <c r="BL112" s="95">
        <v>45</v>
      </c>
      <c r="BM112" s="95">
        <v>33</v>
      </c>
      <c r="BN112" s="95">
        <v>45</v>
      </c>
      <c r="BO112" s="95">
        <v>33</v>
      </c>
      <c r="BP112" s="95">
        <v>45</v>
      </c>
      <c r="BQ112" s="95">
        <f t="shared" si="1600"/>
        <v>40.200000000000003</v>
      </c>
      <c r="BR112" s="95">
        <f t="shared" si="1601"/>
        <v>72</v>
      </c>
      <c r="BS112" s="95">
        <f t="shared" si="1602"/>
        <v>27</v>
      </c>
      <c r="BT112" s="95">
        <f t="shared" si="1602"/>
        <v>-6</v>
      </c>
      <c r="BU112" s="95">
        <f t="shared" si="1602"/>
        <v>-51</v>
      </c>
      <c r="BV112" s="95">
        <f t="shared" si="1602"/>
        <v>-84</v>
      </c>
      <c r="BW112" s="95">
        <f t="shared" si="1602"/>
        <v>-129</v>
      </c>
      <c r="BX112" s="95">
        <f t="shared" si="1603"/>
        <v>-169.2</v>
      </c>
      <c r="BY112" s="95">
        <f t="shared" si="1603"/>
        <v>-209.39999999999998</v>
      </c>
      <c r="BZ112" s="95">
        <f t="shared" si="1603"/>
        <v>-249.59999999999997</v>
      </c>
      <c r="CA112" s="95">
        <f t="shared" si="1603"/>
        <v>-289.79999999999995</v>
      </c>
      <c r="CB112" s="95">
        <f t="shared" si="1603"/>
        <v>-329.99999999999994</v>
      </c>
      <c r="CC112" s="95">
        <f t="shared" si="1603"/>
        <v>-370.19999999999993</v>
      </c>
      <c r="CD112" s="95">
        <f t="shared" si="1603"/>
        <v>-410.39999999999992</v>
      </c>
      <c r="CE112" s="95">
        <f t="shared" si="1603"/>
        <v>-450.59999999999991</v>
      </c>
      <c r="CF112" s="95">
        <f t="shared" si="1603"/>
        <v>-490.7999999999999</v>
      </c>
      <c r="CG112" s="95">
        <f t="shared" si="1603"/>
        <v>-530.99999999999989</v>
      </c>
      <c r="CH112" s="95">
        <f t="shared" si="1603"/>
        <v>-571.19999999999993</v>
      </c>
      <c r="CI112" s="95">
        <f t="shared" si="1603"/>
        <v>-611.4</v>
      </c>
      <c r="CJ112" s="95">
        <f t="shared" si="1603"/>
        <v>-651.6</v>
      </c>
      <c r="CK112" s="95">
        <f t="shared" si="1603"/>
        <v>-691.80000000000007</v>
      </c>
      <c r="CL112" s="95">
        <f t="shared" si="1603"/>
        <v>-732.00000000000011</v>
      </c>
      <c r="CM112" s="95">
        <f t="shared" si="1603"/>
        <v>-772.20000000000016</v>
      </c>
      <c r="CN112" s="95">
        <f t="shared" si="1603"/>
        <v>-812.4000000000002</v>
      </c>
      <c r="CO112" s="95">
        <f t="shared" si="1603"/>
        <v>-852.60000000000025</v>
      </c>
      <c r="CP112" s="100">
        <v>0</v>
      </c>
      <c r="CQ112" s="100">
        <v>0</v>
      </c>
      <c r="CR112" s="100">
        <v>0</v>
      </c>
      <c r="CS112" s="100">
        <v>0</v>
      </c>
      <c r="CT112" s="100">
        <v>28</v>
      </c>
      <c r="CU112" s="100">
        <v>0</v>
      </c>
      <c r="CV112" s="121">
        <f t="shared" si="1604"/>
        <v>28</v>
      </c>
      <c r="CW112" s="31">
        <v>0</v>
      </c>
      <c r="CX112" s="31">
        <v>6</v>
      </c>
      <c r="CY112" s="62">
        <v>0</v>
      </c>
      <c r="CZ112" s="62">
        <v>0</v>
      </c>
      <c r="DA112" s="102">
        <f t="shared" si="1605"/>
        <v>0</v>
      </c>
      <c r="DB112" s="62">
        <f t="shared" si="1606"/>
        <v>0</v>
      </c>
      <c r="DC112" s="62">
        <f t="shared" si="1607"/>
        <v>0</v>
      </c>
      <c r="DD112" s="102">
        <f t="shared" si="1608"/>
        <v>0</v>
      </c>
      <c r="DE112" s="31">
        <v>0</v>
      </c>
      <c r="DF112" s="31">
        <v>90</v>
      </c>
      <c r="DG112" s="31">
        <v>0</v>
      </c>
      <c r="DH112" s="48">
        <f t="shared" si="1609"/>
        <v>0</v>
      </c>
      <c r="DI112" s="62">
        <v>100</v>
      </c>
      <c r="DJ112" s="62">
        <v>13933.23</v>
      </c>
      <c r="DK112" s="48">
        <f t="shared" si="1610"/>
        <v>0</v>
      </c>
      <c r="DL112" s="62">
        <v>0</v>
      </c>
      <c r="DM112" s="62">
        <v>0</v>
      </c>
      <c r="DN112" s="62">
        <v>100</v>
      </c>
      <c r="DO112" s="62">
        <v>13933.23</v>
      </c>
      <c r="DP112" s="48">
        <f t="shared" si="1611"/>
        <v>0</v>
      </c>
      <c r="DQ112" s="62">
        <v>0</v>
      </c>
      <c r="DR112" s="62">
        <v>0</v>
      </c>
      <c r="DS112" s="62">
        <v>100</v>
      </c>
      <c r="DT112" s="62">
        <v>13933.23</v>
      </c>
      <c r="DU112" s="48">
        <f t="shared" si="1612"/>
        <v>0</v>
      </c>
      <c r="DV112" s="62">
        <v>0</v>
      </c>
      <c r="DW112" s="62">
        <v>0</v>
      </c>
      <c r="DX112" s="62">
        <f t="shared" si="1613"/>
        <v>0</v>
      </c>
      <c r="DY112" s="62">
        <f t="shared" si="1614"/>
        <v>0</v>
      </c>
      <c r="DZ112" s="48">
        <f t="shared" si="1615"/>
        <v>0</v>
      </c>
      <c r="EA112" s="62">
        <f t="shared" si="1616"/>
        <v>135</v>
      </c>
      <c r="EB112" s="62">
        <f t="shared" si="1617"/>
        <v>18809.550000000003</v>
      </c>
      <c r="EC112" s="48">
        <f t="shared" si="1618"/>
        <v>0</v>
      </c>
      <c r="ED112" s="62">
        <f t="shared" si="1619"/>
        <v>99</v>
      </c>
      <c r="EE112" s="62">
        <f t="shared" si="1620"/>
        <v>13793.670000000002</v>
      </c>
      <c r="EF112" s="48">
        <f t="shared" si="1621"/>
        <v>0</v>
      </c>
      <c r="EG112" s="62">
        <f t="shared" si="1622"/>
        <v>135</v>
      </c>
      <c r="EH112" s="62">
        <f t="shared" si="1623"/>
        <v>18809.550000000003</v>
      </c>
      <c r="EI112" s="48">
        <f t="shared" si="1624"/>
        <v>0</v>
      </c>
      <c r="EJ112" s="62">
        <f t="shared" si="1625"/>
        <v>99</v>
      </c>
      <c r="EK112" s="62">
        <f t="shared" si="1626"/>
        <v>13793.670000000002</v>
      </c>
      <c r="EL112" s="48">
        <f t="shared" si="1627"/>
        <v>0</v>
      </c>
      <c r="EM112" s="62">
        <f t="shared" si="1628"/>
        <v>135</v>
      </c>
      <c r="EN112" s="62">
        <f t="shared" si="1629"/>
        <v>18809.550000000003</v>
      </c>
      <c r="EO112" s="48">
        <f t="shared" si="1630"/>
        <v>0</v>
      </c>
      <c r="EP112" s="62">
        <f t="shared" si="1631"/>
        <v>0</v>
      </c>
      <c r="EQ112" s="62">
        <f t="shared" si="1631"/>
        <v>6269.85</v>
      </c>
      <c r="ER112" s="62">
        <f t="shared" si="1631"/>
        <v>4597.8900000000003</v>
      </c>
      <c r="ES112" s="62">
        <f t="shared" si="1631"/>
        <v>6269.85</v>
      </c>
      <c r="ET112" s="62">
        <f t="shared" si="1631"/>
        <v>4597.8900000000003</v>
      </c>
      <c r="EU112" s="62">
        <f t="shared" si="1631"/>
        <v>6269.85</v>
      </c>
      <c r="EV112" s="31" t="s">
        <v>192</v>
      </c>
      <c r="EW112" s="103">
        <v>0</v>
      </c>
      <c r="EX112" s="31">
        <v>0</v>
      </c>
      <c r="EY112" s="31">
        <v>0</v>
      </c>
      <c r="FB112" s="119"/>
      <c r="FC112" s="119"/>
      <c r="FE112" s="105">
        <v>139.33000000000001</v>
      </c>
      <c r="FF112" s="105">
        <v>139.33000000000001</v>
      </c>
      <c r="FG112" s="105">
        <v>139.33000000000001</v>
      </c>
      <c r="FH112" s="106">
        <v>139.33000000000001</v>
      </c>
      <c r="FI112" s="107" t="b">
        <f t="shared" si="1632"/>
        <v>0</v>
      </c>
      <c r="FJ112" s="34"/>
      <c r="FK112" s="104" t="s">
        <v>302</v>
      </c>
      <c r="FL112" s="104" t="s">
        <v>438</v>
      </c>
      <c r="FM112" s="104">
        <v>0</v>
      </c>
      <c r="FN112" s="104">
        <v>0</v>
      </c>
      <c r="FO112" s="104">
        <v>0</v>
      </c>
      <c r="FP112" s="104"/>
      <c r="FQ112" s="104">
        <v>0</v>
      </c>
      <c r="FR112" s="103" t="b">
        <f t="shared" si="1033"/>
        <v>1</v>
      </c>
      <c r="FS112" s="103" t="b">
        <f t="shared" si="1034"/>
        <v>1</v>
      </c>
      <c r="FT112" s="103" t="b">
        <f t="shared" si="1035"/>
        <v>0</v>
      </c>
      <c r="FU112" s="103" t="b">
        <f t="shared" si="1036"/>
        <v>0</v>
      </c>
      <c r="FV112" s="103" t="b">
        <f t="shared" si="1037"/>
        <v>1</v>
      </c>
      <c r="FW112" s="103"/>
      <c r="FX112" s="120" t="b">
        <f t="shared" si="1633"/>
        <v>1</v>
      </c>
      <c r="FY112" s="104" t="s">
        <v>214</v>
      </c>
      <c r="FZ112" s="104" t="b">
        <f t="shared" si="1634"/>
        <v>1</v>
      </c>
      <c r="GA112" s="104">
        <v>0</v>
      </c>
      <c r="GB112" s="104" t="s">
        <v>216</v>
      </c>
      <c r="GD112" s="104" t="s">
        <v>214</v>
      </c>
      <c r="GE112" s="104">
        <v>0</v>
      </c>
      <c r="GF112" s="104" t="e">
        <v>#N/A</v>
      </c>
      <c r="GG112" s="104">
        <v>0</v>
      </c>
      <c r="GH112" s="104" t="b">
        <f t="shared" si="1635"/>
        <v>1</v>
      </c>
      <c r="GI112" s="8" t="b">
        <f t="shared" si="1636"/>
        <v>0</v>
      </c>
    </row>
    <row r="113" spans="1:191" s="31" customFormat="1" hidden="1" x14ac:dyDescent="0.25">
      <c r="A113" s="93">
        <v>168911</v>
      </c>
      <c r="B113" s="93">
        <v>17318823</v>
      </c>
      <c r="C113" s="110" t="s">
        <v>214</v>
      </c>
      <c r="D113" s="93" t="s">
        <v>441</v>
      </c>
      <c r="E113" s="93" t="s">
        <v>441</v>
      </c>
      <c r="F113" s="93" t="s">
        <v>207</v>
      </c>
      <c r="G113" s="110"/>
      <c r="H113" s="93" t="s">
        <v>81</v>
      </c>
      <c r="I113" s="93" t="s">
        <v>256</v>
      </c>
      <c r="J113" s="93" t="s">
        <v>257</v>
      </c>
      <c r="K113" s="93" t="s">
        <v>194</v>
      </c>
      <c r="L113" s="93">
        <v>0</v>
      </c>
      <c r="M113" s="93"/>
      <c r="N113" s="122">
        <v>0</v>
      </c>
      <c r="O113" s="122">
        <v>0</v>
      </c>
      <c r="P113" s="122" t="str">
        <f t="shared" ref="P113:P116" si="1637">IF(AND(N113=0,O113=0),"нет минмакс",IF((S113-N113)&lt;0,"меньше мин",IF((S113-O113)&gt;0,"больше макс","в диапазоне")))</f>
        <v>нет минмакс</v>
      </c>
      <c r="Q113" s="95">
        <v>0</v>
      </c>
      <c r="R113" s="95">
        <f t="shared" ref="R113:R116" si="1638">Q113*FH113</f>
        <v>0</v>
      </c>
      <c r="S113" s="94">
        <v>0</v>
      </c>
      <c r="T113" s="94">
        <v>0</v>
      </c>
      <c r="U113" s="94">
        <f t="shared" ref="U113:U116" si="1639">IFERROR(ROUNDUP(S113/$EX113,0)*$EY113,0)</f>
        <v>0</v>
      </c>
      <c r="V113" s="94">
        <f t="shared" ref="V113:V116" si="1640">SUM(Z113:AD113)</f>
        <v>0</v>
      </c>
      <c r="W113" s="94">
        <f t="shared" ref="W113:W116" si="1641">V113*FH113</f>
        <v>0</v>
      </c>
      <c r="X113" s="94">
        <f t="shared" ref="X113:X116" si="1642">IFERROR(ROUNDUP(V113/$EX113,0)*$EY113,0)</f>
        <v>0</v>
      </c>
      <c r="Y113" s="113"/>
      <c r="Z113" s="95">
        <v>0</v>
      </c>
      <c r="AA113" s="94">
        <v>0</v>
      </c>
      <c r="AB113" s="94">
        <v>0</v>
      </c>
      <c r="AC113" s="95">
        <v>0</v>
      </c>
      <c r="AD113" s="95">
        <v>0</v>
      </c>
      <c r="AE113" s="95">
        <f t="shared" ref="AE113:AE116" si="1643">AA113*FH113</f>
        <v>0</v>
      </c>
      <c r="AF113" s="95">
        <f t="shared" ref="AF113:AF116" si="1644">AB113*FH113</f>
        <v>0</v>
      </c>
      <c r="AG113" s="96">
        <v>17000</v>
      </c>
      <c r="AH113" s="95">
        <f t="shared" ref="AH113:AH116" si="1645">V113-AG113</f>
        <v>-17000</v>
      </c>
      <c r="AI113" s="94">
        <f t="shared" ref="AI113:AI116" si="1646">IF(AH113&gt;0,AH113*FH113,0)</f>
        <v>0</v>
      </c>
      <c r="AJ113" s="94">
        <f t="shared" ref="AJ113:AJ116" si="1647">CU113</f>
        <v>5004</v>
      </c>
      <c r="AK113" s="94">
        <f t="shared" ref="AK113:AK116" si="1648">SUM(CS113:CU113)</f>
        <v>18516</v>
      </c>
      <c r="AL113" s="94">
        <f t="shared" ref="AL113:AL116" si="1649">SUM(CP113:CU113)</f>
        <v>18516</v>
      </c>
      <c r="AM113" s="94">
        <f t="shared" ref="AM113:AM116" si="1650">SUM(BK113:BP113)</f>
        <v>30000</v>
      </c>
      <c r="AN113" s="94">
        <f t="shared" ref="AN113:AN116" si="1651">IFERROR(S113/BQ113*30,"нет оборота")</f>
        <v>0</v>
      </c>
      <c r="AO113" s="94" t="str">
        <f t="shared" ref="AO113:AO116" si="1652">IF(S113=0,"нет остатка",IF(AN113="нет оборота","нет плана",IF(AN113&lt;30,"&lt; 30 дней",IF(AND(AN113&gt;=30,AN113&lt;60),"&gt; 30 дней (до 60)",IF(AND(AN113&gt;=60,AN113&lt;70),"&gt; 60 дней (до 70)",IF(AND(AN113&gt;=70,AN113&lt;80),"&gt; 70 дней (до 80)",IF(AND(AN113&gt;=80,AN113&lt;90),"&gt; 80 дней (до 90)",IF(AND(AN113&gt;=90,AN113&lt;120),"&gt; 90 дней (до 120)",IF(AN113&gt;=120,"&gt; 120 дней")))))))))</f>
        <v>нет остатка</v>
      </c>
      <c r="AP113" s="94" t="s">
        <v>185</v>
      </c>
      <c r="AQ113" s="123" t="s">
        <v>191</v>
      </c>
      <c r="AR113" s="94" t="s">
        <v>185</v>
      </c>
      <c r="AS113" s="116" t="s">
        <v>191</v>
      </c>
      <c r="AT113" s="94" t="s">
        <v>185</v>
      </c>
      <c r="AU113" s="94"/>
      <c r="AV113" s="97" t="str">
        <f t="shared" ref="AV113:AV116" si="1653">IF(V113=0,"нет остатка",IF(SUM(BK113:BP113)=0,"Нет планов",IF(BR113&lt;=0,"0-01",IF(BS113&lt;=0,"0-02",IF(BT113&lt;=0,"0-03",IF(BU113&lt;=0,"0-04",IF(BV113&lt;=0,"0-05",IF(BW113&lt;=0,"0-06",IF(BX113&lt;=0,"0-07",IF(BY113&lt;=0,"0-08",IF(BZ113&lt;=0,"0-09",IF(CA113&lt;=0,"0-10",IF(CB113&lt;=0,"0-11",IF(CC113&lt;=0,"0-12",IF(CD113&lt;=0,"0-13",IF(CE113&lt;=0,"0-14",IF(CF113&lt;=0,"0-15",IF(CG113&lt;=0,"0-16",IF(CH113&lt;=0,"0-17",IF(CI113&lt;=0,"0-18",IF(CJ113&lt;=0,"0-19",IF(CK113&lt;=0,"0-20",IF(CL113&lt;=0,"0-21",IF(CM113&lt;=0,"0-22",IF(CN113&lt;=0,"0-23",IF(CO113&lt;=0,"0-24","0-25 более 24"))))))))))))))))))))))))))</f>
        <v>нет остатка</v>
      </c>
      <c r="AW113" s="98">
        <f t="shared" ref="AW113:AW116" si="1654">IF(AT113="Да",W113,0)</f>
        <v>0</v>
      </c>
      <c r="AX113" s="93"/>
      <c r="AY113" s="94">
        <f t="shared" ref="AY113:AY116" si="1655">IF(AX113&gt;6,W113,0)</f>
        <v>0</v>
      </c>
      <c r="AZ113" s="93" t="s">
        <v>1039</v>
      </c>
      <c r="BA113" s="26" t="s">
        <v>201</v>
      </c>
      <c r="BB113" s="26" t="s">
        <v>442</v>
      </c>
      <c r="BC113" s="27">
        <v>45839</v>
      </c>
      <c r="BD113" s="28"/>
      <c r="BE113" s="29">
        <v>0</v>
      </c>
      <c r="BF113" s="29">
        <f t="shared" ref="BF113:BF116" si="1656">BE113*FH113</f>
        <v>0</v>
      </c>
      <c r="BG113" s="29">
        <v>0</v>
      </c>
      <c r="BH113" s="29">
        <f t="shared" ref="BH113:BH116" si="1657">BG113*FH113</f>
        <v>0</v>
      </c>
      <c r="BI113" s="99">
        <v>0</v>
      </c>
      <c r="BJ113" s="109" t="s">
        <v>187</v>
      </c>
      <c r="BK113" s="100">
        <v>5000</v>
      </c>
      <c r="BL113" s="100">
        <v>5000</v>
      </c>
      <c r="BM113" s="100">
        <v>5000</v>
      </c>
      <c r="BN113" s="100">
        <v>5000</v>
      </c>
      <c r="BO113" s="100">
        <v>5000</v>
      </c>
      <c r="BP113" s="100">
        <v>5000</v>
      </c>
      <c r="BQ113" s="95">
        <f t="shared" ref="BQ113:BQ116" si="1658">IF(COUNTIF(BK113:BP113,"&gt;0")=0,0,SUM(BK113:BP113)/COUNTIF(BK113:BP113,"&gt;0"))</f>
        <v>5000</v>
      </c>
      <c r="BR113" s="95">
        <f t="shared" ref="BR113:BR116" si="1659">IF(OR(Q113=0,SUM(BK113:BP113)=0,V113&gt;Q113),V113-BK113,Q113-BK113)</f>
        <v>-5000</v>
      </c>
      <c r="BS113" s="95">
        <f t="shared" ref="BS113:BW116" si="1660">BR113-BL113</f>
        <v>-10000</v>
      </c>
      <c r="BT113" s="95">
        <f t="shared" si="1660"/>
        <v>-15000</v>
      </c>
      <c r="BU113" s="95">
        <f t="shared" si="1660"/>
        <v>-20000</v>
      </c>
      <c r="BV113" s="95">
        <f t="shared" si="1660"/>
        <v>-25000</v>
      </c>
      <c r="BW113" s="95">
        <f t="shared" si="1660"/>
        <v>-30000</v>
      </c>
      <c r="BX113" s="95">
        <f t="shared" ref="BX113:CO116" si="1661">BW113-$BQ113</f>
        <v>-35000</v>
      </c>
      <c r="BY113" s="95">
        <f t="shared" si="1661"/>
        <v>-40000</v>
      </c>
      <c r="BZ113" s="95">
        <f t="shared" si="1661"/>
        <v>-45000</v>
      </c>
      <c r="CA113" s="95">
        <f t="shared" si="1661"/>
        <v>-50000</v>
      </c>
      <c r="CB113" s="95">
        <f t="shared" si="1661"/>
        <v>-55000</v>
      </c>
      <c r="CC113" s="95">
        <f t="shared" si="1661"/>
        <v>-60000</v>
      </c>
      <c r="CD113" s="95">
        <f t="shared" si="1661"/>
        <v>-65000</v>
      </c>
      <c r="CE113" s="95">
        <f t="shared" si="1661"/>
        <v>-70000</v>
      </c>
      <c r="CF113" s="95">
        <f t="shared" si="1661"/>
        <v>-75000</v>
      </c>
      <c r="CG113" s="95">
        <f t="shared" si="1661"/>
        <v>-80000</v>
      </c>
      <c r="CH113" s="95">
        <f t="shared" si="1661"/>
        <v>-85000</v>
      </c>
      <c r="CI113" s="95">
        <f t="shared" si="1661"/>
        <v>-90000</v>
      </c>
      <c r="CJ113" s="95">
        <f t="shared" si="1661"/>
        <v>-95000</v>
      </c>
      <c r="CK113" s="95">
        <f t="shared" si="1661"/>
        <v>-100000</v>
      </c>
      <c r="CL113" s="95">
        <f t="shared" si="1661"/>
        <v>-105000</v>
      </c>
      <c r="CM113" s="95">
        <f t="shared" si="1661"/>
        <v>-110000</v>
      </c>
      <c r="CN113" s="95">
        <f t="shared" si="1661"/>
        <v>-115000</v>
      </c>
      <c r="CO113" s="95">
        <f t="shared" si="1661"/>
        <v>-120000</v>
      </c>
      <c r="CP113" s="100">
        <v>0</v>
      </c>
      <c r="CQ113" s="100">
        <v>0</v>
      </c>
      <c r="CR113" s="100">
        <v>0</v>
      </c>
      <c r="CS113" s="100">
        <v>5508</v>
      </c>
      <c r="CT113" s="100">
        <v>8004</v>
      </c>
      <c r="CU113" s="100">
        <v>5004</v>
      </c>
      <c r="CV113" s="101">
        <f t="shared" ref="CV113:CV116" si="1662">IF(COUNTIF(CP113:CU113,"&gt;0")=0,0,SUM(CP113:CU113)/COUNTIF(CP113:CU113,"&gt;0"))</f>
        <v>6172</v>
      </c>
      <c r="CW113" s="31" t="s">
        <v>187</v>
      </c>
      <c r="CX113" s="31" t="s">
        <v>187</v>
      </c>
      <c r="CY113" s="62">
        <v>0</v>
      </c>
      <c r="CZ113" s="62">
        <v>5508</v>
      </c>
      <c r="DA113" s="102">
        <f t="shared" ref="DA113:DA116" si="1663">IFERROR(CZ113/CY113,0)</f>
        <v>0</v>
      </c>
      <c r="DB113" s="62">
        <f t="shared" ref="DB113:DB116" si="1664">CY113*FH113</f>
        <v>0</v>
      </c>
      <c r="DC113" s="62">
        <f t="shared" ref="DC113:DC116" si="1665">CZ113*FH113</f>
        <v>1028508.84</v>
      </c>
      <c r="DD113" s="102">
        <f t="shared" ref="DD113:DD116" si="1666">IFERROR(DC113/DB113,0)</f>
        <v>0</v>
      </c>
      <c r="DE113" s="31">
        <v>0</v>
      </c>
      <c r="DG113" s="31">
        <v>0</v>
      </c>
      <c r="DH113" s="48">
        <f t="shared" ref="DH113:DH116" si="1667">IFERROR(ROUNDUP(DG113/$EX113,0)*$EY113,0)</f>
        <v>0</v>
      </c>
      <c r="DI113" s="62">
        <v>0</v>
      </c>
      <c r="DJ113" s="62">
        <v>0</v>
      </c>
      <c r="DK113" s="48">
        <f t="shared" ref="DK113:DK116" si="1668">IFERROR(ROUNDUP(DI113/$EX113,0)*$EY113,0)</f>
        <v>0</v>
      </c>
      <c r="DL113" s="62">
        <v>0</v>
      </c>
      <c r="DM113" s="62">
        <v>0</v>
      </c>
      <c r="DN113" s="62">
        <v>0</v>
      </c>
      <c r="DO113" s="62">
        <v>0</v>
      </c>
      <c r="DP113" s="48">
        <f t="shared" ref="DP113:DP116" si="1669">IFERROR(ROUNDUP(DN113/$EX113,0)*$EY113,0)</f>
        <v>0</v>
      </c>
      <c r="DQ113" s="62">
        <v>0</v>
      </c>
      <c r="DR113" s="62">
        <v>0</v>
      </c>
      <c r="DS113" s="62">
        <v>177.67699999999999</v>
      </c>
      <c r="DT113" s="62">
        <v>39533.226000000002</v>
      </c>
      <c r="DU113" s="48">
        <f t="shared" ref="DU113:DU116" si="1670">IFERROR(ROUNDUP(DS113/$EX113,0)*$EY113,0)</f>
        <v>1</v>
      </c>
      <c r="DV113" s="62">
        <v>5508</v>
      </c>
      <c r="DW113" s="62">
        <v>1186804.8899999999</v>
      </c>
      <c r="DX113" s="62">
        <f t="shared" ref="DX113:DX116" si="1671">$DF113*BK113/30</f>
        <v>0</v>
      </c>
      <c r="DY113" s="62">
        <f t="shared" ref="DY113:DY116" si="1672">DX113*$FH113</f>
        <v>0</v>
      </c>
      <c r="DZ113" s="48">
        <f t="shared" ref="DZ113:DZ116" si="1673">IFERROR(ROUNDUP(DX113/$EX113,0)*$EY113,0)</f>
        <v>0</v>
      </c>
      <c r="EA113" s="62">
        <f t="shared" ref="EA113:EA116" si="1674">$DF113*BL113/30</f>
        <v>0</v>
      </c>
      <c r="EB113" s="62">
        <f t="shared" ref="EB113:EB116" si="1675">EA113*$FH113</f>
        <v>0</v>
      </c>
      <c r="EC113" s="48">
        <f t="shared" ref="EC113:EC116" si="1676">IFERROR(ROUNDUP(EA113/$EX113,0)*$EY113,0)</f>
        <v>0</v>
      </c>
      <c r="ED113" s="62">
        <f t="shared" ref="ED113:ED116" si="1677">$DF113*BM113/30</f>
        <v>0</v>
      </c>
      <c r="EE113" s="62">
        <f t="shared" ref="EE113:EE116" si="1678">ED113*$FH113</f>
        <v>0</v>
      </c>
      <c r="EF113" s="48">
        <f t="shared" ref="EF113:EF116" si="1679">IFERROR(ROUNDUP(ED113/$EX113,0)*$EY113,0)</f>
        <v>0</v>
      </c>
      <c r="EG113" s="62">
        <f t="shared" ref="EG113:EG116" si="1680">$DF113*BN113/30</f>
        <v>0</v>
      </c>
      <c r="EH113" s="62">
        <f t="shared" ref="EH113:EH116" si="1681">EG113*$FH113</f>
        <v>0</v>
      </c>
      <c r="EI113" s="48">
        <f t="shared" ref="EI113:EI116" si="1682">IFERROR(ROUNDUP(EG113/$EX113,0)*$EY113,0)</f>
        <v>0</v>
      </c>
      <c r="EJ113" s="62">
        <f t="shared" ref="EJ113:EJ116" si="1683">$DF113*BO113/30</f>
        <v>0</v>
      </c>
      <c r="EK113" s="62">
        <f t="shared" ref="EK113:EK116" si="1684">EJ113*$FH113</f>
        <v>0</v>
      </c>
      <c r="EL113" s="48">
        <f t="shared" ref="EL113:EL116" si="1685">IFERROR(ROUNDUP(EJ113/$EX113,0)*$EY113,0)</f>
        <v>0</v>
      </c>
      <c r="EM113" s="62">
        <f t="shared" ref="EM113:EM116" si="1686">$DF113*BP113/30</f>
        <v>0</v>
      </c>
      <c r="EN113" s="62">
        <f t="shared" ref="EN113:EN116" si="1687">EM113*$FH113</f>
        <v>0</v>
      </c>
      <c r="EO113" s="48">
        <f t="shared" ref="EO113:EO116" si="1688">IFERROR(ROUNDUP(EM113/$EX113,0)*$EY113,0)</f>
        <v>0</v>
      </c>
      <c r="EP113" s="62">
        <f t="shared" ref="EP113:EU114" si="1689">BK113*$FH113</f>
        <v>933650</v>
      </c>
      <c r="EQ113" s="62">
        <f t="shared" si="1689"/>
        <v>933650</v>
      </c>
      <c r="ER113" s="62">
        <f t="shared" si="1689"/>
        <v>933650</v>
      </c>
      <c r="ES113" s="62">
        <f t="shared" si="1689"/>
        <v>933650</v>
      </c>
      <c r="ET113" s="62">
        <f t="shared" si="1689"/>
        <v>933650</v>
      </c>
      <c r="EU113" s="62">
        <f t="shared" si="1689"/>
        <v>933650</v>
      </c>
      <c r="EV113" s="31" t="s">
        <v>487</v>
      </c>
      <c r="EW113" s="103">
        <v>0</v>
      </c>
      <c r="EX113" s="104">
        <v>540</v>
      </c>
      <c r="EY113" s="104">
        <v>1</v>
      </c>
      <c r="EZ113" s="104"/>
      <c r="FA113" s="104"/>
      <c r="FB113" s="119"/>
      <c r="FC113" s="119"/>
      <c r="FE113" s="105">
        <v>0</v>
      </c>
      <c r="FF113" s="105">
        <v>215.47</v>
      </c>
      <c r="FG113" s="105">
        <v>194.23</v>
      </c>
      <c r="FH113" s="106">
        <v>186.73</v>
      </c>
      <c r="FI113" s="107" t="b">
        <f t="shared" ref="FI113:FI116" si="1690">EXACT(AT113,AP113)</f>
        <v>1</v>
      </c>
      <c r="FJ113" s="34"/>
      <c r="FK113" s="104" t="s">
        <v>201</v>
      </c>
      <c r="FL113" s="104" t="s">
        <v>442</v>
      </c>
      <c r="FM113" s="104">
        <v>45839</v>
      </c>
      <c r="FN113" s="104">
        <v>0</v>
      </c>
      <c r="FO113" s="104">
        <v>0</v>
      </c>
      <c r="FP113" s="104"/>
      <c r="FQ113" s="104">
        <v>0</v>
      </c>
      <c r="FR113" s="104" t="b">
        <f t="shared" si="1033"/>
        <v>1</v>
      </c>
      <c r="FS113" s="104" t="b">
        <f t="shared" si="1034"/>
        <v>1</v>
      </c>
      <c r="FT113" s="104" t="b">
        <f t="shared" si="1035"/>
        <v>1</v>
      </c>
      <c r="FU113" s="104" t="b">
        <f t="shared" si="1036"/>
        <v>0</v>
      </c>
      <c r="FV113" s="104" t="b">
        <f t="shared" si="1037"/>
        <v>1</v>
      </c>
      <c r="FW113" s="104"/>
      <c r="FX113" s="104" t="b">
        <f t="shared" ref="FX113:FX116" si="1691">EXACT(FQ113,BI113)</f>
        <v>1</v>
      </c>
      <c r="FY113" s="104" t="s">
        <v>214</v>
      </c>
      <c r="FZ113" s="104" t="b">
        <f t="shared" ref="FZ113:FZ116" si="1692">EXACT(FY113,C113)</f>
        <v>1</v>
      </c>
      <c r="GA113" s="104">
        <v>0</v>
      </c>
      <c r="GB113" s="104" t="s">
        <v>207</v>
      </c>
      <c r="GC113" s="104"/>
      <c r="GD113" s="104" t="s">
        <v>214</v>
      </c>
      <c r="GE113" s="104">
        <v>0</v>
      </c>
      <c r="GF113" s="104" t="e">
        <v>#N/A</v>
      </c>
      <c r="GG113" s="104">
        <v>0</v>
      </c>
      <c r="GH113" s="104" t="b">
        <f t="shared" ref="GH113:GH116" si="1693">EXACT(GD113,C113)</f>
        <v>1</v>
      </c>
      <c r="GI113" s="108" t="b">
        <f t="shared" ref="GI113:GI116" si="1694">EXACT(GG113,G113)</f>
        <v>0</v>
      </c>
    </row>
    <row r="114" spans="1:191" s="31" customFormat="1" hidden="1" x14ac:dyDescent="0.25">
      <c r="A114" s="109">
        <v>168996</v>
      </c>
      <c r="B114" s="109">
        <v>103655</v>
      </c>
      <c r="C114" s="110" t="s">
        <v>214</v>
      </c>
      <c r="D114" s="109" t="s">
        <v>441</v>
      </c>
      <c r="E114" s="109" t="s">
        <v>443</v>
      </c>
      <c r="F114" s="109" t="s">
        <v>207</v>
      </c>
      <c r="G114" s="110"/>
      <c r="H114" s="109" t="s">
        <v>188</v>
      </c>
      <c r="I114" s="109" t="s">
        <v>189</v>
      </c>
      <c r="J114" s="109" t="s">
        <v>189</v>
      </c>
      <c r="K114" s="109"/>
      <c r="L114" s="109">
        <v>0</v>
      </c>
      <c r="M114" s="109"/>
      <c r="N114" s="111">
        <v>0</v>
      </c>
      <c r="O114" s="111">
        <v>0</v>
      </c>
      <c r="P114" s="111" t="str">
        <f t="shared" si="1637"/>
        <v>нет минмакс</v>
      </c>
      <c r="Q114" s="95">
        <v>19349</v>
      </c>
      <c r="R114" s="95">
        <f t="shared" si="1638"/>
        <v>60949.35</v>
      </c>
      <c r="S114" s="112">
        <v>9463</v>
      </c>
      <c r="T114" s="112">
        <v>28389</v>
      </c>
      <c r="U114" s="112">
        <f t="shared" si="1639"/>
        <v>0</v>
      </c>
      <c r="V114" s="113">
        <f t="shared" si="1640"/>
        <v>2286</v>
      </c>
      <c r="W114" s="113">
        <f t="shared" si="1641"/>
        <v>7200.9</v>
      </c>
      <c r="X114" s="113">
        <f t="shared" si="1642"/>
        <v>0</v>
      </c>
      <c r="Y114" s="113"/>
      <c r="Z114" s="95">
        <v>228</v>
      </c>
      <c r="AA114" s="95">
        <v>2058</v>
      </c>
      <c r="AB114" s="95">
        <v>0</v>
      </c>
      <c r="AC114" s="95">
        <v>0</v>
      </c>
      <c r="AD114" s="95">
        <v>0</v>
      </c>
      <c r="AE114" s="95">
        <f t="shared" si="1643"/>
        <v>6482.7</v>
      </c>
      <c r="AF114" s="95">
        <f t="shared" si="1644"/>
        <v>0</v>
      </c>
      <c r="AG114" s="114">
        <v>0</v>
      </c>
      <c r="AH114" s="95">
        <f t="shared" si="1645"/>
        <v>2286</v>
      </c>
      <c r="AI114" s="115">
        <f t="shared" si="1646"/>
        <v>7200.9</v>
      </c>
      <c r="AJ114" s="95">
        <f t="shared" si="1647"/>
        <v>5031</v>
      </c>
      <c r="AK114" s="95">
        <f t="shared" si="1648"/>
        <v>18651</v>
      </c>
      <c r="AL114" s="95">
        <f t="shared" si="1649"/>
        <v>33651</v>
      </c>
      <c r="AM114" s="95">
        <f t="shared" si="1650"/>
        <v>30000</v>
      </c>
      <c r="AN114" s="95">
        <f t="shared" si="1651"/>
        <v>56.777999999999999</v>
      </c>
      <c r="AO114" s="95" t="str">
        <f t="shared" si="1652"/>
        <v>&gt; 30 дней (до 60)</v>
      </c>
      <c r="AP114" s="29" t="s">
        <v>185</v>
      </c>
      <c r="AQ114" s="116" t="s">
        <v>198</v>
      </c>
      <c r="AR114" s="29" t="s">
        <v>185</v>
      </c>
      <c r="AS114" s="116" t="s">
        <v>197</v>
      </c>
      <c r="AT114" s="25" t="s">
        <v>185</v>
      </c>
      <c r="AU114" s="25"/>
      <c r="AV114" s="97" t="str">
        <f t="shared" si="1653"/>
        <v>0-04</v>
      </c>
      <c r="AW114" s="117">
        <f t="shared" si="1654"/>
        <v>0</v>
      </c>
      <c r="AX114" s="118"/>
      <c r="AY114" s="25">
        <f t="shared" si="1655"/>
        <v>0</v>
      </c>
      <c r="AZ114" s="109" t="s">
        <v>1039</v>
      </c>
      <c r="BA114" s="26" t="s">
        <v>196</v>
      </c>
      <c r="BB114" s="26"/>
      <c r="BC114" s="27">
        <v>45839</v>
      </c>
      <c r="BD114" s="28"/>
      <c r="BE114" s="29">
        <v>0</v>
      </c>
      <c r="BF114" s="29">
        <f t="shared" si="1656"/>
        <v>0</v>
      </c>
      <c r="BG114" s="29">
        <v>0</v>
      </c>
      <c r="BH114" s="29">
        <f t="shared" si="1657"/>
        <v>0</v>
      </c>
      <c r="BI114" s="99">
        <v>0</v>
      </c>
      <c r="BJ114" s="109">
        <v>0</v>
      </c>
      <c r="BK114" s="95">
        <v>5000</v>
      </c>
      <c r="BL114" s="95">
        <v>5000</v>
      </c>
      <c r="BM114" s="95">
        <v>5000</v>
      </c>
      <c r="BN114" s="95">
        <v>5000</v>
      </c>
      <c r="BO114" s="95">
        <v>5000</v>
      </c>
      <c r="BP114" s="95">
        <v>5000</v>
      </c>
      <c r="BQ114" s="95">
        <f t="shared" si="1658"/>
        <v>5000</v>
      </c>
      <c r="BR114" s="95">
        <f t="shared" si="1659"/>
        <v>14349</v>
      </c>
      <c r="BS114" s="95">
        <f t="shared" si="1660"/>
        <v>9349</v>
      </c>
      <c r="BT114" s="95">
        <f t="shared" si="1660"/>
        <v>4349</v>
      </c>
      <c r="BU114" s="95">
        <f t="shared" si="1660"/>
        <v>-651</v>
      </c>
      <c r="BV114" s="95">
        <f t="shared" si="1660"/>
        <v>-5651</v>
      </c>
      <c r="BW114" s="95">
        <f t="shared" si="1660"/>
        <v>-10651</v>
      </c>
      <c r="BX114" s="95">
        <f t="shared" si="1661"/>
        <v>-15651</v>
      </c>
      <c r="BY114" s="95">
        <f t="shared" si="1661"/>
        <v>-20651</v>
      </c>
      <c r="BZ114" s="95">
        <f t="shared" si="1661"/>
        <v>-25651</v>
      </c>
      <c r="CA114" s="95">
        <f t="shared" si="1661"/>
        <v>-30651</v>
      </c>
      <c r="CB114" s="95">
        <f t="shared" si="1661"/>
        <v>-35651</v>
      </c>
      <c r="CC114" s="95">
        <f t="shared" si="1661"/>
        <v>-40651</v>
      </c>
      <c r="CD114" s="95">
        <f t="shared" si="1661"/>
        <v>-45651</v>
      </c>
      <c r="CE114" s="95">
        <f t="shared" si="1661"/>
        <v>-50651</v>
      </c>
      <c r="CF114" s="95">
        <f t="shared" si="1661"/>
        <v>-55651</v>
      </c>
      <c r="CG114" s="95">
        <f t="shared" si="1661"/>
        <v>-60651</v>
      </c>
      <c r="CH114" s="95">
        <f t="shared" si="1661"/>
        <v>-65651</v>
      </c>
      <c r="CI114" s="95">
        <f t="shared" si="1661"/>
        <v>-70651</v>
      </c>
      <c r="CJ114" s="95">
        <f t="shared" si="1661"/>
        <v>-75651</v>
      </c>
      <c r="CK114" s="95">
        <f t="shared" si="1661"/>
        <v>-80651</v>
      </c>
      <c r="CL114" s="95">
        <f t="shared" si="1661"/>
        <v>-85651</v>
      </c>
      <c r="CM114" s="95">
        <f t="shared" si="1661"/>
        <v>-90651</v>
      </c>
      <c r="CN114" s="95">
        <f t="shared" si="1661"/>
        <v>-95651</v>
      </c>
      <c r="CO114" s="95">
        <f t="shared" si="1661"/>
        <v>-100651</v>
      </c>
      <c r="CP114" s="100">
        <v>0</v>
      </c>
      <c r="CQ114" s="100">
        <v>0</v>
      </c>
      <c r="CR114" s="100">
        <v>15000</v>
      </c>
      <c r="CS114" s="100">
        <v>5537</v>
      </c>
      <c r="CT114" s="100">
        <v>8083</v>
      </c>
      <c r="CU114" s="100">
        <v>5031</v>
      </c>
      <c r="CV114" s="121">
        <f t="shared" si="1662"/>
        <v>8412.75</v>
      </c>
      <c r="CW114" s="31">
        <v>0</v>
      </c>
      <c r="CX114" s="31">
        <v>1</v>
      </c>
      <c r="CY114" s="62">
        <v>0</v>
      </c>
      <c r="CZ114" s="62">
        <v>0</v>
      </c>
      <c r="DA114" s="102">
        <f t="shared" si="1663"/>
        <v>0</v>
      </c>
      <c r="DB114" s="62">
        <f t="shared" si="1664"/>
        <v>0</v>
      </c>
      <c r="DC114" s="62">
        <f t="shared" si="1665"/>
        <v>0</v>
      </c>
      <c r="DD114" s="102">
        <f t="shared" si="1666"/>
        <v>0</v>
      </c>
      <c r="DE114" s="31">
        <v>0</v>
      </c>
      <c r="DF114" s="31">
        <v>90</v>
      </c>
      <c r="DG114" s="31">
        <v>0</v>
      </c>
      <c r="DH114" s="48">
        <f t="shared" si="1667"/>
        <v>0</v>
      </c>
      <c r="DI114" s="62">
        <v>967.74199999999996</v>
      </c>
      <c r="DJ114" s="62">
        <v>3021.78</v>
      </c>
      <c r="DK114" s="48">
        <f t="shared" si="1668"/>
        <v>0</v>
      </c>
      <c r="DL114" s="62">
        <v>0</v>
      </c>
      <c r="DM114" s="62">
        <v>0</v>
      </c>
      <c r="DN114" s="62">
        <v>15000</v>
      </c>
      <c r="DO114" s="62">
        <v>46225.956000000006</v>
      </c>
      <c r="DP114" s="48">
        <f t="shared" si="1669"/>
        <v>0</v>
      </c>
      <c r="DQ114" s="62">
        <v>15000</v>
      </c>
      <c r="DR114" s="62">
        <v>44934.73</v>
      </c>
      <c r="DS114" s="62">
        <v>12857.162</v>
      </c>
      <c r="DT114" s="62">
        <v>38257.868999999999</v>
      </c>
      <c r="DU114" s="48">
        <f t="shared" si="1670"/>
        <v>0</v>
      </c>
      <c r="DV114" s="62">
        <v>5537</v>
      </c>
      <c r="DW114" s="62">
        <v>16586.908513000002</v>
      </c>
      <c r="DX114" s="62">
        <f t="shared" si="1671"/>
        <v>15000</v>
      </c>
      <c r="DY114" s="62">
        <f t="shared" si="1672"/>
        <v>47250</v>
      </c>
      <c r="DZ114" s="48">
        <f t="shared" si="1673"/>
        <v>0</v>
      </c>
      <c r="EA114" s="62">
        <f t="shared" si="1674"/>
        <v>15000</v>
      </c>
      <c r="EB114" s="62">
        <f t="shared" si="1675"/>
        <v>47250</v>
      </c>
      <c r="EC114" s="48">
        <f t="shared" si="1676"/>
        <v>0</v>
      </c>
      <c r="ED114" s="62">
        <f t="shared" si="1677"/>
        <v>15000</v>
      </c>
      <c r="EE114" s="62">
        <f t="shared" si="1678"/>
        <v>47250</v>
      </c>
      <c r="EF114" s="48">
        <f t="shared" si="1679"/>
        <v>0</v>
      </c>
      <c r="EG114" s="62">
        <f t="shared" si="1680"/>
        <v>15000</v>
      </c>
      <c r="EH114" s="62">
        <f t="shared" si="1681"/>
        <v>47250</v>
      </c>
      <c r="EI114" s="48">
        <f t="shared" si="1682"/>
        <v>0</v>
      </c>
      <c r="EJ114" s="62">
        <f t="shared" si="1683"/>
        <v>15000</v>
      </c>
      <c r="EK114" s="62">
        <f t="shared" si="1684"/>
        <v>47250</v>
      </c>
      <c r="EL114" s="48">
        <f t="shared" si="1685"/>
        <v>0</v>
      </c>
      <c r="EM114" s="62">
        <f t="shared" si="1686"/>
        <v>15000</v>
      </c>
      <c r="EN114" s="62">
        <f t="shared" si="1687"/>
        <v>47250</v>
      </c>
      <c r="EO114" s="48">
        <f t="shared" si="1688"/>
        <v>0</v>
      </c>
      <c r="EP114" s="62">
        <f t="shared" si="1689"/>
        <v>15750</v>
      </c>
      <c r="EQ114" s="62">
        <f t="shared" si="1689"/>
        <v>15750</v>
      </c>
      <c r="ER114" s="62">
        <f t="shared" si="1689"/>
        <v>15750</v>
      </c>
      <c r="ES114" s="62">
        <f t="shared" ref="ES114:EU116" si="1695">BN114*$FH114</f>
        <v>15750</v>
      </c>
      <c r="ET114" s="62">
        <f t="shared" si="1695"/>
        <v>15750</v>
      </c>
      <c r="EU114" s="62">
        <f t="shared" si="1695"/>
        <v>15750</v>
      </c>
      <c r="EV114" s="31" t="s">
        <v>192</v>
      </c>
      <c r="EW114" s="103">
        <v>0</v>
      </c>
      <c r="EX114" s="31">
        <v>0</v>
      </c>
      <c r="EY114" s="31">
        <v>0</v>
      </c>
      <c r="FB114" s="119"/>
      <c r="FC114" s="119"/>
      <c r="FE114" s="105">
        <v>3.04</v>
      </c>
      <c r="FF114" s="105">
        <v>3</v>
      </c>
      <c r="FG114" s="105">
        <v>3.58</v>
      </c>
      <c r="FH114" s="106">
        <v>3.15</v>
      </c>
      <c r="FI114" s="107" t="b">
        <f t="shared" si="1690"/>
        <v>1</v>
      </c>
      <c r="FJ114" s="34"/>
      <c r="FK114" s="104" t="s">
        <v>196</v>
      </c>
      <c r="FL114" s="104">
        <v>0</v>
      </c>
      <c r="FM114" s="104">
        <v>45839</v>
      </c>
      <c r="FN114" s="104">
        <v>0</v>
      </c>
      <c r="FO114" s="104">
        <v>0</v>
      </c>
      <c r="FP114" s="104"/>
      <c r="FQ114" s="104">
        <v>0</v>
      </c>
      <c r="FR114" s="103" t="b">
        <f t="shared" si="1033"/>
        <v>1</v>
      </c>
      <c r="FS114" s="103" t="b">
        <f t="shared" si="1034"/>
        <v>0</v>
      </c>
      <c r="FT114" s="103" t="b">
        <f t="shared" si="1035"/>
        <v>1</v>
      </c>
      <c r="FU114" s="103" t="b">
        <f t="shared" si="1036"/>
        <v>0</v>
      </c>
      <c r="FV114" s="103" t="b">
        <f t="shared" si="1037"/>
        <v>1</v>
      </c>
      <c r="FW114" s="103"/>
      <c r="FX114" s="120" t="b">
        <f t="shared" si="1691"/>
        <v>1</v>
      </c>
      <c r="FY114" s="104" t="s">
        <v>214</v>
      </c>
      <c r="FZ114" s="104" t="b">
        <f t="shared" si="1692"/>
        <v>1</v>
      </c>
      <c r="GA114" s="104">
        <v>0</v>
      </c>
      <c r="GB114" s="104" t="s">
        <v>207</v>
      </c>
      <c r="GD114" s="104" t="s">
        <v>214</v>
      </c>
      <c r="GE114" s="104">
        <v>0</v>
      </c>
      <c r="GF114" s="104" t="e">
        <v>#N/A</v>
      </c>
      <c r="GG114" s="104">
        <v>0</v>
      </c>
      <c r="GH114" s="104" t="b">
        <f t="shared" si="1693"/>
        <v>1</v>
      </c>
      <c r="GI114" s="8" t="b">
        <f t="shared" si="1694"/>
        <v>0</v>
      </c>
    </row>
    <row r="115" spans="1:191" s="31" customFormat="1" hidden="1" x14ac:dyDescent="0.25">
      <c r="A115" s="109">
        <v>168995</v>
      </c>
      <c r="B115" s="109">
        <v>102549</v>
      </c>
      <c r="C115" s="110" t="s">
        <v>214</v>
      </c>
      <c r="D115" s="109" t="s">
        <v>441</v>
      </c>
      <c r="E115" s="109" t="s">
        <v>444</v>
      </c>
      <c r="F115" s="109" t="s">
        <v>207</v>
      </c>
      <c r="G115" s="110"/>
      <c r="H115" s="109" t="s">
        <v>188</v>
      </c>
      <c r="I115" s="109" t="s">
        <v>189</v>
      </c>
      <c r="J115" s="109" t="s">
        <v>189</v>
      </c>
      <c r="K115" s="109"/>
      <c r="L115" s="109">
        <v>0</v>
      </c>
      <c r="M115" s="109"/>
      <c r="N115" s="111">
        <v>0</v>
      </c>
      <c r="O115" s="111">
        <v>0</v>
      </c>
      <c r="P115" s="111" t="str">
        <f t="shared" si="1637"/>
        <v>нет минмакс</v>
      </c>
      <c r="Q115" s="95">
        <v>17272</v>
      </c>
      <c r="R115" s="95">
        <f t="shared" si="1638"/>
        <v>53025.04</v>
      </c>
      <c r="S115" s="112">
        <v>9433</v>
      </c>
      <c r="T115" s="112">
        <v>28299</v>
      </c>
      <c r="U115" s="112">
        <f t="shared" si="1639"/>
        <v>0</v>
      </c>
      <c r="V115" s="113">
        <f t="shared" si="1640"/>
        <v>191</v>
      </c>
      <c r="W115" s="113">
        <f t="shared" si="1641"/>
        <v>586.37</v>
      </c>
      <c r="X115" s="113">
        <f t="shared" si="1642"/>
        <v>0</v>
      </c>
      <c r="Y115" s="113"/>
      <c r="Z115" s="95">
        <v>191</v>
      </c>
      <c r="AA115" s="95">
        <v>0</v>
      </c>
      <c r="AB115" s="95">
        <v>0</v>
      </c>
      <c r="AC115" s="95">
        <v>0</v>
      </c>
      <c r="AD115" s="95">
        <v>0</v>
      </c>
      <c r="AE115" s="95">
        <f t="shared" si="1643"/>
        <v>0</v>
      </c>
      <c r="AF115" s="95">
        <f t="shared" si="1644"/>
        <v>0</v>
      </c>
      <c r="AG115" s="114">
        <v>0</v>
      </c>
      <c r="AH115" s="95">
        <f t="shared" si="1645"/>
        <v>191</v>
      </c>
      <c r="AI115" s="115">
        <f t="shared" si="1646"/>
        <v>586.37</v>
      </c>
      <c r="AJ115" s="95">
        <f t="shared" si="1647"/>
        <v>5108</v>
      </c>
      <c r="AK115" s="95">
        <f t="shared" si="1648"/>
        <v>20728</v>
      </c>
      <c r="AL115" s="95">
        <f t="shared" si="1649"/>
        <v>35728</v>
      </c>
      <c r="AM115" s="95">
        <f t="shared" si="1650"/>
        <v>30000</v>
      </c>
      <c r="AN115" s="95">
        <f t="shared" si="1651"/>
        <v>56.597999999999999</v>
      </c>
      <c r="AO115" s="95" t="str">
        <f t="shared" si="1652"/>
        <v>&gt; 30 дней (до 60)</v>
      </c>
      <c r="AP115" s="29" t="s">
        <v>185</v>
      </c>
      <c r="AQ115" s="116" t="s">
        <v>198</v>
      </c>
      <c r="AR115" s="29" t="s">
        <v>185</v>
      </c>
      <c r="AS115" s="116" t="s">
        <v>197</v>
      </c>
      <c r="AT115" s="25" t="s">
        <v>185</v>
      </c>
      <c r="AU115" s="25"/>
      <c r="AV115" s="97" t="str">
        <f t="shared" si="1653"/>
        <v>0-04</v>
      </c>
      <c r="AW115" s="117">
        <f t="shared" si="1654"/>
        <v>0</v>
      </c>
      <c r="AX115" s="118"/>
      <c r="AY115" s="25">
        <f t="shared" si="1655"/>
        <v>0</v>
      </c>
      <c r="AZ115" s="109" t="s">
        <v>1039</v>
      </c>
      <c r="BA115" s="26" t="s">
        <v>196</v>
      </c>
      <c r="BB115" s="26"/>
      <c r="BC115" s="27">
        <v>45839</v>
      </c>
      <c r="BD115" s="28"/>
      <c r="BE115" s="29">
        <v>0</v>
      </c>
      <c r="BF115" s="29">
        <f t="shared" si="1656"/>
        <v>0</v>
      </c>
      <c r="BG115" s="29">
        <v>0</v>
      </c>
      <c r="BH115" s="29">
        <f t="shared" si="1657"/>
        <v>0</v>
      </c>
      <c r="BI115" s="99">
        <v>0</v>
      </c>
      <c r="BJ115" s="109">
        <v>0</v>
      </c>
      <c r="BK115" s="95">
        <v>5000</v>
      </c>
      <c r="BL115" s="95">
        <v>5000</v>
      </c>
      <c r="BM115" s="95">
        <v>5000</v>
      </c>
      <c r="BN115" s="95">
        <v>5000</v>
      </c>
      <c r="BO115" s="95">
        <v>5000</v>
      </c>
      <c r="BP115" s="95">
        <v>5000</v>
      </c>
      <c r="BQ115" s="95">
        <f t="shared" si="1658"/>
        <v>5000</v>
      </c>
      <c r="BR115" s="95">
        <f t="shared" si="1659"/>
        <v>12272</v>
      </c>
      <c r="BS115" s="95">
        <f t="shared" si="1660"/>
        <v>7272</v>
      </c>
      <c r="BT115" s="95">
        <f t="shared" si="1660"/>
        <v>2272</v>
      </c>
      <c r="BU115" s="95">
        <f t="shared" si="1660"/>
        <v>-2728</v>
      </c>
      <c r="BV115" s="95">
        <f t="shared" si="1660"/>
        <v>-7728</v>
      </c>
      <c r="BW115" s="95">
        <f t="shared" si="1660"/>
        <v>-12728</v>
      </c>
      <c r="BX115" s="95">
        <f t="shared" si="1661"/>
        <v>-17728</v>
      </c>
      <c r="BY115" s="95">
        <f t="shared" si="1661"/>
        <v>-22728</v>
      </c>
      <c r="BZ115" s="95">
        <f t="shared" si="1661"/>
        <v>-27728</v>
      </c>
      <c r="CA115" s="95">
        <f t="shared" si="1661"/>
        <v>-32728</v>
      </c>
      <c r="CB115" s="95">
        <f t="shared" si="1661"/>
        <v>-37728</v>
      </c>
      <c r="CC115" s="95">
        <f t="shared" si="1661"/>
        <v>-42728</v>
      </c>
      <c r="CD115" s="95">
        <f t="shared" si="1661"/>
        <v>-47728</v>
      </c>
      <c r="CE115" s="95">
        <f t="shared" si="1661"/>
        <v>-52728</v>
      </c>
      <c r="CF115" s="95">
        <f t="shared" si="1661"/>
        <v>-57728</v>
      </c>
      <c r="CG115" s="95">
        <f t="shared" si="1661"/>
        <v>-62728</v>
      </c>
      <c r="CH115" s="95">
        <f t="shared" si="1661"/>
        <v>-67728</v>
      </c>
      <c r="CI115" s="95">
        <f t="shared" si="1661"/>
        <v>-72728</v>
      </c>
      <c r="CJ115" s="95">
        <f t="shared" si="1661"/>
        <v>-77728</v>
      </c>
      <c r="CK115" s="95">
        <f t="shared" si="1661"/>
        <v>-82728</v>
      </c>
      <c r="CL115" s="95">
        <f t="shared" si="1661"/>
        <v>-87728</v>
      </c>
      <c r="CM115" s="95">
        <f t="shared" si="1661"/>
        <v>-92728</v>
      </c>
      <c r="CN115" s="95">
        <f t="shared" si="1661"/>
        <v>-97728</v>
      </c>
      <c r="CO115" s="95">
        <f t="shared" si="1661"/>
        <v>-102728</v>
      </c>
      <c r="CP115" s="100">
        <v>0</v>
      </c>
      <c r="CQ115" s="100">
        <v>0</v>
      </c>
      <c r="CR115" s="100">
        <v>15000</v>
      </c>
      <c r="CS115" s="100">
        <v>5567</v>
      </c>
      <c r="CT115" s="100">
        <v>10053</v>
      </c>
      <c r="CU115" s="100">
        <v>5108</v>
      </c>
      <c r="CV115" s="121">
        <f t="shared" si="1662"/>
        <v>8932</v>
      </c>
      <c r="CW115" s="31">
        <v>0</v>
      </c>
      <c r="CX115" s="31">
        <v>1</v>
      </c>
      <c r="CY115" s="62">
        <v>0</v>
      </c>
      <c r="CZ115" s="62">
        <v>0</v>
      </c>
      <c r="DA115" s="102">
        <f t="shared" si="1663"/>
        <v>0</v>
      </c>
      <c r="DB115" s="62">
        <f t="shared" si="1664"/>
        <v>0</v>
      </c>
      <c r="DC115" s="62">
        <f t="shared" si="1665"/>
        <v>0</v>
      </c>
      <c r="DD115" s="102">
        <f t="shared" si="1666"/>
        <v>0</v>
      </c>
      <c r="DE115" s="31">
        <v>0</v>
      </c>
      <c r="DF115" s="31">
        <v>90</v>
      </c>
      <c r="DG115" s="31">
        <v>0</v>
      </c>
      <c r="DH115" s="48">
        <f t="shared" si="1667"/>
        <v>0</v>
      </c>
      <c r="DI115" s="62">
        <v>967.74199999999996</v>
      </c>
      <c r="DJ115" s="62">
        <v>3022.97</v>
      </c>
      <c r="DK115" s="48">
        <f t="shared" si="1668"/>
        <v>0</v>
      </c>
      <c r="DL115" s="62">
        <v>0</v>
      </c>
      <c r="DM115" s="62">
        <v>0</v>
      </c>
      <c r="DN115" s="62">
        <v>15000</v>
      </c>
      <c r="DO115" s="62">
        <v>46244.144999999997</v>
      </c>
      <c r="DP115" s="48">
        <f t="shared" si="1669"/>
        <v>0</v>
      </c>
      <c r="DQ115" s="62">
        <v>15000</v>
      </c>
      <c r="DR115" s="62">
        <v>44952.41</v>
      </c>
      <c r="DS115" s="62">
        <v>12846.517</v>
      </c>
      <c r="DT115" s="62">
        <v>38240.055</v>
      </c>
      <c r="DU115" s="48">
        <f t="shared" si="1670"/>
        <v>0</v>
      </c>
      <c r="DV115" s="62">
        <v>5567</v>
      </c>
      <c r="DW115" s="62">
        <v>16683.335909000001</v>
      </c>
      <c r="DX115" s="62">
        <f t="shared" si="1671"/>
        <v>15000</v>
      </c>
      <c r="DY115" s="62">
        <f t="shared" si="1672"/>
        <v>46050</v>
      </c>
      <c r="DZ115" s="48">
        <f t="shared" si="1673"/>
        <v>0</v>
      </c>
      <c r="EA115" s="62">
        <f t="shared" si="1674"/>
        <v>15000</v>
      </c>
      <c r="EB115" s="62">
        <f t="shared" si="1675"/>
        <v>46050</v>
      </c>
      <c r="EC115" s="48">
        <f t="shared" si="1676"/>
        <v>0</v>
      </c>
      <c r="ED115" s="62">
        <f t="shared" si="1677"/>
        <v>15000</v>
      </c>
      <c r="EE115" s="62">
        <f t="shared" si="1678"/>
        <v>46050</v>
      </c>
      <c r="EF115" s="48">
        <f t="shared" si="1679"/>
        <v>0</v>
      </c>
      <c r="EG115" s="62">
        <f t="shared" si="1680"/>
        <v>15000</v>
      </c>
      <c r="EH115" s="62">
        <f t="shared" si="1681"/>
        <v>46050</v>
      </c>
      <c r="EI115" s="48">
        <f t="shared" si="1682"/>
        <v>0</v>
      </c>
      <c r="EJ115" s="62">
        <f t="shared" si="1683"/>
        <v>15000</v>
      </c>
      <c r="EK115" s="62">
        <f t="shared" si="1684"/>
        <v>46050</v>
      </c>
      <c r="EL115" s="48">
        <f t="shared" si="1685"/>
        <v>0</v>
      </c>
      <c r="EM115" s="62">
        <f t="shared" si="1686"/>
        <v>15000</v>
      </c>
      <c r="EN115" s="62">
        <f t="shared" si="1687"/>
        <v>46050</v>
      </c>
      <c r="EO115" s="48">
        <f t="shared" si="1688"/>
        <v>0</v>
      </c>
      <c r="EP115" s="62">
        <f t="shared" ref="EP115:ER116" si="1696">BK115*$FH115</f>
        <v>15350</v>
      </c>
      <c r="EQ115" s="62">
        <f t="shared" si="1696"/>
        <v>15350</v>
      </c>
      <c r="ER115" s="62">
        <f t="shared" si="1696"/>
        <v>15350</v>
      </c>
      <c r="ES115" s="62">
        <f t="shared" si="1695"/>
        <v>15350</v>
      </c>
      <c r="ET115" s="62">
        <f t="shared" si="1695"/>
        <v>15350</v>
      </c>
      <c r="EU115" s="62">
        <f t="shared" si="1695"/>
        <v>15350</v>
      </c>
      <c r="EV115" s="31" t="s">
        <v>192</v>
      </c>
      <c r="EW115" s="103">
        <v>0</v>
      </c>
      <c r="EX115" s="31">
        <v>0</v>
      </c>
      <c r="EY115" s="31">
        <v>0</v>
      </c>
      <c r="FB115" s="119"/>
      <c r="FC115" s="119"/>
      <c r="FE115" s="105">
        <v>3.04</v>
      </c>
      <c r="FF115" s="105">
        <v>3</v>
      </c>
      <c r="FG115" s="105">
        <v>3.6</v>
      </c>
      <c r="FH115" s="106">
        <v>3.07</v>
      </c>
      <c r="FI115" s="107" t="b">
        <f t="shared" si="1690"/>
        <v>1</v>
      </c>
      <c r="FJ115" s="34"/>
      <c r="FK115" s="104" t="s">
        <v>196</v>
      </c>
      <c r="FL115" s="104">
        <v>0</v>
      </c>
      <c r="FM115" s="104">
        <v>45839</v>
      </c>
      <c r="FN115" s="104">
        <v>0</v>
      </c>
      <c r="FO115" s="104">
        <v>0</v>
      </c>
      <c r="FP115" s="104"/>
      <c r="FQ115" s="104">
        <v>0</v>
      </c>
      <c r="FR115" s="103" t="b">
        <f t="shared" si="1033"/>
        <v>1</v>
      </c>
      <c r="FS115" s="103" t="b">
        <f t="shared" si="1034"/>
        <v>0</v>
      </c>
      <c r="FT115" s="103" t="b">
        <f t="shared" si="1035"/>
        <v>1</v>
      </c>
      <c r="FU115" s="103" t="b">
        <f t="shared" si="1036"/>
        <v>0</v>
      </c>
      <c r="FV115" s="103" t="b">
        <f t="shared" si="1037"/>
        <v>1</v>
      </c>
      <c r="FW115" s="103"/>
      <c r="FX115" s="120" t="b">
        <f t="shared" si="1691"/>
        <v>1</v>
      </c>
      <c r="FY115" s="104" t="s">
        <v>214</v>
      </c>
      <c r="FZ115" s="104" t="b">
        <f t="shared" si="1692"/>
        <v>1</v>
      </c>
      <c r="GA115" s="104">
        <v>0</v>
      </c>
      <c r="GB115" s="104" t="s">
        <v>207</v>
      </c>
      <c r="GD115" s="104" t="s">
        <v>214</v>
      </c>
      <c r="GE115" s="104">
        <v>0</v>
      </c>
      <c r="GF115" s="104" t="e">
        <v>#N/A</v>
      </c>
      <c r="GG115" s="104">
        <v>0</v>
      </c>
      <c r="GH115" s="104" t="b">
        <f t="shared" si="1693"/>
        <v>1</v>
      </c>
      <c r="GI115" s="8" t="b">
        <f t="shared" si="1694"/>
        <v>0</v>
      </c>
    </row>
    <row r="116" spans="1:191" s="31" customFormat="1" hidden="1" x14ac:dyDescent="0.25">
      <c r="A116" s="109">
        <v>168993</v>
      </c>
      <c r="B116" s="109">
        <v>102592</v>
      </c>
      <c r="C116" s="110" t="s">
        <v>214</v>
      </c>
      <c r="D116" s="109" t="s">
        <v>441</v>
      </c>
      <c r="E116" s="109" t="s">
        <v>445</v>
      </c>
      <c r="F116" s="109" t="s">
        <v>207</v>
      </c>
      <c r="G116" s="110"/>
      <c r="H116" s="109" t="s">
        <v>188</v>
      </c>
      <c r="I116" s="109" t="s">
        <v>189</v>
      </c>
      <c r="J116" s="109" t="s">
        <v>189</v>
      </c>
      <c r="K116" s="109"/>
      <c r="L116" s="109">
        <v>0</v>
      </c>
      <c r="M116" s="109"/>
      <c r="N116" s="111">
        <v>0</v>
      </c>
      <c r="O116" s="111">
        <v>0</v>
      </c>
      <c r="P116" s="111" t="str">
        <f t="shared" si="1637"/>
        <v>нет минмакс</v>
      </c>
      <c r="Q116" s="95">
        <v>1448</v>
      </c>
      <c r="R116" s="95">
        <f t="shared" si="1638"/>
        <v>25470.32</v>
      </c>
      <c r="S116" s="112">
        <v>840</v>
      </c>
      <c r="T116" s="112">
        <v>15892.800000000001</v>
      </c>
      <c r="U116" s="112">
        <f t="shared" si="1639"/>
        <v>0</v>
      </c>
      <c r="V116" s="113">
        <f t="shared" si="1640"/>
        <v>755</v>
      </c>
      <c r="W116" s="113">
        <f t="shared" si="1641"/>
        <v>13280.45</v>
      </c>
      <c r="X116" s="113">
        <f t="shared" si="1642"/>
        <v>0</v>
      </c>
      <c r="Y116" s="113"/>
      <c r="Z116" s="95">
        <v>586</v>
      </c>
      <c r="AA116" s="95">
        <v>169</v>
      </c>
      <c r="AB116" s="95">
        <v>0</v>
      </c>
      <c r="AC116" s="95">
        <v>0</v>
      </c>
      <c r="AD116" s="95">
        <v>0</v>
      </c>
      <c r="AE116" s="95">
        <f t="shared" si="1643"/>
        <v>2972.71</v>
      </c>
      <c r="AF116" s="95">
        <f t="shared" si="1644"/>
        <v>0</v>
      </c>
      <c r="AG116" s="114">
        <v>0</v>
      </c>
      <c r="AH116" s="95">
        <f t="shared" si="1645"/>
        <v>755</v>
      </c>
      <c r="AI116" s="115">
        <f t="shared" si="1646"/>
        <v>13280.45</v>
      </c>
      <c r="AJ116" s="95">
        <f t="shared" si="1647"/>
        <v>418</v>
      </c>
      <c r="AK116" s="95">
        <f t="shared" si="1648"/>
        <v>1552</v>
      </c>
      <c r="AL116" s="95">
        <f t="shared" si="1649"/>
        <v>1552</v>
      </c>
      <c r="AM116" s="95">
        <f t="shared" si="1650"/>
        <v>2500.02</v>
      </c>
      <c r="AN116" s="95">
        <f t="shared" si="1651"/>
        <v>60.479516163870692</v>
      </c>
      <c r="AO116" s="95" t="str">
        <f t="shared" si="1652"/>
        <v>&gt; 60 дней (до 70)</v>
      </c>
      <c r="AP116" s="29" t="s">
        <v>185</v>
      </c>
      <c r="AQ116" s="116" t="s">
        <v>197</v>
      </c>
      <c r="AR116" s="29" t="s">
        <v>185</v>
      </c>
      <c r="AS116" s="116" t="s">
        <v>197</v>
      </c>
      <c r="AT116" s="25" t="s">
        <v>185</v>
      </c>
      <c r="AU116" s="25"/>
      <c r="AV116" s="97" t="str">
        <f t="shared" si="1653"/>
        <v>0-04</v>
      </c>
      <c r="AW116" s="117">
        <f t="shared" si="1654"/>
        <v>0</v>
      </c>
      <c r="AX116" s="118"/>
      <c r="AY116" s="25">
        <f t="shared" si="1655"/>
        <v>0</v>
      </c>
      <c r="AZ116" s="109" t="s">
        <v>1039</v>
      </c>
      <c r="BA116" s="26" t="s">
        <v>196</v>
      </c>
      <c r="BB116" s="26"/>
      <c r="BC116" s="27">
        <v>45839</v>
      </c>
      <c r="BD116" s="28"/>
      <c r="BE116" s="29">
        <v>0</v>
      </c>
      <c r="BF116" s="29">
        <f t="shared" si="1656"/>
        <v>0</v>
      </c>
      <c r="BG116" s="29">
        <v>0</v>
      </c>
      <c r="BH116" s="29">
        <f t="shared" si="1657"/>
        <v>0</v>
      </c>
      <c r="BI116" s="99">
        <v>0</v>
      </c>
      <c r="BJ116" s="109">
        <v>0</v>
      </c>
      <c r="BK116" s="95">
        <v>416.67</v>
      </c>
      <c r="BL116" s="95">
        <v>416.67</v>
      </c>
      <c r="BM116" s="95">
        <v>416.67</v>
      </c>
      <c r="BN116" s="95">
        <v>416.67</v>
      </c>
      <c r="BO116" s="95">
        <v>416.67</v>
      </c>
      <c r="BP116" s="95">
        <v>416.67</v>
      </c>
      <c r="BQ116" s="95">
        <f t="shared" si="1658"/>
        <v>416.67</v>
      </c>
      <c r="BR116" s="95">
        <f t="shared" si="1659"/>
        <v>1031.33</v>
      </c>
      <c r="BS116" s="95">
        <f t="shared" si="1660"/>
        <v>614.65999999999985</v>
      </c>
      <c r="BT116" s="95">
        <f t="shared" si="1660"/>
        <v>197.98999999999984</v>
      </c>
      <c r="BU116" s="95">
        <f t="shared" si="1660"/>
        <v>-218.68000000000018</v>
      </c>
      <c r="BV116" s="95">
        <f t="shared" si="1660"/>
        <v>-635.35000000000014</v>
      </c>
      <c r="BW116" s="95">
        <f t="shared" si="1660"/>
        <v>-1052.0200000000002</v>
      </c>
      <c r="BX116" s="95">
        <f t="shared" si="1661"/>
        <v>-1468.6900000000003</v>
      </c>
      <c r="BY116" s="95">
        <f t="shared" si="1661"/>
        <v>-1885.3600000000004</v>
      </c>
      <c r="BZ116" s="95">
        <f t="shared" si="1661"/>
        <v>-2302.0300000000002</v>
      </c>
      <c r="CA116" s="95">
        <f t="shared" si="1661"/>
        <v>-2718.7000000000003</v>
      </c>
      <c r="CB116" s="95">
        <f t="shared" si="1661"/>
        <v>-3135.3700000000003</v>
      </c>
      <c r="CC116" s="95">
        <f t="shared" si="1661"/>
        <v>-3552.0400000000004</v>
      </c>
      <c r="CD116" s="95">
        <f t="shared" si="1661"/>
        <v>-3968.7100000000005</v>
      </c>
      <c r="CE116" s="95">
        <f t="shared" si="1661"/>
        <v>-4385.38</v>
      </c>
      <c r="CF116" s="95">
        <f t="shared" si="1661"/>
        <v>-4802.05</v>
      </c>
      <c r="CG116" s="95">
        <f t="shared" si="1661"/>
        <v>-5218.72</v>
      </c>
      <c r="CH116" s="95">
        <f t="shared" si="1661"/>
        <v>-5635.39</v>
      </c>
      <c r="CI116" s="95">
        <f t="shared" si="1661"/>
        <v>-6052.06</v>
      </c>
      <c r="CJ116" s="95">
        <f t="shared" si="1661"/>
        <v>-6468.7300000000005</v>
      </c>
      <c r="CK116" s="95">
        <f t="shared" si="1661"/>
        <v>-6885.4000000000005</v>
      </c>
      <c r="CL116" s="95">
        <f t="shared" si="1661"/>
        <v>-7302.0700000000006</v>
      </c>
      <c r="CM116" s="95">
        <f t="shared" si="1661"/>
        <v>-7718.7400000000007</v>
      </c>
      <c r="CN116" s="95">
        <f t="shared" si="1661"/>
        <v>-8135.4100000000008</v>
      </c>
      <c r="CO116" s="95">
        <f t="shared" si="1661"/>
        <v>-8552.08</v>
      </c>
      <c r="CP116" s="100">
        <v>0</v>
      </c>
      <c r="CQ116" s="100">
        <v>0</v>
      </c>
      <c r="CR116" s="100">
        <v>0</v>
      </c>
      <c r="CS116" s="100">
        <v>460</v>
      </c>
      <c r="CT116" s="100">
        <v>674</v>
      </c>
      <c r="CU116" s="100">
        <v>418</v>
      </c>
      <c r="CV116" s="121">
        <f t="shared" si="1662"/>
        <v>517.33333333333337</v>
      </c>
      <c r="CW116" s="31">
        <v>0</v>
      </c>
      <c r="CX116" s="31">
        <v>1</v>
      </c>
      <c r="CY116" s="62">
        <v>0</v>
      </c>
      <c r="CZ116" s="62">
        <v>0</v>
      </c>
      <c r="DA116" s="102">
        <f t="shared" si="1663"/>
        <v>0</v>
      </c>
      <c r="DB116" s="62">
        <f t="shared" si="1664"/>
        <v>0</v>
      </c>
      <c r="DC116" s="62">
        <f t="shared" si="1665"/>
        <v>0</v>
      </c>
      <c r="DD116" s="102">
        <f t="shared" si="1666"/>
        <v>0</v>
      </c>
      <c r="DE116" s="31">
        <v>0</v>
      </c>
      <c r="DF116" s="31">
        <v>90</v>
      </c>
      <c r="DG116" s="31">
        <v>0</v>
      </c>
      <c r="DH116" s="48">
        <f t="shared" si="1667"/>
        <v>0</v>
      </c>
      <c r="DI116" s="62">
        <v>83.870999999999995</v>
      </c>
      <c r="DJ116" s="62">
        <v>1587.1969999999999</v>
      </c>
      <c r="DK116" s="48">
        <f t="shared" si="1668"/>
        <v>0</v>
      </c>
      <c r="DL116" s="62">
        <v>0</v>
      </c>
      <c r="DM116" s="62">
        <v>0</v>
      </c>
      <c r="DN116" s="62">
        <v>1300</v>
      </c>
      <c r="DO116" s="62">
        <v>24601.56</v>
      </c>
      <c r="DP116" s="48">
        <f t="shared" si="1669"/>
        <v>0</v>
      </c>
      <c r="DQ116" s="62">
        <v>0</v>
      </c>
      <c r="DR116" s="62">
        <v>0</v>
      </c>
      <c r="DS116" s="62">
        <v>1121.9350000000002</v>
      </c>
      <c r="DT116" s="62">
        <v>21231.413</v>
      </c>
      <c r="DU116" s="48">
        <f t="shared" si="1670"/>
        <v>0</v>
      </c>
      <c r="DV116" s="62">
        <v>460</v>
      </c>
      <c r="DW116" s="62">
        <v>8705.1673846153844</v>
      </c>
      <c r="DX116" s="62">
        <f t="shared" si="1671"/>
        <v>1250.01</v>
      </c>
      <c r="DY116" s="62">
        <f t="shared" si="1672"/>
        <v>21987.675899999998</v>
      </c>
      <c r="DZ116" s="48">
        <f t="shared" si="1673"/>
        <v>0</v>
      </c>
      <c r="EA116" s="62">
        <f t="shared" si="1674"/>
        <v>1250.01</v>
      </c>
      <c r="EB116" s="62">
        <f t="shared" si="1675"/>
        <v>21987.675899999998</v>
      </c>
      <c r="EC116" s="48">
        <f t="shared" si="1676"/>
        <v>0</v>
      </c>
      <c r="ED116" s="62">
        <f t="shared" si="1677"/>
        <v>1250.01</v>
      </c>
      <c r="EE116" s="62">
        <f t="shared" si="1678"/>
        <v>21987.675899999998</v>
      </c>
      <c r="EF116" s="48">
        <f t="shared" si="1679"/>
        <v>0</v>
      </c>
      <c r="EG116" s="62">
        <f t="shared" si="1680"/>
        <v>1250.01</v>
      </c>
      <c r="EH116" s="62">
        <f t="shared" si="1681"/>
        <v>21987.675899999998</v>
      </c>
      <c r="EI116" s="48">
        <f t="shared" si="1682"/>
        <v>0</v>
      </c>
      <c r="EJ116" s="62">
        <f t="shared" si="1683"/>
        <v>1250.01</v>
      </c>
      <c r="EK116" s="62">
        <f t="shared" si="1684"/>
        <v>21987.675899999998</v>
      </c>
      <c r="EL116" s="48">
        <f t="shared" si="1685"/>
        <v>0</v>
      </c>
      <c r="EM116" s="62">
        <f t="shared" si="1686"/>
        <v>1250.01</v>
      </c>
      <c r="EN116" s="62">
        <f t="shared" si="1687"/>
        <v>21987.675899999998</v>
      </c>
      <c r="EO116" s="48">
        <f t="shared" si="1688"/>
        <v>0</v>
      </c>
      <c r="EP116" s="62">
        <f t="shared" si="1696"/>
        <v>7329.2253000000001</v>
      </c>
      <c r="EQ116" s="62">
        <f t="shared" si="1696"/>
        <v>7329.2253000000001</v>
      </c>
      <c r="ER116" s="62">
        <f t="shared" si="1696"/>
        <v>7329.2253000000001</v>
      </c>
      <c r="ES116" s="62">
        <f t="shared" si="1695"/>
        <v>7329.2253000000001</v>
      </c>
      <c r="ET116" s="62">
        <f t="shared" si="1695"/>
        <v>7329.2253000000001</v>
      </c>
      <c r="EU116" s="62">
        <f t="shared" si="1695"/>
        <v>7329.2253000000001</v>
      </c>
      <c r="EV116" s="31" t="s">
        <v>192</v>
      </c>
      <c r="EW116" s="103">
        <v>0</v>
      </c>
      <c r="EX116" s="31">
        <v>0</v>
      </c>
      <c r="EY116" s="31">
        <v>0</v>
      </c>
      <c r="FB116" s="119"/>
      <c r="FC116" s="119"/>
      <c r="FE116" s="105">
        <v>18.920000000000002</v>
      </c>
      <c r="FF116" s="105">
        <v>18.920000000000002</v>
      </c>
      <c r="FG116" s="105">
        <v>18.579999999999998</v>
      </c>
      <c r="FH116" s="106">
        <v>17.59</v>
      </c>
      <c r="FI116" s="107" t="b">
        <f t="shared" si="1690"/>
        <v>1</v>
      </c>
      <c r="FJ116" s="34"/>
      <c r="FK116" s="104" t="s">
        <v>196</v>
      </c>
      <c r="FL116" s="104">
        <v>0</v>
      </c>
      <c r="FM116" s="104">
        <v>45839</v>
      </c>
      <c r="FN116" s="104">
        <v>0</v>
      </c>
      <c r="FO116" s="104">
        <v>0</v>
      </c>
      <c r="FP116" s="104"/>
      <c r="FQ116" s="104">
        <v>0</v>
      </c>
      <c r="FR116" s="103" t="b">
        <f t="shared" si="1033"/>
        <v>1</v>
      </c>
      <c r="FS116" s="103" t="b">
        <f t="shared" si="1034"/>
        <v>0</v>
      </c>
      <c r="FT116" s="103" t="b">
        <f t="shared" si="1035"/>
        <v>1</v>
      </c>
      <c r="FU116" s="103" t="b">
        <f t="shared" si="1036"/>
        <v>0</v>
      </c>
      <c r="FV116" s="103" t="b">
        <f t="shared" si="1037"/>
        <v>1</v>
      </c>
      <c r="FW116" s="103"/>
      <c r="FX116" s="120" t="b">
        <f t="shared" si="1691"/>
        <v>1</v>
      </c>
      <c r="FY116" s="104" t="s">
        <v>214</v>
      </c>
      <c r="FZ116" s="104" t="b">
        <f t="shared" si="1692"/>
        <v>1</v>
      </c>
      <c r="GA116" s="104">
        <v>0</v>
      </c>
      <c r="GB116" s="104" t="s">
        <v>207</v>
      </c>
      <c r="GD116" s="104" t="s">
        <v>214</v>
      </c>
      <c r="GE116" s="104">
        <v>0</v>
      </c>
      <c r="GF116" s="104" t="e">
        <v>#N/A</v>
      </c>
      <c r="GG116" s="104">
        <v>0</v>
      </c>
      <c r="GH116" s="104" t="b">
        <f t="shared" si="1693"/>
        <v>1</v>
      </c>
      <c r="GI116" s="8" t="b">
        <f t="shared" si="1694"/>
        <v>0</v>
      </c>
    </row>
    <row r="117" spans="1:191" s="31" customFormat="1" hidden="1" x14ac:dyDescent="0.25">
      <c r="A117" s="93">
        <v>155856</v>
      </c>
      <c r="B117" s="93" t="s">
        <v>446</v>
      </c>
      <c r="C117" s="110" t="s">
        <v>214</v>
      </c>
      <c r="D117" s="93" t="s">
        <v>447</v>
      </c>
      <c r="E117" s="93" t="s">
        <v>447</v>
      </c>
      <c r="F117" s="93" t="s">
        <v>207</v>
      </c>
      <c r="G117" s="110"/>
      <c r="H117" s="93" t="s">
        <v>81</v>
      </c>
      <c r="I117" s="93" t="s">
        <v>208</v>
      </c>
      <c r="J117" s="93" t="s">
        <v>204</v>
      </c>
      <c r="K117" s="93" t="s">
        <v>194</v>
      </c>
      <c r="L117" s="93">
        <v>0</v>
      </c>
      <c r="M117" s="93"/>
      <c r="N117" s="122">
        <v>0</v>
      </c>
      <c r="O117" s="122">
        <v>0</v>
      </c>
      <c r="P117" s="122" t="str">
        <f t="shared" ref="P117:P128" si="1697">IF(AND(N117=0,O117=0),"нет минмакс",IF((S117-N117)&lt;0,"меньше мин",IF((S117-O117)&gt;0,"больше макс","в диапазоне")))</f>
        <v>нет минмакс</v>
      </c>
      <c r="Q117" s="95">
        <v>0</v>
      </c>
      <c r="R117" s="95">
        <f t="shared" ref="R117:R128" si="1698">Q117*FH117</f>
        <v>0</v>
      </c>
      <c r="S117" s="94">
        <v>0</v>
      </c>
      <c r="T117" s="94">
        <v>0</v>
      </c>
      <c r="U117" s="94">
        <f t="shared" ref="U117:U128" si="1699">IFERROR(ROUNDUP(S117/$EX117,0)*$EY117,0)</f>
        <v>0</v>
      </c>
      <c r="V117" s="94">
        <f t="shared" ref="V117:V128" si="1700">SUM(Z117:AD117)</f>
        <v>0</v>
      </c>
      <c r="W117" s="94">
        <f t="shared" ref="W117:W128" si="1701">V117*FH117</f>
        <v>0</v>
      </c>
      <c r="X117" s="94">
        <f t="shared" ref="X117:X128" si="1702">IFERROR(ROUNDUP(V117/$EX117,0)*$EY117,0)</f>
        <v>0</v>
      </c>
      <c r="Y117" s="113"/>
      <c r="Z117" s="95">
        <v>0</v>
      </c>
      <c r="AA117" s="94">
        <v>0</v>
      </c>
      <c r="AB117" s="94">
        <v>0</v>
      </c>
      <c r="AC117" s="95">
        <v>0</v>
      </c>
      <c r="AD117" s="95">
        <v>0</v>
      </c>
      <c r="AE117" s="95">
        <f t="shared" ref="AE117:AE128" si="1703">AA117*FH117</f>
        <v>0</v>
      </c>
      <c r="AF117" s="95">
        <f t="shared" ref="AF117:AF128" si="1704">AB117*FH117</f>
        <v>0</v>
      </c>
      <c r="AG117" s="96">
        <v>0</v>
      </c>
      <c r="AH117" s="95">
        <f t="shared" ref="AH117:AH128" si="1705">V117-AG117</f>
        <v>0</v>
      </c>
      <c r="AI117" s="94">
        <f t="shared" ref="AI117:AI128" si="1706">IF(AH117&gt;0,AH117*FH117,0)</f>
        <v>0</v>
      </c>
      <c r="AJ117" s="94">
        <f t="shared" ref="AJ117:AJ128" si="1707">CU117</f>
        <v>0</v>
      </c>
      <c r="AK117" s="94">
        <f t="shared" ref="AK117:AK128" si="1708">SUM(CS117:CU117)</f>
        <v>0</v>
      </c>
      <c r="AL117" s="94">
        <f t="shared" ref="AL117:AL128" si="1709">SUM(CP117:CU117)</f>
        <v>176</v>
      </c>
      <c r="AM117" s="94">
        <f t="shared" ref="AM117:AM128" si="1710">SUM(BK117:BP117)</f>
        <v>40</v>
      </c>
      <c r="AN117" s="94">
        <f t="shared" ref="AN117:AN128" si="1711">IFERROR(S117/BQ117*30,"нет оборота")</f>
        <v>0</v>
      </c>
      <c r="AO117" s="94" t="str">
        <f t="shared" ref="AO117:AO128" si="1712">IF(S117=0,"нет остатка",IF(AN117="нет оборота","нет плана",IF(AN117&lt;30,"&lt; 30 дней",IF(AND(AN117&gt;=30,AN117&lt;60),"&gt; 30 дней (до 60)",IF(AND(AN117&gt;=60,AN117&lt;70),"&gt; 60 дней (до 70)",IF(AND(AN117&gt;=70,AN117&lt;80),"&gt; 70 дней (до 80)",IF(AND(AN117&gt;=80,AN117&lt;90),"&gt; 80 дней (до 90)",IF(AND(AN117&gt;=90,AN117&lt;120),"&gt; 90 дней (до 120)",IF(AN117&gt;=120,"&gt; 120 дней")))))))))</f>
        <v>нет остатка</v>
      </c>
      <c r="AP117" s="94" t="s">
        <v>185</v>
      </c>
      <c r="AQ117" s="123" t="s">
        <v>191</v>
      </c>
      <c r="AR117" s="94" t="s">
        <v>185</v>
      </c>
      <c r="AS117" s="116" t="s">
        <v>191</v>
      </c>
      <c r="AT117" s="94" t="s">
        <v>185</v>
      </c>
      <c r="AU117" s="94"/>
      <c r="AV117" s="97" t="str">
        <f t="shared" ref="AV117:AV128" si="1713">IF(V117=0,"нет остатка",IF(SUM(BK117:BP117)=0,"Нет планов",IF(BR117&lt;=0,"0-01",IF(BS117&lt;=0,"0-02",IF(BT117&lt;=0,"0-03",IF(BU117&lt;=0,"0-04",IF(BV117&lt;=0,"0-05",IF(BW117&lt;=0,"0-06",IF(BX117&lt;=0,"0-07",IF(BY117&lt;=0,"0-08",IF(BZ117&lt;=0,"0-09",IF(CA117&lt;=0,"0-10",IF(CB117&lt;=0,"0-11",IF(CC117&lt;=0,"0-12",IF(CD117&lt;=0,"0-13",IF(CE117&lt;=0,"0-14",IF(CF117&lt;=0,"0-15",IF(CG117&lt;=0,"0-16",IF(CH117&lt;=0,"0-17",IF(CI117&lt;=0,"0-18",IF(CJ117&lt;=0,"0-19",IF(CK117&lt;=0,"0-20",IF(CL117&lt;=0,"0-21",IF(CM117&lt;=0,"0-22",IF(CN117&lt;=0,"0-23",IF(CO117&lt;=0,"0-24","0-25 более 24"))))))))))))))))))))))))))</f>
        <v>нет остатка</v>
      </c>
      <c r="AW117" s="98">
        <f t="shared" ref="AW117:AW128" si="1714">IF(AT117="Да",W117,0)</f>
        <v>0</v>
      </c>
      <c r="AX117" s="93"/>
      <c r="AY117" s="94">
        <f t="shared" ref="AY117:AY128" si="1715">IF(AX117&gt;6,W117,0)</f>
        <v>0</v>
      </c>
      <c r="AZ117" s="93" t="s">
        <v>1040</v>
      </c>
      <c r="BA117" s="26" t="s">
        <v>201</v>
      </c>
      <c r="BB117" s="26" t="s">
        <v>448</v>
      </c>
      <c r="BC117" s="27">
        <v>45839</v>
      </c>
      <c r="BD117" s="28"/>
      <c r="BE117" s="29">
        <v>0</v>
      </c>
      <c r="BF117" s="29">
        <f t="shared" ref="BF117:BF128" si="1716">BE117*FH117</f>
        <v>0</v>
      </c>
      <c r="BG117" s="29">
        <v>0</v>
      </c>
      <c r="BH117" s="29">
        <f t="shared" ref="BH117:BH128" si="1717">BG117*FH117</f>
        <v>0</v>
      </c>
      <c r="BI117" s="99">
        <v>0</v>
      </c>
      <c r="BJ117" s="109" t="s">
        <v>187</v>
      </c>
      <c r="BK117" s="100">
        <v>10</v>
      </c>
      <c r="BL117" s="100">
        <v>0</v>
      </c>
      <c r="BM117" s="100">
        <v>0</v>
      </c>
      <c r="BN117" s="100">
        <v>10</v>
      </c>
      <c r="BO117" s="100">
        <v>10</v>
      </c>
      <c r="BP117" s="100">
        <v>10</v>
      </c>
      <c r="BQ117" s="95">
        <f t="shared" ref="BQ117:BQ128" si="1718">IF(COUNTIF(BK117:BP117,"&gt;0")=0,0,SUM(BK117:BP117)/COUNTIF(BK117:BP117,"&gt;0"))</f>
        <v>10</v>
      </c>
      <c r="BR117" s="95">
        <f t="shared" ref="BR117:BR128" si="1719">IF(OR(Q117=0,SUM(BK117:BP117)=0,V117&gt;Q117),V117-BK117,Q117-BK117)</f>
        <v>-10</v>
      </c>
      <c r="BS117" s="95">
        <f t="shared" ref="BS117:BW128" si="1720">BR117-BL117</f>
        <v>-10</v>
      </c>
      <c r="BT117" s="95">
        <f t="shared" si="1720"/>
        <v>-10</v>
      </c>
      <c r="BU117" s="95">
        <f t="shared" si="1720"/>
        <v>-20</v>
      </c>
      <c r="BV117" s="95">
        <f t="shared" si="1720"/>
        <v>-30</v>
      </c>
      <c r="BW117" s="95">
        <f t="shared" si="1720"/>
        <v>-40</v>
      </c>
      <c r="BX117" s="95">
        <f t="shared" ref="BX117:BZ117" si="1721">BW117-$BQ117</f>
        <v>-50</v>
      </c>
      <c r="BY117" s="95">
        <f t="shared" si="1721"/>
        <v>-60</v>
      </c>
      <c r="BZ117" s="95">
        <f t="shared" si="1721"/>
        <v>-70</v>
      </c>
      <c r="CA117" s="95">
        <f t="shared" ref="CA117:CO117" si="1722">BZ117-$BQ117</f>
        <v>-80</v>
      </c>
      <c r="CB117" s="95">
        <f t="shared" si="1722"/>
        <v>-90</v>
      </c>
      <c r="CC117" s="95">
        <f t="shared" si="1722"/>
        <v>-100</v>
      </c>
      <c r="CD117" s="95">
        <f t="shared" si="1722"/>
        <v>-110</v>
      </c>
      <c r="CE117" s="95">
        <f t="shared" si="1722"/>
        <v>-120</v>
      </c>
      <c r="CF117" s="95">
        <f t="shared" si="1722"/>
        <v>-130</v>
      </c>
      <c r="CG117" s="95">
        <f t="shared" si="1722"/>
        <v>-140</v>
      </c>
      <c r="CH117" s="95">
        <f t="shared" si="1722"/>
        <v>-150</v>
      </c>
      <c r="CI117" s="95">
        <f t="shared" si="1722"/>
        <v>-160</v>
      </c>
      <c r="CJ117" s="95">
        <f t="shared" si="1722"/>
        <v>-170</v>
      </c>
      <c r="CK117" s="95">
        <f t="shared" si="1722"/>
        <v>-180</v>
      </c>
      <c r="CL117" s="95">
        <f t="shared" si="1722"/>
        <v>-190</v>
      </c>
      <c r="CM117" s="95">
        <f t="shared" si="1722"/>
        <v>-200</v>
      </c>
      <c r="CN117" s="95">
        <f t="shared" si="1722"/>
        <v>-210</v>
      </c>
      <c r="CO117" s="95">
        <f t="shared" si="1722"/>
        <v>-220</v>
      </c>
      <c r="CP117" s="100">
        <v>0</v>
      </c>
      <c r="CQ117" s="100">
        <v>0</v>
      </c>
      <c r="CR117" s="100">
        <v>176</v>
      </c>
      <c r="CS117" s="100">
        <v>0</v>
      </c>
      <c r="CT117" s="100">
        <v>0</v>
      </c>
      <c r="CU117" s="100">
        <v>0</v>
      </c>
      <c r="CV117" s="101">
        <f t="shared" ref="CV117:CV128" si="1723">IF(COUNTIF(CP117:CU117,"&gt;0")=0,0,SUM(CP117:CU117)/COUNTIF(CP117:CU117,"&gt;0"))</f>
        <v>176</v>
      </c>
      <c r="CW117" s="31" t="s">
        <v>187</v>
      </c>
      <c r="CX117" s="31" t="s">
        <v>187</v>
      </c>
      <c r="CY117" s="62">
        <v>10</v>
      </c>
      <c r="CZ117" s="62">
        <v>0</v>
      </c>
      <c r="DA117" s="102">
        <f t="shared" ref="DA117:DA128" si="1724">IFERROR(CZ117/CY117,0)</f>
        <v>0</v>
      </c>
      <c r="DB117" s="62">
        <f t="shared" ref="DB117:DB128" si="1725">CY117*FH117</f>
        <v>476337.60000000003</v>
      </c>
      <c r="DC117" s="62">
        <f t="shared" ref="DC117:DC128" si="1726">CZ117*FH117</f>
        <v>0</v>
      </c>
      <c r="DD117" s="102">
        <f t="shared" ref="DD117:DD128" si="1727">IFERROR(DC117/DB117,0)</f>
        <v>0</v>
      </c>
      <c r="DE117" s="31">
        <v>0</v>
      </c>
      <c r="DG117" s="31">
        <v>0</v>
      </c>
      <c r="DH117" s="48">
        <f t="shared" ref="DH117:DH128" si="1728">IFERROR(ROUNDUP(DG117/$EX117,0)*$EY117,0)</f>
        <v>0</v>
      </c>
      <c r="DI117" s="62">
        <v>51.097000000000001</v>
      </c>
      <c r="DJ117" s="62">
        <v>2433931.5920000002</v>
      </c>
      <c r="DK117" s="48">
        <f t="shared" ref="DK117:DK128" si="1729">IFERROR(ROUNDUP(DI117/$EX117,0)*$EY117,0)</f>
        <v>19.5</v>
      </c>
      <c r="DL117" s="62">
        <v>0</v>
      </c>
      <c r="DM117" s="62">
        <v>0</v>
      </c>
      <c r="DN117" s="62">
        <v>61.286000000000001</v>
      </c>
      <c r="DO117" s="62">
        <v>2919269.142</v>
      </c>
      <c r="DP117" s="48">
        <f t="shared" ref="DP117:DP128" si="1730">IFERROR(ROUNDUP(DN117/$EX117,0)*$EY117,0)</f>
        <v>24</v>
      </c>
      <c r="DQ117" s="62">
        <v>176</v>
      </c>
      <c r="DR117" s="62">
        <v>8383542.1499999994</v>
      </c>
      <c r="DS117" s="62">
        <v>0</v>
      </c>
      <c r="DT117" s="62">
        <v>0</v>
      </c>
      <c r="DU117" s="48">
        <f t="shared" ref="DU117:DU128" si="1731">IFERROR(ROUNDUP(DS117/$EX117,0)*$EY117,0)</f>
        <v>0</v>
      </c>
      <c r="DV117" s="62">
        <v>0</v>
      </c>
      <c r="DW117" s="62">
        <v>0</v>
      </c>
      <c r="DX117" s="62">
        <f t="shared" ref="DX117:DX128" si="1732">$DF117*BK117/30</f>
        <v>0</v>
      </c>
      <c r="DY117" s="62">
        <f t="shared" ref="DY117:DY128" si="1733">DX117*$FH117</f>
        <v>0</v>
      </c>
      <c r="DZ117" s="48">
        <f t="shared" ref="DZ117:DZ128" si="1734">IFERROR(ROUNDUP(DX117/$EX117,0)*$EY117,0)</f>
        <v>0</v>
      </c>
      <c r="EA117" s="62">
        <f t="shared" ref="EA117:EA128" si="1735">$DF117*BL117/30</f>
        <v>0</v>
      </c>
      <c r="EB117" s="62">
        <f t="shared" ref="EB117:EB128" si="1736">EA117*$FH117</f>
        <v>0</v>
      </c>
      <c r="EC117" s="48">
        <f t="shared" ref="EC117:EC128" si="1737">IFERROR(ROUNDUP(EA117/$EX117,0)*$EY117,0)</f>
        <v>0</v>
      </c>
      <c r="ED117" s="62">
        <f t="shared" ref="ED117:ED128" si="1738">$DF117*BM117/30</f>
        <v>0</v>
      </c>
      <c r="EE117" s="62">
        <f t="shared" ref="EE117:EE128" si="1739">ED117*$FH117</f>
        <v>0</v>
      </c>
      <c r="EF117" s="48">
        <f t="shared" ref="EF117:EF128" si="1740">IFERROR(ROUNDUP(ED117/$EX117,0)*$EY117,0)</f>
        <v>0</v>
      </c>
      <c r="EG117" s="62">
        <f t="shared" ref="EG117:EG128" si="1741">$DF117*BN117/30</f>
        <v>0</v>
      </c>
      <c r="EH117" s="62">
        <f t="shared" ref="EH117:EH128" si="1742">EG117*$FH117</f>
        <v>0</v>
      </c>
      <c r="EI117" s="48">
        <f t="shared" ref="EI117:EI128" si="1743">IFERROR(ROUNDUP(EG117/$EX117,0)*$EY117,0)</f>
        <v>0</v>
      </c>
      <c r="EJ117" s="62">
        <f t="shared" ref="EJ117:EJ128" si="1744">$DF117*BO117/30</f>
        <v>0</v>
      </c>
      <c r="EK117" s="62">
        <f t="shared" ref="EK117:EK128" si="1745">EJ117*$FH117</f>
        <v>0</v>
      </c>
      <c r="EL117" s="48">
        <f t="shared" ref="EL117:EL128" si="1746">IFERROR(ROUNDUP(EJ117/$EX117,0)*$EY117,0)</f>
        <v>0</v>
      </c>
      <c r="EM117" s="62">
        <f t="shared" ref="EM117:EM128" si="1747">$DF117*BP117/30</f>
        <v>0</v>
      </c>
      <c r="EN117" s="62">
        <f t="shared" ref="EN117:EN128" si="1748">EM117*$FH117</f>
        <v>0</v>
      </c>
      <c r="EO117" s="48">
        <f t="shared" ref="EO117:EO128" si="1749">IFERROR(ROUNDUP(EM117/$EX117,0)*$EY117,0)</f>
        <v>0</v>
      </c>
      <c r="EP117" s="62">
        <f t="shared" ref="EP117:ER128" si="1750">BK117*$FH117</f>
        <v>476337.60000000003</v>
      </c>
      <c r="EQ117" s="62">
        <f t="shared" si="1750"/>
        <v>0</v>
      </c>
      <c r="ER117" s="62">
        <f t="shared" si="1750"/>
        <v>0</v>
      </c>
      <c r="ES117" s="62">
        <f t="shared" ref="ES117:EU128" si="1751">BN117*$FH117</f>
        <v>476337.60000000003</v>
      </c>
      <c r="ET117" s="62">
        <f t="shared" si="1751"/>
        <v>476337.60000000003</v>
      </c>
      <c r="EU117" s="62">
        <f t="shared" si="1751"/>
        <v>476337.60000000003</v>
      </c>
      <c r="EV117" s="31" t="s">
        <v>498</v>
      </c>
      <c r="EW117" s="103">
        <v>0</v>
      </c>
      <c r="EX117" s="104">
        <v>4</v>
      </c>
      <c r="EY117" s="104">
        <v>1.5</v>
      </c>
      <c r="EZ117" s="104"/>
      <c r="FA117" s="104"/>
      <c r="FB117" s="119"/>
      <c r="FC117" s="119"/>
      <c r="FE117" s="105">
        <v>47633.760000000002</v>
      </c>
      <c r="FF117" s="105">
        <v>47633.760000000002</v>
      </c>
      <c r="FG117" s="105">
        <v>47633.760000000002</v>
      </c>
      <c r="FH117" s="106">
        <v>47633.760000000002</v>
      </c>
      <c r="FI117" s="107" t="b">
        <f t="shared" ref="FI117:FI128" si="1752">EXACT(AT117,AP117)</f>
        <v>1</v>
      </c>
      <c r="FJ117" s="34"/>
      <c r="FK117" s="104" t="s">
        <v>201</v>
      </c>
      <c r="FL117" s="104" t="s">
        <v>448</v>
      </c>
      <c r="FM117" s="104">
        <v>45839</v>
      </c>
      <c r="FN117" s="104">
        <v>0</v>
      </c>
      <c r="FO117" s="104">
        <v>0</v>
      </c>
      <c r="FP117" s="104"/>
      <c r="FQ117" s="104">
        <v>0</v>
      </c>
      <c r="FR117" s="104" t="b">
        <f t="shared" si="1033"/>
        <v>1</v>
      </c>
      <c r="FS117" s="104" t="b">
        <f t="shared" si="1034"/>
        <v>1</v>
      </c>
      <c r="FT117" s="104" t="b">
        <f t="shared" si="1035"/>
        <v>1</v>
      </c>
      <c r="FU117" s="104" t="b">
        <f t="shared" si="1036"/>
        <v>0</v>
      </c>
      <c r="FV117" s="104" t="b">
        <f t="shared" si="1037"/>
        <v>1</v>
      </c>
      <c r="FW117" s="104"/>
      <c r="FX117" s="104" t="b">
        <f t="shared" ref="FX117:FX128" si="1753">EXACT(FQ117,BI117)</f>
        <v>1</v>
      </c>
      <c r="FY117" s="104" t="s">
        <v>214</v>
      </c>
      <c r="FZ117" s="104" t="b">
        <f t="shared" ref="FZ117:FZ128" si="1754">EXACT(FY117,C117)</f>
        <v>1</v>
      </c>
      <c r="GA117" s="104">
        <v>0</v>
      </c>
      <c r="GB117" s="104" t="s">
        <v>207</v>
      </c>
      <c r="GC117" s="104"/>
      <c r="GD117" s="104" t="s">
        <v>214</v>
      </c>
      <c r="GE117" s="104">
        <v>0</v>
      </c>
      <c r="GF117" s="104" t="e">
        <v>#N/A</v>
      </c>
      <c r="GG117" s="104">
        <v>0</v>
      </c>
      <c r="GH117" s="104" t="b">
        <f t="shared" ref="GH117:GH128" si="1755">EXACT(GD117,C117)</f>
        <v>1</v>
      </c>
      <c r="GI117" s="108" t="b">
        <f t="shared" ref="GI117:GI128" si="1756">EXACT(GG117,G117)</f>
        <v>0</v>
      </c>
    </row>
    <row r="118" spans="1:191" s="31" customFormat="1" hidden="1" x14ac:dyDescent="0.25">
      <c r="A118" s="109">
        <v>155227</v>
      </c>
      <c r="B118" s="109">
        <v>979786</v>
      </c>
      <c r="C118" s="110" t="s">
        <v>214</v>
      </c>
      <c r="D118" s="109" t="s">
        <v>447</v>
      </c>
      <c r="E118" s="109" t="s">
        <v>449</v>
      </c>
      <c r="F118" s="109" t="s">
        <v>207</v>
      </c>
      <c r="G118" s="110"/>
      <c r="H118" s="109" t="s">
        <v>188</v>
      </c>
      <c r="I118" s="109" t="s">
        <v>189</v>
      </c>
      <c r="J118" s="109" t="s">
        <v>189</v>
      </c>
      <c r="K118" s="109"/>
      <c r="L118" s="109">
        <v>0</v>
      </c>
      <c r="M118" s="109"/>
      <c r="N118" s="111">
        <v>0</v>
      </c>
      <c r="O118" s="111">
        <v>0</v>
      </c>
      <c r="P118" s="111" t="str">
        <f t="shared" si="1697"/>
        <v>нет минмакс</v>
      </c>
      <c r="Q118" s="95">
        <v>274</v>
      </c>
      <c r="R118" s="95">
        <f t="shared" si="1698"/>
        <v>35219.96</v>
      </c>
      <c r="S118" s="112">
        <v>274</v>
      </c>
      <c r="T118" s="112">
        <v>35219.96</v>
      </c>
      <c r="U118" s="112">
        <f t="shared" si="1699"/>
        <v>0</v>
      </c>
      <c r="V118" s="113">
        <f t="shared" si="1700"/>
        <v>274</v>
      </c>
      <c r="W118" s="113">
        <f t="shared" si="1701"/>
        <v>35219.96</v>
      </c>
      <c r="X118" s="113">
        <f t="shared" si="1702"/>
        <v>0</v>
      </c>
      <c r="Y118" s="113"/>
      <c r="Z118" s="95">
        <v>274</v>
      </c>
      <c r="AA118" s="95">
        <v>0</v>
      </c>
      <c r="AB118" s="95">
        <v>0</v>
      </c>
      <c r="AC118" s="95">
        <v>0</v>
      </c>
      <c r="AD118" s="95">
        <v>0</v>
      </c>
      <c r="AE118" s="95">
        <f t="shared" si="1703"/>
        <v>0</v>
      </c>
      <c r="AF118" s="95">
        <f t="shared" si="1704"/>
        <v>0</v>
      </c>
      <c r="AG118" s="114">
        <v>0</v>
      </c>
      <c r="AH118" s="95">
        <f t="shared" si="1705"/>
        <v>274</v>
      </c>
      <c r="AI118" s="115">
        <f t="shared" si="1706"/>
        <v>35219.96</v>
      </c>
      <c r="AJ118" s="95">
        <f t="shared" si="1707"/>
        <v>0</v>
      </c>
      <c r="AK118" s="95">
        <f t="shared" si="1708"/>
        <v>0</v>
      </c>
      <c r="AL118" s="95">
        <f t="shared" si="1709"/>
        <v>176</v>
      </c>
      <c r="AM118" s="95">
        <f t="shared" si="1710"/>
        <v>62</v>
      </c>
      <c r="AN118" s="95">
        <f t="shared" si="1711"/>
        <v>397.74193548387098</v>
      </c>
      <c r="AO118" s="95" t="str">
        <f t="shared" si="1712"/>
        <v>&gt; 120 дней</v>
      </c>
      <c r="AP118" s="29" t="s">
        <v>195</v>
      </c>
      <c r="AQ118" s="116" t="s">
        <v>260</v>
      </c>
      <c r="AR118" s="29" t="s">
        <v>195</v>
      </c>
      <c r="AS118" s="116" t="s">
        <v>241</v>
      </c>
      <c r="AT118" s="25" t="s">
        <v>195</v>
      </c>
      <c r="AU118" s="25"/>
      <c r="AV118" s="97" t="str">
        <f t="shared" si="1713"/>
        <v>0-17</v>
      </c>
      <c r="AW118" s="117">
        <f t="shared" si="1714"/>
        <v>35219.96</v>
      </c>
      <c r="AX118" s="14">
        <f t="shared" ref="AX118:AX119" si="1757">MONTH(BC118)-6</f>
        <v>6</v>
      </c>
      <c r="AY118" s="25">
        <f t="shared" si="1715"/>
        <v>0</v>
      </c>
      <c r="AZ118" s="109" t="s">
        <v>1040</v>
      </c>
      <c r="BA118" s="26" t="s">
        <v>196</v>
      </c>
      <c r="BB118" s="26" t="s">
        <v>450</v>
      </c>
      <c r="BC118" s="27">
        <v>45992</v>
      </c>
      <c r="BD118" s="28"/>
      <c r="BE118" s="29">
        <v>0</v>
      </c>
      <c r="BF118" s="29">
        <f t="shared" si="1716"/>
        <v>0</v>
      </c>
      <c r="BG118" s="29">
        <v>0</v>
      </c>
      <c r="BH118" s="29">
        <f t="shared" si="1717"/>
        <v>0</v>
      </c>
      <c r="BI118" s="99">
        <v>0</v>
      </c>
      <c r="BJ118" s="109">
        <v>0</v>
      </c>
      <c r="BK118" s="95">
        <v>26</v>
      </c>
      <c r="BL118" s="95">
        <v>0</v>
      </c>
      <c r="BM118" s="95">
        <v>0</v>
      </c>
      <c r="BN118" s="95">
        <v>0</v>
      </c>
      <c r="BO118" s="95">
        <v>26</v>
      </c>
      <c r="BP118" s="95">
        <v>10</v>
      </c>
      <c r="BQ118" s="95">
        <f t="shared" si="1718"/>
        <v>20.666666666666668</v>
      </c>
      <c r="BR118" s="95">
        <f t="shared" si="1719"/>
        <v>248</v>
      </c>
      <c r="BS118" s="95">
        <f t="shared" si="1720"/>
        <v>248</v>
      </c>
      <c r="BT118" s="95">
        <f t="shared" si="1720"/>
        <v>248</v>
      </c>
      <c r="BU118" s="95">
        <f t="shared" si="1720"/>
        <v>248</v>
      </c>
      <c r="BV118" s="95">
        <f t="shared" si="1720"/>
        <v>222</v>
      </c>
      <c r="BW118" s="95">
        <f t="shared" si="1720"/>
        <v>212</v>
      </c>
      <c r="BX118" s="95">
        <f t="shared" ref="BX118:CO128" si="1758">BW118-$BQ118</f>
        <v>191.33333333333334</v>
      </c>
      <c r="BY118" s="95">
        <f t="shared" si="1758"/>
        <v>170.66666666666669</v>
      </c>
      <c r="BZ118" s="95">
        <f t="shared" si="1758"/>
        <v>150.00000000000003</v>
      </c>
      <c r="CA118" s="95">
        <f t="shared" si="1758"/>
        <v>129.33333333333337</v>
      </c>
      <c r="CB118" s="95">
        <f t="shared" si="1758"/>
        <v>108.6666666666667</v>
      </c>
      <c r="CC118" s="95">
        <f t="shared" si="1758"/>
        <v>88.000000000000028</v>
      </c>
      <c r="CD118" s="95">
        <f t="shared" si="1758"/>
        <v>67.333333333333357</v>
      </c>
      <c r="CE118" s="95">
        <f t="shared" si="1758"/>
        <v>46.666666666666686</v>
      </c>
      <c r="CF118" s="95">
        <f t="shared" si="1758"/>
        <v>26.000000000000018</v>
      </c>
      <c r="CG118" s="95">
        <f t="shared" si="1758"/>
        <v>5.3333333333333499</v>
      </c>
      <c r="CH118" s="95">
        <f t="shared" si="1758"/>
        <v>-15.333333333333318</v>
      </c>
      <c r="CI118" s="95">
        <f t="shared" si="1758"/>
        <v>-35.999999999999986</v>
      </c>
      <c r="CJ118" s="95">
        <f t="shared" si="1758"/>
        <v>-56.666666666666657</v>
      </c>
      <c r="CK118" s="95">
        <f t="shared" si="1758"/>
        <v>-77.333333333333329</v>
      </c>
      <c r="CL118" s="95">
        <f t="shared" si="1758"/>
        <v>-98</v>
      </c>
      <c r="CM118" s="95">
        <f t="shared" si="1758"/>
        <v>-118.66666666666667</v>
      </c>
      <c r="CN118" s="95">
        <f t="shared" si="1758"/>
        <v>-139.33333333333334</v>
      </c>
      <c r="CO118" s="95">
        <f t="shared" si="1758"/>
        <v>-160</v>
      </c>
      <c r="CP118" s="100">
        <v>0</v>
      </c>
      <c r="CQ118" s="100">
        <v>176</v>
      </c>
      <c r="CR118" s="100">
        <v>0</v>
      </c>
      <c r="CS118" s="100">
        <v>0</v>
      </c>
      <c r="CT118" s="100">
        <v>0</v>
      </c>
      <c r="CU118" s="100">
        <v>0</v>
      </c>
      <c r="CV118" s="121">
        <f t="shared" si="1723"/>
        <v>176</v>
      </c>
      <c r="CW118" s="31">
        <v>0</v>
      </c>
      <c r="CX118" s="31">
        <v>6</v>
      </c>
      <c r="CY118" s="62">
        <v>0</v>
      </c>
      <c r="CZ118" s="62">
        <v>0</v>
      </c>
      <c r="DA118" s="102">
        <f t="shared" si="1724"/>
        <v>0</v>
      </c>
      <c r="DB118" s="62">
        <f t="shared" si="1725"/>
        <v>0</v>
      </c>
      <c r="DC118" s="62">
        <f t="shared" si="1726"/>
        <v>0</v>
      </c>
      <c r="DD118" s="102">
        <f t="shared" si="1727"/>
        <v>0</v>
      </c>
      <c r="DE118" s="31">
        <v>0</v>
      </c>
      <c r="DF118" s="31">
        <v>90</v>
      </c>
      <c r="DG118" s="31">
        <v>0</v>
      </c>
      <c r="DH118" s="48">
        <f t="shared" si="1728"/>
        <v>0</v>
      </c>
      <c r="DI118" s="62">
        <v>165.67699999999999</v>
      </c>
      <c r="DJ118" s="62">
        <v>30408.769</v>
      </c>
      <c r="DK118" s="48">
        <f t="shared" si="1729"/>
        <v>0</v>
      </c>
      <c r="DL118" s="62">
        <v>176</v>
      </c>
      <c r="DM118" s="62">
        <v>32251.991287128709</v>
      </c>
      <c r="DN118" s="62">
        <v>209.714</v>
      </c>
      <c r="DO118" s="62">
        <v>28258.343999999997</v>
      </c>
      <c r="DP118" s="48">
        <f t="shared" si="1730"/>
        <v>0</v>
      </c>
      <c r="DQ118" s="62">
        <v>0</v>
      </c>
      <c r="DR118" s="62">
        <v>0</v>
      </c>
      <c r="DS118" s="62">
        <v>274</v>
      </c>
      <c r="DT118" s="62">
        <v>35220.479999999996</v>
      </c>
      <c r="DU118" s="48">
        <f t="shared" si="1731"/>
        <v>0</v>
      </c>
      <c r="DV118" s="62">
        <v>0</v>
      </c>
      <c r="DW118" s="62">
        <v>0</v>
      </c>
      <c r="DX118" s="62">
        <f t="shared" si="1732"/>
        <v>78</v>
      </c>
      <c r="DY118" s="62">
        <f t="shared" si="1733"/>
        <v>10026.119999999999</v>
      </c>
      <c r="DZ118" s="48">
        <f t="shared" si="1734"/>
        <v>0</v>
      </c>
      <c r="EA118" s="62">
        <f t="shared" si="1735"/>
        <v>0</v>
      </c>
      <c r="EB118" s="62">
        <f t="shared" si="1736"/>
        <v>0</v>
      </c>
      <c r="EC118" s="48">
        <f t="shared" si="1737"/>
        <v>0</v>
      </c>
      <c r="ED118" s="62">
        <f t="shared" si="1738"/>
        <v>0</v>
      </c>
      <c r="EE118" s="62">
        <f t="shared" si="1739"/>
        <v>0</v>
      </c>
      <c r="EF118" s="48">
        <f t="shared" si="1740"/>
        <v>0</v>
      </c>
      <c r="EG118" s="62">
        <f t="shared" si="1741"/>
        <v>0</v>
      </c>
      <c r="EH118" s="62">
        <f t="shared" si="1742"/>
        <v>0</v>
      </c>
      <c r="EI118" s="48">
        <f t="shared" si="1743"/>
        <v>0</v>
      </c>
      <c r="EJ118" s="62">
        <f t="shared" si="1744"/>
        <v>78</v>
      </c>
      <c r="EK118" s="62">
        <f t="shared" si="1745"/>
        <v>10026.119999999999</v>
      </c>
      <c r="EL118" s="48">
        <f t="shared" si="1746"/>
        <v>0</v>
      </c>
      <c r="EM118" s="62">
        <f t="shared" si="1747"/>
        <v>30</v>
      </c>
      <c r="EN118" s="62">
        <f t="shared" si="1748"/>
        <v>3856.2</v>
      </c>
      <c r="EO118" s="48">
        <f t="shared" si="1749"/>
        <v>0</v>
      </c>
      <c r="EP118" s="62">
        <f t="shared" si="1750"/>
        <v>3342.04</v>
      </c>
      <c r="EQ118" s="62">
        <f t="shared" si="1750"/>
        <v>0</v>
      </c>
      <c r="ER118" s="62">
        <f t="shared" si="1750"/>
        <v>0</v>
      </c>
      <c r="ES118" s="62">
        <f t="shared" si="1751"/>
        <v>0</v>
      </c>
      <c r="ET118" s="62">
        <f t="shared" si="1751"/>
        <v>3342.04</v>
      </c>
      <c r="EU118" s="62">
        <f t="shared" si="1751"/>
        <v>1285.3999999999999</v>
      </c>
      <c r="EV118" s="31" t="s">
        <v>192</v>
      </c>
      <c r="EW118" s="103">
        <v>0</v>
      </c>
      <c r="EX118" s="31">
        <v>0</v>
      </c>
      <c r="EY118" s="31">
        <v>0</v>
      </c>
      <c r="FB118" s="119"/>
      <c r="FC118" s="119"/>
      <c r="FE118" s="105">
        <v>128.54</v>
      </c>
      <c r="FF118" s="105">
        <v>128.54</v>
      </c>
      <c r="FG118" s="105">
        <v>128.54</v>
      </c>
      <c r="FH118" s="106">
        <v>128.54</v>
      </c>
      <c r="FI118" s="107" t="b">
        <f t="shared" si="1752"/>
        <v>1</v>
      </c>
      <c r="FJ118" s="34"/>
      <c r="FK118" s="104" t="s">
        <v>196</v>
      </c>
      <c r="FL118" s="104" t="s">
        <v>450</v>
      </c>
      <c r="FM118" s="104">
        <v>45992</v>
      </c>
      <c r="FN118" s="104">
        <v>0</v>
      </c>
      <c r="FO118" s="104">
        <v>0</v>
      </c>
      <c r="FP118" s="104"/>
      <c r="FQ118" s="104">
        <v>0</v>
      </c>
      <c r="FR118" s="103" t="b">
        <f t="shared" si="1033"/>
        <v>1</v>
      </c>
      <c r="FS118" s="103" t="b">
        <f t="shared" si="1034"/>
        <v>1</v>
      </c>
      <c r="FT118" s="103" t="b">
        <f t="shared" si="1035"/>
        <v>1</v>
      </c>
      <c r="FU118" s="103" t="b">
        <f t="shared" si="1036"/>
        <v>0</v>
      </c>
      <c r="FV118" s="103" t="b">
        <f t="shared" si="1037"/>
        <v>1</v>
      </c>
      <c r="FW118" s="103"/>
      <c r="FX118" s="120" t="b">
        <f t="shared" si="1753"/>
        <v>1</v>
      </c>
      <c r="FY118" s="104" t="s">
        <v>214</v>
      </c>
      <c r="FZ118" s="104" t="b">
        <f t="shared" si="1754"/>
        <v>1</v>
      </c>
      <c r="GA118" s="104">
        <v>0</v>
      </c>
      <c r="GB118" s="104" t="s">
        <v>207</v>
      </c>
      <c r="GD118" s="104" t="s">
        <v>214</v>
      </c>
      <c r="GE118" s="104">
        <v>0</v>
      </c>
      <c r="GF118" s="104" t="e">
        <v>#N/A</v>
      </c>
      <c r="GG118" s="104">
        <v>0</v>
      </c>
      <c r="GH118" s="104" t="b">
        <f t="shared" si="1755"/>
        <v>1</v>
      </c>
      <c r="GI118" s="8" t="b">
        <f t="shared" si="1756"/>
        <v>0</v>
      </c>
    </row>
    <row r="119" spans="1:191" s="31" customFormat="1" hidden="1" x14ac:dyDescent="0.25">
      <c r="A119" s="93">
        <v>155855</v>
      </c>
      <c r="B119" s="93" t="s">
        <v>451</v>
      </c>
      <c r="C119" s="110" t="s">
        <v>214</v>
      </c>
      <c r="D119" s="93" t="s">
        <v>452</v>
      </c>
      <c r="E119" s="93" t="s">
        <v>452</v>
      </c>
      <c r="F119" s="93" t="s">
        <v>207</v>
      </c>
      <c r="G119" s="110"/>
      <c r="H119" s="93" t="s">
        <v>81</v>
      </c>
      <c r="I119" s="93" t="s">
        <v>208</v>
      </c>
      <c r="J119" s="93" t="s">
        <v>204</v>
      </c>
      <c r="K119" s="93" t="s">
        <v>194</v>
      </c>
      <c r="L119" s="93">
        <v>0</v>
      </c>
      <c r="M119" s="93"/>
      <c r="N119" s="122">
        <v>0</v>
      </c>
      <c r="O119" s="122">
        <v>0</v>
      </c>
      <c r="P119" s="122" t="str">
        <f t="shared" si="1697"/>
        <v>нет минмакс</v>
      </c>
      <c r="Q119" s="95">
        <v>196</v>
      </c>
      <c r="R119" s="95">
        <f t="shared" si="1698"/>
        <v>6109596.3600000003</v>
      </c>
      <c r="S119" s="94">
        <v>0</v>
      </c>
      <c r="T119" s="94">
        <v>0</v>
      </c>
      <c r="U119" s="94">
        <f t="shared" si="1699"/>
        <v>0</v>
      </c>
      <c r="V119" s="94">
        <f t="shared" si="1700"/>
        <v>196</v>
      </c>
      <c r="W119" s="94">
        <f t="shared" si="1701"/>
        <v>6109596.3600000003</v>
      </c>
      <c r="X119" s="94">
        <f t="shared" si="1702"/>
        <v>73.5</v>
      </c>
      <c r="Y119" s="113"/>
      <c r="Z119" s="95">
        <v>196</v>
      </c>
      <c r="AA119" s="94">
        <v>0</v>
      </c>
      <c r="AB119" s="94">
        <v>0</v>
      </c>
      <c r="AC119" s="95">
        <v>0</v>
      </c>
      <c r="AD119" s="95">
        <v>0</v>
      </c>
      <c r="AE119" s="95">
        <f t="shared" si="1703"/>
        <v>0</v>
      </c>
      <c r="AF119" s="95">
        <f t="shared" si="1704"/>
        <v>0</v>
      </c>
      <c r="AG119" s="96">
        <v>0</v>
      </c>
      <c r="AH119" s="95">
        <f t="shared" si="1705"/>
        <v>196</v>
      </c>
      <c r="AI119" s="94">
        <f t="shared" si="1706"/>
        <v>6109596.3600000003</v>
      </c>
      <c r="AJ119" s="94">
        <f t="shared" si="1707"/>
        <v>188</v>
      </c>
      <c r="AK119" s="94">
        <f t="shared" si="1708"/>
        <v>188</v>
      </c>
      <c r="AL119" s="94">
        <f t="shared" si="1709"/>
        <v>716</v>
      </c>
      <c r="AM119" s="94">
        <f t="shared" si="1710"/>
        <v>269.99999999999994</v>
      </c>
      <c r="AN119" s="94">
        <f t="shared" si="1711"/>
        <v>0</v>
      </c>
      <c r="AO119" s="94" t="str">
        <f t="shared" si="1712"/>
        <v>нет остатка</v>
      </c>
      <c r="AP119" s="94" t="s">
        <v>185</v>
      </c>
      <c r="AQ119" s="123" t="s">
        <v>191</v>
      </c>
      <c r="AR119" s="94" t="s">
        <v>185</v>
      </c>
      <c r="AS119" s="116" t="s">
        <v>197</v>
      </c>
      <c r="AT119" s="94" t="s">
        <v>195</v>
      </c>
      <c r="AU119" s="94"/>
      <c r="AV119" s="97" t="str">
        <f t="shared" si="1713"/>
        <v>0-05</v>
      </c>
      <c r="AW119" s="98">
        <f t="shared" si="1714"/>
        <v>6109596.3600000003</v>
      </c>
      <c r="AX119" s="14">
        <f t="shared" si="1757"/>
        <v>3</v>
      </c>
      <c r="AY119" s="94">
        <f t="shared" si="1715"/>
        <v>0</v>
      </c>
      <c r="AZ119" s="93" t="s">
        <v>1041</v>
      </c>
      <c r="BA119" s="26" t="s">
        <v>201</v>
      </c>
      <c r="BB119" s="26" t="s">
        <v>448</v>
      </c>
      <c r="BC119" s="27">
        <v>45901</v>
      </c>
      <c r="BD119" s="28"/>
      <c r="BE119" s="29">
        <v>0</v>
      </c>
      <c r="BF119" s="29">
        <f t="shared" si="1716"/>
        <v>0</v>
      </c>
      <c r="BG119" s="29">
        <v>0</v>
      </c>
      <c r="BH119" s="29">
        <f t="shared" si="1717"/>
        <v>0</v>
      </c>
      <c r="BI119" s="99">
        <v>0</v>
      </c>
      <c r="BJ119" s="109" t="s">
        <v>187</v>
      </c>
      <c r="BK119" s="100">
        <v>59.999999999999993</v>
      </c>
      <c r="BL119" s="100">
        <v>14.999999999999998</v>
      </c>
      <c r="BM119" s="100">
        <v>14.999999999999998</v>
      </c>
      <c r="BN119" s="100">
        <v>59.999999999999993</v>
      </c>
      <c r="BO119" s="100">
        <v>59.999999999999993</v>
      </c>
      <c r="BP119" s="100">
        <v>59.999999999999993</v>
      </c>
      <c r="BQ119" s="95">
        <f t="shared" si="1718"/>
        <v>44.999999999999993</v>
      </c>
      <c r="BR119" s="95">
        <f t="shared" si="1719"/>
        <v>136</v>
      </c>
      <c r="BS119" s="95">
        <f t="shared" si="1720"/>
        <v>121</v>
      </c>
      <c r="BT119" s="95">
        <f t="shared" si="1720"/>
        <v>106</v>
      </c>
      <c r="BU119" s="95">
        <f t="shared" si="1720"/>
        <v>46.000000000000007</v>
      </c>
      <c r="BV119" s="95">
        <f t="shared" si="1720"/>
        <v>-13.999999999999986</v>
      </c>
      <c r="BW119" s="95">
        <f t="shared" si="1720"/>
        <v>-73.999999999999972</v>
      </c>
      <c r="BX119" s="95">
        <f t="shared" si="1758"/>
        <v>-118.99999999999997</v>
      </c>
      <c r="BY119" s="95">
        <f t="shared" si="1758"/>
        <v>-163.99999999999997</v>
      </c>
      <c r="BZ119" s="95">
        <f t="shared" si="1758"/>
        <v>-208.99999999999997</v>
      </c>
      <c r="CA119" s="95">
        <f t="shared" si="1758"/>
        <v>-253.99999999999997</v>
      </c>
      <c r="CB119" s="95">
        <f t="shared" si="1758"/>
        <v>-298.99999999999994</v>
      </c>
      <c r="CC119" s="95">
        <f t="shared" si="1758"/>
        <v>-343.99999999999994</v>
      </c>
      <c r="CD119" s="95">
        <f t="shared" si="1758"/>
        <v>-388.99999999999994</v>
      </c>
      <c r="CE119" s="95">
        <f t="shared" si="1758"/>
        <v>-433.99999999999994</v>
      </c>
      <c r="CF119" s="95">
        <f t="shared" si="1758"/>
        <v>-478.99999999999994</v>
      </c>
      <c r="CG119" s="95">
        <f t="shared" si="1758"/>
        <v>-523.99999999999989</v>
      </c>
      <c r="CH119" s="95">
        <f t="shared" si="1758"/>
        <v>-568.99999999999989</v>
      </c>
      <c r="CI119" s="95">
        <f t="shared" si="1758"/>
        <v>-613.99999999999989</v>
      </c>
      <c r="CJ119" s="95">
        <f t="shared" si="1758"/>
        <v>-658.99999999999989</v>
      </c>
      <c r="CK119" s="95">
        <f t="shared" si="1758"/>
        <v>-703.99999999999989</v>
      </c>
      <c r="CL119" s="95">
        <f t="shared" si="1758"/>
        <v>-748.99999999999989</v>
      </c>
      <c r="CM119" s="95">
        <f t="shared" si="1758"/>
        <v>-793.99999999999989</v>
      </c>
      <c r="CN119" s="95">
        <f t="shared" si="1758"/>
        <v>-838.99999999999989</v>
      </c>
      <c r="CO119" s="95">
        <f t="shared" si="1758"/>
        <v>-883.99999999999989</v>
      </c>
      <c r="CP119" s="100">
        <v>88</v>
      </c>
      <c r="CQ119" s="100">
        <v>0</v>
      </c>
      <c r="CR119" s="100">
        <v>440</v>
      </c>
      <c r="CS119" s="100">
        <v>0</v>
      </c>
      <c r="CT119" s="100">
        <v>0</v>
      </c>
      <c r="CU119" s="100">
        <v>188</v>
      </c>
      <c r="CV119" s="101">
        <f t="shared" si="1723"/>
        <v>238.66666666666666</v>
      </c>
      <c r="CW119" s="31" t="s">
        <v>187</v>
      </c>
      <c r="CX119" s="31" t="s">
        <v>187</v>
      </c>
      <c r="CY119" s="62">
        <v>40</v>
      </c>
      <c r="CZ119" s="62">
        <v>0</v>
      </c>
      <c r="DA119" s="102">
        <f t="shared" si="1724"/>
        <v>0</v>
      </c>
      <c r="DB119" s="62">
        <f t="shared" si="1725"/>
        <v>1246856.3999999999</v>
      </c>
      <c r="DC119" s="62">
        <f t="shared" si="1726"/>
        <v>0</v>
      </c>
      <c r="DD119" s="102">
        <f t="shared" si="1727"/>
        <v>0</v>
      </c>
      <c r="DE119" s="31">
        <v>0</v>
      </c>
      <c r="DG119" s="31">
        <v>0</v>
      </c>
      <c r="DH119" s="48">
        <f t="shared" si="1728"/>
        <v>0</v>
      </c>
      <c r="DI119" s="62">
        <v>151.87099999999998</v>
      </c>
      <c r="DJ119" s="62">
        <v>5336498.841</v>
      </c>
      <c r="DK119" s="48">
        <f t="shared" si="1729"/>
        <v>57</v>
      </c>
      <c r="DL119" s="62">
        <v>0</v>
      </c>
      <c r="DM119" s="62">
        <v>0</v>
      </c>
      <c r="DN119" s="62">
        <v>157.143</v>
      </c>
      <c r="DO119" s="62">
        <v>5520880.9249999998</v>
      </c>
      <c r="DP119" s="48">
        <f t="shared" si="1730"/>
        <v>60</v>
      </c>
      <c r="DQ119" s="62">
        <v>440</v>
      </c>
      <c r="DR119" s="62">
        <v>15458466.59</v>
      </c>
      <c r="DS119" s="62">
        <v>0</v>
      </c>
      <c r="DT119" s="62">
        <v>0</v>
      </c>
      <c r="DU119" s="48">
        <f t="shared" si="1731"/>
        <v>0</v>
      </c>
      <c r="DV119" s="62">
        <v>0</v>
      </c>
      <c r="DW119" s="62">
        <v>0</v>
      </c>
      <c r="DX119" s="62">
        <f t="shared" si="1732"/>
        <v>0</v>
      </c>
      <c r="DY119" s="62">
        <f t="shared" si="1733"/>
        <v>0</v>
      </c>
      <c r="DZ119" s="48">
        <f t="shared" si="1734"/>
        <v>0</v>
      </c>
      <c r="EA119" s="62">
        <f t="shared" si="1735"/>
        <v>0</v>
      </c>
      <c r="EB119" s="62">
        <f t="shared" si="1736"/>
        <v>0</v>
      </c>
      <c r="EC119" s="48">
        <f t="shared" si="1737"/>
        <v>0</v>
      </c>
      <c r="ED119" s="62">
        <f t="shared" si="1738"/>
        <v>0</v>
      </c>
      <c r="EE119" s="62">
        <f t="shared" si="1739"/>
        <v>0</v>
      </c>
      <c r="EF119" s="48">
        <f t="shared" si="1740"/>
        <v>0</v>
      </c>
      <c r="EG119" s="62">
        <f t="shared" si="1741"/>
        <v>0</v>
      </c>
      <c r="EH119" s="62">
        <f t="shared" si="1742"/>
        <v>0</v>
      </c>
      <c r="EI119" s="48">
        <f t="shared" si="1743"/>
        <v>0</v>
      </c>
      <c r="EJ119" s="62">
        <f t="shared" si="1744"/>
        <v>0</v>
      </c>
      <c r="EK119" s="62">
        <f t="shared" si="1745"/>
        <v>0</v>
      </c>
      <c r="EL119" s="48">
        <f t="shared" si="1746"/>
        <v>0</v>
      </c>
      <c r="EM119" s="62">
        <f t="shared" si="1747"/>
        <v>0</v>
      </c>
      <c r="EN119" s="62">
        <f t="shared" si="1748"/>
        <v>0</v>
      </c>
      <c r="EO119" s="48">
        <f t="shared" si="1749"/>
        <v>0</v>
      </c>
      <c r="EP119" s="62">
        <f t="shared" si="1750"/>
        <v>1870284.5999999999</v>
      </c>
      <c r="EQ119" s="62">
        <f t="shared" si="1750"/>
        <v>467571.14999999997</v>
      </c>
      <c r="ER119" s="62">
        <f t="shared" si="1750"/>
        <v>467571.14999999997</v>
      </c>
      <c r="ES119" s="62">
        <f t="shared" si="1751"/>
        <v>1870284.5999999999</v>
      </c>
      <c r="ET119" s="62">
        <f t="shared" si="1751"/>
        <v>1870284.5999999999</v>
      </c>
      <c r="EU119" s="62">
        <f t="shared" si="1751"/>
        <v>1870284.5999999999</v>
      </c>
      <c r="EV119" s="31" t="s">
        <v>498</v>
      </c>
      <c r="EW119" s="103">
        <v>0</v>
      </c>
      <c r="EX119" s="104">
        <v>4</v>
      </c>
      <c r="EY119" s="104">
        <v>1.5</v>
      </c>
      <c r="EZ119" s="104"/>
      <c r="FA119" s="104"/>
      <c r="FB119" s="119"/>
      <c r="FC119" s="119"/>
      <c r="FE119" s="105">
        <v>35132.879999999997</v>
      </c>
      <c r="FF119" s="105">
        <v>35132.879999999997</v>
      </c>
      <c r="FG119" s="105">
        <v>35132.879999999997</v>
      </c>
      <c r="FH119" s="106">
        <v>31171.41</v>
      </c>
      <c r="FI119" s="107" t="b">
        <f t="shared" si="1752"/>
        <v>0</v>
      </c>
      <c r="FJ119" s="34"/>
      <c r="FK119" s="104" t="s">
        <v>201</v>
      </c>
      <c r="FL119" s="104" t="s">
        <v>448</v>
      </c>
      <c r="FM119" s="104">
        <v>45901</v>
      </c>
      <c r="FN119" s="104">
        <v>0</v>
      </c>
      <c r="FO119" s="104">
        <v>0</v>
      </c>
      <c r="FP119" s="104"/>
      <c r="FQ119" s="104">
        <v>0</v>
      </c>
      <c r="FR119" s="104" t="b">
        <f t="shared" si="1033"/>
        <v>1</v>
      </c>
      <c r="FS119" s="104" t="b">
        <f t="shared" si="1034"/>
        <v>1</v>
      </c>
      <c r="FT119" s="104" t="b">
        <f t="shared" si="1035"/>
        <v>1</v>
      </c>
      <c r="FU119" s="104" t="b">
        <f t="shared" si="1036"/>
        <v>0</v>
      </c>
      <c r="FV119" s="104" t="b">
        <f t="shared" si="1037"/>
        <v>1</v>
      </c>
      <c r="FW119" s="104"/>
      <c r="FX119" s="104" t="b">
        <f t="shared" si="1753"/>
        <v>1</v>
      </c>
      <c r="FY119" s="104" t="s">
        <v>214</v>
      </c>
      <c r="FZ119" s="104" t="b">
        <f t="shared" si="1754"/>
        <v>1</v>
      </c>
      <c r="GA119" s="104">
        <v>0</v>
      </c>
      <c r="GB119" s="104" t="s">
        <v>207</v>
      </c>
      <c r="GC119" s="104"/>
      <c r="GD119" s="104" t="s">
        <v>214</v>
      </c>
      <c r="GE119" s="104">
        <v>0</v>
      </c>
      <c r="GF119" s="104" t="e">
        <v>#N/A</v>
      </c>
      <c r="GG119" s="104">
        <v>0</v>
      </c>
      <c r="GH119" s="104" t="b">
        <f t="shared" si="1755"/>
        <v>1</v>
      </c>
      <c r="GI119" s="108" t="b">
        <f t="shared" si="1756"/>
        <v>0</v>
      </c>
    </row>
    <row r="120" spans="1:191" s="31" customFormat="1" hidden="1" x14ac:dyDescent="0.25">
      <c r="A120" s="109">
        <v>155225</v>
      </c>
      <c r="B120" s="109">
        <v>979785</v>
      </c>
      <c r="C120" s="110" t="s">
        <v>214</v>
      </c>
      <c r="D120" s="109" t="s">
        <v>452</v>
      </c>
      <c r="E120" s="109" t="s">
        <v>453</v>
      </c>
      <c r="F120" s="109" t="s">
        <v>207</v>
      </c>
      <c r="G120" s="110"/>
      <c r="H120" s="109" t="s">
        <v>188</v>
      </c>
      <c r="I120" s="109" t="s">
        <v>189</v>
      </c>
      <c r="J120" s="109" t="s">
        <v>189</v>
      </c>
      <c r="K120" s="109"/>
      <c r="L120" s="109">
        <v>0</v>
      </c>
      <c r="M120" s="109"/>
      <c r="N120" s="111">
        <v>0</v>
      </c>
      <c r="O120" s="111">
        <v>0</v>
      </c>
      <c r="P120" s="111" t="str">
        <f t="shared" si="1697"/>
        <v>нет минмакс</v>
      </c>
      <c r="Q120" s="95">
        <v>154</v>
      </c>
      <c r="R120" s="95">
        <f t="shared" si="1698"/>
        <v>12346.18</v>
      </c>
      <c r="S120" s="112">
        <v>254</v>
      </c>
      <c r="T120" s="112">
        <v>22004.02</v>
      </c>
      <c r="U120" s="112">
        <f t="shared" si="1699"/>
        <v>0</v>
      </c>
      <c r="V120" s="113">
        <f t="shared" si="1700"/>
        <v>154</v>
      </c>
      <c r="W120" s="113">
        <f t="shared" si="1701"/>
        <v>12346.18</v>
      </c>
      <c r="X120" s="113">
        <f t="shared" si="1702"/>
        <v>0</v>
      </c>
      <c r="Y120" s="113"/>
      <c r="Z120" s="95">
        <v>154</v>
      </c>
      <c r="AA120" s="95">
        <v>0</v>
      </c>
      <c r="AB120" s="95">
        <v>0</v>
      </c>
      <c r="AC120" s="95">
        <v>0</v>
      </c>
      <c r="AD120" s="95">
        <v>0</v>
      </c>
      <c r="AE120" s="95">
        <f t="shared" si="1703"/>
        <v>0</v>
      </c>
      <c r="AF120" s="95">
        <f t="shared" si="1704"/>
        <v>0</v>
      </c>
      <c r="AG120" s="114">
        <v>0</v>
      </c>
      <c r="AH120" s="95">
        <f t="shared" si="1705"/>
        <v>154</v>
      </c>
      <c r="AI120" s="115">
        <f t="shared" si="1706"/>
        <v>12346.18</v>
      </c>
      <c r="AJ120" s="95">
        <f t="shared" si="1707"/>
        <v>400</v>
      </c>
      <c r="AK120" s="95">
        <f t="shared" si="1708"/>
        <v>400</v>
      </c>
      <c r="AL120" s="95">
        <f t="shared" si="1709"/>
        <v>885</v>
      </c>
      <c r="AM120" s="95">
        <f t="shared" si="1710"/>
        <v>270</v>
      </c>
      <c r="AN120" s="95">
        <f t="shared" si="1711"/>
        <v>169.33333333333334</v>
      </c>
      <c r="AO120" s="95" t="str">
        <f t="shared" si="1712"/>
        <v>&gt; 120 дней</v>
      </c>
      <c r="AP120" s="29" t="s">
        <v>185</v>
      </c>
      <c r="AQ120" s="116" t="s">
        <v>190</v>
      </c>
      <c r="AR120" s="29" t="s">
        <v>185</v>
      </c>
      <c r="AS120" s="116" t="s">
        <v>218</v>
      </c>
      <c r="AT120" s="25" t="s">
        <v>185</v>
      </c>
      <c r="AU120" s="25"/>
      <c r="AV120" s="97" t="str">
        <f t="shared" si="1713"/>
        <v>0-05</v>
      </c>
      <c r="AW120" s="117">
        <f t="shared" si="1714"/>
        <v>0</v>
      </c>
      <c r="AX120" s="118"/>
      <c r="AY120" s="25">
        <f t="shared" si="1715"/>
        <v>0</v>
      </c>
      <c r="AZ120" s="109" t="s">
        <v>1041</v>
      </c>
      <c r="BA120" s="26" t="s">
        <v>196</v>
      </c>
      <c r="BB120" s="26"/>
      <c r="BC120" s="27">
        <v>45839</v>
      </c>
      <c r="BD120" s="28"/>
      <c r="BE120" s="29">
        <v>0</v>
      </c>
      <c r="BF120" s="29">
        <f t="shared" si="1716"/>
        <v>0</v>
      </c>
      <c r="BG120" s="29">
        <v>0</v>
      </c>
      <c r="BH120" s="29">
        <f t="shared" si="1717"/>
        <v>0</v>
      </c>
      <c r="BI120" s="99">
        <v>0</v>
      </c>
      <c r="BJ120" s="109">
        <v>0</v>
      </c>
      <c r="BK120" s="95">
        <v>60</v>
      </c>
      <c r="BL120" s="95">
        <v>26</v>
      </c>
      <c r="BM120" s="95">
        <v>26</v>
      </c>
      <c r="BN120" s="95">
        <v>38</v>
      </c>
      <c r="BO120" s="95">
        <v>60</v>
      </c>
      <c r="BP120" s="95">
        <v>60</v>
      </c>
      <c r="BQ120" s="95">
        <f t="shared" si="1718"/>
        <v>45</v>
      </c>
      <c r="BR120" s="95">
        <f t="shared" si="1719"/>
        <v>94</v>
      </c>
      <c r="BS120" s="95">
        <f t="shared" si="1720"/>
        <v>68</v>
      </c>
      <c r="BT120" s="95">
        <f t="shared" si="1720"/>
        <v>42</v>
      </c>
      <c r="BU120" s="95">
        <f t="shared" si="1720"/>
        <v>4</v>
      </c>
      <c r="BV120" s="95">
        <f t="shared" si="1720"/>
        <v>-56</v>
      </c>
      <c r="BW120" s="95">
        <f t="shared" si="1720"/>
        <v>-116</v>
      </c>
      <c r="BX120" s="95">
        <f t="shared" si="1758"/>
        <v>-161</v>
      </c>
      <c r="BY120" s="95">
        <f t="shared" si="1758"/>
        <v>-206</v>
      </c>
      <c r="BZ120" s="95">
        <f t="shared" si="1758"/>
        <v>-251</v>
      </c>
      <c r="CA120" s="95">
        <f t="shared" si="1758"/>
        <v>-296</v>
      </c>
      <c r="CB120" s="95">
        <f t="shared" si="1758"/>
        <v>-341</v>
      </c>
      <c r="CC120" s="95">
        <f t="shared" si="1758"/>
        <v>-386</v>
      </c>
      <c r="CD120" s="95">
        <f t="shared" si="1758"/>
        <v>-431</v>
      </c>
      <c r="CE120" s="95">
        <f t="shared" si="1758"/>
        <v>-476</v>
      </c>
      <c r="CF120" s="95">
        <f t="shared" si="1758"/>
        <v>-521</v>
      </c>
      <c r="CG120" s="95">
        <f t="shared" si="1758"/>
        <v>-566</v>
      </c>
      <c r="CH120" s="95">
        <f t="shared" si="1758"/>
        <v>-611</v>
      </c>
      <c r="CI120" s="95">
        <f t="shared" si="1758"/>
        <v>-656</v>
      </c>
      <c r="CJ120" s="95">
        <f t="shared" si="1758"/>
        <v>-701</v>
      </c>
      <c r="CK120" s="95">
        <f t="shared" si="1758"/>
        <v>-746</v>
      </c>
      <c r="CL120" s="95">
        <f t="shared" si="1758"/>
        <v>-791</v>
      </c>
      <c r="CM120" s="95">
        <f t="shared" si="1758"/>
        <v>-836</v>
      </c>
      <c r="CN120" s="95">
        <f t="shared" si="1758"/>
        <v>-881</v>
      </c>
      <c r="CO120" s="95">
        <f t="shared" si="1758"/>
        <v>-926</v>
      </c>
      <c r="CP120" s="100">
        <v>176</v>
      </c>
      <c r="CQ120" s="100">
        <v>309</v>
      </c>
      <c r="CR120" s="100">
        <v>0</v>
      </c>
      <c r="CS120" s="100">
        <v>0</v>
      </c>
      <c r="CT120" s="100">
        <v>0</v>
      </c>
      <c r="CU120" s="100">
        <v>400</v>
      </c>
      <c r="CV120" s="121">
        <f t="shared" si="1723"/>
        <v>295</v>
      </c>
      <c r="CW120" s="31">
        <v>0</v>
      </c>
      <c r="CX120" s="31">
        <v>0</v>
      </c>
      <c r="CY120" s="62">
        <v>0</v>
      </c>
      <c r="CZ120" s="62">
        <v>0</v>
      </c>
      <c r="DA120" s="102">
        <f t="shared" si="1724"/>
        <v>0</v>
      </c>
      <c r="DB120" s="62">
        <f t="shared" si="1725"/>
        <v>0</v>
      </c>
      <c r="DC120" s="62">
        <f t="shared" si="1726"/>
        <v>0</v>
      </c>
      <c r="DD120" s="102">
        <f t="shared" si="1727"/>
        <v>0</v>
      </c>
      <c r="DE120" s="31">
        <v>0</v>
      </c>
      <c r="DF120" s="31">
        <v>90</v>
      </c>
      <c r="DG120" s="31">
        <v>0</v>
      </c>
      <c r="DH120" s="48">
        <f t="shared" si="1728"/>
        <v>0</v>
      </c>
      <c r="DI120" s="62">
        <v>291.45100000000002</v>
      </c>
      <c r="DJ120" s="62">
        <v>25228.164000000001</v>
      </c>
      <c r="DK120" s="48">
        <f t="shared" si="1729"/>
        <v>0</v>
      </c>
      <c r="DL120" s="62">
        <v>309</v>
      </c>
      <c r="DM120" s="62">
        <v>26767.275932504435</v>
      </c>
      <c r="DN120" s="62">
        <v>254</v>
      </c>
      <c r="DO120" s="62">
        <v>22002.87</v>
      </c>
      <c r="DP120" s="48">
        <f t="shared" si="1730"/>
        <v>0</v>
      </c>
      <c r="DQ120" s="62">
        <v>0</v>
      </c>
      <c r="DR120" s="62">
        <v>0</v>
      </c>
      <c r="DS120" s="62">
        <v>254</v>
      </c>
      <c r="DT120" s="62">
        <v>22002.87</v>
      </c>
      <c r="DU120" s="48">
        <f t="shared" si="1731"/>
        <v>0</v>
      </c>
      <c r="DV120" s="62">
        <v>0</v>
      </c>
      <c r="DW120" s="62">
        <v>0</v>
      </c>
      <c r="DX120" s="62">
        <f t="shared" si="1732"/>
        <v>180</v>
      </c>
      <c r="DY120" s="62">
        <f t="shared" si="1733"/>
        <v>14430.6</v>
      </c>
      <c r="DZ120" s="48">
        <f t="shared" si="1734"/>
        <v>0</v>
      </c>
      <c r="EA120" s="62">
        <f t="shared" si="1735"/>
        <v>78</v>
      </c>
      <c r="EB120" s="62">
        <f t="shared" si="1736"/>
        <v>6253.26</v>
      </c>
      <c r="EC120" s="48">
        <f t="shared" si="1737"/>
        <v>0</v>
      </c>
      <c r="ED120" s="62">
        <f t="shared" si="1738"/>
        <v>78</v>
      </c>
      <c r="EE120" s="62">
        <f t="shared" si="1739"/>
        <v>6253.26</v>
      </c>
      <c r="EF120" s="48">
        <f t="shared" si="1740"/>
        <v>0</v>
      </c>
      <c r="EG120" s="62">
        <f t="shared" si="1741"/>
        <v>114</v>
      </c>
      <c r="EH120" s="62">
        <f t="shared" si="1742"/>
        <v>9139.380000000001</v>
      </c>
      <c r="EI120" s="48">
        <f t="shared" si="1743"/>
        <v>0</v>
      </c>
      <c r="EJ120" s="62">
        <f t="shared" si="1744"/>
        <v>180</v>
      </c>
      <c r="EK120" s="62">
        <f t="shared" si="1745"/>
        <v>14430.6</v>
      </c>
      <c r="EL120" s="48">
        <f t="shared" si="1746"/>
        <v>0</v>
      </c>
      <c r="EM120" s="62">
        <f t="shared" si="1747"/>
        <v>180</v>
      </c>
      <c r="EN120" s="62">
        <f t="shared" si="1748"/>
        <v>14430.6</v>
      </c>
      <c r="EO120" s="48">
        <f t="shared" si="1749"/>
        <v>0</v>
      </c>
      <c r="EP120" s="62">
        <f t="shared" si="1750"/>
        <v>4810.2</v>
      </c>
      <c r="EQ120" s="62">
        <f t="shared" si="1750"/>
        <v>2084.42</v>
      </c>
      <c r="ER120" s="62">
        <f t="shared" si="1750"/>
        <v>2084.42</v>
      </c>
      <c r="ES120" s="62">
        <f t="shared" si="1751"/>
        <v>3046.46</v>
      </c>
      <c r="ET120" s="62">
        <f t="shared" si="1751"/>
        <v>4810.2</v>
      </c>
      <c r="EU120" s="62">
        <f t="shared" si="1751"/>
        <v>4810.2</v>
      </c>
      <c r="EV120" s="31" t="s">
        <v>192</v>
      </c>
      <c r="EW120" s="103">
        <v>0</v>
      </c>
      <c r="EX120" s="31">
        <v>0</v>
      </c>
      <c r="EY120" s="31">
        <v>0</v>
      </c>
      <c r="FB120" s="119"/>
      <c r="FC120" s="119"/>
      <c r="FE120" s="105">
        <v>86.63</v>
      </c>
      <c r="FF120" s="105">
        <v>86.63</v>
      </c>
      <c r="FG120" s="105">
        <v>86.63</v>
      </c>
      <c r="FH120" s="106">
        <v>80.17</v>
      </c>
      <c r="FI120" s="107" t="b">
        <f t="shared" si="1752"/>
        <v>1</v>
      </c>
      <c r="FJ120" s="34"/>
      <c r="FK120" s="104" t="s">
        <v>196</v>
      </c>
      <c r="FL120" s="104">
        <v>0</v>
      </c>
      <c r="FM120" s="104">
        <v>45839</v>
      </c>
      <c r="FN120" s="104">
        <v>0</v>
      </c>
      <c r="FO120" s="104">
        <v>0</v>
      </c>
      <c r="FP120" s="104"/>
      <c r="FQ120" s="104">
        <v>0</v>
      </c>
      <c r="FR120" s="103" t="b">
        <f t="shared" si="1033"/>
        <v>1</v>
      </c>
      <c r="FS120" s="103" t="b">
        <f t="shared" si="1034"/>
        <v>0</v>
      </c>
      <c r="FT120" s="103" t="b">
        <f t="shared" si="1035"/>
        <v>1</v>
      </c>
      <c r="FU120" s="103" t="b">
        <f t="shared" si="1036"/>
        <v>0</v>
      </c>
      <c r="FV120" s="103" t="b">
        <f t="shared" si="1037"/>
        <v>1</v>
      </c>
      <c r="FW120" s="103"/>
      <c r="FX120" s="120" t="b">
        <f t="shared" si="1753"/>
        <v>1</v>
      </c>
      <c r="FY120" s="104" t="s">
        <v>214</v>
      </c>
      <c r="FZ120" s="104" t="b">
        <f t="shared" si="1754"/>
        <v>1</v>
      </c>
      <c r="GA120" s="104">
        <v>0</v>
      </c>
      <c r="GB120" s="104" t="s">
        <v>207</v>
      </c>
      <c r="GD120" s="104" t="s">
        <v>214</v>
      </c>
      <c r="GE120" s="104">
        <v>0</v>
      </c>
      <c r="GF120" s="104" t="e">
        <v>#N/A</v>
      </c>
      <c r="GG120" s="104">
        <v>0</v>
      </c>
      <c r="GH120" s="104" t="b">
        <f t="shared" si="1755"/>
        <v>1</v>
      </c>
      <c r="GI120" s="8" t="b">
        <f t="shared" si="1756"/>
        <v>0</v>
      </c>
    </row>
    <row r="121" spans="1:191" s="31" customFormat="1" hidden="1" x14ac:dyDescent="0.25">
      <c r="A121" s="93">
        <v>155850</v>
      </c>
      <c r="B121" s="93" t="s">
        <v>454</v>
      </c>
      <c r="C121" s="110" t="s">
        <v>214</v>
      </c>
      <c r="D121" s="93" t="s">
        <v>455</v>
      </c>
      <c r="E121" s="93" t="s">
        <v>455</v>
      </c>
      <c r="F121" s="93" t="s">
        <v>207</v>
      </c>
      <c r="G121" s="110"/>
      <c r="H121" s="93" t="s">
        <v>81</v>
      </c>
      <c r="I121" s="93" t="s">
        <v>348</v>
      </c>
      <c r="J121" s="93" t="s">
        <v>204</v>
      </c>
      <c r="K121" s="93" t="s">
        <v>194</v>
      </c>
      <c r="L121" s="93">
        <v>0</v>
      </c>
      <c r="M121" s="93"/>
      <c r="N121" s="122">
        <v>0</v>
      </c>
      <c r="O121" s="122">
        <v>0</v>
      </c>
      <c r="P121" s="122" t="str">
        <f t="shared" si="1697"/>
        <v>нет минмакс</v>
      </c>
      <c r="Q121" s="95">
        <v>500</v>
      </c>
      <c r="R121" s="95">
        <f t="shared" si="1698"/>
        <v>316925</v>
      </c>
      <c r="S121" s="94">
        <v>0</v>
      </c>
      <c r="T121" s="94">
        <v>0</v>
      </c>
      <c r="U121" s="94">
        <f t="shared" si="1699"/>
        <v>0</v>
      </c>
      <c r="V121" s="94">
        <f t="shared" si="1700"/>
        <v>500</v>
      </c>
      <c r="W121" s="94">
        <f t="shared" si="1701"/>
        <v>316925</v>
      </c>
      <c r="X121" s="94">
        <f t="shared" si="1702"/>
        <v>4</v>
      </c>
      <c r="Y121" s="113"/>
      <c r="Z121" s="95">
        <v>500</v>
      </c>
      <c r="AA121" s="94">
        <v>0</v>
      </c>
      <c r="AB121" s="94">
        <v>0</v>
      </c>
      <c r="AC121" s="95">
        <v>0</v>
      </c>
      <c r="AD121" s="95">
        <v>0</v>
      </c>
      <c r="AE121" s="95">
        <f t="shared" si="1703"/>
        <v>0</v>
      </c>
      <c r="AF121" s="95">
        <f t="shared" si="1704"/>
        <v>0</v>
      </c>
      <c r="AG121" s="96">
        <v>0</v>
      </c>
      <c r="AH121" s="95">
        <f t="shared" si="1705"/>
        <v>500</v>
      </c>
      <c r="AI121" s="94">
        <f t="shared" si="1706"/>
        <v>316925</v>
      </c>
      <c r="AJ121" s="94">
        <f t="shared" si="1707"/>
        <v>1200</v>
      </c>
      <c r="AK121" s="94">
        <f t="shared" si="1708"/>
        <v>1200</v>
      </c>
      <c r="AL121" s="94">
        <f t="shared" si="1709"/>
        <v>3472</v>
      </c>
      <c r="AM121" s="94">
        <f t="shared" si="1710"/>
        <v>4200</v>
      </c>
      <c r="AN121" s="94">
        <f t="shared" si="1711"/>
        <v>0</v>
      </c>
      <c r="AO121" s="94" t="str">
        <f t="shared" si="1712"/>
        <v>нет остатка</v>
      </c>
      <c r="AP121" s="94" t="s">
        <v>185</v>
      </c>
      <c r="AQ121" s="123" t="s">
        <v>191</v>
      </c>
      <c r="AR121" s="94" t="s">
        <v>185</v>
      </c>
      <c r="AS121" s="116" t="s">
        <v>186</v>
      </c>
      <c r="AT121" s="94" t="s">
        <v>185</v>
      </c>
      <c r="AU121" s="94"/>
      <c r="AV121" s="97" t="str">
        <f t="shared" si="1713"/>
        <v>0-01</v>
      </c>
      <c r="AW121" s="98">
        <f t="shared" si="1714"/>
        <v>0</v>
      </c>
      <c r="AX121" s="93"/>
      <c r="AY121" s="94">
        <f t="shared" si="1715"/>
        <v>0</v>
      </c>
      <c r="AZ121" s="93" t="s">
        <v>1042</v>
      </c>
      <c r="BA121" s="26"/>
      <c r="BB121" s="26"/>
      <c r="BC121" s="27"/>
      <c r="BD121" s="28"/>
      <c r="BE121" s="29">
        <v>0</v>
      </c>
      <c r="BF121" s="29">
        <f t="shared" si="1716"/>
        <v>0</v>
      </c>
      <c r="BG121" s="29">
        <v>0</v>
      </c>
      <c r="BH121" s="29">
        <f t="shared" si="1717"/>
        <v>0</v>
      </c>
      <c r="BI121" s="99">
        <v>0</v>
      </c>
      <c r="BJ121" s="109" t="s">
        <v>187</v>
      </c>
      <c r="BK121" s="100">
        <v>900</v>
      </c>
      <c r="BL121" s="100">
        <v>300</v>
      </c>
      <c r="BM121" s="100">
        <v>300</v>
      </c>
      <c r="BN121" s="100">
        <v>900</v>
      </c>
      <c r="BO121" s="100">
        <v>900</v>
      </c>
      <c r="BP121" s="100">
        <v>900</v>
      </c>
      <c r="BQ121" s="95">
        <f t="shared" si="1718"/>
        <v>700</v>
      </c>
      <c r="BR121" s="95">
        <f t="shared" si="1719"/>
        <v>-400</v>
      </c>
      <c r="BS121" s="95">
        <f t="shared" si="1720"/>
        <v>-700</v>
      </c>
      <c r="BT121" s="95">
        <f t="shared" si="1720"/>
        <v>-1000</v>
      </c>
      <c r="BU121" s="95">
        <f t="shared" si="1720"/>
        <v>-1900</v>
      </c>
      <c r="BV121" s="95">
        <f t="shared" si="1720"/>
        <v>-2800</v>
      </c>
      <c r="BW121" s="95">
        <f t="shared" si="1720"/>
        <v>-3700</v>
      </c>
      <c r="BX121" s="95">
        <f t="shared" si="1758"/>
        <v>-4400</v>
      </c>
      <c r="BY121" s="95">
        <f t="shared" si="1758"/>
        <v>-5100</v>
      </c>
      <c r="BZ121" s="95">
        <f t="shared" si="1758"/>
        <v>-5800</v>
      </c>
      <c r="CA121" s="95">
        <f t="shared" si="1758"/>
        <v>-6500</v>
      </c>
      <c r="CB121" s="95">
        <f t="shared" si="1758"/>
        <v>-7200</v>
      </c>
      <c r="CC121" s="95">
        <f t="shared" si="1758"/>
        <v>-7900</v>
      </c>
      <c r="CD121" s="95">
        <f t="shared" si="1758"/>
        <v>-8600</v>
      </c>
      <c r="CE121" s="95">
        <f t="shared" si="1758"/>
        <v>-9300</v>
      </c>
      <c r="CF121" s="95">
        <f t="shared" si="1758"/>
        <v>-10000</v>
      </c>
      <c r="CG121" s="95">
        <f t="shared" si="1758"/>
        <v>-10700</v>
      </c>
      <c r="CH121" s="95">
        <f t="shared" si="1758"/>
        <v>-11400</v>
      </c>
      <c r="CI121" s="95">
        <f t="shared" si="1758"/>
        <v>-12100</v>
      </c>
      <c r="CJ121" s="95">
        <f t="shared" si="1758"/>
        <v>-12800</v>
      </c>
      <c r="CK121" s="95">
        <f t="shared" si="1758"/>
        <v>-13500</v>
      </c>
      <c r="CL121" s="95">
        <f t="shared" si="1758"/>
        <v>-14200</v>
      </c>
      <c r="CM121" s="95">
        <f t="shared" si="1758"/>
        <v>-14900</v>
      </c>
      <c r="CN121" s="95">
        <f t="shared" si="1758"/>
        <v>-15600</v>
      </c>
      <c r="CO121" s="95">
        <f t="shared" si="1758"/>
        <v>-16300</v>
      </c>
      <c r="CP121" s="100">
        <v>1512</v>
      </c>
      <c r="CQ121" s="100">
        <v>0</v>
      </c>
      <c r="CR121" s="100">
        <v>760</v>
      </c>
      <c r="CS121" s="100">
        <v>0</v>
      </c>
      <c r="CT121" s="100">
        <v>0</v>
      </c>
      <c r="CU121" s="100">
        <v>1200</v>
      </c>
      <c r="CV121" s="101">
        <f t="shared" si="1723"/>
        <v>1157.3333333333333</v>
      </c>
      <c r="CW121" s="31" t="s">
        <v>187</v>
      </c>
      <c r="CX121" s="31" t="s">
        <v>187</v>
      </c>
      <c r="CY121" s="62">
        <v>1800</v>
      </c>
      <c r="CZ121" s="62">
        <v>0</v>
      </c>
      <c r="DA121" s="102">
        <f t="shared" si="1724"/>
        <v>0</v>
      </c>
      <c r="DB121" s="62">
        <f t="shared" si="1725"/>
        <v>1140930</v>
      </c>
      <c r="DC121" s="62">
        <f t="shared" si="1726"/>
        <v>0</v>
      </c>
      <c r="DD121" s="102">
        <f t="shared" si="1727"/>
        <v>0</v>
      </c>
      <c r="DE121" s="31">
        <v>0</v>
      </c>
      <c r="DG121" s="31">
        <v>0</v>
      </c>
      <c r="DH121" s="48">
        <f t="shared" si="1728"/>
        <v>0</v>
      </c>
      <c r="DI121" s="62">
        <v>24.645</v>
      </c>
      <c r="DJ121" s="62">
        <v>17809.108</v>
      </c>
      <c r="DK121" s="48">
        <f t="shared" si="1729"/>
        <v>1</v>
      </c>
      <c r="DL121" s="62">
        <v>0</v>
      </c>
      <c r="DM121" s="62">
        <v>0</v>
      </c>
      <c r="DN121" s="62">
        <v>276.14299999999997</v>
      </c>
      <c r="DO121" s="62">
        <v>199546.592</v>
      </c>
      <c r="DP121" s="48">
        <f t="shared" si="1730"/>
        <v>2</v>
      </c>
      <c r="DQ121" s="62">
        <v>760</v>
      </c>
      <c r="DR121" s="62">
        <v>549191.86649214651</v>
      </c>
      <c r="DS121" s="62">
        <v>0</v>
      </c>
      <c r="DT121" s="62">
        <v>0</v>
      </c>
      <c r="DU121" s="48">
        <f t="shared" si="1731"/>
        <v>0</v>
      </c>
      <c r="DV121" s="62">
        <v>0</v>
      </c>
      <c r="DW121" s="62">
        <v>0</v>
      </c>
      <c r="DX121" s="62">
        <f t="shared" si="1732"/>
        <v>0</v>
      </c>
      <c r="DY121" s="62">
        <f t="shared" si="1733"/>
        <v>0</v>
      </c>
      <c r="DZ121" s="48">
        <f t="shared" si="1734"/>
        <v>0</v>
      </c>
      <c r="EA121" s="62">
        <f t="shared" si="1735"/>
        <v>0</v>
      </c>
      <c r="EB121" s="62">
        <f t="shared" si="1736"/>
        <v>0</v>
      </c>
      <c r="EC121" s="48">
        <f t="shared" si="1737"/>
        <v>0</v>
      </c>
      <c r="ED121" s="62">
        <f t="shared" si="1738"/>
        <v>0</v>
      </c>
      <c r="EE121" s="62">
        <f t="shared" si="1739"/>
        <v>0</v>
      </c>
      <c r="EF121" s="48">
        <f t="shared" si="1740"/>
        <v>0</v>
      </c>
      <c r="EG121" s="62">
        <f t="shared" si="1741"/>
        <v>0</v>
      </c>
      <c r="EH121" s="62">
        <f t="shared" si="1742"/>
        <v>0</v>
      </c>
      <c r="EI121" s="48">
        <f t="shared" si="1743"/>
        <v>0</v>
      </c>
      <c r="EJ121" s="62">
        <f t="shared" si="1744"/>
        <v>0</v>
      </c>
      <c r="EK121" s="62">
        <f t="shared" si="1745"/>
        <v>0</v>
      </c>
      <c r="EL121" s="48">
        <f t="shared" si="1746"/>
        <v>0</v>
      </c>
      <c r="EM121" s="62">
        <f t="shared" si="1747"/>
        <v>0</v>
      </c>
      <c r="EN121" s="62">
        <f t="shared" si="1748"/>
        <v>0</v>
      </c>
      <c r="EO121" s="48">
        <f t="shared" si="1749"/>
        <v>0</v>
      </c>
      <c r="EP121" s="62">
        <f t="shared" si="1750"/>
        <v>570465</v>
      </c>
      <c r="EQ121" s="62">
        <f t="shared" si="1750"/>
        <v>190155</v>
      </c>
      <c r="ER121" s="62">
        <f t="shared" si="1750"/>
        <v>190155</v>
      </c>
      <c r="ES121" s="62">
        <f t="shared" si="1751"/>
        <v>570465</v>
      </c>
      <c r="ET121" s="62">
        <f t="shared" si="1751"/>
        <v>570465</v>
      </c>
      <c r="EU121" s="62">
        <f t="shared" si="1751"/>
        <v>570465</v>
      </c>
      <c r="EV121" s="31" t="s">
        <v>498</v>
      </c>
      <c r="EW121" s="103">
        <v>0</v>
      </c>
      <c r="EX121" s="104">
        <v>160</v>
      </c>
      <c r="EY121" s="104">
        <v>1</v>
      </c>
      <c r="EZ121" s="104"/>
      <c r="FA121" s="104"/>
      <c r="FB121" s="119"/>
      <c r="FC121" s="119"/>
      <c r="FE121" s="105">
        <v>722.62</v>
      </c>
      <c r="FF121" s="105">
        <v>722.62</v>
      </c>
      <c r="FG121" s="105">
        <v>722.62</v>
      </c>
      <c r="FH121" s="106">
        <v>633.85</v>
      </c>
      <c r="FI121" s="107" t="b">
        <f t="shared" si="1752"/>
        <v>1</v>
      </c>
      <c r="FJ121" s="34"/>
      <c r="FK121" s="104">
        <v>0</v>
      </c>
      <c r="FL121" s="104">
        <v>0</v>
      </c>
      <c r="FM121" s="104">
        <v>0</v>
      </c>
      <c r="FN121" s="104">
        <v>0</v>
      </c>
      <c r="FO121" s="104">
        <v>0</v>
      </c>
      <c r="FP121" s="104"/>
      <c r="FQ121" s="104">
        <v>0</v>
      </c>
      <c r="FR121" s="104" t="b">
        <f t="shared" si="1033"/>
        <v>0</v>
      </c>
      <c r="FS121" s="104" t="b">
        <f t="shared" si="1034"/>
        <v>0</v>
      </c>
      <c r="FT121" s="104" t="b">
        <f t="shared" si="1035"/>
        <v>0</v>
      </c>
      <c r="FU121" s="104" t="b">
        <f t="shared" si="1036"/>
        <v>0</v>
      </c>
      <c r="FV121" s="104" t="b">
        <f t="shared" si="1037"/>
        <v>1</v>
      </c>
      <c r="FW121" s="104"/>
      <c r="FX121" s="104" t="b">
        <f t="shared" si="1753"/>
        <v>1</v>
      </c>
      <c r="FY121" s="104" t="s">
        <v>214</v>
      </c>
      <c r="FZ121" s="104" t="b">
        <f t="shared" si="1754"/>
        <v>1</v>
      </c>
      <c r="GA121" s="104">
        <v>0</v>
      </c>
      <c r="GB121" s="104" t="s">
        <v>207</v>
      </c>
      <c r="GC121" s="104"/>
      <c r="GD121" s="104" t="s">
        <v>214</v>
      </c>
      <c r="GE121" s="104">
        <v>0</v>
      </c>
      <c r="GF121" s="104" t="e">
        <v>#N/A</v>
      </c>
      <c r="GG121" s="104">
        <v>0</v>
      </c>
      <c r="GH121" s="104" t="b">
        <f t="shared" si="1755"/>
        <v>1</v>
      </c>
      <c r="GI121" s="108" t="b">
        <f t="shared" si="1756"/>
        <v>0</v>
      </c>
    </row>
    <row r="122" spans="1:191" s="31" customFormat="1" hidden="1" x14ac:dyDescent="0.25">
      <c r="A122" s="109">
        <v>151288</v>
      </c>
      <c r="B122" s="109">
        <v>567716</v>
      </c>
      <c r="C122" s="110" t="s">
        <v>214</v>
      </c>
      <c r="D122" s="109" t="s">
        <v>455</v>
      </c>
      <c r="E122" s="109" t="s">
        <v>456</v>
      </c>
      <c r="F122" s="109" t="s">
        <v>207</v>
      </c>
      <c r="G122" s="110"/>
      <c r="H122" s="109" t="s">
        <v>188</v>
      </c>
      <c r="I122" s="109" t="s">
        <v>189</v>
      </c>
      <c r="J122" s="109" t="s">
        <v>189</v>
      </c>
      <c r="K122" s="109"/>
      <c r="L122" s="109">
        <v>0</v>
      </c>
      <c r="M122" s="109"/>
      <c r="N122" s="111">
        <v>0</v>
      </c>
      <c r="O122" s="111">
        <v>0</v>
      </c>
      <c r="P122" s="111" t="str">
        <f t="shared" si="1697"/>
        <v>нет минмакс</v>
      </c>
      <c r="Q122" s="95">
        <v>4011</v>
      </c>
      <c r="R122" s="95">
        <f t="shared" si="1698"/>
        <v>44121</v>
      </c>
      <c r="S122" s="112">
        <v>5724</v>
      </c>
      <c r="T122" s="112">
        <v>62964</v>
      </c>
      <c r="U122" s="112">
        <f t="shared" si="1699"/>
        <v>0</v>
      </c>
      <c r="V122" s="113">
        <f t="shared" si="1700"/>
        <v>4011</v>
      </c>
      <c r="W122" s="113">
        <f t="shared" si="1701"/>
        <v>44121</v>
      </c>
      <c r="X122" s="113">
        <f t="shared" si="1702"/>
        <v>0</v>
      </c>
      <c r="Y122" s="113"/>
      <c r="Z122" s="95">
        <v>4011</v>
      </c>
      <c r="AA122" s="95">
        <v>0</v>
      </c>
      <c r="AB122" s="95">
        <v>0</v>
      </c>
      <c r="AC122" s="95">
        <v>0</v>
      </c>
      <c r="AD122" s="95">
        <v>0</v>
      </c>
      <c r="AE122" s="95">
        <f t="shared" si="1703"/>
        <v>0</v>
      </c>
      <c r="AF122" s="95">
        <f t="shared" si="1704"/>
        <v>0</v>
      </c>
      <c r="AG122" s="114">
        <v>0</v>
      </c>
      <c r="AH122" s="95">
        <f t="shared" si="1705"/>
        <v>4011</v>
      </c>
      <c r="AI122" s="115">
        <f t="shared" si="1706"/>
        <v>44121</v>
      </c>
      <c r="AJ122" s="95">
        <f t="shared" si="1707"/>
        <v>1713</v>
      </c>
      <c r="AK122" s="95">
        <f t="shared" si="1708"/>
        <v>1713</v>
      </c>
      <c r="AL122" s="95">
        <f t="shared" si="1709"/>
        <v>2503</v>
      </c>
      <c r="AM122" s="95">
        <f t="shared" si="1710"/>
        <v>5220</v>
      </c>
      <c r="AN122" s="95">
        <f t="shared" si="1711"/>
        <v>131.58620689655172</v>
      </c>
      <c r="AO122" s="95" t="str">
        <f t="shared" si="1712"/>
        <v>&gt; 120 дней</v>
      </c>
      <c r="AP122" s="29" t="s">
        <v>185</v>
      </c>
      <c r="AQ122" s="116" t="s">
        <v>197</v>
      </c>
      <c r="AR122" s="29" t="s">
        <v>185</v>
      </c>
      <c r="AS122" s="116" t="s">
        <v>218</v>
      </c>
      <c r="AT122" s="25" t="s">
        <v>185</v>
      </c>
      <c r="AU122" s="25"/>
      <c r="AV122" s="97" t="str">
        <f t="shared" si="1713"/>
        <v>0-05</v>
      </c>
      <c r="AW122" s="117">
        <f t="shared" si="1714"/>
        <v>0</v>
      </c>
      <c r="AX122" s="118"/>
      <c r="AY122" s="25">
        <f t="shared" si="1715"/>
        <v>0</v>
      </c>
      <c r="AZ122" s="109" t="s">
        <v>1042</v>
      </c>
      <c r="BA122" s="26" t="s">
        <v>196</v>
      </c>
      <c r="BB122" s="26"/>
      <c r="BC122" s="27">
        <v>45839</v>
      </c>
      <c r="BD122" s="28"/>
      <c r="BE122" s="29">
        <v>0</v>
      </c>
      <c r="BF122" s="29">
        <f t="shared" si="1716"/>
        <v>0</v>
      </c>
      <c r="BG122" s="29">
        <v>0</v>
      </c>
      <c r="BH122" s="29">
        <f t="shared" si="1717"/>
        <v>0</v>
      </c>
      <c r="BI122" s="99">
        <v>0</v>
      </c>
      <c r="BJ122" s="109">
        <v>0</v>
      </c>
      <c r="BK122" s="95">
        <v>1440</v>
      </c>
      <c r="BL122" s="95">
        <v>0</v>
      </c>
      <c r="BM122" s="95">
        <v>0</v>
      </c>
      <c r="BN122" s="95">
        <v>1440</v>
      </c>
      <c r="BO122" s="95">
        <v>1440</v>
      </c>
      <c r="BP122" s="95">
        <v>900</v>
      </c>
      <c r="BQ122" s="95">
        <f t="shared" si="1718"/>
        <v>1305</v>
      </c>
      <c r="BR122" s="95">
        <f t="shared" si="1719"/>
        <v>2571</v>
      </c>
      <c r="BS122" s="95">
        <f t="shared" si="1720"/>
        <v>2571</v>
      </c>
      <c r="BT122" s="95">
        <f t="shared" si="1720"/>
        <v>2571</v>
      </c>
      <c r="BU122" s="95">
        <f t="shared" si="1720"/>
        <v>1131</v>
      </c>
      <c r="BV122" s="95">
        <f t="shared" si="1720"/>
        <v>-309</v>
      </c>
      <c r="BW122" s="95">
        <f t="shared" si="1720"/>
        <v>-1209</v>
      </c>
      <c r="BX122" s="95">
        <f t="shared" si="1758"/>
        <v>-2514</v>
      </c>
      <c r="BY122" s="95">
        <f t="shared" si="1758"/>
        <v>-3819</v>
      </c>
      <c r="BZ122" s="95">
        <f t="shared" si="1758"/>
        <v>-5124</v>
      </c>
      <c r="CA122" s="95">
        <f t="shared" si="1758"/>
        <v>-6429</v>
      </c>
      <c r="CB122" s="95">
        <f t="shared" si="1758"/>
        <v>-7734</v>
      </c>
      <c r="CC122" s="95">
        <f t="shared" si="1758"/>
        <v>-9039</v>
      </c>
      <c r="CD122" s="95">
        <f t="shared" si="1758"/>
        <v>-10344</v>
      </c>
      <c r="CE122" s="95">
        <f t="shared" si="1758"/>
        <v>-11649</v>
      </c>
      <c r="CF122" s="95">
        <f t="shared" si="1758"/>
        <v>-12954</v>
      </c>
      <c r="CG122" s="95">
        <f t="shared" si="1758"/>
        <v>-14259</v>
      </c>
      <c r="CH122" s="95">
        <f t="shared" si="1758"/>
        <v>-15564</v>
      </c>
      <c r="CI122" s="95">
        <f t="shared" si="1758"/>
        <v>-16869</v>
      </c>
      <c r="CJ122" s="95">
        <f t="shared" si="1758"/>
        <v>-18174</v>
      </c>
      <c r="CK122" s="95">
        <f t="shared" si="1758"/>
        <v>-19479</v>
      </c>
      <c r="CL122" s="95">
        <f t="shared" si="1758"/>
        <v>-20784</v>
      </c>
      <c r="CM122" s="95">
        <f t="shared" si="1758"/>
        <v>-22089</v>
      </c>
      <c r="CN122" s="95">
        <f t="shared" si="1758"/>
        <v>-23394</v>
      </c>
      <c r="CO122" s="95">
        <f t="shared" si="1758"/>
        <v>-24699</v>
      </c>
      <c r="CP122" s="100">
        <v>0</v>
      </c>
      <c r="CQ122" s="100">
        <v>774</v>
      </c>
      <c r="CR122" s="100">
        <v>16</v>
      </c>
      <c r="CS122" s="100">
        <v>0</v>
      </c>
      <c r="CT122" s="100">
        <v>0</v>
      </c>
      <c r="CU122" s="100">
        <v>1713</v>
      </c>
      <c r="CV122" s="121">
        <f t="shared" si="1723"/>
        <v>834.33333333333337</v>
      </c>
      <c r="CW122" s="31">
        <v>0</v>
      </c>
      <c r="CX122" s="31">
        <v>6</v>
      </c>
      <c r="CY122" s="62">
        <v>0</v>
      </c>
      <c r="CZ122" s="62">
        <v>0</v>
      </c>
      <c r="DA122" s="102">
        <f t="shared" si="1724"/>
        <v>0</v>
      </c>
      <c r="DB122" s="62">
        <f t="shared" si="1725"/>
        <v>0</v>
      </c>
      <c r="DC122" s="62">
        <f t="shared" si="1726"/>
        <v>0</v>
      </c>
      <c r="DD122" s="102">
        <f t="shared" si="1727"/>
        <v>0</v>
      </c>
      <c r="DE122" s="31">
        <v>0</v>
      </c>
      <c r="DF122" s="31">
        <v>90</v>
      </c>
      <c r="DG122" s="31">
        <v>0</v>
      </c>
      <c r="DH122" s="48">
        <f t="shared" si="1728"/>
        <v>0</v>
      </c>
      <c r="DI122" s="62">
        <v>6489.0319999999992</v>
      </c>
      <c r="DJ122" s="62">
        <v>71368.546000000002</v>
      </c>
      <c r="DK122" s="48">
        <f t="shared" si="1729"/>
        <v>0</v>
      </c>
      <c r="DL122" s="62">
        <v>774</v>
      </c>
      <c r="DM122" s="62">
        <v>8512.7095252116324</v>
      </c>
      <c r="DN122" s="62">
        <v>5725.0709999999999</v>
      </c>
      <c r="DO122" s="62">
        <v>62966.253000000004</v>
      </c>
      <c r="DP122" s="48">
        <f t="shared" si="1730"/>
        <v>0</v>
      </c>
      <c r="DQ122" s="62">
        <v>16</v>
      </c>
      <c r="DR122" s="62">
        <v>175.97</v>
      </c>
      <c r="DS122" s="62">
        <v>5724</v>
      </c>
      <c r="DT122" s="62">
        <v>62954.47</v>
      </c>
      <c r="DU122" s="48">
        <f t="shared" si="1731"/>
        <v>0</v>
      </c>
      <c r="DV122" s="62">
        <v>0</v>
      </c>
      <c r="DW122" s="62">
        <v>0</v>
      </c>
      <c r="DX122" s="62">
        <f t="shared" si="1732"/>
        <v>4320</v>
      </c>
      <c r="DY122" s="62">
        <f t="shared" si="1733"/>
        <v>47520</v>
      </c>
      <c r="DZ122" s="48">
        <f t="shared" si="1734"/>
        <v>0</v>
      </c>
      <c r="EA122" s="62">
        <f t="shared" si="1735"/>
        <v>0</v>
      </c>
      <c r="EB122" s="62">
        <f t="shared" si="1736"/>
        <v>0</v>
      </c>
      <c r="EC122" s="48">
        <f t="shared" si="1737"/>
        <v>0</v>
      </c>
      <c r="ED122" s="62">
        <f t="shared" si="1738"/>
        <v>0</v>
      </c>
      <c r="EE122" s="62">
        <f t="shared" si="1739"/>
        <v>0</v>
      </c>
      <c r="EF122" s="48">
        <f t="shared" si="1740"/>
        <v>0</v>
      </c>
      <c r="EG122" s="62">
        <f t="shared" si="1741"/>
        <v>4320</v>
      </c>
      <c r="EH122" s="62">
        <f t="shared" si="1742"/>
        <v>47520</v>
      </c>
      <c r="EI122" s="48">
        <f t="shared" si="1743"/>
        <v>0</v>
      </c>
      <c r="EJ122" s="62">
        <f t="shared" si="1744"/>
        <v>4320</v>
      </c>
      <c r="EK122" s="62">
        <f t="shared" si="1745"/>
        <v>47520</v>
      </c>
      <c r="EL122" s="48">
        <f t="shared" si="1746"/>
        <v>0</v>
      </c>
      <c r="EM122" s="62">
        <f t="shared" si="1747"/>
        <v>2700</v>
      </c>
      <c r="EN122" s="62">
        <f t="shared" si="1748"/>
        <v>29700</v>
      </c>
      <c r="EO122" s="48">
        <f t="shared" si="1749"/>
        <v>0</v>
      </c>
      <c r="EP122" s="62">
        <f t="shared" si="1750"/>
        <v>15840</v>
      </c>
      <c r="EQ122" s="62">
        <f t="shared" si="1750"/>
        <v>0</v>
      </c>
      <c r="ER122" s="62">
        <f t="shared" si="1750"/>
        <v>0</v>
      </c>
      <c r="ES122" s="62">
        <f t="shared" si="1751"/>
        <v>15840</v>
      </c>
      <c r="ET122" s="62">
        <f t="shared" si="1751"/>
        <v>15840</v>
      </c>
      <c r="EU122" s="62">
        <f t="shared" si="1751"/>
        <v>9900</v>
      </c>
      <c r="EV122" s="31" t="s">
        <v>192</v>
      </c>
      <c r="EW122" s="103">
        <v>0</v>
      </c>
      <c r="EX122" s="31">
        <v>0</v>
      </c>
      <c r="EY122" s="31">
        <v>0</v>
      </c>
      <c r="FB122" s="119"/>
      <c r="FC122" s="119"/>
      <c r="FE122" s="105">
        <v>11</v>
      </c>
      <c r="FF122" s="105">
        <v>11</v>
      </c>
      <c r="FG122" s="105">
        <v>11</v>
      </c>
      <c r="FH122" s="106">
        <v>11</v>
      </c>
      <c r="FI122" s="107" t="b">
        <f t="shared" si="1752"/>
        <v>1</v>
      </c>
      <c r="FJ122" s="34"/>
      <c r="FK122" s="104" t="s">
        <v>196</v>
      </c>
      <c r="FL122" s="104">
        <v>0</v>
      </c>
      <c r="FM122" s="104">
        <v>45839</v>
      </c>
      <c r="FN122" s="104">
        <v>0</v>
      </c>
      <c r="FO122" s="104">
        <v>0</v>
      </c>
      <c r="FP122" s="104"/>
      <c r="FQ122" s="104">
        <v>0</v>
      </c>
      <c r="FR122" s="103" t="b">
        <f t="shared" si="1033"/>
        <v>1</v>
      </c>
      <c r="FS122" s="103" t="b">
        <f t="shared" si="1034"/>
        <v>0</v>
      </c>
      <c r="FT122" s="103" t="b">
        <f t="shared" si="1035"/>
        <v>1</v>
      </c>
      <c r="FU122" s="103" t="b">
        <f t="shared" si="1036"/>
        <v>0</v>
      </c>
      <c r="FV122" s="103" t="b">
        <f t="shared" si="1037"/>
        <v>1</v>
      </c>
      <c r="FW122" s="103"/>
      <c r="FX122" s="120" t="b">
        <f t="shared" si="1753"/>
        <v>1</v>
      </c>
      <c r="FY122" s="104" t="s">
        <v>214</v>
      </c>
      <c r="FZ122" s="104" t="b">
        <f t="shared" si="1754"/>
        <v>1</v>
      </c>
      <c r="GA122" s="104">
        <v>0</v>
      </c>
      <c r="GB122" s="104" t="s">
        <v>207</v>
      </c>
      <c r="GD122" s="104" t="s">
        <v>214</v>
      </c>
      <c r="GE122" s="104">
        <v>0</v>
      </c>
      <c r="GF122" s="104" t="e">
        <v>#N/A</v>
      </c>
      <c r="GG122" s="104">
        <v>0</v>
      </c>
      <c r="GH122" s="104" t="b">
        <f t="shared" si="1755"/>
        <v>1</v>
      </c>
      <c r="GI122" s="8" t="b">
        <f t="shared" si="1756"/>
        <v>0</v>
      </c>
    </row>
    <row r="123" spans="1:191" s="31" customFormat="1" hidden="1" x14ac:dyDescent="0.25">
      <c r="A123" s="109">
        <v>151293</v>
      </c>
      <c r="B123" s="109">
        <v>567719</v>
      </c>
      <c r="C123" s="110" t="s">
        <v>214</v>
      </c>
      <c r="D123" s="109" t="s">
        <v>455</v>
      </c>
      <c r="E123" s="109" t="s">
        <v>457</v>
      </c>
      <c r="F123" s="109" t="s">
        <v>207</v>
      </c>
      <c r="G123" s="110"/>
      <c r="H123" s="109" t="s">
        <v>188</v>
      </c>
      <c r="I123" s="109" t="s">
        <v>189</v>
      </c>
      <c r="J123" s="109" t="s">
        <v>189</v>
      </c>
      <c r="K123" s="109"/>
      <c r="L123" s="109">
        <v>0</v>
      </c>
      <c r="M123" s="109"/>
      <c r="N123" s="111">
        <v>0</v>
      </c>
      <c r="O123" s="111">
        <v>0</v>
      </c>
      <c r="P123" s="111" t="str">
        <f t="shared" si="1697"/>
        <v>нет минмакс</v>
      </c>
      <c r="Q123" s="95">
        <v>4016</v>
      </c>
      <c r="R123" s="95">
        <f t="shared" si="1698"/>
        <v>44135.840000000004</v>
      </c>
      <c r="S123" s="112">
        <v>5722</v>
      </c>
      <c r="T123" s="112">
        <v>62884.78</v>
      </c>
      <c r="U123" s="112">
        <f t="shared" si="1699"/>
        <v>0</v>
      </c>
      <c r="V123" s="113">
        <f t="shared" si="1700"/>
        <v>4016</v>
      </c>
      <c r="W123" s="113">
        <f t="shared" si="1701"/>
        <v>44135.840000000004</v>
      </c>
      <c r="X123" s="113">
        <f t="shared" si="1702"/>
        <v>0</v>
      </c>
      <c r="Y123" s="113"/>
      <c r="Z123" s="95">
        <v>4016</v>
      </c>
      <c r="AA123" s="95">
        <v>0</v>
      </c>
      <c r="AB123" s="95">
        <v>0</v>
      </c>
      <c r="AC123" s="95">
        <v>0</v>
      </c>
      <c r="AD123" s="95">
        <v>0</v>
      </c>
      <c r="AE123" s="95">
        <f t="shared" si="1703"/>
        <v>0</v>
      </c>
      <c r="AF123" s="95">
        <f t="shared" si="1704"/>
        <v>0</v>
      </c>
      <c r="AG123" s="114">
        <v>0</v>
      </c>
      <c r="AH123" s="95">
        <f t="shared" si="1705"/>
        <v>4016</v>
      </c>
      <c r="AI123" s="115">
        <f t="shared" si="1706"/>
        <v>44135.840000000004</v>
      </c>
      <c r="AJ123" s="95">
        <f t="shared" si="1707"/>
        <v>1706</v>
      </c>
      <c r="AK123" s="95">
        <f t="shared" si="1708"/>
        <v>1706</v>
      </c>
      <c r="AL123" s="95">
        <f t="shared" si="1709"/>
        <v>2493</v>
      </c>
      <c r="AM123" s="95">
        <f t="shared" si="1710"/>
        <v>5220</v>
      </c>
      <c r="AN123" s="95">
        <f t="shared" si="1711"/>
        <v>131.54022988505747</v>
      </c>
      <c r="AO123" s="95" t="str">
        <f t="shared" si="1712"/>
        <v>&gt; 120 дней</v>
      </c>
      <c r="AP123" s="29" t="s">
        <v>185</v>
      </c>
      <c r="AQ123" s="116" t="s">
        <v>197</v>
      </c>
      <c r="AR123" s="29" t="s">
        <v>185</v>
      </c>
      <c r="AS123" s="116" t="s">
        <v>218</v>
      </c>
      <c r="AT123" s="25" t="s">
        <v>185</v>
      </c>
      <c r="AU123" s="25"/>
      <c r="AV123" s="97" t="str">
        <f t="shared" si="1713"/>
        <v>0-05</v>
      </c>
      <c r="AW123" s="117">
        <f t="shared" si="1714"/>
        <v>0</v>
      </c>
      <c r="AX123" s="118"/>
      <c r="AY123" s="25">
        <f t="shared" si="1715"/>
        <v>0</v>
      </c>
      <c r="AZ123" s="109" t="s">
        <v>1042</v>
      </c>
      <c r="BA123" s="26" t="s">
        <v>196</v>
      </c>
      <c r="BB123" s="26"/>
      <c r="BC123" s="27">
        <v>45839</v>
      </c>
      <c r="BD123" s="28"/>
      <c r="BE123" s="29">
        <v>0</v>
      </c>
      <c r="BF123" s="29">
        <f t="shared" si="1716"/>
        <v>0</v>
      </c>
      <c r="BG123" s="29">
        <v>0</v>
      </c>
      <c r="BH123" s="29">
        <f t="shared" si="1717"/>
        <v>0</v>
      </c>
      <c r="BI123" s="99">
        <v>0</v>
      </c>
      <c r="BJ123" s="109">
        <v>0</v>
      </c>
      <c r="BK123" s="95">
        <v>1440</v>
      </c>
      <c r="BL123" s="95">
        <v>0</v>
      </c>
      <c r="BM123" s="95">
        <v>0</v>
      </c>
      <c r="BN123" s="95">
        <v>1440</v>
      </c>
      <c r="BO123" s="95">
        <v>1440</v>
      </c>
      <c r="BP123" s="95">
        <v>900</v>
      </c>
      <c r="BQ123" s="95">
        <f t="shared" si="1718"/>
        <v>1305</v>
      </c>
      <c r="BR123" s="95">
        <f t="shared" si="1719"/>
        <v>2576</v>
      </c>
      <c r="BS123" s="95">
        <f t="shared" si="1720"/>
        <v>2576</v>
      </c>
      <c r="BT123" s="95">
        <f t="shared" si="1720"/>
        <v>2576</v>
      </c>
      <c r="BU123" s="95">
        <f t="shared" si="1720"/>
        <v>1136</v>
      </c>
      <c r="BV123" s="95">
        <f t="shared" si="1720"/>
        <v>-304</v>
      </c>
      <c r="BW123" s="95">
        <f t="shared" si="1720"/>
        <v>-1204</v>
      </c>
      <c r="BX123" s="95">
        <f t="shared" si="1758"/>
        <v>-2509</v>
      </c>
      <c r="BY123" s="95">
        <f t="shared" si="1758"/>
        <v>-3814</v>
      </c>
      <c r="BZ123" s="95">
        <f t="shared" si="1758"/>
        <v>-5119</v>
      </c>
      <c r="CA123" s="95">
        <f t="shared" si="1758"/>
        <v>-6424</v>
      </c>
      <c r="CB123" s="95">
        <f t="shared" si="1758"/>
        <v>-7729</v>
      </c>
      <c r="CC123" s="95">
        <f t="shared" si="1758"/>
        <v>-9034</v>
      </c>
      <c r="CD123" s="95">
        <f t="shared" si="1758"/>
        <v>-10339</v>
      </c>
      <c r="CE123" s="95">
        <f t="shared" si="1758"/>
        <v>-11644</v>
      </c>
      <c r="CF123" s="95">
        <f t="shared" si="1758"/>
        <v>-12949</v>
      </c>
      <c r="CG123" s="95">
        <f t="shared" si="1758"/>
        <v>-14254</v>
      </c>
      <c r="CH123" s="95">
        <f t="shared" si="1758"/>
        <v>-15559</v>
      </c>
      <c r="CI123" s="95">
        <f t="shared" si="1758"/>
        <v>-16864</v>
      </c>
      <c r="CJ123" s="95">
        <f t="shared" si="1758"/>
        <v>-18169</v>
      </c>
      <c r="CK123" s="95">
        <f t="shared" si="1758"/>
        <v>-19474</v>
      </c>
      <c r="CL123" s="95">
        <f t="shared" si="1758"/>
        <v>-20779</v>
      </c>
      <c r="CM123" s="95">
        <f t="shared" si="1758"/>
        <v>-22084</v>
      </c>
      <c r="CN123" s="95">
        <f t="shared" si="1758"/>
        <v>-23389</v>
      </c>
      <c r="CO123" s="95">
        <f t="shared" si="1758"/>
        <v>-24694</v>
      </c>
      <c r="CP123" s="100">
        <v>0</v>
      </c>
      <c r="CQ123" s="100">
        <v>774</v>
      </c>
      <c r="CR123" s="100">
        <v>13</v>
      </c>
      <c r="CS123" s="100">
        <v>0</v>
      </c>
      <c r="CT123" s="100">
        <v>0</v>
      </c>
      <c r="CU123" s="100">
        <v>1706</v>
      </c>
      <c r="CV123" s="121">
        <f t="shared" si="1723"/>
        <v>831</v>
      </c>
      <c r="CW123" s="31">
        <v>0</v>
      </c>
      <c r="CX123" s="31">
        <v>6</v>
      </c>
      <c r="CY123" s="62">
        <v>0</v>
      </c>
      <c r="CZ123" s="62">
        <v>0</v>
      </c>
      <c r="DA123" s="102">
        <f t="shared" si="1724"/>
        <v>0</v>
      </c>
      <c r="DB123" s="62">
        <f t="shared" si="1725"/>
        <v>0</v>
      </c>
      <c r="DC123" s="62">
        <f t="shared" si="1726"/>
        <v>0</v>
      </c>
      <c r="DD123" s="102">
        <f t="shared" si="1727"/>
        <v>0</v>
      </c>
      <c r="DE123" s="31">
        <v>0</v>
      </c>
      <c r="DF123" s="31">
        <v>90</v>
      </c>
      <c r="DG123" s="31">
        <v>0</v>
      </c>
      <c r="DH123" s="48">
        <f t="shared" si="1728"/>
        <v>0</v>
      </c>
      <c r="DI123" s="62">
        <v>6484.0320000000002</v>
      </c>
      <c r="DJ123" s="62">
        <v>71284.39899999999</v>
      </c>
      <c r="DK123" s="48">
        <f t="shared" si="1729"/>
        <v>0</v>
      </c>
      <c r="DL123" s="62">
        <v>774</v>
      </c>
      <c r="DM123" s="62">
        <v>8509.2309955752226</v>
      </c>
      <c r="DN123" s="62">
        <v>5722.5360000000001</v>
      </c>
      <c r="DO123" s="62">
        <v>62912.630999999994</v>
      </c>
      <c r="DP123" s="48">
        <f t="shared" si="1730"/>
        <v>0</v>
      </c>
      <c r="DQ123" s="62">
        <v>13</v>
      </c>
      <c r="DR123" s="62">
        <v>142.91999999999999</v>
      </c>
      <c r="DS123" s="62">
        <v>5722</v>
      </c>
      <c r="DT123" s="62">
        <v>62906.74</v>
      </c>
      <c r="DU123" s="48">
        <f t="shared" si="1731"/>
        <v>0</v>
      </c>
      <c r="DV123" s="62">
        <v>0</v>
      </c>
      <c r="DW123" s="62">
        <v>0</v>
      </c>
      <c r="DX123" s="62">
        <f t="shared" si="1732"/>
        <v>4320</v>
      </c>
      <c r="DY123" s="62">
        <f t="shared" si="1733"/>
        <v>47476.800000000003</v>
      </c>
      <c r="DZ123" s="48">
        <f t="shared" si="1734"/>
        <v>0</v>
      </c>
      <c r="EA123" s="62">
        <f t="shared" si="1735"/>
        <v>0</v>
      </c>
      <c r="EB123" s="62">
        <f t="shared" si="1736"/>
        <v>0</v>
      </c>
      <c r="EC123" s="48">
        <f t="shared" si="1737"/>
        <v>0</v>
      </c>
      <c r="ED123" s="62">
        <f t="shared" si="1738"/>
        <v>0</v>
      </c>
      <c r="EE123" s="62">
        <f t="shared" si="1739"/>
        <v>0</v>
      </c>
      <c r="EF123" s="48">
        <f t="shared" si="1740"/>
        <v>0</v>
      </c>
      <c r="EG123" s="62">
        <f t="shared" si="1741"/>
        <v>4320</v>
      </c>
      <c r="EH123" s="62">
        <f t="shared" si="1742"/>
        <v>47476.800000000003</v>
      </c>
      <c r="EI123" s="48">
        <f t="shared" si="1743"/>
        <v>0</v>
      </c>
      <c r="EJ123" s="62">
        <f t="shared" si="1744"/>
        <v>4320</v>
      </c>
      <c r="EK123" s="62">
        <f t="shared" si="1745"/>
        <v>47476.800000000003</v>
      </c>
      <c r="EL123" s="48">
        <f t="shared" si="1746"/>
        <v>0</v>
      </c>
      <c r="EM123" s="62">
        <f t="shared" si="1747"/>
        <v>2700</v>
      </c>
      <c r="EN123" s="62">
        <f t="shared" si="1748"/>
        <v>29673</v>
      </c>
      <c r="EO123" s="48">
        <f t="shared" si="1749"/>
        <v>0</v>
      </c>
      <c r="EP123" s="62">
        <f t="shared" si="1750"/>
        <v>15825.6</v>
      </c>
      <c r="EQ123" s="62">
        <f t="shared" si="1750"/>
        <v>0</v>
      </c>
      <c r="ER123" s="62">
        <f t="shared" si="1750"/>
        <v>0</v>
      </c>
      <c r="ES123" s="62">
        <f t="shared" si="1751"/>
        <v>15825.6</v>
      </c>
      <c r="ET123" s="62">
        <f t="shared" si="1751"/>
        <v>15825.6</v>
      </c>
      <c r="EU123" s="62">
        <f t="shared" si="1751"/>
        <v>9891</v>
      </c>
      <c r="EV123" s="31" t="s">
        <v>192</v>
      </c>
      <c r="EW123" s="103">
        <v>0</v>
      </c>
      <c r="EX123" s="31">
        <v>0</v>
      </c>
      <c r="EY123" s="31">
        <v>0</v>
      </c>
      <c r="FB123" s="119"/>
      <c r="FC123" s="119"/>
      <c r="FE123" s="105">
        <v>10.99</v>
      </c>
      <c r="FF123" s="105">
        <v>10.99</v>
      </c>
      <c r="FG123" s="105">
        <v>10.99</v>
      </c>
      <c r="FH123" s="106">
        <v>10.99</v>
      </c>
      <c r="FI123" s="107" t="b">
        <f t="shared" si="1752"/>
        <v>1</v>
      </c>
      <c r="FJ123" s="34"/>
      <c r="FK123" s="104" t="s">
        <v>196</v>
      </c>
      <c r="FL123" s="104">
        <v>0</v>
      </c>
      <c r="FM123" s="104">
        <v>45839</v>
      </c>
      <c r="FN123" s="104">
        <v>0</v>
      </c>
      <c r="FO123" s="104">
        <v>0</v>
      </c>
      <c r="FP123" s="104"/>
      <c r="FQ123" s="104">
        <v>0</v>
      </c>
      <c r="FR123" s="103" t="b">
        <f t="shared" si="1033"/>
        <v>1</v>
      </c>
      <c r="FS123" s="103" t="b">
        <f t="shared" si="1034"/>
        <v>0</v>
      </c>
      <c r="FT123" s="103" t="b">
        <f t="shared" si="1035"/>
        <v>1</v>
      </c>
      <c r="FU123" s="103" t="b">
        <f t="shared" si="1036"/>
        <v>0</v>
      </c>
      <c r="FV123" s="103" t="b">
        <f t="shared" si="1037"/>
        <v>1</v>
      </c>
      <c r="FW123" s="103"/>
      <c r="FX123" s="120" t="b">
        <f t="shared" si="1753"/>
        <v>1</v>
      </c>
      <c r="FY123" s="104" t="s">
        <v>214</v>
      </c>
      <c r="FZ123" s="104" t="b">
        <f t="shared" si="1754"/>
        <v>1</v>
      </c>
      <c r="GA123" s="104">
        <v>0</v>
      </c>
      <c r="GB123" s="104" t="s">
        <v>207</v>
      </c>
      <c r="GD123" s="104" t="s">
        <v>214</v>
      </c>
      <c r="GE123" s="104">
        <v>0</v>
      </c>
      <c r="GF123" s="104" t="e">
        <v>#N/A</v>
      </c>
      <c r="GG123" s="104">
        <v>0</v>
      </c>
      <c r="GH123" s="104" t="b">
        <f t="shared" si="1755"/>
        <v>1</v>
      </c>
      <c r="GI123" s="8" t="b">
        <f t="shared" si="1756"/>
        <v>0</v>
      </c>
    </row>
    <row r="124" spans="1:191" s="31" customFormat="1" hidden="1" x14ac:dyDescent="0.25">
      <c r="A124" s="109">
        <v>151772</v>
      </c>
      <c r="B124" s="109">
        <v>567784</v>
      </c>
      <c r="C124" s="110" t="s">
        <v>214</v>
      </c>
      <c r="D124" s="109" t="s">
        <v>455</v>
      </c>
      <c r="E124" s="109" t="s">
        <v>458</v>
      </c>
      <c r="F124" s="109" t="s">
        <v>207</v>
      </c>
      <c r="G124" s="110"/>
      <c r="H124" s="109" t="s">
        <v>188</v>
      </c>
      <c r="I124" s="109" t="s">
        <v>189</v>
      </c>
      <c r="J124" s="109" t="s">
        <v>189</v>
      </c>
      <c r="K124" s="109"/>
      <c r="L124" s="109">
        <v>0</v>
      </c>
      <c r="M124" s="109"/>
      <c r="N124" s="111">
        <v>0</v>
      </c>
      <c r="O124" s="111">
        <v>0</v>
      </c>
      <c r="P124" s="111" t="str">
        <f t="shared" si="1697"/>
        <v>нет минмакс</v>
      </c>
      <c r="Q124" s="95">
        <v>515</v>
      </c>
      <c r="R124" s="95">
        <f t="shared" si="1698"/>
        <v>7287.25</v>
      </c>
      <c r="S124" s="112">
        <v>944</v>
      </c>
      <c r="T124" s="112">
        <v>13357.6</v>
      </c>
      <c r="U124" s="112">
        <f t="shared" si="1699"/>
        <v>0</v>
      </c>
      <c r="V124" s="113">
        <f t="shared" si="1700"/>
        <v>515</v>
      </c>
      <c r="W124" s="113">
        <f t="shared" si="1701"/>
        <v>7287.25</v>
      </c>
      <c r="X124" s="113">
        <f t="shared" si="1702"/>
        <v>0</v>
      </c>
      <c r="Y124" s="113"/>
      <c r="Z124" s="95">
        <v>515</v>
      </c>
      <c r="AA124" s="95">
        <v>0</v>
      </c>
      <c r="AB124" s="95">
        <v>0</v>
      </c>
      <c r="AC124" s="95">
        <v>0</v>
      </c>
      <c r="AD124" s="95">
        <v>0</v>
      </c>
      <c r="AE124" s="95">
        <f t="shared" si="1703"/>
        <v>0</v>
      </c>
      <c r="AF124" s="95">
        <f t="shared" si="1704"/>
        <v>0</v>
      </c>
      <c r="AG124" s="114">
        <v>0</v>
      </c>
      <c r="AH124" s="95">
        <f t="shared" si="1705"/>
        <v>515</v>
      </c>
      <c r="AI124" s="115">
        <f t="shared" si="1706"/>
        <v>7287.25</v>
      </c>
      <c r="AJ124" s="95">
        <f t="shared" si="1707"/>
        <v>429</v>
      </c>
      <c r="AK124" s="95">
        <f t="shared" si="1708"/>
        <v>429</v>
      </c>
      <c r="AL124" s="95">
        <f t="shared" si="1709"/>
        <v>624</v>
      </c>
      <c r="AM124" s="95">
        <f t="shared" si="1710"/>
        <v>1305</v>
      </c>
      <c r="AN124" s="95">
        <f t="shared" si="1711"/>
        <v>86.804597701149419</v>
      </c>
      <c r="AO124" s="95" t="str">
        <f t="shared" si="1712"/>
        <v>&gt; 80 дней (до 90)</v>
      </c>
      <c r="AP124" s="29" t="s">
        <v>185</v>
      </c>
      <c r="AQ124" s="116" t="s">
        <v>198</v>
      </c>
      <c r="AR124" s="29" t="s">
        <v>185</v>
      </c>
      <c r="AS124" s="116" t="s">
        <v>197</v>
      </c>
      <c r="AT124" s="25" t="s">
        <v>185</v>
      </c>
      <c r="AU124" s="25"/>
      <c r="AV124" s="97" t="str">
        <f t="shared" si="1713"/>
        <v>0-04</v>
      </c>
      <c r="AW124" s="117">
        <f t="shared" si="1714"/>
        <v>0</v>
      </c>
      <c r="AX124" s="118"/>
      <c r="AY124" s="25">
        <f t="shared" si="1715"/>
        <v>0</v>
      </c>
      <c r="AZ124" s="109" t="s">
        <v>1042</v>
      </c>
      <c r="BA124" s="26" t="s">
        <v>196</v>
      </c>
      <c r="BB124" s="26"/>
      <c r="BC124" s="27">
        <v>45839</v>
      </c>
      <c r="BD124" s="28"/>
      <c r="BE124" s="29">
        <v>0</v>
      </c>
      <c r="BF124" s="29">
        <f t="shared" si="1716"/>
        <v>0</v>
      </c>
      <c r="BG124" s="29">
        <v>0</v>
      </c>
      <c r="BH124" s="29">
        <f t="shared" si="1717"/>
        <v>0</v>
      </c>
      <c r="BI124" s="99">
        <v>0</v>
      </c>
      <c r="BJ124" s="109">
        <v>0</v>
      </c>
      <c r="BK124" s="95">
        <v>360</v>
      </c>
      <c r="BL124" s="95">
        <v>0</v>
      </c>
      <c r="BM124" s="95">
        <v>0</v>
      </c>
      <c r="BN124" s="95">
        <v>360</v>
      </c>
      <c r="BO124" s="95">
        <v>360</v>
      </c>
      <c r="BP124" s="95">
        <v>225</v>
      </c>
      <c r="BQ124" s="95">
        <f t="shared" si="1718"/>
        <v>326.25</v>
      </c>
      <c r="BR124" s="95">
        <f t="shared" si="1719"/>
        <v>155</v>
      </c>
      <c r="BS124" s="95">
        <f t="shared" si="1720"/>
        <v>155</v>
      </c>
      <c r="BT124" s="95">
        <f t="shared" si="1720"/>
        <v>155</v>
      </c>
      <c r="BU124" s="95">
        <f t="shared" si="1720"/>
        <v>-205</v>
      </c>
      <c r="BV124" s="95">
        <f t="shared" si="1720"/>
        <v>-565</v>
      </c>
      <c r="BW124" s="95">
        <f t="shared" si="1720"/>
        <v>-790</v>
      </c>
      <c r="BX124" s="95">
        <f t="shared" si="1758"/>
        <v>-1116.25</v>
      </c>
      <c r="BY124" s="95">
        <f t="shared" si="1758"/>
        <v>-1442.5</v>
      </c>
      <c r="BZ124" s="95">
        <f t="shared" si="1758"/>
        <v>-1768.75</v>
      </c>
      <c r="CA124" s="95">
        <f t="shared" si="1758"/>
        <v>-2095</v>
      </c>
      <c r="CB124" s="95">
        <f t="shared" si="1758"/>
        <v>-2421.25</v>
      </c>
      <c r="CC124" s="95">
        <f t="shared" si="1758"/>
        <v>-2747.5</v>
      </c>
      <c r="CD124" s="95">
        <f t="shared" si="1758"/>
        <v>-3073.75</v>
      </c>
      <c r="CE124" s="95">
        <f t="shared" si="1758"/>
        <v>-3400</v>
      </c>
      <c r="CF124" s="95">
        <f t="shared" si="1758"/>
        <v>-3726.25</v>
      </c>
      <c r="CG124" s="95">
        <f t="shared" si="1758"/>
        <v>-4052.5</v>
      </c>
      <c r="CH124" s="95">
        <f t="shared" si="1758"/>
        <v>-4378.75</v>
      </c>
      <c r="CI124" s="95">
        <f t="shared" si="1758"/>
        <v>-4705</v>
      </c>
      <c r="CJ124" s="95">
        <f t="shared" si="1758"/>
        <v>-5031.25</v>
      </c>
      <c r="CK124" s="95">
        <f t="shared" si="1758"/>
        <v>-5357.5</v>
      </c>
      <c r="CL124" s="95">
        <f t="shared" si="1758"/>
        <v>-5683.75</v>
      </c>
      <c r="CM124" s="95">
        <f t="shared" si="1758"/>
        <v>-6010</v>
      </c>
      <c r="CN124" s="95">
        <f t="shared" si="1758"/>
        <v>-6336.25</v>
      </c>
      <c r="CO124" s="95">
        <f t="shared" si="1758"/>
        <v>-6662.5</v>
      </c>
      <c r="CP124" s="100">
        <v>0</v>
      </c>
      <c r="CQ124" s="100">
        <v>191</v>
      </c>
      <c r="CR124" s="100">
        <v>4</v>
      </c>
      <c r="CS124" s="100">
        <v>0</v>
      </c>
      <c r="CT124" s="100">
        <v>0</v>
      </c>
      <c r="CU124" s="100">
        <v>429</v>
      </c>
      <c r="CV124" s="121">
        <f t="shared" si="1723"/>
        <v>208</v>
      </c>
      <c r="CW124" s="31">
        <v>0</v>
      </c>
      <c r="CX124" s="31">
        <v>0</v>
      </c>
      <c r="CY124" s="62">
        <v>0</v>
      </c>
      <c r="CZ124" s="62">
        <v>0</v>
      </c>
      <c r="DA124" s="102">
        <f t="shared" si="1724"/>
        <v>0</v>
      </c>
      <c r="DB124" s="62">
        <f t="shared" si="1725"/>
        <v>0</v>
      </c>
      <c r="DC124" s="62">
        <f t="shared" si="1726"/>
        <v>0</v>
      </c>
      <c r="DD124" s="102">
        <f t="shared" si="1727"/>
        <v>0</v>
      </c>
      <c r="DE124" s="31">
        <v>0</v>
      </c>
      <c r="DF124" s="31">
        <v>90</v>
      </c>
      <c r="DG124" s="31">
        <v>0</v>
      </c>
      <c r="DH124" s="48">
        <f t="shared" si="1728"/>
        <v>0</v>
      </c>
      <c r="DI124" s="62">
        <v>1132.838</v>
      </c>
      <c r="DJ124" s="62">
        <v>16033.030999999999</v>
      </c>
      <c r="DK124" s="48">
        <f t="shared" si="1729"/>
        <v>0</v>
      </c>
      <c r="DL124" s="62">
        <v>191</v>
      </c>
      <c r="DM124" s="62">
        <v>2703.2101054852319</v>
      </c>
      <c r="DN124" s="62">
        <v>944.57100000000003</v>
      </c>
      <c r="DO124" s="62">
        <v>13368.496999999999</v>
      </c>
      <c r="DP124" s="48">
        <f t="shared" si="1730"/>
        <v>0</v>
      </c>
      <c r="DQ124" s="62">
        <v>4</v>
      </c>
      <c r="DR124" s="62">
        <v>56.61</v>
      </c>
      <c r="DS124" s="62">
        <v>944</v>
      </c>
      <c r="DT124" s="62">
        <v>13360.41</v>
      </c>
      <c r="DU124" s="48">
        <f t="shared" si="1731"/>
        <v>0</v>
      </c>
      <c r="DV124" s="62">
        <v>0</v>
      </c>
      <c r="DW124" s="62">
        <v>0</v>
      </c>
      <c r="DX124" s="62">
        <f t="shared" si="1732"/>
        <v>1080</v>
      </c>
      <c r="DY124" s="62">
        <f t="shared" si="1733"/>
        <v>15282</v>
      </c>
      <c r="DZ124" s="48">
        <f t="shared" si="1734"/>
        <v>0</v>
      </c>
      <c r="EA124" s="62">
        <f t="shared" si="1735"/>
        <v>0</v>
      </c>
      <c r="EB124" s="62">
        <f t="shared" si="1736"/>
        <v>0</v>
      </c>
      <c r="EC124" s="48">
        <f t="shared" si="1737"/>
        <v>0</v>
      </c>
      <c r="ED124" s="62">
        <f t="shared" si="1738"/>
        <v>0</v>
      </c>
      <c r="EE124" s="62">
        <f t="shared" si="1739"/>
        <v>0</v>
      </c>
      <c r="EF124" s="48">
        <f t="shared" si="1740"/>
        <v>0</v>
      </c>
      <c r="EG124" s="62">
        <f t="shared" si="1741"/>
        <v>1080</v>
      </c>
      <c r="EH124" s="62">
        <f t="shared" si="1742"/>
        <v>15282</v>
      </c>
      <c r="EI124" s="48">
        <f t="shared" si="1743"/>
        <v>0</v>
      </c>
      <c r="EJ124" s="62">
        <f t="shared" si="1744"/>
        <v>1080</v>
      </c>
      <c r="EK124" s="62">
        <f t="shared" si="1745"/>
        <v>15282</v>
      </c>
      <c r="EL124" s="48">
        <f t="shared" si="1746"/>
        <v>0</v>
      </c>
      <c r="EM124" s="62">
        <f t="shared" si="1747"/>
        <v>675</v>
      </c>
      <c r="EN124" s="62">
        <f t="shared" si="1748"/>
        <v>9551.25</v>
      </c>
      <c r="EO124" s="48">
        <f t="shared" si="1749"/>
        <v>0</v>
      </c>
      <c r="EP124" s="62">
        <f t="shared" si="1750"/>
        <v>5094</v>
      </c>
      <c r="EQ124" s="62">
        <f t="shared" si="1750"/>
        <v>0</v>
      </c>
      <c r="ER124" s="62">
        <f t="shared" si="1750"/>
        <v>0</v>
      </c>
      <c r="ES124" s="62">
        <f t="shared" si="1751"/>
        <v>5094</v>
      </c>
      <c r="ET124" s="62">
        <f t="shared" si="1751"/>
        <v>5094</v>
      </c>
      <c r="EU124" s="62">
        <f t="shared" si="1751"/>
        <v>3183.75</v>
      </c>
      <c r="EV124" s="31" t="s">
        <v>192</v>
      </c>
      <c r="EW124" s="103">
        <v>0</v>
      </c>
      <c r="EX124" s="31">
        <v>0</v>
      </c>
      <c r="EY124" s="31">
        <v>0</v>
      </c>
      <c r="FB124" s="119"/>
      <c r="FC124" s="119"/>
      <c r="FE124" s="105">
        <v>14.15</v>
      </c>
      <c r="FF124" s="105">
        <v>14.15</v>
      </c>
      <c r="FG124" s="105">
        <v>14.15</v>
      </c>
      <c r="FH124" s="106">
        <v>14.15</v>
      </c>
      <c r="FI124" s="107" t="b">
        <f t="shared" si="1752"/>
        <v>1</v>
      </c>
      <c r="FJ124" s="34"/>
      <c r="FK124" s="104" t="s">
        <v>196</v>
      </c>
      <c r="FL124" s="104">
        <v>0</v>
      </c>
      <c r="FM124" s="104">
        <v>45839</v>
      </c>
      <c r="FN124" s="104">
        <v>0</v>
      </c>
      <c r="FO124" s="104">
        <v>0</v>
      </c>
      <c r="FP124" s="104"/>
      <c r="FQ124" s="104">
        <v>0</v>
      </c>
      <c r="FR124" s="103" t="b">
        <f t="shared" si="1033"/>
        <v>1</v>
      </c>
      <c r="FS124" s="103" t="b">
        <f t="shared" si="1034"/>
        <v>0</v>
      </c>
      <c r="FT124" s="103" t="b">
        <f t="shared" si="1035"/>
        <v>1</v>
      </c>
      <c r="FU124" s="103" t="b">
        <f t="shared" si="1036"/>
        <v>0</v>
      </c>
      <c r="FV124" s="103" t="b">
        <f t="shared" si="1037"/>
        <v>1</v>
      </c>
      <c r="FW124" s="103"/>
      <c r="FX124" s="120" t="b">
        <f t="shared" si="1753"/>
        <v>1</v>
      </c>
      <c r="FY124" s="104" t="s">
        <v>214</v>
      </c>
      <c r="FZ124" s="104" t="b">
        <f t="shared" si="1754"/>
        <v>1</v>
      </c>
      <c r="GA124" s="104">
        <v>0</v>
      </c>
      <c r="GB124" s="104" t="s">
        <v>207</v>
      </c>
      <c r="GD124" s="104" t="s">
        <v>214</v>
      </c>
      <c r="GE124" s="104">
        <v>0</v>
      </c>
      <c r="GF124" s="104" t="e">
        <v>#N/A</v>
      </c>
      <c r="GG124" s="104">
        <v>0</v>
      </c>
      <c r="GH124" s="104" t="b">
        <f t="shared" si="1755"/>
        <v>1</v>
      </c>
      <c r="GI124" s="8" t="b">
        <f t="shared" si="1756"/>
        <v>0</v>
      </c>
    </row>
    <row r="125" spans="1:191" s="31" customFormat="1" hidden="1" x14ac:dyDescent="0.25">
      <c r="A125" s="93">
        <v>168910</v>
      </c>
      <c r="B125" s="93">
        <v>17333298</v>
      </c>
      <c r="C125" s="110" t="s">
        <v>214</v>
      </c>
      <c r="D125" s="93" t="s">
        <v>459</v>
      </c>
      <c r="E125" s="93" t="s">
        <v>459</v>
      </c>
      <c r="F125" s="93" t="s">
        <v>207</v>
      </c>
      <c r="G125" s="110"/>
      <c r="H125" s="93" t="s">
        <v>81</v>
      </c>
      <c r="I125" s="93" t="s">
        <v>256</v>
      </c>
      <c r="J125" s="93" t="s">
        <v>257</v>
      </c>
      <c r="K125" s="93" t="s">
        <v>194</v>
      </c>
      <c r="L125" s="93">
        <v>0</v>
      </c>
      <c r="M125" s="93"/>
      <c r="N125" s="122">
        <v>0</v>
      </c>
      <c r="O125" s="122">
        <v>0</v>
      </c>
      <c r="P125" s="122" t="str">
        <f t="shared" si="1697"/>
        <v>нет минмакс</v>
      </c>
      <c r="Q125" s="95">
        <v>0</v>
      </c>
      <c r="R125" s="95">
        <f t="shared" si="1698"/>
        <v>0</v>
      </c>
      <c r="S125" s="94">
        <v>0</v>
      </c>
      <c r="T125" s="94">
        <v>0</v>
      </c>
      <c r="U125" s="94">
        <f t="shared" si="1699"/>
        <v>0</v>
      </c>
      <c r="V125" s="94">
        <f t="shared" si="1700"/>
        <v>2484</v>
      </c>
      <c r="W125" s="94">
        <f t="shared" si="1701"/>
        <v>479113.92</v>
      </c>
      <c r="X125" s="94">
        <f t="shared" si="1702"/>
        <v>5</v>
      </c>
      <c r="Y125" s="113"/>
      <c r="Z125" s="95">
        <v>2484</v>
      </c>
      <c r="AA125" s="94">
        <v>0</v>
      </c>
      <c r="AB125" s="94">
        <v>0</v>
      </c>
      <c r="AC125" s="95">
        <v>0</v>
      </c>
      <c r="AD125" s="95">
        <v>0</v>
      </c>
      <c r="AE125" s="95">
        <f t="shared" si="1703"/>
        <v>0</v>
      </c>
      <c r="AF125" s="95">
        <f t="shared" si="1704"/>
        <v>0</v>
      </c>
      <c r="AG125" s="96">
        <v>9500</v>
      </c>
      <c r="AH125" s="95">
        <f t="shared" si="1705"/>
        <v>-7016</v>
      </c>
      <c r="AI125" s="94">
        <f t="shared" si="1706"/>
        <v>0</v>
      </c>
      <c r="AJ125" s="94">
        <f t="shared" si="1707"/>
        <v>4920</v>
      </c>
      <c r="AK125" s="94">
        <f t="shared" si="1708"/>
        <v>11436</v>
      </c>
      <c r="AL125" s="94">
        <f t="shared" si="1709"/>
        <v>11436</v>
      </c>
      <c r="AM125" s="94">
        <f t="shared" si="1710"/>
        <v>12000</v>
      </c>
      <c r="AN125" s="94">
        <f t="shared" si="1711"/>
        <v>0</v>
      </c>
      <c r="AO125" s="94" t="str">
        <f t="shared" si="1712"/>
        <v>нет остатка</v>
      </c>
      <c r="AP125" s="94" t="s">
        <v>185</v>
      </c>
      <c r="AQ125" s="123" t="s">
        <v>191</v>
      </c>
      <c r="AR125" s="94" t="s">
        <v>185</v>
      </c>
      <c r="AS125" s="116" t="s">
        <v>191</v>
      </c>
      <c r="AT125" s="94" t="s">
        <v>185</v>
      </c>
      <c r="AU125" s="94"/>
      <c r="AV125" s="97" t="str">
        <f t="shared" si="1713"/>
        <v>0-02</v>
      </c>
      <c r="AW125" s="98">
        <f t="shared" si="1714"/>
        <v>0</v>
      </c>
      <c r="AX125" s="93"/>
      <c r="AY125" s="94">
        <f t="shared" si="1715"/>
        <v>0</v>
      </c>
      <c r="AZ125" s="93" t="s">
        <v>1043</v>
      </c>
      <c r="BA125" s="26"/>
      <c r="BB125" s="26"/>
      <c r="BC125" s="27"/>
      <c r="BD125" s="28"/>
      <c r="BE125" s="29">
        <v>0</v>
      </c>
      <c r="BF125" s="29">
        <f t="shared" si="1716"/>
        <v>0</v>
      </c>
      <c r="BG125" s="29">
        <v>0</v>
      </c>
      <c r="BH125" s="29">
        <f t="shared" si="1717"/>
        <v>0</v>
      </c>
      <c r="BI125" s="99">
        <v>0</v>
      </c>
      <c r="BJ125" s="109" t="s">
        <v>187</v>
      </c>
      <c r="BK125" s="100">
        <v>2000</v>
      </c>
      <c r="BL125" s="100">
        <v>2000</v>
      </c>
      <c r="BM125" s="100">
        <v>2000</v>
      </c>
      <c r="BN125" s="100">
        <v>2000</v>
      </c>
      <c r="BO125" s="100">
        <v>2000</v>
      </c>
      <c r="BP125" s="100">
        <v>2000</v>
      </c>
      <c r="BQ125" s="95">
        <f t="shared" si="1718"/>
        <v>2000</v>
      </c>
      <c r="BR125" s="95">
        <f t="shared" si="1719"/>
        <v>484</v>
      </c>
      <c r="BS125" s="95">
        <f t="shared" si="1720"/>
        <v>-1516</v>
      </c>
      <c r="BT125" s="95">
        <f t="shared" si="1720"/>
        <v>-3516</v>
      </c>
      <c r="BU125" s="95">
        <f t="shared" si="1720"/>
        <v>-5516</v>
      </c>
      <c r="BV125" s="95">
        <f t="shared" si="1720"/>
        <v>-7516</v>
      </c>
      <c r="BW125" s="95">
        <f t="shared" si="1720"/>
        <v>-9516</v>
      </c>
      <c r="BX125" s="95">
        <f t="shared" si="1758"/>
        <v>-11516</v>
      </c>
      <c r="BY125" s="95">
        <f t="shared" si="1758"/>
        <v>-13516</v>
      </c>
      <c r="BZ125" s="95">
        <f t="shared" si="1758"/>
        <v>-15516</v>
      </c>
      <c r="CA125" s="95">
        <f t="shared" si="1758"/>
        <v>-17516</v>
      </c>
      <c r="CB125" s="95">
        <f t="shared" si="1758"/>
        <v>-19516</v>
      </c>
      <c r="CC125" s="95">
        <f t="shared" si="1758"/>
        <v>-21516</v>
      </c>
      <c r="CD125" s="95">
        <f t="shared" si="1758"/>
        <v>-23516</v>
      </c>
      <c r="CE125" s="95">
        <f t="shared" si="1758"/>
        <v>-25516</v>
      </c>
      <c r="CF125" s="95">
        <f t="shared" si="1758"/>
        <v>-27516</v>
      </c>
      <c r="CG125" s="95">
        <f t="shared" si="1758"/>
        <v>-29516</v>
      </c>
      <c r="CH125" s="95">
        <f t="shared" si="1758"/>
        <v>-31516</v>
      </c>
      <c r="CI125" s="95">
        <f t="shared" si="1758"/>
        <v>-33516</v>
      </c>
      <c r="CJ125" s="95">
        <f t="shared" si="1758"/>
        <v>-35516</v>
      </c>
      <c r="CK125" s="95">
        <f t="shared" si="1758"/>
        <v>-37516</v>
      </c>
      <c r="CL125" s="95">
        <f t="shared" si="1758"/>
        <v>-39516</v>
      </c>
      <c r="CM125" s="95">
        <f t="shared" si="1758"/>
        <v>-41516</v>
      </c>
      <c r="CN125" s="95">
        <f t="shared" si="1758"/>
        <v>-43516</v>
      </c>
      <c r="CO125" s="95">
        <f t="shared" si="1758"/>
        <v>-45516</v>
      </c>
      <c r="CP125" s="100">
        <v>0</v>
      </c>
      <c r="CQ125" s="100">
        <v>0</v>
      </c>
      <c r="CR125" s="100">
        <v>0</v>
      </c>
      <c r="CS125" s="100">
        <v>2508</v>
      </c>
      <c r="CT125" s="100">
        <v>4008</v>
      </c>
      <c r="CU125" s="100">
        <v>4920</v>
      </c>
      <c r="CV125" s="101">
        <f t="shared" si="1723"/>
        <v>3812</v>
      </c>
      <c r="CW125" s="31" t="s">
        <v>187</v>
      </c>
      <c r="CX125" s="31" t="s">
        <v>187</v>
      </c>
      <c r="CY125" s="62">
        <v>0</v>
      </c>
      <c r="CZ125" s="62">
        <v>2508</v>
      </c>
      <c r="DA125" s="102">
        <f t="shared" si="1724"/>
        <v>0</v>
      </c>
      <c r="DB125" s="62">
        <f t="shared" si="1725"/>
        <v>0</v>
      </c>
      <c r="DC125" s="62">
        <f t="shared" si="1726"/>
        <v>483743.04</v>
      </c>
      <c r="DD125" s="102">
        <f t="shared" si="1727"/>
        <v>0</v>
      </c>
      <c r="DE125" s="31">
        <v>0</v>
      </c>
      <c r="DG125" s="31">
        <v>0</v>
      </c>
      <c r="DH125" s="48">
        <f t="shared" si="1728"/>
        <v>0</v>
      </c>
      <c r="DI125" s="62">
        <v>0</v>
      </c>
      <c r="DJ125" s="62">
        <v>0</v>
      </c>
      <c r="DK125" s="48">
        <f t="shared" si="1729"/>
        <v>0</v>
      </c>
      <c r="DL125" s="62">
        <v>0</v>
      </c>
      <c r="DM125" s="62">
        <v>0</v>
      </c>
      <c r="DN125" s="62">
        <v>0</v>
      </c>
      <c r="DO125" s="62">
        <v>0</v>
      </c>
      <c r="DP125" s="48">
        <f t="shared" si="1730"/>
        <v>0</v>
      </c>
      <c r="DQ125" s="62">
        <v>0</v>
      </c>
      <c r="DR125" s="62">
        <v>0</v>
      </c>
      <c r="DS125" s="62">
        <v>80.903000000000006</v>
      </c>
      <c r="DT125" s="62">
        <v>18496.095000000001</v>
      </c>
      <c r="DU125" s="48">
        <f t="shared" si="1731"/>
        <v>1</v>
      </c>
      <c r="DV125" s="62">
        <v>2508</v>
      </c>
      <c r="DW125" s="62">
        <v>555588.80000000005</v>
      </c>
      <c r="DX125" s="62">
        <f t="shared" si="1732"/>
        <v>0</v>
      </c>
      <c r="DY125" s="62">
        <f t="shared" si="1733"/>
        <v>0</v>
      </c>
      <c r="DZ125" s="48">
        <f t="shared" si="1734"/>
        <v>0</v>
      </c>
      <c r="EA125" s="62">
        <f t="shared" si="1735"/>
        <v>0</v>
      </c>
      <c r="EB125" s="62">
        <f t="shared" si="1736"/>
        <v>0</v>
      </c>
      <c r="EC125" s="48">
        <f t="shared" si="1737"/>
        <v>0</v>
      </c>
      <c r="ED125" s="62">
        <f t="shared" si="1738"/>
        <v>0</v>
      </c>
      <c r="EE125" s="62">
        <f t="shared" si="1739"/>
        <v>0</v>
      </c>
      <c r="EF125" s="48">
        <f t="shared" si="1740"/>
        <v>0</v>
      </c>
      <c r="EG125" s="62">
        <f t="shared" si="1741"/>
        <v>0</v>
      </c>
      <c r="EH125" s="62">
        <f t="shared" si="1742"/>
        <v>0</v>
      </c>
      <c r="EI125" s="48">
        <f t="shared" si="1743"/>
        <v>0</v>
      </c>
      <c r="EJ125" s="62">
        <f t="shared" si="1744"/>
        <v>0</v>
      </c>
      <c r="EK125" s="62">
        <f t="shared" si="1745"/>
        <v>0</v>
      </c>
      <c r="EL125" s="48">
        <f t="shared" si="1746"/>
        <v>0</v>
      </c>
      <c r="EM125" s="62">
        <f t="shared" si="1747"/>
        <v>0</v>
      </c>
      <c r="EN125" s="62">
        <f t="shared" si="1748"/>
        <v>0</v>
      </c>
      <c r="EO125" s="48">
        <f t="shared" si="1749"/>
        <v>0</v>
      </c>
      <c r="EP125" s="62">
        <f t="shared" si="1750"/>
        <v>385760</v>
      </c>
      <c r="EQ125" s="62">
        <f t="shared" si="1750"/>
        <v>385760</v>
      </c>
      <c r="ER125" s="62">
        <f t="shared" si="1750"/>
        <v>385760</v>
      </c>
      <c r="ES125" s="62">
        <f t="shared" si="1751"/>
        <v>385760</v>
      </c>
      <c r="ET125" s="62">
        <f t="shared" si="1751"/>
        <v>385760</v>
      </c>
      <c r="EU125" s="62">
        <f t="shared" si="1751"/>
        <v>385760</v>
      </c>
      <c r="EV125" s="31" t="s">
        <v>487</v>
      </c>
      <c r="EW125" s="103">
        <v>0</v>
      </c>
      <c r="EX125" s="104">
        <v>540</v>
      </c>
      <c r="EY125" s="104">
        <v>1</v>
      </c>
      <c r="EZ125" s="104"/>
      <c r="FA125" s="104"/>
      <c r="FB125" s="119"/>
      <c r="FC125" s="119"/>
      <c r="FE125" s="105">
        <v>0</v>
      </c>
      <c r="FF125" s="105">
        <v>221.53</v>
      </c>
      <c r="FG125" s="105">
        <v>201.78</v>
      </c>
      <c r="FH125" s="106">
        <v>192.88</v>
      </c>
      <c r="FI125" s="107" t="b">
        <f t="shared" si="1752"/>
        <v>1</v>
      </c>
      <c r="FJ125" s="34"/>
      <c r="FK125" s="104">
        <v>0</v>
      </c>
      <c r="FL125" s="104">
        <v>0</v>
      </c>
      <c r="FM125" s="104">
        <v>0</v>
      </c>
      <c r="FN125" s="104">
        <v>0</v>
      </c>
      <c r="FO125" s="104">
        <v>0</v>
      </c>
      <c r="FP125" s="104"/>
      <c r="FQ125" s="104">
        <v>0</v>
      </c>
      <c r="FR125" s="104" t="b">
        <f t="shared" si="1033"/>
        <v>0</v>
      </c>
      <c r="FS125" s="104" t="b">
        <f t="shared" si="1034"/>
        <v>0</v>
      </c>
      <c r="FT125" s="104" t="b">
        <f t="shared" si="1035"/>
        <v>0</v>
      </c>
      <c r="FU125" s="104" t="b">
        <f t="shared" si="1036"/>
        <v>0</v>
      </c>
      <c r="FV125" s="104" t="b">
        <f t="shared" si="1037"/>
        <v>1</v>
      </c>
      <c r="FW125" s="104"/>
      <c r="FX125" s="104" t="b">
        <f t="shared" si="1753"/>
        <v>1</v>
      </c>
      <c r="FY125" s="104" t="s">
        <v>214</v>
      </c>
      <c r="FZ125" s="104" t="b">
        <f t="shared" si="1754"/>
        <v>1</v>
      </c>
      <c r="GA125" s="104">
        <v>0</v>
      </c>
      <c r="GB125" s="104" t="s">
        <v>207</v>
      </c>
      <c r="GC125" s="104"/>
      <c r="GD125" s="104" t="s">
        <v>214</v>
      </c>
      <c r="GE125" s="104">
        <v>0</v>
      </c>
      <c r="GF125" s="104" t="e">
        <v>#N/A</v>
      </c>
      <c r="GG125" s="104">
        <v>0</v>
      </c>
      <c r="GH125" s="104" t="b">
        <f t="shared" si="1755"/>
        <v>1</v>
      </c>
      <c r="GI125" s="108" t="b">
        <f t="shared" si="1756"/>
        <v>0</v>
      </c>
    </row>
    <row r="126" spans="1:191" s="31" customFormat="1" ht="30" hidden="1" x14ac:dyDescent="0.25">
      <c r="A126" s="109">
        <v>168991</v>
      </c>
      <c r="B126" s="109">
        <v>102950</v>
      </c>
      <c r="C126" s="110" t="s">
        <v>214</v>
      </c>
      <c r="D126" s="109" t="s">
        <v>459</v>
      </c>
      <c r="E126" s="109" t="s">
        <v>460</v>
      </c>
      <c r="F126" s="109" t="s">
        <v>207</v>
      </c>
      <c r="G126" s="110"/>
      <c r="H126" s="109" t="s">
        <v>188</v>
      </c>
      <c r="I126" s="109" t="s">
        <v>189</v>
      </c>
      <c r="J126" s="109" t="s">
        <v>189</v>
      </c>
      <c r="K126" s="109"/>
      <c r="L126" s="109">
        <v>0</v>
      </c>
      <c r="M126" s="109"/>
      <c r="N126" s="111">
        <v>0</v>
      </c>
      <c r="O126" s="111">
        <v>0</v>
      </c>
      <c r="P126" s="111" t="str">
        <f t="shared" si="1697"/>
        <v>нет минмакс</v>
      </c>
      <c r="Q126" s="95">
        <v>23443</v>
      </c>
      <c r="R126" s="95">
        <f t="shared" si="1698"/>
        <v>137610.41</v>
      </c>
      <c r="S126" s="112">
        <v>17471</v>
      </c>
      <c r="T126" s="112">
        <v>96265.209999999992</v>
      </c>
      <c r="U126" s="112">
        <f t="shared" si="1699"/>
        <v>0</v>
      </c>
      <c r="V126" s="113">
        <f t="shared" si="1700"/>
        <v>354</v>
      </c>
      <c r="W126" s="113">
        <f t="shared" si="1701"/>
        <v>2077.98</v>
      </c>
      <c r="X126" s="113">
        <f t="shared" si="1702"/>
        <v>0</v>
      </c>
      <c r="Y126" s="113"/>
      <c r="Z126" s="95">
        <v>354</v>
      </c>
      <c r="AA126" s="95">
        <v>0</v>
      </c>
      <c r="AB126" s="95">
        <v>0</v>
      </c>
      <c r="AC126" s="95">
        <v>0</v>
      </c>
      <c r="AD126" s="95">
        <v>0</v>
      </c>
      <c r="AE126" s="95">
        <f t="shared" si="1703"/>
        <v>0</v>
      </c>
      <c r="AF126" s="95">
        <f t="shared" si="1704"/>
        <v>0</v>
      </c>
      <c r="AG126" s="114">
        <v>0</v>
      </c>
      <c r="AH126" s="95">
        <f t="shared" si="1705"/>
        <v>354</v>
      </c>
      <c r="AI126" s="115">
        <f t="shared" si="1706"/>
        <v>2077.98</v>
      </c>
      <c r="AJ126" s="95">
        <f t="shared" si="1707"/>
        <v>5000</v>
      </c>
      <c r="AK126" s="95">
        <f t="shared" si="1708"/>
        <v>11579</v>
      </c>
      <c r="AL126" s="95">
        <f t="shared" si="1709"/>
        <v>11579</v>
      </c>
      <c r="AM126" s="95">
        <f t="shared" si="1710"/>
        <v>12000</v>
      </c>
      <c r="AN126" s="95">
        <f t="shared" si="1711"/>
        <v>262.065</v>
      </c>
      <c r="AO126" s="95" t="str">
        <f t="shared" si="1712"/>
        <v>&gt; 120 дней</v>
      </c>
      <c r="AP126" s="29" t="s">
        <v>185</v>
      </c>
      <c r="AQ126" s="116" t="s">
        <v>198</v>
      </c>
      <c r="AR126" s="29" t="s">
        <v>195</v>
      </c>
      <c r="AS126" s="116" t="s">
        <v>234</v>
      </c>
      <c r="AT126" s="25" t="s">
        <v>195</v>
      </c>
      <c r="AU126" s="25"/>
      <c r="AV126" s="97" t="str">
        <f t="shared" si="1713"/>
        <v>0-12</v>
      </c>
      <c r="AW126" s="117">
        <f t="shared" si="1714"/>
        <v>2077.98</v>
      </c>
      <c r="AX126" s="14">
        <f t="shared" ref="AX126:AX128" si="1759">MONTH(BC126)-6</f>
        <v>3</v>
      </c>
      <c r="AY126" s="25">
        <f t="shared" si="1715"/>
        <v>0</v>
      </c>
      <c r="AZ126" s="109" t="s">
        <v>1043</v>
      </c>
      <c r="BA126" s="26" t="s">
        <v>223</v>
      </c>
      <c r="BB126" s="26" t="s">
        <v>235</v>
      </c>
      <c r="BC126" s="27">
        <v>45930</v>
      </c>
      <c r="BD126" s="28"/>
      <c r="BE126" s="29">
        <v>0</v>
      </c>
      <c r="BF126" s="29">
        <f t="shared" si="1716"/>
        <v>0</v>
      </c>
      <c r="BG126" s="29">
        <v>0</v>
      </c>
      <c r="BH126" s="29">
        <f t="shared" si="1717"/>
        <v>0</v>
      </c>
      <c r="BI126" s="99" t="s">
        <v>225</v>
      </c>
      <c r="BJ126" s="109">
        <v>0</v>
      </c>
      <c r="BK126" s="95">
        <v>2000</v>
      </c>
      <c r="BL126" s="95">
        <v>2000</v>
      </c>
      <c r="BM126" s="95">
        <v>2000</v>
      </c>
      <c r="BN126" s="95">
        <v>2000</v>
      </c>
      <c r="BO126" s="95">
        <v>2000</v>
      </c>
      <c r="BP126" s="95">
        <v>2000</v>
      </c>
      <c r="BQ126" s="95">
        <f t="shared" si="1718"/>
        <v>2000</v>
      </c>
      <c r="BR126" s="95">
        <f t="shared" si="1719"/>
        <v>21443</v>
      </c>
      <c r="BS126" s="95">
        <f t="shared" si="1720"/>
        <v>19443</v>
      </c>
      <c r="BT126" s="95">
        <f t="shared" si="1720"/>
        <v>17443</v>
      </c>
      <c r="BU126" s="95">
        <f t="shared" si="1720"/>
        <v>15443</v>
      </c>
      <c r="BV126" s="95">
        <f t="shared" si="1720"/>
        <v>13443</v>
      </c>
      <c r="BW126" s="95">
        <f t="shared" si="1720"/>
        <v>11443</v>
      </c>
      <c r="BX126" s="95">
        <f t="shared" si="1758"/>
        <v>9443</v>
      </c>
      <c r="BY126" s="95">
        <f t="shared" si="1758"/>
        <v>7443</v>
      </c>
      <c r="BZ126" s="95">
        <f t="shared" si="1758"/>
        <v>5443</v>
      </c>
      <c r="CA126" s="95">
        <f t="shared" si="1758"/>
        <v>3443</v>
      </c>
      <c r="CB126" s="95">
        <f t="shared" si="1758"/>
        <v>1443</v>
      </c>
      <c r="CC126" s="95">
        <f t="shared" si="1758"/>
        <v>-557</v>
      </c>
      <c r="CD126" s="95">
        <f t="shared" si="1758"/>
        <v>-2557</v>
      </c>
      <c r="CE126" s="95">
        <f t="shared" si="1758"/>
        <v>-4557</v>
      </c>
      <c r="CF126" s="95">
        <f t="shared" si="1758"/>
        <v>-6557</v>
      </c>
      <c r="CG126" s="95">
        <f t="shared" si="1758"/>
        <v>-8557</v>
      </c>
      <c r="CH126" s="95">
        <f t="shared" si="1758"/>
        <v>-10557</v>
      </c>
      <c r="CI126" s="95">
        <f t="shared" si="1758"/>
        <v>-12557</v>
      </c>
      <c r="CJ126" s="95">
        <f t="shared" si="1758"/>
        <v>-14557</v>
      </c>
      <c r="CK126" s="95">
        <f t="shared" si="1758"/>
        <v>-16557</v>
      </c>
      <c r="CL126" s="95">
        <f t="shared" si="1758"/>
        <v>-18557</v>
      </c>
      <c r="CM126" s="95">
        <f t="shared" si="1758"/>
        <v>-20557</v>
      </c>
      <c r="CN126" s="95">
        <f t="shared" si="1758"/>
        <v>-22557</v>
      </c>
      <c r="CO126" s="95">
        <f t="shared" si="1758"/>
        <v>-24557</v>
      </c>
      <c r="CP126" s="100">
        <v>0</v>
      </c>
      <c r="CQ126" s="100">
        <v>0</v>
      </c>
      <c r="CR126" s="100">
        <v>0</v>
      </c>
      <c r="CS126" s="100">
        <v>2551</v>
      </c>
      <c r="CT126" s="100">
        <v>4028</v>
      </c>
      <c r="CU126" s="100">
        <v>5000</v>
      </c>
      <c r="CV126" s="121">
        <f t="shared" si="1723"/>
        <v>3859.6666666666665</v>
      </c>
      <c r="CW126" s="31">
        <v>0</v>
      </c>
      <c r="CX126" s="31">
        <v>1</v>
      </c>
      <c r="CY126" s="62">
        <v>0</v>
      </c>
      <c r="CZ126" s="62">
        <v>0</v>
      </c>
      <c r="DA126" s="102">
        <f t="shared" si="1724"/>
        <v>0</v>
      </c>
      <c r="DB126" s="62">
        <f t="shared" si="1725"/>
        <v>0</v>
      </c>
      <c r="DC126" s="62">
        <f t="shared" si="1726"/>
        <v>0</v>
      </c>
      <c r="DD126" s="102">
        <f t="shared" si="1727"/>
        <v>0</v>
      </c>
      <c r="DE126" s="31">
        <v>0</v>
      </c>
      <c r="DF126" s="31">
        <v>90</v>
      </c>
      <c r="DG126" s="31">
        <v>0</v>
      </c>
      <c r="DH126" s="48">
        <f t="shared" si="1728"/>
        <v>0</v>
      </c>
      <c r="DI126" s="62">
        <v>645.16200000000003</v>
      </c>
      <c r="DJ126" s="62">
        <v>3765.828</v>
      </c>
      <c r="DK126" s="48">
        <f t="shared" si="1729"/>
        <v>0</v>
      </c>
      <c r="DL126" s="62">
        <v>0</v>
      </c>
      <c r="DM126" s="62">
        <v>0</v>
      </c>
      <c r="DN126" s="62">
        <v>13214.286</v>
      </c>
      <c r="DO126" s="62">
        <v>75607.763999999996</v>
      </c>
      <c r="DP126" s="48">
        <f t="shared" si="1730"/>
        <v>0</v>
      </c>
      <c r="DQ126" s="62">
        <v>0</v>
      </c>
      <c r="DR126" s="62">
        <v>0</v>
      </c>
      <c r="DS126" s="62">
        <v>19018.194</v>
      </c>
      <c r="DT126" s="62">
        <v>106729.62299999999</v>
      </c>
      <c r="DU126" s="48">
        <f t="shared" si="1731"/>
        <v>0</v>
      </c>
      <c r="DV126" s="62">
        <v>2551</v>
      </c>
      <c r="DW126" s="62">
        <v>13684.337122660294</v>
      </c>
      <c r="DX126" s="62">
        <f t="shared" si="1732"/>
        <v>6000</v>
      </c>
      <c r="DY126" s="62">
        <f t="shared" si="1733"/>
        <v>35220</v>
      </c>
      <c r="DZ126" s="48">
        <f t="shared" si="1734"/>
        <v>0</v>
      </c>
      <c r="EA126" s="62">
        <f t="shared" si="1735"/>
        <v>6000</v>
      </c>
      <c r="EB126" s="62">
        <f t="shared" si="1736"/>
        <v>35220</v>
      </c>
      <c r="EC126" s="48">
        <f t="shared" si="1737"/>
        <v>0</v>
      </c>
      <c r="ED126" s="62">
        <f t="shared" si="1738"/>
        <v>6000</v>
      </c>
      <c r="EE126" s="62">
        <f t="shared" si="1739"/>
        <v>35220</v>
      </c>
      <c r="EF126" s="48">
        <f t="shared" si="1740"/>
        <v>0</v>
      </c>
      <c r="EG126" s="62">
        <f t="shared" si="1741"/>
        <v>6000</v>
      </c>
      <c r="EH126" s="62">
        <f t="shared" si="1742"/>
        <v>35220</v>
      </c>
      <c r="EI126" s="48">
        <f t="shared" si="1743"/>
        <v>0</v>
      </c>
      <c r="EJ126" s="62">
        <f t="shared" si="1744"/>
        <v>6000</v>
      </c>
      <c r="EK126" s="62">
        <f t="shared" si="1745"/>
        <v>35220</v>
      </c>
      <c r="EL126" s="48">
        <f t="shared" si="1746"/>
        <v>0</v>
      </c>
      <c r="EM126" s="62">
        <f t="shared" si="1747"/>
        <v>6000</v>
      </c>
      <c r="EN126" s="62">
        <f t="shared" si="1748"/>
        <v>35220</v>
      </c>
      <c r="EO126" s="48">
        <f t="shared" si="1749"/>
        <v>0</v>
      </c>
      <c r="EP126" s="62">
        <f t="shared" si="1750"/>
        <v>11740</v>
      </c>
      <c r="EQ126" s="62">
        <f t="shared" si="1750"/>
        <v>11740</v>
      </c>
      <c r="ER126" s="62">
        <f t="shared" si="1750"/>
        <v>11740</v>
      </c>
      <c r="ES126" s="62">
        <f t="shared" si="1751"/>
        <v>11740</v>
      </c>
      <c r="ET126" s="62">
        <f t="shared" si="1751"/>
        <v>11740</v>
      </c>
      <c r="EU126" s="62">
        <f t="shared" si="1751"/>
        <v>11740</v>
      </c>
      <c r="EV126" s="31" t="s">
        <v>192</v>
      </c>
      <c r="EW126" s="103">
        <v>0</v>
      </c>
      <c r="EX126" s="31">
        <v>0</v>
      </c>
      <c r="EY126" s="31">
        <v>0</v>
      </c>
      <c r="FB126" s="119"/>
      <c r="FC126" s="119"/>
      <c r="FE126" s="105">
        <v>5.6</v>
      </c>
      <c r="FF126" s="105">
        <v>5.51</v>
      </c>
      <c r="FG126" s="105">
        <v>6.42</v>
      </c>
      <c r="FH126" s="106">
        <v>5.87</v>
      </c>
      <c r="FI126" s="107" t="b">
        <f t="shared" si="1752"/>
        <v>0</v>
      </c>
      <c r="FJ126" s="34"/>
      <c r="FK126" s="104" t="s">
        <v>223</v>
      </c>
      <c r="FL126" s="104" t="s">
        <v>235</v>
      </c>
      <c r="FM126" s="104">
        <v>45930</v>
      </c>
      <c r="FN126" s="104">
        <v>0</v>
      </c>
      <c r="FO126" s="104">
        <v>0</v>
      </c>
      <c r="FP126" s="104"/>
      <c r="FQ126" s="104" t="s">
        <v>225</v>
      </c>
      <c r="FR126" s="103" t="b">
        <f t="shared" si="1033"/>
        <v>1</v>
      </c>
      <c r="FS126" s="103" t="b">
        <f t="shared" si="1034"/>
        <v>1</v>
      </c>
      <c r="FT126" s="103" t="b">
        <f t="shared" si="1035"/>
        <v>1</v>
      </c>
      <c r="FU126" s="103" t="b">
        <f t="shared" si="1036"/>
        <v>0</v>
      </c>
      <c r="FV126" s="103" t="b">
        <f t="shared" si="1037"/>
        <v>1</v>
      </c>
      <c r="FW126" s="103"/>
      <c r="FX126" s="120" t="b">
        <f t="shared" si="1753"/>
        <v>1</v>
      </c>
      <c r="FY126" s="104" t="s">
        <v>214</v>
      </c>
      <c r="FZ126" s="104" t="b">
        <f t="shared" si="1754"/>
        <v>1</v>
      </c>
      <c r="GA126" s="104">
        <v>0</v>
      </c>
      <c r="GB126" s="104" t="s">
        <v>207</v>
      </c>
      <c r="GD126" s="104" t="s">
        <v>214</v>
      </c>
      <c r="GE126" s="104">
        <v>0</v>
      </c>
      <c r="GF126" s="104" t="e">
        <v>#N/A</v>
      </c>
      <c r="GG126" s="104">
        <v>0</v>
      </c>
      <c r="GH126" s="104" t="b">
        <f t="shared" si="1755"/>
        <v>1</v>
      </c>
      <c r="GI126" s="8" t="b">
        <f t="shared" si="1756"/>
        <v>0</v>
      </c>
    </row>
    <row r="127" spans="1:191" s="31" customFormat="1" ht="30" hidden="1" x14ac:dyDescent="0.25">
      <c r="A127" s="109">
        <v>168992</v>
      </c>
      <c r="B127" s="109">
        <v>103198</v>
      </c>
      <c r="C127" s="110" t="s">
        <v>214</v>
      </c>
      <c r="D127" s="109" t="s">
        <v>459</v>
      </c>
      <c r="E127" s="109" t="s">
        <v>461</v>
      </c>
      <c r="F127" s="109" t="s">
        <v>207</v>
      </c>
      <c r="G127" s="110"/>
      <c r="H127" s="109" t="s">
        <v>188</v>
      </c>
      <c r="I127" s="109" t="s">
        <v>189</v>
      </c>
      <c r="J127" s="109" t="s">
        <v>189</v>
      </c>
      <c r="K127" s="109"/>
      <c r="L127" s="109">
        <v>0</v>
      </c>
      <c r="M127" s="109"/>
      <c r="N127" s="111">
        <v>0</v>
      </c>
      <c r="O127" s="111">
        <v>0</v>
      </c>
      <c r="P127" s="111" t="str">
        <f t="shared" si="1697"/>
        <v>нет минмакс</v>
      </c>
      <c r="Q127" s="95">
        <v>23390</v>
      </c>
      <c r="R127" s="95">
        <f t="shared" si="1698"/>
        <v>137299.29999999999</v>
      </c>
      <c r="S127" s="112">
        <v>17428</v>
      </c>
      <c r="T127" s="112">
        <v>96028.28</v>
      </c>
      <c r="U127" s="112">
        <f t="shared" si="1699"/>
        <v>0</v>
      </c>
      <c r="V127" s="113">
        <f t="shared" si="1700"/>
        <v>461</v>
      </c>
      <c r="W127" s="113">
        <f t="shared" si="1701"/>
        <v>2706.07</v>
      </c>
      <c r="X127" s="113">
        <f t="shared" si="1702"/>
        <v>0</v>
      </c>
      <c r="Y127" s="113"/>
      <c r="Z127" s="95">
        <v>461</v>
      </c>
      <c r="AA127" s="95">
        <v>0</v>
      </c>
      <c r="AB127" s="95">
        <v>0</v>
      </c>
      <c r="AC127" s="95">
        <v>0</v>
      </c>
      <c r="AD127" s="95">
        <v>0</v>
      </c>
      <c r="AE127" s="95">
        <f t="shared" si="1703"/>
        <v>0</v>
      </c>
      <c r="AF127" s="95">
        <f t="shared" si="1704"/>
        <v>0</v>
      </c>
      <c r="AG127" s="114">
        <v>0</v>
      </c>
      <c r="AH127" s="95">
        <f t="shared" si="1705"/>
        <v>461</v>
      </c>
      <c r="AI127" s="115">
        <f t="shared" si="1706"/>
        <v>2706.07</v>
      </c>
      <c r="AJ127" s="95">
        <f t="shared" si="1707"/>
        <v>5000</v>
      </c>
      <c r="AK127" s="95">
        <f t="shared" si="1708"/>
        <v>11610</v>
      </c>
      <c r="AL127" s="95">
        <f t="shared" si="1709"/>
        <v>11610</v>
      </c>
      <c r="AM127" s="95">
        <f t="shared" si="1710"/>
        <v>12000</v>
      </c>
      <c r="AN127" s="95">
        <f t="shared" si="1711"/>
        <v>261.42</v>
      </c>
      <c r="AO127" s="95" t="str">
        <f t="shared" si="1712"/>
        <v>&gt; 120 дней</v>
      </c>
      <c r="AP127" s="29" t="s">
        <v>185</v>
      </c>
      <c r="AQ127" s="116" t="s">
        <v>198</v>
      </c>
      <c r="AR127" s="29" t="s">
        <v>195</v>
      </c>
      <c r="AS127" s="116" t="s">
        <v>234</v>
      </c>
      <c r="AT127" s="25" t="s">
        <v>195</v>
      </c>
      <c r="AU127" s="25"/>
      <c r="AV127" s="97" t="str">
        <f t="shared" si="1713"/>
        <v>0-12</v>
      </c>
      <c r="AW127" s="117">
        <f t="shared" si="1714"/>
        <v>2706.07</v>
      </c>
      <c r="AX127" s="14">
        <f t="shared" si="1759"/>
        <v>3</v>
      </c>
      <c r="AY127" s="25">
        <f t="shared" si="1715"/>
        <v>0</v>
      </c>
      <c r="AZ127" s="109" t="s">
        <v>1043</v>
      </c>
      <c r="BA127" s="26" t="s">
        <v>223</v>
      </c>
      <c r="BB127" s="26" t="s">
        <v>235</v>
      </c>
      <c r="BC127" s="27">
        <v>45930</v>
      </c>
      <c r="BD127" s="28"/>
      <c r="BE127" s="29">
        <v>0</v>
      </c>
      <c r="BF127" s="29">
        <f t="shared" si="1716"/>
        <v>0</v>
      </c>
      <c r="BG127" s="29">
        <v>0</v>
      </c>
      <c r="BH127" s="29">
        <f t="shared" si="1717"/>
        <v>0</v>
      </c>
      <c r="BI127" s="99" t="s">
        <v>225</v>
      </c>
      <c r="BJ127" s="109">
        <v>0</v>
      </c>
      <c r="BK127" s="95">
        <v>2000</v>
      </c>
      <c r="BL127" s="95">
        <v>2000</v>
      </c>
      <c r="BM127" s="95">
        <v>2000</v>
      </c>
      <c r="BN127" s="95">
        <v>2000</v>
      </c>
      <c r="BO127" s="95">
        <v>2000</v>
      </c>
      <c r="BP127" s="95">
        <v>2000</v>
      </c>
      <c r="BQ127" s="95">
        <f t="shared" si="1718"/>
        <v>2000</v>
      </c>
      <c r="BR127" s="95">
        <f t="shared" si="1719"/>
        <v>21390</v>
      </c>
      <c r="BS127" s="95">
        <f t="shared" si="1720"/>
        <v>19390</v>
      </c>
      <c r="BT127" s="95">
        <f t="shared" si="1720"/>
        <v>17390</v>
      </c>
      <c r="BU127" s="95">
        <f t="shared" si="1720"/>
        <v>15390</v>
      </c>
      <c r="BV127" s="95">
        <f t="shared" si="1720"/>
        <v>13390</v>
      </c>
      <c r="BW127" s="95">
        <f t="shared" si="1720"/>
        <v>11390</v>
      </c>
      <c r="BX127" s="95">
        <f t="shared" si="1758"/>
        <v>9390</v>
      </c>
      <c r="BY127" s="95">
        <f t="shared" si="1758"/>
        <v>7390</v>
      </c>
      <c r="BZ127" s="95">
        <f t="shared" si="1758"/>
        <v>5390</v>
      </c>
      <c r="CA127" s="95">
        <f t="shared" si="1758"/>
        <v>3390</v>
      </c>
      <c r="CB127" s="95">
        <f t="shared" si="1758"/>
        <v>1390</v>
      </c>
      <c r="CC127" s="95">
        <f t="shared" si="1758"/>
        <v>-610</v>
      </c>
      <c r="CD127" s="95">
        <f t="shared" si="1758"/>
        <v>-2610</v>
      </c>
      <c r="CE127" s="95">
        <f t="shared" si="1758"/>
        <v>-4610</v>
      </c>
      <c r="CF127" s="95">
        <f t="shared" si="1758"/>
        <v>-6610</v>
      </c>
      <c r="CG127" s="95">
        <f t="shared" si="1758"/>
        <v>-8610</v>
      </c>
      <c r="CH127" s="95">
        <f t="shared" si="1758"/>
        <v>-10610</v>
      </c>
      <c r="CI127" s="95">
        <f t="shared" si="1758"/>
        <v>-12610</v>
      </c>
      <c r="CJ127" s="95">
        <f t="shared" si="1758"/>
        <v>-14610</v>
      </c>
      <c r="CK127" s="95">
        <f t="shared" si="1758"/>
        <v>-16610</v>
      </c>
      <c r="CL127" s="95">
        <f t="shared" si="1758"/>
        <v>-18610</v>
      </c>
      <c r="CM127" s="95">
        <f t="shared" si="1758"/>
        <v>-20610</v>
      </c>
      <c r="CN127" s="95">
        <f t="shared" si="1758"/>
        <v>-22610</v>
      </c>
      <c r="CO127" s="95">
        <f t="shared" si="1758"/>
        <v>-24610</v>
      </c>
      <c r="CP127" s="100">
        <v>0</v>
      </c>
      <c r="CQ127" s="100">
        <v>0</v>
      </c>
      <c r="CR127" s="100">
        <v>0</v>
      </c>
      <c r="CS127" s="100">
        <v>2572</v>
      </c>
      <c r="CT127" s="100">
        <v>4038</v>
      </c>
      <c r="CU127" s="100">
        <v>5000</v>
      </c>
      <c r="CV127" s="121">
        <f t="shared" si="1723"/>
        <v>3870</v>
      </c>
      <c r="CW127" s="31">
        <v>0</v>
      </c>
      <c r="CX127" s="31">
        <v>1</v>
      </c>
      <c r="CY127" s="62">
        <v>0</v>
      </c>
      <c r="CZ127" s="62">
        <v>0</v>
      </c>
      <c r="DA127" s="102">
        <f t="shared" si="1724"/>
        <v>0</v>
      </c>
      <c r="DB127" s="62">
        <f t="shared" si="1725"/>
        <v>0</v>
      </c>
      <c r="DC127" s="62">
        <f t="shared" si="1726"/>
        <v>0</v>
      </c>
      <c r="DD127" s="102">
        <f t="shared" si="1727"/>
        <v>0</v>
      </c>
      <c r="DE127" s="31">
        <v>0</v>
      </c>
      <c r="DF127" s="31">
        <v>90</v>
      </c>
      <c r="DG127" s="31">
        <v>0</v>
      </c>
      <c r="DH127" s="48">
        <f t="shared" si="1728"/>
        <v>0</v>
      </c>
      <c r="DI127" s="62">
        <v>645.16200000000003</v>
      </c>
      <c r="DJ127" s="62">
        <v>3765.828</v>
      </c>
      <c r="DK127" s="48">
        <f t="shared" si="1729"/>
        <v>0</v>
      </c>
      <c r="DL127" s="62">
        <v>0</v>
      </c>
      <c r="DM127" s="62">
        <v>0</v>
      </c>
      <c r="DN127" s="62">
        <v>13214.286</v>
      </c>
      <c r="DO127" s="62">
        <v>75607.763999999996</v>
      </c>
      <c r="DP127" s="48">
        <f t="shared" si="1730"/>
        <v>0</v>
      </c>
      <c r="DQ127" s="62">
        <v>0</v>
      </c>
      <c r="DR127" s="62">
        <v>0</v>
      </c>
      <c r="DS127" s="62">
        <v>19005.71</v>
      </c>
      <c r="DT127" s="62">
        <v>106662.709</v>
      </c>
      <c r="DU127" s="48">
        <f t="shared" si="1731"/>
        <v>0</v>
      </c>
      <c r="DV127" s="62">
        <v>2572</v>
      </c>
      <c r="DW127" s="62">
        <v>13793.003288</v>
      </c>
      <c r="DX127" s="62">
        <f t="shared" si="1732"/>
        <v>6000</v>
      </c>
      <c r="DY127" s="62">
        <f t="shared" si="1733"/>
        <v>35220</v>
      </c>
      <c r="DZ127" s="48">
        <f t="shared" si="1734"/>
        <v>0</v>
      </c>
      <c r="EA127" s="62">
        <f t="shared" si="1735"/>
        <v>6000</v>
      </c>
      <c r="EB127" s="62">
        <f t="shared" si="1736"/>
        <v>35220</v>
      </c>
      <c r="EC127" s="48">
        <f t="shared" si="1737"/>
        <v>0</v>
      </c>
      <c r="ED127" s="62">
        <f t="shared" si="1738"/>
        <v>6000</v>
      </c>
      <c r="EE127" s="62">
        <f t="shared" si="1739"/>
        <v>35220</v>
      </c>
      <c r="EF127" s="48">
        <f t="shared" si="1740"/>
        <v>0</v>
      </c>
      <c r="EG127" s="62">
        <f t="shared" si="1741"/>
        <v>6000</v>
      </c>
      <c r="EH127" s="62">
        <f t="shared" si="1742"/>
        <v>35220</v>
      </c>
      <c r="EI127" s="48">
        <f t="shared" si="1743"/>
        <v>0</v>
      </c>
      <c r="EJ127" s="62">
        <f t="shared" si="1744"/>
        <v>6000</v>
      </c>
      <c r="EK127" s="62">
        <f t="shared" si="1745"/>
        <v>35220</v>
      </c>
      <c r="EL127" s="48">
        <f t="shared" si="1746"/>
        <v>0</v>
      </c>
      <c r="EM127" s="62">
        <f t="shared" si="1747"/>
        <v>6000</v>
      </c>
      <c r="EN127" s="62">
        <f t="shared" si="1748"/>
        <v>35220</v>
      </c>
      <c r="EO127" s="48">
        <f t="shared" si="1749"/>
        <v>0</v>
      </c>
      <c r="EP127" s="62">
        <f t="shared" si="1750"/>
        <v>11740</v>
      </c>
      <c r="EQ127" s="62">
        <f t="shared" si="1750"/>
        <v>11740</v>
      </c>
      <c r="ER127" s="62">
        <f t="shared" si="1750"/>
        <v>11740</v>
      </c>
      <c r="ES127" s="62">
        <f t="shared" si="1751"/>
        <v>11740</v>
      </c>
      <c r="ET127" s="62">
        <f t="shared" si="1751"/>
        <v>11740</v>
      </c>
      <c r="EU127" s="62">
        <f t="shared" si="1751"/>
        <v>11740</v>
      </c>
      <c r="EV127" s="31" t="s">
        <v>192</v>
      </c>
      <c r="EW127" s="103">
        <v>0</v>
      </c>
      <c r="EX127" s="31">
        <v>0</v>
      </c>
      <c r="EY127" s="31">
        <v>0</v>
      </c>
      <c r="FB127" s="119"/>
      <c r="FC127" s="119"/>
      <c r="FE127" s="105">
        <v>5.6</v>
      </c>
      <c r="FF127" s="105">
        <v>5.51</v>
      </c>
      <c r="FG127" s="105">
        <v>6.42</v>
      </c>
      <c r="FH127" s="106">
        <v>5.87</v>
      </c>
      <c r="FI127" s="107" t="b">
        <f t="shared" si="1752"/>
        <v>0</v>
      </c>
      <c r="FJ127" s="34"/>
      <c r="FK127" s="104" t="s">
        <v>223</v>
      </c>
      <c r="FL127" s="104" t="s">
        <v>235</v>
      </c>
      <c r="FM127" s="104">
        <v>45930</v>
      </c>
      <c r="FN127" s="104">
        <v>0</v>
      </c>
      <c r="FO127" s="104">
        <v>0</v>
      </c>
      <c r="FP127" s="104"/>
      <c r="FQ127" s="104" t="s">
        <v>225</v>
      </c>
      <c r="FR127" s="103" t="b">
        <f t="shared" si="1033"/>
        <v>1</v>
      </c>
      <c r="FS127" s="103" t="b">
        <f t="shared" si="1034"/>
        <v>1</v>
      </c>
      <c r="FT127" s="103" t="b">
        <f t="shared" si="1035"/>
        <v>1</v>
      </c>
      <c r="FU127" s="103" t="b">
        <f t="shared" si="1036"/>
        <v>0</v>
      </c>
      <c r="FV127" s="103" t="b">
        <f t="shared" si="1037"/>
        <v>1</v>
      </c>
      <c r="FW127" s="103"/>
      <c r="FX127" s="120" t="b">
        <f t="shared" si="1753"/>
        <v>1</v>
      </c>
      <c r="FY127" s="104" t="s">
        <v>214</v>
      </c>
      <c r="FZ127" s="104" t="b">
        <f t="shared" si="1754"/>
        <v>1</v>
      </c>
      <c r="GA127" s="104">
        <v>0</v>
      </c>
      <c r="GB127" s="104" t="s">
        <v>207</v>
      </c>
      <c r="GD127" s="104" t="s">
        <v>214</v>
      </c>
      <c r="GE127" s="104">
        <v>0</v>
      </c>
      <c r="GF127" s="104" t="e">
        <v>#N/A</v>
      </c>
      <c r="GG127" s="104">
        <v>0</v>
      </c>
      <c r="GH127" s="104" t="b">
        <f t="shared" si="1755"/>
        <v>1</v>
      </c>
      <c r="GI127" s="8" t="b">
        <f t="shared" si="1756"/>
        <v>0</v>
      </c>
    </row>
    <row r="128" spans="1:191" s="31" customFormat="1" hidden="1" x14ac:dyDescent="0.25">
      <c r="A128" s="109">
        <v>168994</v>
      </c>
      <c r="B128" s="109">
        <v>103550</v>
      </c>
      <c r="C128" s="110" t="s">
        <v>214</v>
      </c>
      <c r="D128" s="109" t="s">
        <v>459</v>
      </c>
      <c r="E128" s="109" t="s">
        <v>462</v>
      </c>
      <c r="F128" s="109" t="s">
        <v>207</v>
      </c>
      <c r="G128" s="110"/>
      <c r="H128" s="109" t="s">
        <v>188</v>
      </c>
      <c r="I128" s="109" t="s">
        <v>189</v>
      </c>
      <c r="J128" s="109" t="s">
        <v>189</v>
      </c>
      <c r="K128" s="109"/>
      <c r="L128" s="109">
        <v>0</v>
      </c>
      <c r="M128" s="109"/>
      <c r="N128" s="111">
        <v>0</v>
      </c>
      <c r="O128" s="111">
        <v>0</v>
      </c>
      <c r="P128" s="111" t="str">
        <f t="shared" si="1697"/>
        <v>нет минмакс</v>
      </c>
      <c r="Q128" s="95">
        <v>1040</v>
      </c>
      <c r="R128" s="95">
        <f t="shared" si="1698"/>
        <v>20425.600000000002</v>
      </c>
      <c r="S128" s="112">
        <v>790</v>
      </c>
      <c r="T128" s="112">
        <v>14946.800000000001</v>
      </c>
      <c r="U128" s="112">
        <f t="shared" si="1699"/>
        <v>0</v>
      </c>
      <c r="V128" s="113">
        <f t="shared" si="1700"/>
        <v>246</v>
      </c>
      <c r="W128" s="113">
        <f t="shared" si="1701"/>
        <v>4831.4400000000005</v>
      </c>
      <c r="X128" s="113">
        <f t="shared" si="1702"/>
        <v>0</v>
      </c>
      <c r="Y128" s="113"/>
      <c r="Z128" s="95">
        <v>246</v>
      </c>
      <c r="AA128" s="95">
        <v>0</v>
      </c>
      <c r="AB128" s="95">
        <v>0</v>
      </c>
      <c r="AC128" s="95">
        <v>0</v>
      </c>
      <c r="AD128" s="95">
        <v>0</v>
      </c>
      <c r="AE128" s="95">
        <f t="shared" si="1703"/>
        <v>0</v>
      </c>
      <c r="AF128" s="95">
        <f t="shared" si="1704"/>
        <v>0</v>
      </c>
      <c r="AG128" s="114">
        <v>0</v>
      </c>
      <c r="AH128" s="95">
        <f t="shared" si="1705"/>
        <v>246</v>
      </c>
      <c r="AI128" s="115">
        <f t="shared" si="1706"/>
        <v>4831.4400000000005</v>
      </c>
      <c r="AJ128" s="95">
        <f t="shared" si="1707"/>
        <v>414</v>
      </c>
      <c r="AK128" s="95">
        <f t="shared" si="1708"/>
        <v>960</v>
      </c>
      <c r="AL128" s="95">
        <f t="shared" si="1709"/>
        <v>960</v>
      </c>
      <c r="AM128" s="95">
        <f t="shared" si="1710"/>
        <v>1000.0199999999999</v>
      </c>
      <c r="AN128" s="95">
        <f t="shared" si="1711"/>
        <v>142.19715605687887</v>
      </c>
      <c r="AO128" s="95" t="str">
        <f t="shared" si="1712"/>
        <v>&gt; 120 дней</v>
      </c>
      <c r="AP128" s="29" t="s">
        <v>185</v>
      </c>
      <c r="AQ128" s="116" t="s">
        <v>186</v>
      </c>
      <c r="AR128" s="29" t="s">
        <v>185</v>
      </c>
      <c r="AS128" s="116" t="s">
        <v>205</v>
      </c>
      <c r="AT128" s="25" t="s">
        <v>195</v>
      </c>
      <c r="AU128" s="25"/>
      <c r="AV128" s="97" t="str">
        <f t="shared" si="1713"/>
        <v>0-07</v>
      </c>
      <c r="AW128" s="117">
        <f t="shared" si="1714"/>
        <v>4831.4400000000005</v>
      </c>
      <c r="AX128" s="14">
        <f t="shared" si="1759"/>
        <v>3</v>
      </c>
      <c r="AY128" s="25">
        <f t="shared" si="1715"/>
        <v>0</v>
      </c>
      <c r="AZ128" s="109" t="s">
        <v>1043</v>
      </c>
      <c r="BA128" s="26" t="s">
        <v>196</v>
      </c>
      <c r="BB128" s="26"/>
      <c r="BC128" s="27">
        <v>45901</v>
      </c>
      <c r="BD128" s="28"/>
      <c r="BE128" s="29">
        <v>0</v>
      </c>
      <c r="BF128" s="29">
        <f t="shared" si="1716"/>
        <v>0</v>
      </c>
      <c r="BG128" s="29">
        <v>0</v>
      </c>
      <c r="BH128" s="29">
        <f t="shared" si="1717"/>
        <v>0</v>
      </c>
      <c r="BI128" s="99">
        <v>0</v>
      </c>
      <c r="BJ128" s="109">
        <v>0</v>
      </c>
      <c r="BK128" s="95">
        <v>166.67</v>
      </c>
      <c r="BL128" s="95">
        <v>166.67</v>
      </c>
      <c r="BM128" s="95">
        <v>166.67</v>
      </c>
      <c r="BN128" s="95">
        <v>166.67</v>
      </c>
      <c r="BO128" s="95">
        <v>166.67</v>
      </c>
      <c r="BP128" s="95">
        <v>166.67</v>
      </c>
      <c r="BQ128" s="95">
        <f t="shared" si="1718"/>
        <v>166.67</v>
      </c>
      <c r="BR128" s="95">
        <f t="shared" si="1719"/>
        <v>873.33</v>
      </c>
      <c r="BS128" s="95">
        <f t="shared" si="1720"/>
        <v>706.66000000000008</v>
      </c>
      <c r="BT128" s="95">
        <f t="shared" si="1720"/>
        <v>539.99000000000012</v>
      </c>
      <c r="BU128" s="95">
        <f t="shared" si="1720"/>
        <v>373.32000000000016</v>
      </c>
      <c r="BV128" s="95">
        <f t="shared" si="1720"/>
        <v>206.65000000000018</v>
      </c>
      <c r="BW128" s="95">
        <f t="shared" si="1720"/>
        <v>39.980000000000189</v>
      </c>
      <c r="BX128" s="95">
        <f t="shared" si="1758"/>
        <v>-126.6899999999998</v>
      </c>
      <c r="BY128" s="95">
        <f t="shared" si="1758"/>
        <v>-293.35999999999979</v>
      </c>
      <c r="BZ128" s="95">
        <f t="shared" si="1758"/>
        <v>-460.02999999999975</v>
      </c>
      <c r="CA128" s="95">
        <f t="shared" si="1758"/>
        <v>-626.6999999999997</v>
      </c>
      <c r="CB128" s="95">
        <f t="shared" si="1758"/>
        <v>-793.36999999999966</v>
      </c>
      <c r="CC128" s="95">
        <f t="shared" si="1758"/>
        <v>-960.03999999999962</v>
      </c>
      <c r="CD128" s="95">
        <f t="shared" si="1758"/>
        <v>-1126.7099999999996</v>
      </c>
      <c r="CE128" s="95">
        <f t="shared" si="1758"/>
        <v>-1293.3799999999997</v>
      </c>
      <c r="CF128" s="95">
        <f t="shared" si="1758"/>
        <v>-1460.0499999999997</v>
      </c>
      <c r="CG128" s="95">
        <f t="shared" si="1758"/>
        <v>-1626.7199999999998</v>
      </c>
      <c r="CH128" s="95">
        <f t="shared" si="1758"/>
        <v>-1793.3899999999999</v>
      </c>
      <c r="CI128" s="95">
        <f t="shared" si="1758"/>
        <v>-1960.06</v>
      </c>
      <c r="CJ128" s="95">
        <f t="shared" si="1758"/>
        <v>-2126.73</v>
      </c>
      <c r="CK128" s="95">
        <f t="shared" si="1758"/>
        <v>-2293.4</v>
      </c>
      <c r="CL128" s="95">
        <f t="shared" si="1758"/>
        <v>-2460.0700000000002</v>
      </c>
      <c r="CM128" s="95">
        <f t="shared" si="1758"/>
        <v>-2626.7400000000002</v>
      </c>
      <c r="CN128" s="95">
        <f t="shared" si="1758"/>
        <v>-2793.4100000000003</v>
      </c>
      <c r="CO128" s="95">
        <f t="shared" si="1758"/>
        <v>-2960.0800000000004</v>
      </c>
      <c r="CP128" s="100">
        <v>0</v>
      </c>
      <c r="CQ128" s="100">
        <v>0</v>
      </c>
      <c r="CR128" s="100">
        <v>0</v>
      </c>
      <c r="CS128" s="100">
        <v>210</v>
      </c>
      <c r="CT128" s="100">
        <v>336</v>
      </c>
      <c r="CU128" s="100">
        <v>414</v>
      </c>
      <c r="CV128" s="121">
        <f t="shared" si="1723"/>
        <v>320</v>
      </c>
      <c r="CW128" s="31">
        <v>0</v>
      </c>
      <c r="CX128" s="31">
        <v>1</v>
      </c>
      <c r="CY128" s="62">
        <v>0</v>
      </c>
      <c r="CZ128" s="62">
        <v>0</v>
      </c>
      <c r="DA128" s="102">
        <f t="shared" si="1724"/>
        <v>0</v>
      </c>
      <c r="DB128" s="62">
        <f t="shared" si="1725"/>
        <v>0</v>
      </c>
      <c r="DC128" s="62">
        <f t="shared" si="1726"/>
        <v>0</v>
      </c>
      <c r="DD128" s="102">
        <f t="shared" si="1727"/>
        <v>0</v>
      </c>
      <c r="DE128" s="31">
        <v>0</v>
      </c>
      <c r="DF128" s="31">
        <v>90</v>
      </c>
      <c r="DG128" s="31">
        <v>0</v>
      </c>
      <c r="DH128" s="48">
        <f t="shared" si="1728"/>
        <v>0</v>
      </c>
      <c r="DI128" s="62">
        <v>64.516000000000005</v>
      </c>
      <c r="DJ128" s="62">
        <v>1220.921</v>
      </c>
      <c r="DK128" s="48">
        <f t="shared" si="1729"/>
        <v>0</v>
      </c>
      <c r="DL128" s="62">
        <v>0</v>
      </c>
      <c r="DM128" s="62">
        <v>0</v>
      </c>
      <c r="DN128" s="62">
        <v>1000</v>
      </c>
      <c r="DO128" s="62">
        <v>18924.28</v>
      </c>
      <c r="DP128" s="48">
        <f t="shared" si="1730"/>
        <v>0</v>
      </c>
      <c r="DQ128" s="62">
        <v>0</v>
      </c>
      <c r="DR128" s="62">
        <v>0</v>
      </c>
      <c r="DS128" s="62">
        <v>918.71</v>
      </c>
      <c r="DT128" s="62">
        <v>17385.37</v>
      </c>
      <c r="DU128" s="48">
        <f t="shared" si="1731"/>
        <v>0</v>
      </c>
      <c r="DV128" s="62">
        <v>210</v>
      </c>
      <c r="DW128" s="62">
        <v>3974.0987999999998</v>
      </c>
      <c r="DX128" s="62">
        <f t="shared" si="1732"/>
        <v>500.01</v>
      </c>
      <c r="DY128" s="62">
        <f t="shared" si="1733"/>
        <v>9820.1964000000007</v>
      </c>
      <c r="DZ128" s="48">
        <f t="shared" si="1734"/>
        <v>0</v>
      </c>
      <c r="EA128" s="62">
        <f t="shared" si="1735"/>
        <v>500.01</v>
      </c>
      <c r="EB128" s="62">
        <f t="shared" si="1736"/>
        <v>9820.1964000000007</v>
      </c>
      <c r="EC128" s="48">
        <f t="shared" si="1737"/>
        <v>0</v>
      </c>
      <c r="ED128" s="62">
        <f t="shared" si="1738"/>
        <v>500.01</v>
      </c>
      <c r="EE128" s="62">
        <f t="shared" si="1739"/>
        <v>9820.1964000000007</v>
      </c>
      <c r="EF128" s="48">
        <f t="shared" si="1740"/>
        <v>0</v>
      </c>
      <c r="EG128" s="62">
        <f t="shared" si="1741"/>
        <v>500.01</v>
      </c>
      <c r="EH128" s="62">
        <f t="shared" si="1742"/>
        <v>9820.1964000000007</v>
      </c>
      <c r="EI128" s="48">
        <f t="shared" si="1743"/>
        <v>0</v>
      </c>
      <c r="EJ128" s="62">
        <f t="shared" si="1744"/>
        <v>500.01</v>
      </c>
      <c r="EK128" s="62">
        <f t="shared" si="1745"/>
        <v>9820.1964000000007</v>
      </c>
      <c r="EL128" s="48">
        <f t="shared" si="1746"/>
        <v>0</v>
      </c>
      <c r="EM128" s="62">
        <f t="shared" si="1747"/>
        <v>500.01</v>
      </c>
      <c r="EN128" s="62">
        <f t="shared" si="1748"/>
        <v>9820.1964000000007</v>
      </c>
      <c r="EO128" s="48">
        <f t="shared" si="1749"/>
        <v>0</v>
      </c>
      <c r="EP128" s="62">
        <f t="shared" si="1750"/>
        <v>3273.3987999999999</v>
      </c>
      <c r="EQ128" s="62">
        <f t="shared" si="1750"/>
        <v>3273.3987999999999</v>
      </c>
      <c r="ER128" s="62">
        <f t="shared" si="1750"/>
        <v>3273.3987999999999</v>
      </c>
      <c r="ES128" s="62">
        <f t="shared" si="1751"/>
        <v>3273.3987999999999</v>
      </c>
      <c r="ET128" s="62">
        <f t="shared" si="1751"/>
        <v>3273.3987999999999</v>
      </c>
      <c r="EU128" s="62">
        <f t="shared" si="1751"/>
        <v>3273.3987999999999</v>
      </c>
      <c r="EV128" s="31" t="s">
        <v>192</v>
      </c>
      <c r="EW128" s="103">
        <v>0</v>
      </c>
      <c r="EX128" s="31">
        <v>0</v>
      </c>
      <c r="EY128" s="31">
        <v>0</v>
      </c>
      <c r="FB128" s="119"/>
      <c r="FC128" s="119"/>
      <c r="FE128" s="105">
        <v>18.920000000000002</v>
      </c>
      <c r="FF128" s="105">
        <v>18.920000000000002</v>
      </c>
      <c r="FG128" s="105">
        <v>20.57</v>
      </c>
      <c r="FH128" s="106">
        <v>19.64</v>
      </c>
      <c r="FI128" s="107" t="b">
        <f t="shared" si="1752"/>
        <v>0</v>
      </c>
      <c r="FJ128" s="34"/>
      <c r="FK128" s="104" t="s">
        <v>196</v>
      </c>
      <c r="FL128" s="104">
        <v>0</v>
      </c>
      <c r="FM128" s="104">
        <v>45901</v>
      </c>
      <c r="FN128" s="104">
        <v>0</v>
      </c>
      <c r="FO128" s="104">
        <v>0</v>
      </c>
      <c r="FP128" s="104"/>
      <c r="FQ128" s="104">
        <v>0</v>
      </c>
      <c r="FR128" s="103" t="b">
        <f t="shared" si="1033"/>
        <v>1</v>
      </c>
      <c r="FS128" s="103" t="b">
        <f t="shared" si="1034"/>
        <v>0</v>
      </c>
      <c r="FT128" s="103" t="b">
        <f t="shared" si="1035"/>
        <v>1</v>
      </c>
      <c r="FU128" s="103" t="b">
        <f t="shared" si="1036"/>
        <v>0</v>
      </c>
      <c r="FV128" s="103" t="b">
        <f t="shared" si="1037"/>
        <v>1</v>
      </c>
      <c r="FW128" s="103"/>
      <c r="FX128" s="120" t="b">
        <f t="shared" si="1753"/>
        <v>1</v>
      </c>
      <c r="FY128" s="104" t="s">
        <v>214</v>
      </c>
      <c r="FZ128" s="104" t="b">
        <f t="shared" si="1754"/>
        <v>1</v>
      </c>
      <c r="GA128" s="104">
        <v>0</v>
      </c>
      <c r="GB128" s="104" t="s">
        <v>207</v>
      </c>
      <c r="GD128" s="104" t="s">
        <v>214</v>
      </c>
      <c r="GE128" s="104">
        <v>0</v>
      </c>
      <c r="GF128" s="104" t="e">
        <v>#N/A</v>
      </c>
      <c r="GG128" s="104">
        <v>0</v>
      </c>
      <c r="GH128" s="104" t="b">
        <f t="shared" si="1755"/>
        <v>1</v>
      </c>
      <c r="GI128" s="8" t="b">
        <f t="shared" si="1756"/>
        <v>0</v>
      </c>
    </row>
    <row r="129" spans="1:192" s="31" customFormat="1" hidden="1" x14ac:dyDescent="0.25">
      <c r="A129" s="93">
        <v>167881</v>
      </c>
      <c r="B129" s="93" t="s">
        <v>463</v>
      </c>
      <c r="C129" s="110" t="s">
        <v>214</v>
      </c>
      <c r="D129" s="93" t="s">
        <v>464</v>
      </c>
      <c r="E129" s="93" t="s">
        <v>464</v>
      </c>
      <c r="F129" s="93" t="s">
        <v>207</v>
      </c>
      <c r="G129" s="110"/>
      <c r="H129" s="93" t="s">
        <v>81</v>
      </c>
      <c r="I129" s="93" t="s">
        <v>208</v>
      </c>
      <c r="J129" s="93" t="s">
        <v>204</v>
      </c>
      <c r="K129" s="93" t="s">
        <v>194</v>
      </c>
      <c r="L129" s="93">
        <v>0</v>
      </c>
      <c r="M129" s="93"/>
      <c r="N129" s="122">
        <v>0</v>
      </c>
      <c r="O129" s="122">
        <v>0</v>
      </c>
      <c r="P129" s="122" t="str">
        <f t="shared" ref="P129:P135" si="1760">IF(AND(N129=0,O129=0),"нет минмакс",IF((S129-N129)&lt;0,"меньше мин",IF((S129-O129)&gt;0,"больше макс","в диапазоне")))</f>
        <v>нет минмакс</v>
      </c>
      <c r="Q129" s="95">
        <v>0</v>
      </c>
      <c r="R129" s="95">
        <f t="shared" ref="R129:R135" si="1761">Q129*FH129</f>
        <v>0</v>
      </c>
      <c r="S129" s="94">
        <v>0</v>
      </c>
      <c r="T129" s="94">
        <v>0</v>
      </c>
      <c r="U129" s="94">
        <f t="shared" ref="U129:U135" si="1762">IFERROR(ROUNDUP(S129/$EX129,0)*$EY129,0)</f>
        <v>0</v>
      </c>
      <c r="V129" s="94">
        <f t="shared" ref="V129:V135" si="1763">SUM(Z129:AD129)</f>
        <v>0</v>
      </c>
      <c r="W129" s="94">
        <f t="shared" ref="W129:W135" si="1764">V129*FH129</f>
        <v>0</v>
      </c>
      <c r="X129" s="94">
        <f t="shared" ref="X129:X135" si="1765">IFERROR(ROUNDUP(V129/$EX129,0)*$EY129,0)</f>
        <v>0</v>
      </c>
      <c r="Y129" s="113"/>
      <c r="Z129" s="95">
        <v>0</v>
      </c>
      <c r="AA129" s="94">
        <v>0</v>
      </c>
      <c r="AB129" s="94">
        <v>0</v>
      </c>
      <c r="AC129" s="95">
        <v>0</v>
      </c>
      <c r="AD129" s="95">
        <v>0</v>
      </c>
      <c r="AE129" s="95">
        <f t="shared" ref="AE129:AE135" si="1766">AA129*FH129</f>
        <v>0</v>
      </c>
      <c r="AF129" s="95">
        <f t="shared" ref="AF129:AF135" si="1767">AB129*FH129</f>
        <v>0</v>
      </c>
      <c r="AG129" s="96">
        <v>0</v>
      </c>
      <c r="AH129" s="95">
        <f t="shared" ref="AH129:AH135" si="1768">V129-AG129</f>
        <v>0</v>
      </c>
      <c r="AI129" s="94">
        <f t="shared" ref="AI129:AI135" si="1769">IF(AH129&gt;0,AH129*FH129,0)</f>
        <v>0</v>
      </c>
      <c r="AJ129" s="94">
        <f t="shared" ref="AJ129:AJ135" si="1770">CU129</f>
        <v>0</v>
      </c>
      <c r="AK129" s="94">
        <f t="shared" ref="AK129:AK135" si="1771">SUM(CS129:CU129)</f>
        <v>12</v>
      </c>
      <c r="AL129" s="94">
        <f t="shared" ref="AL129:AL135" si="1772">SUM(CP129:CU129)</f>
        <v>24</v>
      </c>
      <c r="AM129" s="94">
        <f t="shared" ref="AM129:AM135" si="1773">SUM(BK129:BP129)</f>
        <v>48</v>
      </c>
      <c r="AN129" s="94">
        <f t="shared" ref="AN129:AN135" si="1774">IFERROR(S129/BQ129*30,"нет оборота")</f>
        <v>0</v>
      </c>
      <c r="AO129" s="94" t="str">
        <f t="shared" ref="AO129:AO135" si="1775">IF(S129=0,"нет остатка",IF(AN129="нет оборота","нет плана",IF(AN129&lt;30,"&lt; 30 дней",IF(AND(AN129&gt;=30,AN129&lt;60),"&gt; 30 дней (до 60)",IF(AND(AN129&gt;=60,AN129&lt;70),"&gt; 60 дней (до 70)",IF(AND(AN129&gt;=70,AN129&lt;80),"&gt; 70 дней (до 80)",IF(AND(AN129&gt;=80,AN129&lt;90),"&gt; 80 дней (до 90)",IF(AND(AN129&gt;=90,AN129&lt;120),"&gt; 90 дней (до 120)",IF(AN129&gt;=120,"&gt; 120 дней")))))))))</f>
        <v>нет остатка</v>
      </c>
      <c r="AP129" s="94" t="s">
        <v>185</v>
      </c>
      <c r="AQ129" s="123" t="s">
        <v>191</v>
      </c>
      <c r="AR129" s="94" t="s">
        <v>185</v>
      </c>
      <c r="AS129" s="116" t="s">
        <v>191</v>
      </c>
      <c r="AT129" s="94" t="s">
        <v>185</v>
      </c>
      <c r="AU129" s="94"/>
      <c r="AV129" s="97" t="str">
        <f t="shared" ref="AV129:AV135" si="1776">IF(V129=0,"нет остатка",IF(SUM(BK129:BP129)=0,"Нет планов",IF(BR129&lt;=0,"0-01",IF(BS129&lt;=0,"0-02",IF(BT129&lt;=0,"0-03",IF(BU129&lt;=0,"0-04",IF(BV129&lt;=0,"0-05",IF(BW129&lt;=0,"0-06",IF(BX129&lt;=0,"0-07",IF(BY129&lt;=0,"0-08",IF(BZ129&lt;=0,"0-09",IF(CA129&lt;=0,"0-10",IF(CB129&lt;=0,"0-11",IF(CC129&lt;=0,"0-12",IF(CD129&lt;=0,"0-13",IF(CE129&lt;=0,"0-14",IF(CF129&lt;=0,"0-15",IF(CG129&lt;=0,"0-16",IF(CH129&lt;=0,"0-17",IF(CI129&lt;=0,"0-18",IF(CJ129&lt;=0,"0-19",IF(CK129&lt;=0,"0-20",IF(CL129&lt;=0,"0-21",IF(CM129&lt;=0,"0-22",IF(CN129&lt;=0,"0-23",IF(CO129&lt;=0,"0-24","0-25 более 24"))))))))))))))))))))))))))</f>
        <v>нет остатка</v>
      </c>
      <c r="AW129" s="98">
        <f t="shared" ref="AW129:AW135" si="1777">IF(AT129="Да",W129,0)</f>
        <v>0</v>
      </c>
      <c r="AX129" s="93"/>
      <c r="AY129" s="94">
        <f t="shared" ref="AY129:AY135" si="1778">IF(AX129&gt;6,W129,0)</f>
        <v>0</v>
      </c>
      <c r="AZ129" s="93" t="s">
        <v>1044</v>
      </c>
      <c r="BA129" s="26"/>
      <c r="BB129" s="26"/>
      <c r="BC129" s="27"/>
      <c r="BD129" s="28"/>
      <c r="BE129" s="29">
        <v>0</v>
      </c>
      <c r="BF129" s="29">
        <f t="shared" ref="BF129:BF135" si="1779">BE129*FH129</f>
        <v>0</v>
      </c>
      <c r="BG129" s="29">
        <v>0</v>
      </c>
      <c r="BH129" s="29">
        <f t="shared" ref="BH129:BH135" si="1780">BG129*FH129</f>
        <v>0</v>
      </c>
      <c r="BI129" s="99">
        <v>0</v>
      </c>
      <c r="BJ129" s="109" t="s">
        <v>187</v>
      </c>
      <c r="BK129" s="100">
        <v>16</v>
      </c>
      <c r="BL129" s="100">
        <v>0</v>
      </c>
      <c r="BM129" s="100">
        <v>16</v>
      </c>
      <c r="BN129" s="100">
        <v>0</v>
      </c>
      <c r="BO129" s="100">
        <v>16</v>
      </c>
      <c r="BP129" s="100">
        <v>0</v>
      </c>
      <c r="BQ129" s="95">
        <f t="shared" ref="BQ129:BQ135" si="1781">IF(COUNTIF(BK129:BP129,"&gt;0")=0,0,SUM(BK129:BP129)/COUNTIF(BK129:BP129,"&gt;0"))</f>
        <v>16</v>
      </c>
      <c r="BR129" s="95">
        <f t="shared" ref="BR129:BR135" si="1782">IF(OR(Q129=0,SUM(BK129:BP129)=0,V129&gt;Q129),V129-BK129,Q129-BK129)</f>
        <v>-16</v>
      </c>
      <c r="BS129" s="95">
        <f t="shared" ref="BS129:BW135" si="1783">BR129-BL129</f>
        <v>-16</v>
      </c>
      <c r="BT129" s="95">
        <f t="shared" si="1783"/>
        <v>-32</v>
      </c>
      <c r="BU129" s="95">
        <f t="shared" si="1783"/>
        <v>-32</v>
      </c>
      <c r="BV129" s="95">
        <f t="shared" si="1783"/>
        <v>-48</v>
      </c>
      <c r="BW129" s="95">
        <f t="shared" si="1783"/>
        <v>-48</v>
      </c>
      <c r="BX129" s="95">
        <f t="shared" ref="BX129:CO135" si="1784">BW129-$BQ129</f>
        <v>-64</v>
      </c>
      <c r="BY129" s="95">
        <f t="shared" si="1784"/>
        <v>-80</v>
      </c>
      <c r="BZ129" s="95">
        <f t="shared" si="1784"/>
        <v>-96</v>
      </c>
      <c r="CA129" s="95">
        <f t="shared" si="1784"/>
        <v>-112</v>
      </c>
      <c r="CB129" s="95">
        <f t="shared" si="1784"/>
        <v>-128</v>
      </c>
      <c r="CC129" s="95">
        <f t="shared" si="1784"/>
        <v>-144</v>
      </c>
      <c r="CD129" s="95">
        <f t="shared" si="1784"/>
        <v>-160</v>
      </c>
      <c r="CE129" s="95">
        <f t="shared" si="1784"/>
        <v>-176</v>
      </c>
      <c r="CF129" s="95">
        <f t="shared" si="1784"/>
        <v>-192</v>
      </c>
      <c r="CG129" s="95">
        <f t="shared" si="1784"/>
        <v>-208</v>
      </c>
      <c r="CH129" s="95">
        <f t="shared" si="1784"/>
        <v>-224</v>
      </c>
      <c r="CI129" s="95">
        <f t="shared" si="1784"/>
        <v>-240</v>
      </c>
      <c r="CJ129" s="95">
        <f t="shared" si="1784"/>
        <v>-256</v>
      </c>
      <c r="CK129" s="95">
        <f t="shared" si="1784"/>
        <v>-272</v>
      </c>
      <c r="CL129" s="95">
        <f t="shared" si="1784"/>
        <v>-288</v>
      </c>
      <c r="CM129" s="95">
        <f t="shared" si="1784"/>
        <v>-304</v>
      </c>
      <c r="CN129" s="95">
        <f t="shared" si="1784"/>
        <v>-320</v>
      </c>
      <c r="CO129" s="95">
        <f t="shared" si="1784"/>
        <v>-336</v>
      </c>
      <c r="CP129" s="100">
        <v>12</v>
      </c>
      <c r="CQ129" s="100">
        <v>0</v>
      </c>
      <c r="CR129" s="100">
        <v>0</v>
      </c>
      <c r="CS129" s="100">
        <v>12</v>
      </c>
      <c r="CT129" s="100">
        <v>0</v>
      </c>
      <c r="CU129" s="100">
        <v>0</v>
      </c>
      <c r="CV129" s="101">
        <f t="shared" ref="CV129:CV135" si="1785">IF(COUNTIF(CP129:CU129,"&gt;0")=0,0,SUM(CP129:CU129)/COUNTIF(CP129:CU129,"&gt;0"))</f>
        <v>12</v>
      </c>
      <c r="CW129" s="31" t="s">
        <v>187</v>
      </c>
      <c r="CX129" s="31" t="s">
        <v>187</v>
      </c>
      <c r="CY129" s="62">
        <v>32</v>
      </c>
      <c r="CZ129" s="62">
        <v>12</v>
      </c>
      <c r="DA129" s="102">
        <f t="shared" ref="DA129:DA135" si="1786">IFERROR(CZ129/CY129,0)</f>
        <v>0.375</v>
      </c>
      <c r="DB129" s="62">
        <f t="shared" ref="DB129:DB135" si="1787">CY129*FH129</f>
        <v>1849283.2</v>
      </c>
      <c r="DC129" s="62">
        <f t="shared" ref="DC129:DC135" si="1788">CZ129*FH129</f>
        <v>693481.2</v>
      </c>
      <c r="DD129" s="102">
        <f t="shared" ref="DD129:DD135" si="1789">IFERROR(DC129/DB129,0)</f>
        <v>0.375</v>
      </c>
      <c r="DE129" s="31">
        <v>0</v>
      </c>
      <c r="DG129" s="31">
        <v>0</v>
      </c>
      <c r="DH129" s="48">
        <f t="shared" ref="DH129:DH135" si="1790">IFERROR(ROUNDUP(DG129/$EX129,0)*$EY129,0)</f>
        <v>0</v>
      </c>
      <c r="DI129" s="62">
        <v>0</v>
      </c>
      <c r="DJ129" s="62">
        <v>0</v>
      </c>
      <c r="DK129" s="48">
        <f t="shared" ref="DK129:DK135" si="1791">IFERROR(ROUNDUP(DI129/$EX129,0)*$EY129,0)</f>
        <v>0</v>
      </c>
      <c r="DL129" s="62">
        <v>0</v>
      </c>
      <c r="DM129" s="62">
        <v>0</v>
      </c>
      <c r="DN129" s="62">
        <v>0</v>
      </c>
      <c r="DO129" s="62">
        <v>0</v>
      </c>
      <c r="DP129" s="48">
        <f t="shared" ref="DP129:DP135" si="1792">IFERROR(ROUNDUP(DN129/$EX129,0)*$EY129,0)</f>
        <v>0</v>
      </c>
      <c r="DQ129" s="62">
        <v>0</v>
      </c>
      <c r="DR129" s="62">
        <v>0</v>
      </c>
      <c r="DS129" s="62">
        <v>1.548</v>
      </c>
      <c r="DT129" s="62">
        <v>84466.53</v>
      </c>
      <c r="DU129" s="48">
        <f t="shared" ref="DU129:DU135" si="1793">IFERROR(ROUNDUP(DS129/$EX129,0)*$EY129,0)</f>
        <v>1.5</v>
      </c>
      <c r="DV129" s="62">
        <v>12</v>
      </c>
      <c r="DW129" s="62">
        <v>654615.61</v>
      </c>
      <c r="DX129" s="62">
        <f t="shared" ref="DX129:DX135" si="1794">$DF129*BK129/30</f>
        <v>0</v>
      </c>
      <c r="DY129" s="62">
        <f t="shared" ref="DY129:DY135" si="1795">DX129*$FH129</f>
        <v>0</v>
      </c>
      <c r="DZ129" s="48">
        <f t="shared" ref="DZ129:DZ135" si="1796">IFERROR(ROUNDUP(DX129/$EX129,0)*$EY129,0)</f>
        <v>0</v>
      </c>
      <c r="EA129" s="62">
        <f t="shared" ref="EA129:EA135" si="1797">$DF129*BL129/30</f>
        <v>0</v>
      </c>
      <c r="EB129" s="62">
        <f t="shared" ref="EB129:EB135" si="1798">EA129*$FH129</f>
        <v>0</v>
      </c>
      <c r="EC129" s="48">
        <f t="shared" ref="EC129:EC135" si="1799">IFERROR(ROUNDUP(EA129/$EX129,0)*$EY129,0)</f>
        <v>0</v>
      </c>
      <c r="ED129" s="62">
        <f t="shared" ref="ED129:ED135" si="1800">$DF129*BM129/30</f>
        <v>0</v>
      </c>
      <c r="EE129" s="62">
        <f t="shared" ref="EE129:EE135" si="1801">ED129*$FH129</f>
        <v>0</v>
      </c>
      <c r="EF129" s="48">
        <f t="shared" ref="EF129:EF135" si="1802">IFERROR(ROUNDUP(ED129/$EX129,0)*$EY129,0)</f>
        <v>0</v>
      </c>
      <c r="EG129" s="62">
        <f t="shared" ref="EG129:EG135" si="1803">$DF129*BN129/30</f>
        <v>0</v>
      </c>
      <c r="EH129" s="62">
        <f t="shared" ref="EH129:EH135" si="1804">EG129*$FH129</f>
        <v>0</v>
      </c>
      <c r="EI129" s="48">
        <f t="shared" ref="EI129:EI135" si="1805">IFERROR(ROUNDUP(EG129/$EX129,0)*$EY129,0)</f>
        <v>0</v>
      </c>
      <c r="EJ129" s="62">
        <f t="shared" ref="EJ129:EJ135" si="1806">$DF129*BO129/30</f>
        <v>0</v>
      </c>
      <c r="EK129" s="62">
        <f t="shared" ref="EK129:EK135" si="1807">EJ129*$FH129</f>
        <v>0</v>
      </c>
      <c r="EL129" s="48">
        <f t="shared" ref="EL129:EL135" si="1808">IFERROR(ROUNDUP(EJ129/$EX129,0)*$EY129,0)</f>
        <v>0</v>
      </c>
      <c r="EM129" s="62">
        <f t="shared" ref="EM129:EM135" si="1809">$DF129*BP129/30</f>
        <v>0</v>
      </c>
      <c r="EN129" s="62">
        <f t="shared" ref="EN129:EN135" si="1810">EM129*$FH129</f>
        <v>0</v>
      </c>
      <c r="EO129" s="48">
        <f t="shared" ref="EO129:EO135" si="1811">IFERROR(ROUNDUP(EM129/$EX129,0)*$EY129,0)</f>
        <v>0</v>
      </c>
      <c r="EP129" s="62">
        <f t="shared" ref="EP129:ER135" si="1812">BK129*$FH129</f>
        <v>924641.6</v>
      </c>
      <c r="EQ129" s="62">
        <f t="shared" si="1812"/>
        <v>0</v>
      </c>
      <c r="ER129" s="62">
        <f t="shared" si="1812"/>
        <v>924641.6</v>
      </c>
      <c r="ES129" s="62">
        <f t="shared" ref="ES129:EU135" si="1813">BN129*$FH129</f>
        <v>0</v>
      </c>
      <c r="ET129" s="62">
        <f t="shared" si="1813"/>
        <v>924641.6</v>
      </c>
      <c r="EU129" s="62">
        <f t="shared" si="1813"/>
        <v>0</v>
      </c>
      <c r="EV129" s="31" t="s">
        <v>498</v>
      </c>
      <c r="EW129" s="103">
        <v>0</v>
      </c>
      <c r="EX129" s="104">
        <v>4</v>
      </c>
      <c r="EY129" s="104">
        <v>1.5</v>
      </c>
      <c r="EZ129" s="104"/>
      <c r="FA129" s="104"/>
      <c r="FB129" s="119"/>
      <c r="FC129" s="119"/>
      <c r="FE129" s="105">
        <v>55019.86</v>
      </c>
      <c r="FF129" s="105">
        <v>57790.1</v>
      </c>
      <c r="FG129" s="105">
        <v>57790.1</v>
      </c>
      <c r="FH129" s="106">
        <v>57790.1</v>
      </c>
      <c r="FI129" s="107" t="b">
        <f t="shared" ref="FI129:FI135" si="1814">EXACT(AT129,AP129)</f>
        <v>1</v>
      </c>
      <c r="FJ129" s="34"/>
      <c r="FK129" s="104">
        <v>0</v>
      </c>
      <c r="FL129" s="104">
        <v>0</v>
      </c>
      <c r="FM129" s="104">
        <v>0</v>
      </c>
      <c r="FN129" s="104">
        <v>0</v>
      </c>
      <c r="FO129" s="104">
        <v>0</v>
      </c>
      <c r="FP129" s="104"/>
      <c r="FQ129" s="104">
        <v>0</v>
      </c>
      <c r="FR129" s="104" t="b">
        <f t="shared" si="1033"/>
        <v>0</v>
      </c>
      <c r="FS129" s="104" t="b">
        <f t="shared" si="1034"/>
        <v>0</v>
      </c>
      <c r="FT129" s="104" t="b">
        <f t="shared" si="1035"/>
        <v>0</v>
      </c>
      <c r="FU129" s="104" t="b">
        <f t="shared" si="1036"/>
        <v>0</v>
      </c>
      <c r="FV129" s="104" t="b">
        <f t="shared" si="1037"/>
        <v>1</v>
      </c>
      <c r="FW129" s="104"/>
      <c r="FX129" s="104" t="b">
        <f t="shared" ref="FX129:FX135" si="1815">EXACT(FQ129,BI129)</f>
        <v>1</v>
      </c>
      <c r="FY129" s="104" t="s">
        <v>214</v>
      </c>
      <c r="FZ129" s="104" t="b">
        <f t="shared" ref="FZ129:FZ135" si="1816">EXACT(FY129,C129)</f>
        <v>1</v>
      </c>
      <c r="GA129" s="104">
        <v>0</v>
      </c>
      <c r="GB129" s="104" t="s">
        <v>207</v>
      </c>
      <c r="GC129" s="104"/>
      <c r="GD129" s="104" t="s">
        <v>214</v>
      </c>
      <c r="GE129" s="104">
        <v>0</v>
      </c>
      <c r="GF129" s="104" t="e">
        <v>#N/A</v>
      </c>
      <c r="GG129" s="104">
        <v>0</v>
      </c>
      <c r="GH129" s="104" t="b">
        <f t="shared" ref="GH129:GH135" si="1817">EXACT(GD129,C129)</f>
        <v>1</v>
      </c>
      <c r="GI129" s="108" t="b">
        <f t="shared" ref="GI129:GI135" si="1818">EXACT(GG129,G129)</f>
        <v>0</v>
      </c>
    </row>
    <row r="130" spans="1:192" s="31" customFormat="1" hidden="1" x14ac:dyDescent="0.25">
      <c r="A130" s="109">
        <v>167830</v>
      </c>
      <c r="B130" s="109">
        <v>0</v>
      </c>
      <c r="C130" s="110" t="s">
        <v>214</v>
      </c>
      <c r="D130" s="109" t="s">
        <v>464</v>
      </c>
      <c r="E130" s="109" t="s">
        <v>465</v>
      </c>
      <c r="F130" s="109" t="s">
        <v>207</v>
      </c>
      <c r="G130" s="110"/>
      <c r="H130" s="109" t="s">
        <v>188</v>
      </c>
      <c r="I130" s="109" t="s">
        <v>312</v>
      </c>
      <c r="J130" s="109" t="s">
        <v>312</v>
      </c>
      <c r="K130" s="109"/>
      <c r="L130" s="109">
        <v>0</v>
      </c>
      <c r="M130" s="109"/>
      <c r="N130" s="111">
        <v>0</v>
      </c>
      <c r="O130" s="111">
        <v>0</v>
      </c>
      <c r="P130" s="111" t="str">
        <f t="shared" si="1760"/>
        <v>нет минмакс</v>
      </c>
      <c r="Q130" s="95">
        <v>131</v>
      </c>
      <c r="R130" s="95">
        <f t="shared" si="1761"/>
        <v>463149.18999999994</v>
      </c>
      <c r="S130" s="112">
        <v>131</v>
      </c>
      <c r="T130" s="112">
        <v>463149.18999999994</v>
      </c>
      <c r="U130" s="112">
        <f t="shared" si="1762"/>
        <v>49.5</v>
      </c>
      <c r="V130" s="113">
        <f t="shared" si="1763"/>
        <v>131</v>
      </c>
      <c r="W130" s="113">
        <f t="shared" si="1764"/>
        <v>463149.18999999994</v>
      </c>
      <c r="X130" s="113">
        <f t="shared" si="1765"/>
        <v>49.5</v>
      </c>
      <c r="Y130" s="113"/>
      <c r="Z130" s="95">
        <v>131</v>
      </c>
      <c r="AA130" s="95">
        <v>0</v>
      </c>
      <c r="AB130" s="95">
        <v>0</v>
      </c>
      <c r="AC130" s="95">
        <v>0</v>
      </c>
      <c r="AD130" s="95">
        <v>0</v>
      </c>
      <c r="AE130" s="95">
        <f t="shared" si="1766"/>
        <v>0</v>
      </c>
      <c r="AF130" s="95">
        <f t="shared" si="1767"/>
        <v>0</v>
      </c>
      <c r="AG130" s="114">
        <v>0</v>
      </c>
      <c r="AH130" s="95">
        <f t="shared" si="1768"/>
        <v>131</v>
      </c>
      <c r="AI130" s="115">
        <f t="shared" si="1769"/>
        <v>463149.18999999994</v>
      </c>
      <c r="AJ130" s="95">
        <f t="shared" si="1770"/>
        <v>0</v>
      </c>
      <c r="AK130" s="95">
        <f t="shared" si="1771"/>
        <v>12</v>
      </c>
      <c r="AL130" s="95">
        <f t="shared" si="1772"/>
        <v>19</v>
      </c>
      <c r="AM130" s="95">
        <f t="shared" si="1773"/>
        <v>52</v>
      </c>
      <c r="AN130" s="95">
        <f t="shared" si="1774"/>
        <v>151.15384615384616</v>
      </c>
      <c r="AO130" s="95" t="str">
        <f t="shared" si="1775"/>
        <v>&gt; 120 дней</v>
      </c>
      <c r="AP130" s="29" t="s">
        <v>195</v>
      </c>
      <c r="AQ130" s="116" t="s">
        <v>205</v>
      </c>
      <c r="AR130" s="29" t="s">
        <v>195</v>
      </c>
      <c r="AS130" s="116" t="s">
        <v>231</v>
      </c>
      <c r="AT130" s="25" t="s">
        <v>195</v>
      </c>
      <c r="AU130" s="25"/>
      <c r="AV130" s="97" t="str">
        <f t="shared" si="1776"/>
        <v>0-10</v>
      </c>
      <c r="AW130" s="117">
        <f t="shared" si="1777"/>
        <v>463149.18999999994</v>
      </c>
      <c r="AX130" s="14">
        <f>MONTH(BC130)-6</f>
        <v>4</v>
      </c>
      <c r="AY130" s="25">
        <f t="shared" si="1778"/>
        <v>0</v>
      </c>
      <c r="AZ130" s="109" t="s">
        <v>1044</v>
      </c>
      <c r="BA130" s="26" t="s">
        <v>196</v>
      </c>
      <c r="BB130" s="26" t="s">
        <v>466</v>
      </c>
      <c r="BC130" s="27">
        <v>45960</v>
      </c>
      <c r="BD130" s="28"/>
      <c r="BE130" s="29">
        <v>0</v>
      </c>
      <c r="BF130" s="29">
        <f t="shared" si="1779"/>
        <v>0</v>
      </c>
      <c r="BG130" s="29">
        <v>0</v>
      </c>
      <c r="BH130" s="29">
        <f t="shared" si="1780"/>
        <v>0</v>
      </c>
      <c r="BI130" s="99">
        <v>0</v>
      </c>
      <c r="BJ130" s="109">
        <v>0</v>
      </c>
      <c r="BK130" s="95">
        <v>26</v>
      </c>
      <c r="BL130" s="95">
        <v>0</v>
      </c>
      <c r="BM130" s="95">
        <v>26</v>
      </c>
      <c r="BN130" s="95">
        <v>0</v>
      </c>
      <c r="BO130" s="95">
        <v>0</v>
      </c>
      <c r="BP130" s="95">
        <v>0</v>
      </c>
      <c r="BQ130" s="95">
        <f t="shared" si="1781"/>
        <v>26</v>
      </c>
      <c r="BR130" s="95">
        <f t="shared" si="1782"/>
        <v>105</v>
      </c>
      <c r="BS130" s="95">
        <f t="shared" si="1783"/>
        <v>105</v>
      </c>
      <c r="BT130" s="95">
        <f t="shared" si="1783"/>
        <v>79</v>
      </c>
      <c r="BU130" s="95">
        <f t="shared" si="1783"/>
        <v>79</v>
      </c>
      <c r="BV130" s="95">
        <f t="shared" si="1783"/>
        <v>79</v>
      </c>
      <c r="BW130" s="95">
        <f t="shared" si="1783"/>
        <v>79</v>
      </c>
      <c r="BX130" s="95">
        <f t="shared" si="1784"/>
        <v>53</v>
      </c>
      <c r="BY130" s="95">
        <f t="shared" si="1784"/>
        <v>27</v>
      </c>
      <c r="BZ130" s="95">
        <f t="shared" si="1784"/>
        <v>1</v>
      </c>
      <c r="CA130" s="95">
        <f t="shared" si="1784"/>
        <v>-25</v>
      </c>
      <c r="CB130" s="95">
        <f t="shared" si="1784"/>
        <v>-51</v>
      </c>
      <c r="CC130" s="95">
        <f t="shared" si="1784"/>
        <v>-77</v>
      </c>
      <c r="CD130" s="95">
        <f t="shared" si="1784"/>
        <v>-103</v>
      </c>
      <c r="CE130" s="95">
        <f t="shared" si="1784"/>
        <v>-129</v>
      </c>
      <c r="CF130" s="95">
        <f t="shared" si="1784"/>
        <v>-155</v>
      </c>
      <c r="CG130" s="95">
        <f t="shared" si="1784"/>
        <v>-181</v>
      </c>
      <c r="CH130" s="95">
        <f t="shared" si="1784"/>
        <v>-207</v>
      </c>
      <c r="CI130" s="95">
        <f t="shared" si="1784"/>
        <v>-233</v>
      </c>
      <c r="CJ130" s="95">
        <f t="shared" si="1784"/>
        <v>-259</v>
      </c>
      <c r="CK130" s="95">
        <f t="shared" si="1784"/>
        <v>-285</v>
      </c>
      <c r="CL130" s="95">
        <f t="shared" si="1784"/>
        <v>-311</v>
      </c>
      <c r="CM130" s="95">
        <f t="shared" si="1784"/>
        <v>-337</v>
      </c>
      <c r="CN130" s="95">
        <f t="shared" si="1784"/>
        <v>-363</v>
      </c>
      <c r="CO130" s="95">
        <f t="shared" si="1784"/>
        <v>-389</v>
      </c>
      <c r="CP130" s="100">
        <v>7</v>
      </c>
      <c r="CQ130" s="100">
        <v>0</v>
      </c>
      <c r="CR130" s="100">
        <v>0</v>
      </c>
      <c r="CS130" s="100">
        <v>12</v>
      </c>
      <c r="CT130" s="100">
        <v>0</v>
      </c>
      <c r="CU130" s="100">
        <v>0</v>
      </c>
      <c r="CV130" s="121">
        <f t="shared" si="1785"/>
        <v>9.5</v>
      </c>
      <c r="CW130" s="31">
        <v>0</v>
      </c>
      <c r="CX130" s="31">
        <v>4</v>
      </c>
      <c r="CY130" s="62">
        <v>0</v>
      </c>
      <c r="CZ130" s="62">
        <v>0</v>
      </c>
      <c r="DA130" s="102">
        <f t="shared" si="1786"/>
        <v>0</v>
      </c>
      <c r="DB130" s="62">
        <f t="shared" si="1787"/>
        <v>0</v>
      </c>
      <c r="DC130" s="62">
        <f t="shared" si="1788"/>
        <v>0</v>
      </c>
      <c r="DD130" s="102">
        <f t="shared" si="1789"/>
        <v>0</v>
      </c>
      <c r="DE130" s="31">
        <v>0</v>
      </c>
      <c r="DF130" s="31">
        <v>10</v>
      </c>
      <c r="DG130" s="31">
        <v>127</v>
      </c>
      <c r="DH130" s="48">
        <f t="shared" si="1790"/>
        <v>48</v>
      </c>
      <c r="DI130" s="62">
        <v>143</v>
      </c>
      <c r="DJ130" s="62">
        <v>505574.52</v>
      </c>
      <c r="DK130" s="48">
        <f t="shared" si="1791"/>
        <v>54</v>
      </c>
      <c r="DL130" s="62">
        <v>0</v>
      </c>
      <c r="DM130" s="62">
        <v>0</v>
      </c>
      <c r="DN130" s="62">
        <v>143</v>
      </c>
      <c r="DO130" s="62">
        <v>505574.52</v>
      </c>
      <c r="DP130" s="48">
        <f t="shared" si="1792"/>
        <v>54</v>
      </c>
      <c r="DQ130" s="62">
        <v>0</v>
      </c>
      <c r="DR130" s="62">
        <v>0</v>
      </c>
      <c r="DS130" s="62">
        <v>139.517</v>
      </c>
      <c r="DT130" s="62">
        <v>493283.22200000001</v>
      </c>
      <c r="DU130" s="48">
        <f t="shared" si="1793"/>
        <v>52.5</v>
      </c>
      <c r="DV130" s="62">
        <v>12</v>
      </c>
      <c r="DW130" s="62">
        <v>42567.412500000006</v>
      </c>
      <c r="DX130" s="62">
        <f t="shared" si="1794"/>
        <v>8.6666666666666661</v>
      </c>
      <c r="DY130" s="62">
        <f t="shared" si="1795"/>
        <v>30640.91333333333</v>
      </c>
      <c r="DZ130" s="48">
        <f t="shared" si="1796"/>
        <v>4.5</v>
      </c>
      <c r="EA130" s="62">
        <f t="shared" si="1797"/>
        <v>0</v>
      </c>
      <c r="EB130" s="62">
        <f t="shared" si="1798"/>
        <v>0</v>
      </c>
      <c r="EC130" s="48">
        <f t="shared" si="1799"/>
        <v>0</v>
      </c>
      <c r="ED130" s="62">
        <f t="shared" si="1800"/>
        <v>8.6666666666666661</v>
      </c>
      <c r="EE130" s="62">
        <f t="shared" si="1801"/>
        <v>30640.91333333333</v>
      </c>
      <c r="EF130" s="48">
        <f t="shared" si="1802"/>
        <v>4.5</v>
      </c>
      <c r="EG130" s="62">
        <f t="shared" si="1803"/>
        <v>0</v>
      </c>
      <c r="EH130" s="62">
        <f t="shared" si="1804"/>
        <v>0</v>
      </c>
      <c r="EI130" s="48">
        <f t="shared" si="1805"/>
        <v>0</v>
      </c>
      <c r="EJ130" s="62">
        <f t="shared" si="1806"/>
        <v>0</v>
      </c>
      <c r="EK130" s="62">
        <f t="shared" si="1807"/>
        <v>0</v>
      </c>
      <c r="EL130" s="48">
        <f t="shared" si="1808"/>
        <v>0</v>
      </c>
      <c r="EM130" s="62">
        <f t="shared" si="1809"/>
        <v>0</v>
      </c>
      <c r="EN130" s="62">
        <f t="shared" si="1810"/>
        <v>0</v>
      </c>
      <c r="EO130" s="48">
        <f t="shared" si="1811"/>
        <v>0</v>
      </c>
      <c r="EP130" s="62">
        <f t="shared" si="1812"/>
        <v>91922.739999999991</v>
      </c>
      <c r="EQ130" s="62">
        <f t="shared" si="1812"/>
        <v>0</v>
      </c>
      <c r="ER130" s="62">
        <f t="shared" si="1812"/>
        <v>91922.739999999991</v>
      </c>
      <c r="ES130" s="62">
        <f t="shared" si="1813"/>
        <v>0</v>
      </c>
      <c r="ET130" s="62">
        <f t="shared" si="1813"/>
        <v>0</v>
      </c>
      <c r="EU130" s="62">
        <f t="shared" si="1813"/>
        <v>0</v>
      </c>
      <c r="EV130" s="31" t="s">
        <v>192</v>
      </c>
      <c r="EW130" s="103">
        <v>0</v>
      </c>
      <c r="EX130" s="31">
        <v>4</v>
      </c>
      <c r="EY130" s="31">
        <v>1.5</v>
      </c>
      <c r="FB130" s="119"/>
      <c r="FC130" s="119"/>
      <c r="FE130" s="105">
        <v>3535.49</v>
      </c>
      <c r="FF130" s="105">
        <v>3535.49</v>
      </c>
      <c r="FG130" s="105">
        <v>3535.49</v>
      </c>
      <c r="FH130" s="106">
        <v>3535.49</v>
      </c>
      <c r="FI130" s="107" t="b">
        <f t="shared" si="1814"/>
        <v>1</v>
      </c>
      <c r="FJ130" s="34"/>
      <c r="FK130" s="104" t="s">
        <v>196</v>
      </c>
      <c r="FL130" s="104" t="s">
        <v>466</v>
      </c>
      <c r="FM130" s="104">
        <v>45960</v>
      </c>
      <c r="FN130" s="104">
        <v>0</v>
      </c>
      <c r="FO130" s="104">
        <v>0</v>
      </c>
      <c r="FP130" s="104"/>
      <c r="FQ130" s="104">
        <v>0</v>
      </c>
      <c r="FR130" s="103" t="b">
        <f t="shared" si="1033"/>
        <v>1</v>
      </c>
      <c r="FS130" s="103" t="b">
        <f t="shared" si="1034"/>
        <v>1</v>
      </c>
      <c r="FT130" s="103" t="b">
        <f t="shared" si="1035"/>
        <v>1</v>
      </c>
      <c r="FU130" s="103" t="b">
        <f t="shared" si="1036"/>
        <v>0</v>
      </c>
      <c r="FV130" s="103" t="b">
        <f t="shared" si="1037"/>
        <v>1</v>
      </c>
      <c r="FW130" s="103"/>
      <c r="FX130" s="120" t="b">
        <f t="shared" si="1815"/>
        <v>1</v>
      </c>
      <c r="FY130" s="104" t="s">
        <v>214</v>
      </c>
      <c r="FZ130" s="104" t="b">
        <f t="shared" si="1816"/>
        <v>1</v>
      </c>
      <c r="GA130" s="104">
        <v>0</v>
      </c>
      <c r="GB130" s="104" t="s">
        <v>207</v>
      </c>
      <c r="GD130" s="104" t="s">
        <v>214</v>
      </c>
      <c r="GE130" s="104">
        <v>0</v>
      </c>
      <c r="GF130" s="104" t="e">
        <v>#N/A</v>
      </c>
      <c r="GG130" s="104">
        <v>0</v>
      </c>
      <c r="GH130" s="104" t="b">
        <f t="shared" si="1817"/>
        <v>1</v>
      </c>
      <c r="GI130" s="8" t="b">
        <f t="shared" si="1818"/>
        <v>0</v>
      </c>
    </row>
    <row r="131" spans="1:192" s="31" customFormat="1" hidden="1" x14ac:dyDescent="0.25">
      <c r="A131" s="109">
        <v>167937</v>
      </c>
      <c r="B131" s="109">
        <v>102800</v>
      </c>
      <c r="C131" s="110" t="s">
        <v>214</v>
      </c>
      <c r="D131" s="109" t="s">
        <v>464</v>
      </c>
      <c r="E131" s="109" t="s">
        <v>467</v>
      </c>
      <c r="F131" s="109" t="s">
        <v>207</v>
      </c>
      <c r="G131" s="110"/>
      <c r="H131" s="109" t="s">
        <v>188</v>
      </c>
      <c r="I131" s="109" t="s">
        <v>189</v>
      </c>
      <c r="J131" s="109" t="s">
        <v>189</v>
      </c>
      <c r="K131" s="109"/>
      <c r="L131" s="109">
        <v>0</v>
      </c>
      <c r="M131" s="109"/>
      <c r="N131" s="111">
        <v>0</v>
      </c>
      <c r="O131" s="111">
        <v>0</v>
      </c>
      <c r="P131" s="111" t="str">
        <f t="shared" si="1760"/>
        <v>нет минмакс</v>
      </c>
      <c r="Q131" s="95">
        <v>10</v>
      </c>
      <c r="R131" s="95">
        <f t="shared" si="1761"/>
        <v>631.30000000000007</v>
      </c>
      <c r="S131" s="112">
        <v>10</v>
      </c>
      <c r="T131" s="112">
        <v>631.30000000000007</v>
      </c>
      <c r="U131" s="112">
        <f t="shared" si="1762"/>
        <v>0</v>
      </c>
      <c r="V131" s="113">
        <f t="shared" si="1763"/>
        <v>10</v>
      </c>
      <c r="W131" s="113">
        <f t="shared" si="1764"/>
        <v>631.30000000000007</v>
      </c>
      <c r="X131" s="113">
        <f t="shared" si="1765"/>
        <v>0</v>
      </c>
      <c r="Y131" s="113"/>
      <c r="Z131" s="95">
        <v>10</v>
      </c>
      <c r="AA131" s="95">
        <v>0</v>
      </c>
      <c r="AB131" s="95">
        <v>0</v>
      </c>
      <c r="AC131" s="95">
        <v>0</v>
      </c>
      <c r="AD131" s="95">
        <v>0</v>
      </c>
      <c r="AE131" s="95">
        <f t="shared" si="1766"/>
        <v>0</v>
      </c>
      <c r="AF131" s="95">
        <f t="shared" si="1767"/>
        <v>0</v>
      </c>
      <c r="AG131" s="114">
        <v>0</v>
      </c>
      <c r="AH131" s="95">
        <f t="shared" si="1768"/>
        <v>10</v>
      </c>
      <c r="AI131" s="115">
        <f t="shared" si="1769"/>
        <v>631.30000000000007</v>
      </c>
      <c r="AJ131" s="95">
        <f t="shared" si="1770"/>
        <v>0</v>
      </c>
      <c r="AK131" s="95">
        <f t="shared" si="1771"/>
        <v>12</v>
      </c>
      <c r="AL131" s="95">
        <f t="shared" si="1772"/>
        <v>494</v>
      </c>
      <c r="AM131" s="95">
        <f t="shared" si="1773"/>
        <v>52</v>
      </c>
      <c r="AN131" s="95">
        <f t="shared" si="1774"/>
        <v>11.538461538461538</v>
      </c>
      <c r="AO131" s="95" t="str">
        <f t="shared" si="1775"/>
        <v>&lt; 30 дней</v>
      </c>
      <c r="AP131" s="29" t="s">
        <v>185</v>
      </c>
      <c r="AQ131" s="116" t="s">
        <v>186</v>
      </c>
      <c r="AR131" s="29" t="s">
        <v>185</v>
      </c>
      <c r="AS131" s="116" t="s">
        <v>190</v>
      </c>
      <c r="AT131" s="25" t="s">
        <v>185</v>
      </c>
      <c r="AU131" s="25"/>
      <c r="AV131" s="97" t="str">
        <f t="shared" si="1776"/>
        <v>0-01</v>
      </c>
      <c r="AW131" s="117">
        <f t="shared" si="1777"/>
        <v>0</v>
      </c>
      <c r="AX131" s="118"/>
      <c r="AY131" s="25">
        <f t="shared" si="1778"/>
        <v>0</v>
      </c>
      <c r="AZ131" s="109" t="s">
        <v>1044</v>
      </c>
      <c r="BA131" s="26"/>
      <c r="BB131" s="26"/>
      <c r="BC131" s="27"/>
      <c r="BD131" s="28"/>
      <c r="BE131" s="29">
        <v>0</v>
      </c>
      <c r="BF131" s="29">
        <f t="shared" si="1779"/>
        <v>0</v>
      </c>
      <c r="BG131" s="29">
        <v>0</v>
      </c>
      <c r="BH131" s="29">
        <f t="shared" si="1780"/>
        <v>0</v>
      </c>
      <c r="BI131" s="99">
        <v>0</v>
      </c>
      <c r="BJ131" s="109">
        <v>0</v>
      </c>
      <c r="BK131" s="95">
        <v>26</v>
      </c>
      <c r="BL131" s="95">
        <v>0</v>
      </c>
      <c r="BM131" s="95">
        <v>26</v>
      </c>
      <c r="BN131" s="95">
        <v>0</v>
      </c>
      <c r="BO131" s="95">
        <v>0</v>
      </c>
      <c r="BP131" s="95">
        <v>0</v>
      </c>
      <c r="BQ131" s="95">
        <f t="shared" si="1781"/>
        <v>26</v>
      </c>
      <c r="BR131" s="95">
        <f t="shared" si="1782"/>
        <v>-16</v>
      </c>
      <c r="BS131" s="95">
        <f t="shared" si="1783"/>
        <v>-16</v>
      </c>
      <c r="BT131" s="95">
        <f t="shared" si="1783"/>
        <v>-42</v>
      </c>
      <c r="BU131" s="95">
        <f t="shared" si="1783"/>
        <v>-42</v>
      </c>
      <c r="BV131" s="95">
        <f t="shared" si="1783"/>
        <v>-42</v>
      </c>
      <c r="BW131" s="95">
        <f t="shared" si="1783"/>
        <v>-42</v>
      </c>
      <c r="BX131" s="95">
        <f t="shared" si="1784"/>
        <v>-68</v>
      </c>
      <c r="BY131" s="95">
        <f t="shared" si="1784"/>
        <v>-94</v>
      </c>
      <c r="BZ131" s="95">
        <f t="shared" si="1784"/>
        <v>-120</v>
      </c>
      <c r="CA131" s="95">
        <f t="shared" si="1784"/>
        <v>-146</v>
      </c>
      <c r="CB131" s="95">
        <f t="shared" si="1784"/>
        <v>-172</v>
      </c>
      <c r="CC131" s="95">
        <f t="shared" si="1784"/>
        <v>-198</v>
      </c>
      <c r="CD131" s="95">
        <f t="shared" si="1784"/>
        <v>-224</v>
      </c>
      <c r="CE131" s="95">
        <f t="shared" si="1784"/>
        <v>-250</v>
      </c>
      <c r="CF131" s="95">
        <f t="shared" si="1784"/>
        <v>-276</v>
      </c>
      <c r="CG131" s="95">
        <f t="shared" si="1784"/>
        <v>-302</v>
      </c>
      <c r="CH131" s="95">
        <f t="shared" si="1784"/>
        <v>-328</v>
      </c>
      <c r="CI131" s="95">
        <f t="shared" si="1784"/>
        <v>-354</v>
      </c>
      <c r="CJ131" s="95">
        <f t="shared" si="1784"/>
        <v>-380</v>
      </c>
      <c r="CK131" s="95">
        <f t="shared" si="1784"/>
        <v>-406</v>
      </c>
      <c r="CL131" s="95">
        <f t="shared" si="1784"/>
        <v>-432</v>
      </c>
      <c r="CM131" s="95">
        <f t="shared" si="1784"/>
        <v>-458</v>
      </c>
      <c r="CN131" s="95">
        <f t="shared" si="1784"/>
        <v>-484</v>
      </c>
      <c r="CO131" s="95">
        <f t="shared" si="1784"/>
        <v>-510</v>
      </c>
      <c r="CP131" s="100">
        <v>7</v>
      </c>
      <c r="CQ131" s="100">
        <v>0</v>
      </c>
      <c r="CR131" s="100">
        <v>475</v>
      </c>
      <c r="CS131" s="100">
        <v>12</v>
      </c>
      <c r="CT131" s="100">
        <v>0</v>
      </c>
      <c r="CU131" s="100">
        <v>0</v>
      </c>
      <c r="CV131" s="121">
        <f t="shared" si="1785"/>
        <v>164.66666666666666</v>
      </c>
      <c r="CW131" s="31">
        <v>0</v>
      </c>
      <c r="CX131" s="31">
        <v>0</v>
      </c>
      <c r="CY131" s="62">
        <v>0</v>
      </c>
      <c r="CZ131" s="62">
        <v>0</v>
      </c>
      <c r="DA131" s="102">
        <f t="shared" si="1786"/>
        <v>0</v>
      </c>
      <c r="DB131" s="62">
        <f t="shared" si="1787"/>
        <v>0</v>
      </c>
      <c r="DC131" s="62">
        <f t="shared" si="1788"/>
        <v>0</v>
      </c>
      <c r="DD131" s="102">
        <f t="shared" si="1789"/>
        <v>0</v>
      </c>
      <c r="DE131" s="31">
        <v>0</v>
      </c>
      <c r="DF131" s="31">
        <v>90</v>
      </c>
      <c r="DG131" s="31">
        <v>0</v>
      </c>
      <c r="DH131" s="48">
        <f t="shared" si="1790"/>
        <v>0</v>
      </c>
      <c r="DI131" s="62">
        <v>475</v>
      </c>
      <c r="DJ131" s="62">
        <v>29986.059999999998</v>
      </c>
      <c r="DK131" s="48">
        <f t="shared" si="1791"/>
        <v>0</v>
      </c>
      <c r="DL131" s="62">
        <v>0</v>
      </c>
      <c r="DM131" s="62">
        <v>0</v>
      </c>
      <c r="DN131" s="62">
        <v>186.607</v>
      </c>
      <c r="DO131" s="62">
        <v>11780.238000000001</v>
      </c>
      <c r="DP131" s="48">
        <f t="shared" si="1792"/>
        <v>0</v>
      </c>
      <c r="DQ131" s="62">
        <v>475</v>
      </c>
      <c r="DR131" s="62">
        <v>29986.06</v>
      </c>
      <c r="DS131" s="62">
        <v>6.1280000000000001</v>
      </c>
      <c r="DT131" s="62">
        <v>386.91700000000003</v>
      </c>
      <c r="DU131" s="48">
        <f t="shared" si="1793"/>
        <v>0</v>
      </c>
      <c r="DV131" s="62">
        <v>12</v>
      </c>
      <c r="DW131" s="62">
        <v>757.54293103448276</v>
      </c>
      <c r="DX131" s="62">
        <f t="shared" si="1794"/>
        <v>78</v>
      </c>
      <c r="DY131" s="62">
        <f t="shared" si="1795"/>
        <v>4924.1400000000003</v>
      </c>
      <c r="DZ131" s="48">
        <f t="shared" si="1796"/>
        <v>0</v>
      </c>
      <c r="EA131" s="62">
        <f t="shared" si="1797"/>
        <v>0</v>
      </c>
      <c r="EB131" s="62">
        <f t="shared" si="1798"/>
        <v>0</v>
      </c>
      <c r="EC131" s="48">
        <f t="shared" si="1799"/>
        <v>0</v>
      </c>
      <c r="ED131" s="62">
        <f t="shared" si="1800"/>
        <v>78</v>
      </c>
      <c r="EE131" s="62">
        <f t="shared" si="1801"/>
        <v>4924.1400000000003</v>
      </c>
      <c r="EF131" s="48">
        <f t="shared" si="1802"/>
        <v>0</v>
      </c>
      <c r="EG131" s="62">
        <f t="shared" si="1803"/>
        <v>0</v>
      </c>
      <c r="EH131" s="62">
        <f t="shared" si="1804"/>
        <v>0</v>
      </c>
      <c r="EI131" s="48">
        <f t="shared" si="1805"/>
        <v>0</v>
      </c>
      <c r="EJ131" s="62">
        <f t="shared" si="1806"/>
        <v>0</v>
      </c>
      <c r="EK131" s="62">
        <f t="shared" si="1807"/>
        <v>0</v>
      </c>
      <c r="EL131" s="48">
        <f t="shared" si="1808"/>
        <v>0</v>
      </c>
      <c r="EM131" s="62">
        <f t="shared" si="1809"/>
        <v>0</v>
      </c>
      <c r="EN131" s="62">
        <f t="shared" si="1810"/>
        <v>0</v>
      </c>
      <c r="EO131" s="48">
        <f t="shared" si="1811"/>
        <v>0</v>
      </c>
      <c r="EP131" s="62">
        <f t="shared" si="1812"/>
        <v>1641.38</v>
      </c>
      <c r="EQ131" s="62">
        <f t="shared" si="1812"/>
        <v>0</v>
      </c>
      <c r="ER131" s="62">
        <f t="shared" si="1812"/>
        <v>1641.38</v>
      </c>
      <c r="ES131" s="62">
        <f t="shared" si="1813"/>
        <v>0</v>
      </c>
      <c r="ET131" s="62">
        <f t="shared" si="1813"/>
        <v>0</v>
      </c>
      <c r="EU131" s="62">
        <f t="shared" si="1813"/>
        <v>0</v>
      </c>
      <c r="EV131" s="31" t="s">
        <v>192</v>
      </c>
      <c r="EW131" s="103">
        <v>0</v>
      </c>
      <c r="EX131" s="31">
        <v>0</v>
      </c>
      <c r="EY131" s="31">
        <v>0</v>
      </c>
      <c r="FB131" s="119"/>
      <c r="FC131" s="119"/>
      <c r="FE131" s="105">
        <v>63.13</v>
      </c>
      <c r="FF131" s="105">
        <v>63.13</v>
      </c>
      <c r="FG131" s="105">
        <v>63.13</v>
      </c>
      <c r="FH131" s="106">
        <v>63.13</v>
      </c>
      <c r="FI131" s="107" t="b">
        <f t="shared" si="1814"/>
        <v>1</v>
      </c>
      <c r="FJ131" s="34"/>
      <c r="FK131" s="104">
        <v>0</v>
      </c>
      <c r="FL131" s="104">
        <v>0</v>
      </c>
      <c r="FM131" s="104">
        <v>0</v>
      </c>
      <c r="FN131" s="104">
        <v>0</v>
      </c>
      <c r="FO131" s="104">
        <v>0</v>
      </c>
      <c r="FP131" s="104"/>
      <c r="FQ131" s="104">
        <v>0</v>
      </c>
      <c r="FR131" s="103" t="b">
        <f t="shared" si="1033"/>
        <v>0</v>
      </c>
      <c r="FS131" s="103" t="b">
        <f t="shared" si="1034"/>
        <v>0</v>
      </c>
      <c r="FT131" s="103" t="b">
        <f t="shared" si="1035"/>
        <v>0</v>
      </c>
      <c r="FU131" s="103" t="b">
        <f t="shared" si="1036"/>
        <v>0</v>
      </c>
      <c r="FV131" s="103" t="b">
        <f t="shared" si="1037"/>
        <v>1</v>
      </c>
      <c r="FW131" s="103"/>
      <c r="FX131" s="120" t="b">
        <f t="shared" si="1815"/>
        <v>1</v>
      </c>
      <c r="FY131" s="104" t="s">
        <v>214</v>
      </c>
      <c r="FZ131" s="104" t="b">
        <f t="shared" si="1816"/>
        <v>1</v>
      </c>
      <c r="GA131" s="104">
        <v>0</v>
      </c>
      <c r="GB131" s="104" t="s">
        <v>207</v>
      </c>
      <c r="GD131" s="104" t="s">
        <v>214</v>
      </c>
      <c r="GE131" s="104">
        <v>0</v>
      </c>
      <c r="GF131" s="104" t="e">
        <v>#N/A</v>
      </c>
      <c r="GG131" s="104">
        <v>0</v>
      </c>
      <c r="GH131" s="104" t="b">
        <f t="shared" si="1817"/>
        <v>1</v>
      </c>
      <c r="GI131" s="8" t="b">
        <f t="shared" si="1818"/>
        <v>0</v>
      </c>
    </row>
    <row r="132" spans="1:192" s="31" customFormat="1" hidden="1" x14ac:dyDescent="0.25">
      <c r="A132" s="93">
        <v>167895</v>
      </c>
      <c r="B132" s="93" t="s">
        <v>468</v>
      </c>
      <c r="C132" s="110" t="s">
        <v>214</v>
      </c>
      <c r="D132" s="93" t="s">
        <v>469</v>
      </c>
      <c r="E132" s="93" t="s">
        <v>469</v>
      </c>
      <c r="F132" s="93" t="s">
        <v>207</v>
      </c>
      <c r="G132" s="110"/>
      <c r="H132" s="93" t="s">
        <v>81</v>
      </c>
      <c r="I132" s="93" t="s">
        <v>470</v>
      </c>
      <c r="J132" s="93" t="s">
        <v>204</v>
      </c>
      <c r="K132" s="93" t="s">
        <v>194</v>
      </c>
      <c r="L132" s="93">
        <v>0</v>
      </c>
      <c r="M132" s="93"/>
      <c r="N132" s="122">
        <v>0</v>
      </c>
      <c r="O132" s="122">
        <v>0</v>
      </c>
      <c r="P132" s="122" t="str">
        <f t="shared" si="1760"/>
        <v>нет минмакс</v>
      </c>
      <c r="Q132" s="95">
        <v>0</v>
      </c>
      <c r="R132" s="95">
        <f t="shared" si="1761"/>
        <v>0</v>
      </c>
      <c r="S132" s="94">
        <v>0</v>
      </c>
      <c r="T132" s="94">
        <v>0</v>
      </c>
      <c r="U132" s="94">
        <f t="shared" si="1762"/>
        <v>0</v>
      </c>
      <c r="V132" s="94">
        <f t="shared" si="1763"/>
        <v>0</v>
      </c>
      <c r="W132" s="94">
        <f t="shared" si="1764"/>
        <v>0</v>
      </c>
      <c r="X132" s="94">
        <f t="shared" si="1765"/>
        <v>0</v>
      </c>
      <c r="Y132" s="113"/>
      <c r="Z132" s="95">
        <v>0</v>
      </c>
      <c r="AA132" s="94">
        <v>0</v>
      </c>
      <c r="AB132" s="94">
        <v>0</v>
      </c>
      <c r="AC132" s="95">
        <v>0</v>
      </c>
      <c r="AD132" s="95">
        <v>0</v>
      </c>
      <c r="AE132" s="95">
        <f t="shared" si="1766"/>
        <v>0</v>
      </c>
      <c r="AF132" s="95">
        <f t="shared" si="1767"/>
        <v>0</v>
      </c>
      <c r="AG132" s="96">
        <v>0</v>
      </c>
      <c r="AH132" s="95">
        <f t="shared" si="1768"/>
        <v>0</v>
      </c>
      <c r="AI132" s="94">
        <f t="shared" si="1769"/>
        <v>0</v>
      </c>
      <c r="AJ132" s="94">
        <f t="shared" si="1770"/>
        <v>0</v>
      </c>
      <c r="AK132" s="94">
        <f t="shared" si="1771"/>
        <v>449</v>
      </c>
      <c r="AL132" s="94">
        <f t="shared" si="1772"/>
        <v>887</v>
      </c>
      <c r="AM132" s="94">
        <f t="shared" si="1773"/>
        <v>1439.9999999999998</v>
      </c>
      <c r="AN132" s="94">
        <f t="shared" si="1774"/>
        <v>0</v>
      </c>
      <c r="AO132" s="94" t="str">
        <f t="shared" si="1775"/>
        <v>нет остатка</v>
      </c>
      <c r="AP132" s="94" t="s">
        <v>185</v>
      </c>
      <c r="AQ132" s="123" t="s">
        <v>191</v>
      </c>
      <c r="AR132" s="94" t="s">
        <v>185</v>
      </c>
      <c r="AS132" s="116" t="s">
        <v>191</v>
      </c>
      <c r="AT132" s="94" t="s">
        <v>185</v>
      </c>
      <c r="AU132" s="94"/>
      <c r="AV132" s="97" t="str">
        <f t="shared" si="1776"/>
        <v>нет остатка</v>
      </c>
      <c r="AW132" s="98">
        <f t="shared" si="1777"/>
        <v>0</v>
      </c>
      <c r="AX132" s="93"/>
      <c r="AY132" s="94">
        <f t="shared" si="1778"/>
        <v>0</v>
      </c>
      <c r="AZ132" s="93" t="s">
        <v>1045</v>
      </c>
      <c r="BA132" s="26"/>
      <c r="BB132" s="26"/>
      <c r="BC132" s="27"/>
      <c r="BD132" s="28"/>
      <c r="BE132" s="29">
        <v>0</v>
      </c>
      <c r="BF132" s="29">
        <f t="shared" si="1779"/>
        <v>0</v>
      </c>
      <c r="BG132" s="29">
        <v>0</v>
      </c>
      <c r="BH132" s="29">
        <f t="shared" si="1780"/>
        <v>0</v>
      </c>
      <c r="BI132" s="99">
        <v>0</v>
      </c>
      <c r="BJ132" s="109" t="s">
        <v>187</v>
      </c>
      <c r="BK132" s="100">
        <v>479.99999999999994</v>
      </c>
      <c r="BL132" s="100">
        <v>0</v>
      </c>
      <c r="BM132" s="100">
        <v>479.99999999999994</v>
      </c>
      <c r="BN132" s="100">
        <v>0</v>
      </c>
      <c r="BO132" s="100">
        <v>479.99999999999994</v>
      </c>
      <c r="BP132" s="100">
        <v>0</v>
      </c>
      <c r="BQ132" s="95">
        <f t="shared" si="1781"/>
        <v>479.99999999999994</v>
      </c>
      <c r="BR132" s="95">
        <f t="shared" si="1782"/>
        <v>-479.99999999999994</v>
      </c>
      <c r="BS132" s="95">
        <f t="shared" si="1783"/>
        <v>-479.99999999999994</v>
      </c>
      <c r="BT132" s="95">
        <f t="shared" si="1783"/>
        <v>-959.99999999999989</v>
      </c>
      <c r="BU132" s="95">
        <f t="shared" si="1783"/>
        <v>-959.99999999999989</v>
      </c>
      <c r="BV132" s="95">
        <f t="shared" si="1783"/>
        <v>-1439.9999999999998</v>
      </c>
      <c r="BW132" s="95">
        <f t="shared" si="1783"/>
        <v>-1439.9999999999998</v>
      </c>
      <c r="BX132" s="95">
        <f t="shared" si="1784"/>
        <v>-1919.9999999999998</v>
      </c>
      <c r="BY132" s="95">
        <f t="shared" si="1784"/>
        <v>-2399.9999999999995</v>
      </c>
      <c r="BZ132" s="95">
        <f t="shared" si="1784"/>
        <v>-2879.9999999999995</v>
      </c>
      <c r="CA132" s="95">
        <f t="shared" si="1784"/>
        <v>-3359.9999999999995</v>
      </c>
      <c r="CB132" s="95">
        <f t="shared" si="1784"/>
        <v>-3839.9999999999995</v>
      </c>
      <c r="CC132" s="95">
        <f t="shared" si="1784"/>
        <v>-4319.9999999999991</v>
      </c>
      <c r="CD132" s="95">
        <f t="shared" si="1784"/>
        <v>-4799.9999999999991</v>
      </c>
      <c r="CE132" s="95">
        <f t="shared" si="1784"/>
        <v>-5279.9999999999991</v>
      </c>
      <c r="CF132" s="95">
        <f t="shared" si="1784"/>
        <v>-5759.9999999999991</v>
      </c>
      <c r="CG132" s="95">
        <f t="shared" si="1784"/>
        <v>-6239.9999999999991</v>
      </c>
      <c r="CH132" s="95">
        <f t="shared" si="1784"/>
        <v>-6719.9999999999991</v>
      </c>
      <c r="CI132" s="95">
        <f t="shared" si="1784"/>
        <v>-7199.9999999999991</v>
      </c>
      <c r="CJ132" s="95">
        <f t="shared" si="1784"/>
        <v>-7679.9999999999991</v>
      </c>
      <c r="CK132" s="95">
        <f t="shared" si="1784"/>
        <v>-8159.9999999999991</v>
      </c>
      <c r="CL132" s="95">
        <f t="shared" si="1784"/>
        <v>-8639.9999999999982</v>
      </c>
      <c r="CM132" s="95">
        <f t="shared" si="1784"/>
        <v>-9119.9999999999982</v>
      </c>
      <c r="CN132" s="95">
        <f t="shared" si="1784"/>
        <v>-9599.9999999999982</v>
      </c>
      <c r="CO132" s="95">
        <f t="shared" si="1784"/>
        <v>-10079.999999999998</v>
      </c>
      <c r="CP132" s="100">
        <v>438</v>
      </c>
      <c r="CQ132" s="100">
        <v>0</v>
      </c>
      <c r="CR132" s="100">
        <v>0</v>
      </c>
      <c r="CS132" s="100">
        <v>449</v>
      </c>
      <c r="CT132" s="100">
        <v>0</v>
      </c>
      <c r="CU132" s="100">
        <v>0</v>
      </c>
      <c r="CV132" s="101">
        <f t="shared" si="1785"/>
        <v>443.5</v>
      </c>
      <c r="CW132" s="31" t="s">
        <v>187</v>
      </c>
      <c r="CX132" s="31" t="s">
        <v>187</v>
      </c>
      <c r="CY132" s="62">
        <v>250</v>
      </c>
      <c r="CZ132" s="62">
        <v>449</v>
      </c>
      <c r="DA132" s="102">
        <f t="shared" si="1786"/>
        <v>1.796</v>
      </c>
      <c r="DB132" s="62">
        <f t="shared" si="1787"/>
        <v>1428562.5</v>
      </c>
      <c r="DC132" s="62">
        <f t="shared" si="1788"/>
        <v>2565698.25</v>
      </c>
      <c r="DD132" s="102">
        <f t="shared" si="1789"/>
        <v>1.796</v>
      </c>
      <c r="DE132" s="31">
        <v>0</v>
      </c>
      <c r="DG132" s="31">
        <v>0</v>
      </c>
      <c r="DH132" s="48">
        <f t="shared" si="1790"/>
        <v>0</v>
      </c>
      <c r="DI132" s="62">
        <v>0</v>
      </c>
      <c r="DJ132" s="62">
        <v>0</v>
      </c>
      <c r="DK132" s="48">
        <f t="shared" si="1791"/>
        <v>0</v>
      </c>
      <c r="DL132" s="62">
        <v>0</v>
      </c>
      <c r="DM132" s="62">
        <v>0</v>
      </c>
      <c r="DN132" s="62">
        <v>0</v>
      </c>
      <c r="DO132" s="62">
        <v>0</v>
      </c>
      <c r="DP132" s="48">
        <f t="shared" si="1792"/>
        <v>0</v>
      </c>
      <c r="DQ132" s="62">
        <v>0</v>
      </c>
      <c r="DR132" s="62">
        <v>0</v>
      </c>
      <c r="DS132" s="62">
        <v>67.224999999999994</v>
      </c>
      <c r="DT132" s="62">
        <v>371566.19900000002</v>
      </c>
      <c r="DU132" s="48">
        <f t="shared" si="1793"/>
        <v>3</v>
      </c>
      <c r="DV132" s="62">
        <v>449</v>
      </c>
      <c r="DW132" s="62">
        <v>2481684.2198173515</v>
      </c>
      <c r="DX132" s="62">
        <f t="shared" si="1794"/>
        <v>0</v>
      </c>
      <c r="DY132" s="62">
        <f t="shared" si="1795"/>
        <v>0</v>
      </c>
      <c r="DZ132" s="48">
        <f t="shared" si="1796"/>
        <v>0</v>
      </c>
      <c r="EA132" s="62">
        <f t="shared" si="1797"/>
        <v>0</v>
      </c>
      <c r="EB132" s="62">
        <f t="shared" si="1798"/>
        <v>0</v>
      </c>
      <c r="EC132" s="48">
        <f t="shared" si="1799"/>
        <v>0</v>
      </c>
      <c r="ED132" s="62">
        <f t="shared" si="1800"/>
        <v>0</v>
      </c>
      <c r="EE132" s="62">
        <f t="shared" si="1801"/>
        <v>0</v>
      </c>
      <c r="EF132" s="48">
        <f t="shared" si="1802"/>
        <v>0</v>
      </c>
      <c r="EG132" s="62">
        <f t="shared" si="1803"/>
        <v>0</v>
      </c>
      <c r="EH132" s="62">
        <f t="shared" si="1804"/>
        <v>0</v>
      </c>
      <c r="EI132" s="48">
        <f t="shared" si="1805"/>
        <v>0</v>
      </c>
      <c r="EJ132" s="62">
        <f t="shared" si="1806"/>
        <v>0</v>
      </c>
      <c r="EK132" s="62">
        <f t="shared" si="1807"/>
        <v>0</v>
      </c>
      <c r="EL132" s="48">
        <f t="shared" si="1808"/>
        <v>0</v>
      </c>
      <c r="EM132" s="62">
        <f t="shared" si="1809"/>
        <v>0</v>
      </c>
      <c r="EN132" s="62">
        <f t="shared" si="1810"/>
        <v>0</v>
      </c>
      <c r="EO132" s="48">
        <f t="shared" si="1811"/>
        <v>0</v>
      </c>
      <c r="EP132" s="62">
        <f t="shared" si="1812"/>
        <v>2742839.9999999995</v>
      </c>
      <c r="EQ132" s="62">
        <f t="shared" si="1812"/>
        <v>0</v>
      </c>
      <c r="ER132" s="62">
        <f t="shared" si="1812"/>
        <v>2742839.9999999995</v>
      </c>
      <c r="ES132" s="62">
        <f t="shared" si="1813"/>
        <v>0</v>
      </c>
      <c r="ET132" s="62">
        <f t="shared" si="1813"/>
        <v>2742839.9999999995</v>
      </c>
      <c r="EU132" s="62">
        <f t="shared" si="1813"/>
        <v>0</v>
      </c>
      <c r="EV132" s="31" t="s">
        <v>498</v>
      </c>
      <c r="EW132" s="103">
        <v>0</v>
      </c>
      <c r="EX132" s="104">
        <v>48</v>
      </c>
      <c r="EY132" s="104">
        <v>1.5</v>
      </c>
      <c r="EZ132" s="104"/>
      <c r="FA132" s="104"/>
      <c r="FB132" s="119"/>
      <c r="FC132" s="119"/>
      <c r="FE132" s="105">
        <v>5527.14</v>
      </c>
      <c r="FF132" s="105">
        <v>5714.25</v>
      </c>
      <c r="FG132" s="105">
        <v>5714.25</v>
      </c>
      <c r="FH132" s="106">
        <v>5714.25</v>
      </c>
      <c r="FI132" s="107" t="b">
        <f t="shared" si="1814"/>
        <v>1</v>
      </c>
      <c r="FJ132" s="34"/>
      <c r="FK132" s="104">
        <v>0</v>
      </c>
      <c r="FL132" s="104">
        <v>0</v>
      </c>
      <c r="FM132" s="104">
        <v>0</v>
      </c>
      <c r="FN132" s="104">
        <v>0</v>
      </c>
      <c r="FO132" s="104">
        <v>0</v>
      </c>
      <c r="FP132" s="104"/>
      <c r="FQ132" s="104">
        <v>0</v>
      </c>
      <c r="FR132" s="104" t="b">
        <f t="shared" si="1033"/>
        <v>0</v>
      </c>
      <c r="FS132" s="104" t="b">
        <f t="shared" si="1034"/>
        <v>0</v>
      </c>
      <c r="FT132" s="104" t="b">
        <f t="shared" si="1035"/>
        <v>0</v>
      </c>
      <c r="FU132" s="104" t="b">
        <f t="shared" si="1036"/>
        <v>0</v>
      </c>
      <c r="FV132" s="104" t="b">
        <f t="shared" si="1037"/>
        <v>1</v>
      </c>
      <c r="FW132" s="104"/>
      <c r="FX132" s="104" t="b">
        <f t="shared" si="1815"/>
        <v>1</v>
      </c>
      <c r="FY132" s="104" t="s">
        <v>214</v>
      </c>
      <c r="FZ132" s="104" t="b">
        <f t="shared" si="1816"/>
        <v>1</v>
      </c>
      <c r="GA132" s="104">
        <v>0</v>
      </c>
      <c r="GB132" s="104" t="s">
        <v>207</v>
      </c>
      <c r="GC132" s="104"/>
      <c r="GD132" s="104" t="s">
        <v>214</v>
      </c>
      <c r="GE132" s="104">
        <v>0</v>
      </c>
      <c r="GF132" s="104" t="e">
        <v>#N/A</v>
      </c>
      <c r="GG132" s="104">
        <v>0</v>
      </c>
      <c r="GH132" s="104" t="b">
        <f t="shared" si="1817"/>
        <v>1</v>
      </c>
      <c r="GI132" s="108" t="b">
        <f t="shared" si="1818"/>
        <v>0</v>
      </c>
    </row>
    <row r="133" spans="1:192" s="31" customFormat="1" hidden="1" x14ac:dyDescent="0.25">
      <c r="A133" s="109">
        <v>167867</v>
      </c>
      <c r="B133" s="109">
        <v>323433</v>
      </c>
      <c r="C133" s="110" t="s">
        <v>214</v>
      </c>
      <c r="D133" s="109" t="s">
        <v>469</v>
      </c>
      <c r="E133" s="109" t="s">
        <v>471</v>
      </c>
      <c r="F133" s="109" t="s">
        <v>207</v>
      </c>
      <c r="G133" s="110"/>
      <c r="H133" s="109" t="s">
        <v>188</v>
      </c>
      <c r="I133" s="109" t="s">
        <v>472</v>
      </c>
      <c r="J133" s="109" t="s">
        <v>373</v>
      </c>
      <c r="K133" s="109"/>
      <c r="L133" s="109">
        <v>0</v>
      </c>
      <c r="M133" s="109"/>
      <c r="N133" s="111">
        <v>0</v>
      </c>
      <c r="O133" s="111">
        <v>0</v>
      </c>
      <c r="P133" s="111" t="str">
        <f t="shared" si="1760"/>
        <v>нет минмакс</v>
      </c>
      <c r="Q133" s="95">
        <v>147</v>
      </c>
      <c r="R133" s="95">
        <f t="shared" si="1761"/>
        <v>34981.589999999997</v>
      </c>
      <c r="S133" s="112">
        <v>147</v>
      </c>
      <c r="T133" s="112">
        <v>34983.06</v>
      </c>
      <c r="U133" s="112">
        <f t="shared" si="1762"/>
        <v>6</v>
      </c>
      <c r="V133" s="113">
        <f t="shared" si="1763"/>
        <v>146</v>
      </c>
      <c r="W133" s="113">
        <f t="shared" si="1764"/>
        <v>34743.620000000003</v>
      </c>
      <c r="X133" s="113">
        <f t="shared" si="1765"/>
        <v>6</v>
      </c>
      <c r="Y133" s="113"/>
      <c r="Z133" s="95">
        <v>146</v>
      </c>
      <c r="AA133" s="95">
        <v>0</v>
      </c>
      <c r="AB133" s="95">
        <v>0</v>
      </c>
      <c r="AC133" s="95">
        <v>0</v>
      </c>
      <c r="AD133" s="95">
        <v>0</v>
      </c>
      <c r="AE133" s="95">
        <f t="shared" si="1766"/>
        <v>0</v>
      </c>
      <c r="AF133" s="95">
        <f t="shared" si="1767"/>
        <v>0</v>
      </c>
      <c r="AG133" s="114">
        <v>0</v>
      </c>
      <c r="AH133" s="95">
        <f t="shared" si="1768"/>
        <v>146</v>
      </c>
      <c r="AI133" s="115">
        <f t="shared" si="1769"/>
        <v>34743.620000000003</v>
      </c>
      <c r="AJ133" s="95">
        <f t="shared" si="1770"/>
        <v>0</v>
      </c>
      <c r="AK133" s="95">
        <f t="shared" si="1771"/>
        <v>453</v>
      </c>
      <c r="AL133" s="95">
        <f t="shared" si="1772"/>
        <v>891</v>
      </c>
      <c r="AM133" s="95">
        <f t="shared" si="1773"/>
        <v>1440</v>
      </c>
      <c r="AN133" s="95">
        <f t="shared" si="1774"/>
        <v>9.1875</v>
      </c>
      <c r="AO133" s="95" t="str">
        <f t="shared" si="1775"/>
        <v>&lt; 30 дней</v>
      </c>
      <c r="AP133" s="29" t="s">
        <v>185</v>
      </c>
      <c r="AQ133" s="116" t="s">
        <v>186</v>
      </c>
      <c r="AR133" s="29" t="s">
        <v>185</v>
      </c>
      <c r="AS133" s="116" t="s">
        <v>190</v>
      </c>
      <c r="AT133" s="25" t="s">
        <v>185</v>
      </c>
      <c r="AU133" s="25"/>
      <c r="AV133" s="97" t="str">
        <f t="shared" si="1776"/>
        <v>0-01</v>
      </c>
      <c r="AW133" s="117">
        <f t="shared" si="1777"/>
        <v>0</v>
      </c>
      <c r="AX133" s="118"/>
      <c r="AY133" s="25">
        <f t="shared" si="1778"/>
        <v>0</v>
      </c>
      <c r="AZ133" s="109" t="s">
        <v>1045</v>
      </c>
      <c r="BA133" s="26" t="s">
        <v>196</v>
      </c>
      <c r="BB133" s="26" t="s">
        <v>473</v>
      </c>
      <c r="BC133" s="27">
        <v>45899</v>
      </c>
      <c r="BD133" s="28"/>
      <c r="BE133" s="29">
        <v>0</v>
      </c>
      <c r="BF133" s="29">
        <f t="shared" si="1779"/>
        <v>0</v>
      </c>
      <c r="BG133" s="29">
        <v>0</v>
      </c>
      <c r="BH133" s="29">
        <f t="shared" si="1780"/>
        <v>0</v>
      </c>
      <c r="BI133" s="99">
        <v>0</v>
      </c>
      <c r="BJ133" s="109">
        <v>0</v>
      </c>
      <c r="BK133" s="95">
        <v>480</v>
      </c>
      <c r="BL133" s="95">
        <v>0</v>
      </c>
      <c r="BM133" s="95">
        <v>480</v>
      </c>
      <c r="BN133" s="95">
        <v>0</v>
      </c>
      <c r="BO133" s="95">
        <v>480</v>
      </c>
      <c r="BP133" s="95">
        <v>0</v>
      </c>
      <c r="BQ133" s="95">
        <f t="shared" si="1781"/>
        <v>480</v>
      </c>
      <c r="BR133" s="95">
        <f t="shared" si="1782"/>
        <v>-333</v>
      </c>
      <c r="BS133" s="95">
        <f t="shared" si="1783"/>
        <v>-333</v>
      </c>
      <c r="BT133" s="95">
        <f t="shared" si="1783"/>
        <v>-813</v>
      </c>
      <c r="BU133" s="95">
        <f t="shared" si="1783"/>
        <v>-813</v>
      </c>
      <c r="BV133" s="95">
        <f t="shared" si="1783"/>
        <v>-1293</v>
      </c>
      <c r="BW133" s="95">
        <f t="shared" si="1783"/>
        <v>-1293</v>
      </c>
      <c r="BX133" s="95">
        <f t="shared" si="1784"/>
        <v>-1773</v>
      </c>
      <c r="BY133" s="95">
        <f t="shared" si="1784"/>
        <v>-2253</v>
      </c>
      <c r="BZ133" s="95">
        <f t="shared" si="1784"/>
        <v>-2733</v>
      </c>
      <c r="CA133" s="95">
        <f t="shared" si="1784"/>
        <v>-3213</v>
      </c>
      <c r="CB133" s="95">
        <f t="shared" si="1784"/>
        <v>-3693</v>
      </c>
      <c r="CC133" s="95">
        <f t="shared" si="1784"/>
        <v>-4173</v>
      </c>
      <c r="CD133" s="95">
        <f t="shared" si="1784"/>
        <v>-4653</v>
      </c>
      <c r="CE133" s="95">
        <f t="shared" si="1784"/>
        <v>-5133</v>
      </c>
      <c r="CF133" s="95">
        <f t="shared" si="1784"/>
        <v>-5613</v>
      </c>
      <c r="CG133" s="95">
        <f t="shared" si="1784"/>
        <v>-6093</v>
      </c>
      <c r="CH133" s="95">
        <f t="shared" si="1784"/>
        <v>-6573</v>
      </c>
      <c r="CI133" s="95">
        <f t="shared" si="1784"/>
        <v>-7053</v>
      </c>
      <c r="CJ133" s="95">
        <f t="shared" si="1784"/>
        <v>-7533</v>
      </c>
      <c r="CK133" s="95">
        <f t="shared" si="1784"/>
        <v>-8013</v>
      </c>
      <c r="CL133" s="95">
        <f t="shared" si="1784"/>
        <v>-8493</v>
      </c>
      <c r="CM133" s="95">
        <f t="shared" si="1784"/>
        <v>-8973</v>
      </c>
      <c r="CN133" s="95">
        <f t="shared" si="1784"/>
        <v>-9453</v>
      </c>
      <c r="CO133" s="95">
        <f t="shared" si="1784"/>
        <v>-9933</v>
      </c>
      <c r="CP133" s="100">
        <v>438</v>
      </c>
      <c r="CQ133" s="100">
        <v>0</v>
      </c>
      <c r="CR133" s="100">
        <v>0</v>
      </c>
      <c r="CS133" s="100">
        <v>453</v>
      </c>
      <c r="CT133" s="100">
        <v>0</v>
      </c>
      <c r="CU133" s="100">
        <v>0</v>
      </c>
      <c r="CV133" s="121">
        <f t="shared" si="1785"/>
        <v>445.5</v>
      </c>
      <c r="CW133" s="31">
        <v>0</v>
      </c>
      <c r="CX133" s="31">
        <v>4</v>
      </c>
      <c r="CY133" s="62">
        <v>0</v>
      </c>
      <c r="CZ133" s="62">
        <v>0</v>
      </c>
      <c r="DA133" s="102">
        <f t="shared" si="1786"/>
        <v>0</v>
      </c>
      <c r="DB133" s="62">
        <f t="shared" si="1787"/>
        <v>0</v>
      </c>
      <c r="DC133" s="62">
        <f t="shared" si="1788"/>
        <v>0</v>
      </c>
      <c r="DD133" s="102">
        <f t="shared" si="1789"/>
        <v>0</v>
      </c>
      <c r="DE133" s="31">
        <v>0</v>
      </c>
      <c r="DF133" s="31">
        <v>30</v>
      </c>
      <c r="DG133" s="31">
        <v>0</v>
      </c>
      <c r="DH133" s="48">
        <f t="shared" si="1790"/>
        <v>0</v>
      </c>
      <c r="DI133" s="62">
        <v>24</v>
      </c>
      <c r="DJ133" s="62">
        <v>5706.1030000000001</v>
      </c>
      <c r="DK133" s="48">
        <f t="shared" si="1791"/>
        <v>1.5</v>
      </c>
      <c r="DL133" s="62">
        <v>0</v>
      </c>
      <c r="DM133" s="62">
        <v>0</v>
      </c>
      <c r="DN133" s="62">
        <v>24</v>
      </c>
      <c r="DO133" s="62">
        <v>5706.1</v>
      </c>
      <c r="DP133" s="48">
        <f t="shared" si="1792"/>
        <v>1.5</v>
      </c>
      <c r="DQ133" s="62">
        <v>0</v>
      </c>
      <c r="DR133" s="62">
        <v>0</v>
      </c>
      <c r="DS133" s="62">
        <v>161.64600000000002</v>
      </c>
      <c r="DT133" s="62">
        <v>38436.069000000003</v>
      </c>
      <c r="DU133" s="48">
        <f t="shared" si="1793"/>
        <v>6</v>
      </c>
      <c r="DV133" s="62">
        <v>453</v>
      </c>
      <c r="DW133" s="62">
        <v>107702.63750000001</v>
      </c>
      <c r="DX133" s="62">
        <f t="shared" si="1794"/>
        <v>480</v>
      </c>
      <c r="DY133" s="62">
        <f t="shared" si="1795"/>
        <v>114225.60000000001</v>
      </c>
      <c r="DZ133" s="48">
        <f t="shared" si="1796"/>
        <v>15</v>
      </c>
      <c r="EA133" s="62">
        <f t="shared" si="1797"/>
        <v>0</v>
      </c>
      <c r="EB133" s="62">
        <f t="shared" si="1798"/>
        <v>0</v>
      </c>
      <c r="EC133" s="48">
        <f t="shared" si="1799"/>
        <v>0</v>
      </c>
      <c r="ED133" s="62">
        <f t="shared" si="1800"/>
        <v>480</v>
      </c>
      <c r="EE133" s="62">
        <f t="shared" si="1801"/>
        <v>114225.60000000001</v>
      </c>
      <c r="EF133" s="48">
        <f t="shared" si="1802"/>
        <v>15</v>
      </c>
      <c r="EG133" s="62">
        <f t="shared" si="1803"/>
        <v>0</v>
      </c>
      <c r="EH133" s="62">
        <f t="shared" si="1804"/>
        <v>0</v>
      </c>
      <c r="EI133" s="48">
        <f t="shared" si="1805"/>
        <v>0</v>
      </c>
      <c r="EJ133" s="62">
        <f t="shared" si="1806"/>
        <v>480</v>
      </c>
      <c r="EK133" s="62">
        <f t="shared" si="1807"/>
        <v>114225.60000000001</v>
      </c>
      <c r="EL133" s="48">
        <f t="shared" si="1808"/>
        <v>15</v>
      </c>
      <c r="EM133" s="62">
        <f t="shared" si="1809"/>
        <v>0</v>
      </c>
      <c r="EN133" s="62">
        <f t="shared" si="1810"/>
        <v>0</v>
      </c>
      <c r="EO133" s="48">
        <f t="shared" si="1811"/>
        <v>0</v>
      </c>
      <c r="EP133" s="62">
        <f t="shared" si="1812"/>
        <v>114225.60000000001</v>
      </c>
      <c r="EQ133" s="62">
        <f t="shared" si="1812"/>
        <v>0</v>
      </c>
      <c r="ER133" s="62">
        <f t="shared" si="1812"/>
        <v>114225.60000000001</v>
      </c>
      <c r="ES133" s="62">
        <f t="shared" si="1813"/>
        <v>0</v>
      </c>
      <c r="ET133" s="62">
        <f t="shared" si="1813"/>
        <v>114225.60000000001</v>
      </c>
      <c r="EU133" s="62">
        <f t="shared" si="1813"/>
        <v>0</v>
      </c>
      <c r="EV133" s="31" t="s">
        <v>192</v>
      </c>
      <c r="EW133" s="103">
        <v>0</v>
      </c>
      <c r="EX133" s="31">
        <f>EZ133</f>
        <v>48</v>
      </c>
      <c r="EY133" s="31">
        <f>FA133</f>
        <v>1.5</v>
      </c>
      <c r="EZ133" s="31">
        <v>48</v>
      </c>
      <c r="FA133" s="31">
        <v>1.5</v>
      </c>
      <c r="FB133" s="119"/>
      <c r="FC133" s="119"/>
      <c r="FE133" s="105">
        <v>237.75</v>
      </c>
      <c r="FF133" s="105">
        <v>237.98</v>
      </c>
      <c r="FG133" s="105">
        <v>237.97</v>
      </c>
      <c r="FH133" s="106">
        <v>237.97</v>
      </c>
      <c r="FI133" s="107" t="b">
        <f t="shared" si="1814"/>
        <v>1</v>
      </c>
      <c r="FJ133" s="34"/>
      <c r="FK133" s="104" t="s">
        <v>196</v>
      </c>
      <c r="FL133" s="104" t="s">
        <v>473</v>
      </c>
      <c r="FM133" s="104">
        <v>45899</v>
      </c>
      <c r="FN133" s="104">
        <v>0</v>
      </c>
      <c r="FO133" s="104">
        <v>0</v>
      </c>
      <c r="FP133" s="104"/>
      <c r="FQ133" s="104">
        <v>0</v>
      </c>
      <c r="FR133" s="103" t="b">
        <f t="shared" si="1033"/>
        <v>1</v>
      </c>
      <c r="FS133" s="103" t="b">
        <f t="shared" si="1034"/>
        <v>1</v>
      </c>
      <c r="FT133" s="103" t="b">
        <f t="shared" si="1035"/>
        <v>1</v>
      </c>
      <c r="FU133" s="103" t="b">
        <f t="shared" si="1036"/>
        <v>0</v>
      </c>
      <c r="FV133" s="103" t="b">
        <f t="shared" si="1037"/>
        <v>1</v>
      </c>
      <c r="FW133" s="103"/>
      <c r="FX133" s="120" t="b">
        <f t="shared" si="1815"/>
        <v>1</v>
      </c>
      <c r="FY133" s="104" t="s">
        <v>214</v>
      </c>
      <c r="FZ133" s="104" t="b">
        <f t="shared" si="1816"/>
        <v>1</v>
      </c>
      <c r="GA133" s="104">
        <v>0</v>
      </c>
      <c r="GB133" s="104" t="s">
        <v>207</v>
      </c>
      <c r="GD133" s="104" t="s">
        <v>214</v>
      </c>
      <c r="GE133" s="104">
        <v>0</v>
      </c>
      <c r="GF133" s="104" t="e">
        <v>#N/A</v>
      </c>
      <c r="GG133" s="104">
        <v>0</v>
      </c>
      <c r="GH133" s="104" t="b">
        <f t="shared" si="1817"/>
        <v>1</v>
      </c>
      <c r="GI133" s="8" t="b">
        <f t="shared" si="1818"/>
        <v>0</v>
      </c>
    </row>
    <row r="134" spans="1:192" s="31" customFormat="1" hidden="1" x14ac:dyDescent="0.25">
      <c r="A134" s="109">
        <v>167857</v>
      </c>
      <c r="B134" s="109">
        <v>0</v>
      </c>
      <c r="C134" s="110" t="s">
        <v>214</v>
      </c>
      <c r="D134" s="109" t="s">
        <v>469</v>
      </c>
      <c r="E134" s="109" t="s">
        <v>474</v>
      </c>
      <c r="F134" s="109" t="s">
        <v>207</v>
      </c>
      <c r="G134" s="110"/>
      <c r="H134" s="109" t="s">
        <v>188</v>
      </c>
      <c r="I134" s="109" t="s">
        <v>319</v>
      </c>
      <c r="J134" s="109" t="s">
        <v>373</v>
      </c>
      <c r="K134" s="109"/>
      <c r="L134" s="109">
        <v>0</v>
      </c>
      <c r="M134" s="109"/>
      <c r="N134" s="111">
        <v>0</v>
      </c>
      <c r="O134" s="111">
        <v>0</v>
      </c>
      <c r="P134" s="111" t="str">
        <f t="shared" si="1760"/>
        <v>нет минмакс</v>
      </c>
      <c r="Q134" s="95">
        <v>151</v>
      </c>
      <c r="R134" s="95">
        <f t="shared" si="1761"/>
        <v>16459</v>
      </c>
      <c r="S134" s="112">
        <v>151</v>
      </c>
      <c r="T134" s="112">
        <v>16459</v>
      </c>
      <c r="U134" s="112">
        <f t="shared" si="1762"/>
        <v>6</v>
      </c>
      <c r="V134" s="113">
        <f t="shared" si="1763"/>
        <v>151</v>
      </c>
      <c r="W134" s="113">
        <f t="shared" si="1764"/>
        <v>16459</v>
      </c>
      <c r="X134" s="113">
        <f t="shared" si="1765"/>
        <v>6</v>
      </c>
      <c r="Y134" s="113"/>
      <c r="Z134" s="95">
        <v>151</v>
      </c>
      <c r="AA134" s="95">
        <v>0</v>
      </c>
      <c r="AB134" s="95">
        <v>0</v>
      </c>
      <c r="AC134" s="95">
        <v>0</v>
      </c>
      <c r="AD134" s="95">
        <v>0</v>
      </c>
      <c r="AE134" s="95">
        <f t="shared" si="1766"/>
        <v>0</v>
      </c>
      <c r="AF134" s="95">
        <f t="shared" si="1767"/>
        <v>0</v>
      </c>
      <c r="AG134" s="114">
        <v>0</v>
      </c>
      <c r="AH134" s="95">
        <f t="shared" si="1768"/>
        <v>151</v>
      </c>
      <c r="AI134" s="115">
        <f t="shared" si="1769"/>
        <v>16459</v>
      </c>
      <c r="AJ134" s="95">
        <f t="shared" si="1770"/>
        <v>0</v>
      </c>
      <c r="AK134" s="95">
        <f t="shared" si="1771"/>
        <v>449</v>
      </c>
      <c r="AL134" s="95">
        <f t="shared" si="1772"/>
        <v>887</v>
      </c>
      <c r="AM134" s="95">
        <f t="shared" si="1773"/>
        <v>1440</v>
      </c>
      <c r="AN134" s="95">
        <f t="shared" si="1774"/>
        <v>9.4375</v>
      </c>
      <c r="AO134" s="95" t="str">
        <f t="shared" si="1775"/>
        <v>&lt; 30 дней</v>
      </c>
      <c r="AP134" s="29" t="s">
        <v>185</v>
      </c>
      <c r="AQ134" s="116" t="s">
        <v>186</v>
      </c>
      <c r="AR134" s="29" t="s">
        <v>185</v>
      </c>
      <c r="AS134" s="116" t="s">
        <v>190</v>
      </c>
      <c r="AT134" s="25" t="s">
        <v>185</v>
      </c>
      <c r="AU134" s="25"/>
      <c r="AV134" s="97" t="str">
        <f t="shared" si="1776"/>
        <v>0-01</v>
      </c>
      <c r="AW134" s="117">
        <f t="shared" si="1777"/>
        <v>0</v>
      </c>
      <c r="AX134" s="118"/>
      <c r="AY134" s="25">
        <f t="shared" si="1778"/>
        <v>0</v>
      </c>
      <c r="AZ134" s="109" t="s">
        <v>1045</v>
      </c>
      <c r="BA134" s="26" t="s">
        <v>196</v>
      </c>
      <c r="BB134" s="26" t="s">
        <v>473</v>
      </c>
      <c r="BC134" s="27">
        <v>45899</v>
      </c>
      <c r="BD134" s="28"/>
      <c r="BE134" s="29">
        <v>0</v>
      </c>
      <c r="BF134" s="29">
        <f t="shared" si="1779"/>
        <v>0</v>
      </c>
      <c r="BG134" s="29">
        <v>0</v>
      </c>
      <c r="BH134" s="29">
        <f t="shared" si="1780"/>
        <v>0</v>
      </c>
      <c r="BI134" s="99">
        <v>0</v>
      </c>
      <c r="BJ134" s="109">
        <v>0</v>
      </c>
      <c r="BK134" s="95">
        <v>480</v>
      </c>
      <c r="BL134" s="95">
        <v>0</v>
      </c>
      <c r="BM134" s="95">
        <v>480</v>
      </c>
      <c r="BN134" s="95">
        <v>0</v>
      </c>
      <c r="BO134" s="95">
        <v>480</v>
      </c>
      <c r="BP134" s="95">
        <v>0</v>
      </c>
      <c r="BQ134" s="95">
        <f t="shared" si="1781"/>
        <v>480</v>
      </c>
      <c r="BR134" s="95">
        <f t="shared" si="1782"/>
        <v>-329</v>
      </c>
      <c r="BS134" s="95">
        <f t="shared" si="1783"/>
        <v>-329</v>
      </c>
      <c r="BT134" s="95">
        <f t="shared" si="1783"/>
        <v>-809</v>
      </c>
      <c r="BU134" s="95">
        <f t="shared" si="1783"/>
        <v>-809</v>
      </c>
      <c r="BV134" s="95">
        <f t="shared" si="1783"/>
        <v>-1289</v>
      </c>
      <c r="BW134" s="95">
        <f t="shared" si="1783"/>
        <v>-1289</v>
      </c>
      <c r="BX134" s="95">
        <f t="shared" si="1784"/>
        <v>-1769</v>
      </c>
      <c r="BY134" s="95">
        <f t="shared" si="1784"/>
        <v>-2249</v>
      </c>
      <c r="BZ134" s="95">
        <f t="shared" si="1784"/>
        <v>-2729</v>
      </c>
      <c r="CA134" s="95">
        <f t="shared" si="1784"/>
        <v>-3209</v>
      </c>
      <c r="CB134" s="95">
        <f t="shared" si="1784"/>
        <v>-3689</v>
      </c>
      <c r="CC134" s="95">
        <f t="shared" si="1784"/>
        <v>-4169</v>
      </c>
      <c r="CD134" s="95">
        <f t="shared" si="1784"/>
        <v>-4649</v>
      </c>
      <c r="CE134" s="95">
        <f t="shared" si="1784"/>
        <v>-5129</v>
      </c>
      <c r="CF134" s="95">
        <f t="shared" si="1784"/>
        <v>-5609</v>
      </c>
      <c r="CG134" s="95">
        <f t="shared" si="1784"/>
        <v>-6089</v>
      </c>
      <c r="CH134" s="95">
        <f t="shared" si="1784"/>
        <v>-6569</v>
      </c>
      <c r="CI134" s="95">
        <f t="shared" si="1784"/>
        <v>-7049</v>
      </c>
      <c r="CJ134" s="95">
        <f t="shared" si="1784"/>
        <v>-7529</v>
      </c>
      <c r="CK134" s="95">
        <f t="shared" si="1784"/>
        <v>-8009</v>
      </c>
      <c r="CL134" s="95">
        <f t="shared" si="1784"/>
        <v>-8489</v>
      </c>
      <c r="CM134" s="95">
        <f t="shared" si="1784"/>
        <v>-8969</v>
      </c>
      <c r="CN134" s="95">
        <f t="shared" si="1784"/>
        <v>-9449</v>
      </c>
      <c r="CO134" s="95">
        <f t="shared" si="1784"/>
        <v>-9929</v>
      </c>
      <c r="CP134" s="100">
        <v>438</v>
      </c>
      <c r="CQ134" s="100">
        <v>0</v>
      </c>
      <c r="CR134" s="100">
        <v>0</v>
      </c>
      <c r="CS134" s="100">
        <v>449</v>
      </c>
      <c r="CT134" s="100">
        <v>0</v>
      </c>
      <c r="CU134" s="100">
        <v>0</v>
      </c>
      <c r="CV134" s="121">
        <f t="shared" si="1785"/>
        <v>443.5</v>
      </c>
      <c r="CW134" s="31">
        <v>0</v>
      </c>
      <c r="CX134" s="31">
        <v>4</v>
      </c>
      <c r="CY134" s="62">
        <v>0</v>
      </c>
      <c r="CZ134" s="62">
        <v>0</v>
      </c>
      <c r="DA134" s="102">
        <f t="shared" si="1786"/>
        <v>0</v>
      </c>
      <c r="DB134" s="62">
        <f t="shared" si="1787"/>
        <v>0</v>
      </c>
      <c r="DC134" s="62">
        <f t="shared" si="1788"/>
        <v>0</v>
      </c>
      <c r="DD134" s="102">
        <f t="shared" si="1789"/>
        <v>0</v>
      </c>
      <c r="DE134" s="31">
        <v>0</v>
      </c>
      <c r="DF134" s="31">
        <v>30</v>
      </c>
      <c r="DG134" s="31">
        <v>0</v>
      </c>
      <c r="DH134" s="48">
        <f t="shared" si="1790"/>
        <v>0</v>
      </c>
      <c r="DI134" s="62">
        <v>24</v>
      </c>
      <c r="DJ134" s="62">
        <v>2616</v>
      </c>
      <c r="DK134" s="48">
        <f t="shared" si="1791"/>
        <v>1.5</v>
      </c>
      <c r="DL134" s="62">
        <v>0</v>
      </c>
      <c r="DM134" s="62">
        <v>0</v>
      </c>
      <c r="DN134" s="62">
        <v>24</v>
      </c>
      <c r="DO134" s="62">
        <v>2616</v>
      </c>
      <c r="DP134" s="48">
        <f t="shared" si="1792"/>
        <v>1.5</v>
      </c>
      <c r="DQ134" s="62">
        <v>0</v>
      </c>
      <c r="DR134" s="62">
        <v>0</v>
      </c>
      <c r="DS134" s="62">
        <v>163.06400000000002</v>
      </c>
      <c r="DT134" s="62">
        <v>17774.032999999999</v>
      </c>
      <c r="DU134" s="48">
        <f t="shared" si="1793"/>
        <v>6</v>
      </c>
      <c r="DV134" s="62">
        <v>449</v>
      </c>
      <c r="DW134" s="62">
        <v>48941</v>
      </c>
      <c r="DX134" s="62">
        <f t="shared" si="1794"/>
        <v>480</v>
      </c>
      <c r="DY134" s="62">
        <f t="shared" si="1795"/>
        <v>52320</v>
      </c>
      <c r="DZ134" s="48">
        <f t="shared" si="1796"/>
        <v>15</v>
      </c>
      <c r="EA134" s="62">
        <f t="shared" si="1797"/>
        <v>0</v>
      </c>
      <c r="EB134" s="62">
        <f t="shared" si="1798"/>
        <v>0</v>
      </c>
      <c r="EC134" s="48">
        <f t="shared" si="1799"/>
        <v>0</v>
      </c>
      <c r="ED134" s="62">
        <f t="shared" si="1800"/>
        <v>480</v>
      </c>
      <c r="EE134" s="62">
        <f t="shared" si="1801"/>
        <v>52320</v>
      </c>
      <c r="EF134" s="48">
        <f t="shared" si="1802"/>
        <v>15</v>
      </c>
      <c r="EG134" s="62">
        <f t="shared" si="1803"/>
        <v>0</v>
      </c>
      <c r="EH134" s="62">
        <f t="shared" si="1804"/>
        <v>0</v>
      </c>
      <c r="EI134" s="48">
        <f t="shared" si="1805"/>
        <v>0</v>
      </c>
      <c r="EJ134" s="62">
        <f t="shared" si="1806"/>
        <v>480</v>
      </c>
      <c r="EK134" s="62">
        <f t="shared" si="1807"/>
        <v>52320</v>
      </c>
      <c r="EL134" s="48">
        <f t="shared" si="1808"/>
        <v>15</v>
      </c>
      <c r="EM134" s="62">
        <f t="shared" si="1809"/>
        <v>0</v>
      </c>
      <c r="EN134" s="62">
        <f t="shared" si="1810"/>
        <v>0</v>
      </c>
      <c r="EO134" s="48">
        <f t="shared" si="1811"/>
        <v>0</v>
      </c>
      <c r="EP134" s="62">
        <f t="shared" si="1812"/>
        <v>52320</v>
      </c>
      <c r="EQ134" s="62">
        <f t="shared" si="1812"/>
        <v>0</v>
      </c>
      <c r="ER134" s="62">
        <f t="shared" si="1812"/>
        <v>52320</v>
      </c>
      <c r="ES134" s="62">
        <f t="shared" si="1813"/>
        <v>0</v>
      </c>
      <c r="ET134" s="62">
        <f t="shared" si="1813"/>
        <v>52320</v>
      </c>
      <c r="EU134" s="62">
        <f t="shared" si="1813"/>
        <v>0</v>
      </c>
      <c r="EV134" s="31" t="s">
        <v>192</v>
      </c>
      <c r="EW134" s="103">
        <v>0</v>
      </c>
      <c r="EX134" s="31">
        <f>EZ134</f>
        <v>48</v>
      </c>
      <c r="EY134" s="31">
        <f>FA134</f>
        <v>1.5</v>
      </c>
      <c r="EZ134" s="31">
        <v>48</v>
      </c>
      <c r="FA134" s="31">
        <v>1.5</v>
      </c>
      <c r="FB134" s="119"/>
      <c r="FC134" s="119"/>
      <c r="FE134" s="105">
        <v>109</v>
      </c>
      <c r="FF134" s="105">
        <v>109</v>
      </c>
      <c r="FG134" s="105">
        <v>109</v>
      </c>
      <c r="FH134" s="106">
        <v>109</v>
      </c>
      <c r="FI134" s="107" t="b">
        <f t="shared" si="1814"/>
        <v>1</v>
      </c>
      <c r="FJ134" s="34"/>
      <c r="FK134" s="104" t="s">
        <v>196</v>
      </c>
      <c r="FL134" s="104" t="s">
        <v>473</v>
      </c>
      <c r="FM134" s="104">
        <v>45899</v>
      </c>
      <c r="FN134" s="104">
        <v>0</v>
      </c>
      <c r="FO134" s="104">
        <v>0</v>
      </c>
      <c r="FP134" s="104"/>
      <c r="FQ134" s="104">
        <v>0</v>
      </c>
      <c r="FR134" s="103" t="b">
        <f t="shared" si="1033"/>
        <v>1</v>
      </c>
      <c r="FS134" s="103" t="b">
        <f t="shared" si="1034"/>
        <v>1</v>
      </c>
      <c r="FT134" s="103" t="b">
        <f t="shared" si="1035"/>
        <v>1</v>
      </c>
      <c r="FU134" s="103" t="b">
        <f t="shared" si="1036"/>
        <v>0</v>
      </c>
      <c r="FV134" s="103" t="b">
        <f t="shared" si="1037"/>
        <v>1</v>
      </c>
      <c r="FW134" s="103"/>
      <c r="FX134" s="120" t="b">
        <f t="shared" si="1815"/>
        <v>1</v>
      </c>
      <c r="FY134" s="104" t="s">
        <v>214</v>
      </c>
      <c r="FZ134" s="104" t="b">
        <f t="shared" si="1816"/>
        <v>1</v>
      </c>
      <c r="GA134" s="104">
        <v>0</v>
      </c>
      <c r="GB134" s="104" t="s">
        <v>207</v>
      </c>
      <c r="GD134" s="104" t="s">
        <v>214</v>
      </c>
      <c r="GE134" s="104">
        <v>0</v>
      </c>
      <c r="GF134" s="104" t="e">
        <v>#N/A</v>
      </c>
      <c r="GG134" s="104">
        <v>0</v>
      </c>
      <c r="GH134" s="104" t="b">
        <f t="shared" si="1817"/>
        <v>1</v>
      </c>
      <c r="GI134" s="8" t="b">
        <f t="shared" si="1818"/>
        <v>0</v>
      </c>
    </row>
    <row r="135" spans="1:192" s="31" customFormat="1" hidden="1" x14ac:dyDescent="0.25">
      <c r="A135" s="109">
        <v>167936</v>
      </c>
      <c r="B135" s="109">
        <v>101959</v>
      </c>
      <c r="C135" s="110" t="s">
        <v>214</v>
      </c>
      <c r="D135" s="109" t="s">
        <v>469</v>
      </c>
      <c r="E135" s="109" t="s">
        <v>475</v>
      </c>
      <c r="F135" s="109" t="s">
        <v>207</v>
      </c>
      <c r="G135" s="110"/>
      <c r="H135" s="109" t="s">
        <v>188</v>
      </c>
      <c r="I135" s="109" t="s">
        <v>189</v>
      </c>
      <c r="J135" s="109" t="s">
        <v>189</v>
      </c>
      <c r="K135" s="109"/>
      <c r="L135" s="109">
        <v>0</v>
      </c>
      <c r="M135" s="109"/>
      <c r="N135" s="111">
        <v>0</v>
      </c>
      <c r="O135" s="111">
        <v>0</v>
      </c>
      <c r="P135" s="111" t="str">
        <f t="shared" si="1760"/>
        <v>нет минмакс</v>
      </c>
      <c r="Q135" s="95">
        <v>103</v>
      </c>
      <c r="R135" s="95">
        <f t="shared" si="1761"/>
        <v>6675.43</v>
      </c>
      <c r="S135" s="112">
        <v>103</v>
      </c>
      <c r="T135" s="112">
        <v>6644.5300000000007</v>
      </c>
      <c r="U135" s="112">
        <f t="shared" si="1762"/>
        <v>0</v>
      </c>
      <c r="V135" s="113">
        <f t="shared" si="1763"/>
        <v>103</v>
      </c>
      <c r="W135" s="113">
        <f t="shared" si="1764"/>
        <v>6675.43</v>
      </c>
      <c r="X135" s="113">
        <f t="shared" si="1765"/>
        <v>0</v>
      </c>
      <c r="Y135" s="113"/>
      <c r="Z135" s="95">
        <v>103</v>
      </c>
      <c r="AA135" s="95">
        <v>0</v>
      </c>
      <c r="AB135" s="95">
        <v>0</v>
      </c>
      <c r="AC135" s="95">
        <v>0</v>
      </c>
      <c r="AD135" s="95">
        <v>0</v>
      </c>
      <c r="AE135" s="95">
        <f t="shared" si="1766"/>
        <v>0</v>
      </c>
      <c r="AF135" s="95">
        <f t="shared" si="1767"/>
        <v>0</v>
      </c>
      <c r="AG135" s="114">
        <v>0</v>
      </c>
      <c r="AH135" s="95">
        <f t="shared" si="1768"/>
        <v>103</v>
      </c>
      <c r="AI135" s="115">
        <f t="shared" si="1769"/>
        <v>6675.43</v>
      </c>
      <c r="AJ135" s="95">
        <f t="shared" si="1770"/>
        <v>0</v>
      </c>
      <c r="AK135" s="95">
        <f t="shared" si="1771"/>
        <v>459</v>
      </c>
      <c r="AL135" s="95">
        <f t="shared" si="1772"/>
        <v>897</v>
      </c>
      <c r="AM135" s="95">
        <f t="shared" si="1773"/>
        <v>1440</v>
      </c>
      <c r="AN135" s="95">
        <f t="shared" si="1774"/>
        <v>6.4375</v>
      </c>
      <c r="AO135" s="95" t="str">
        <f t="shared" si="1775"/>
        <v>&lt; 30 дней</v>
      </c>
      <c r="AP135" s="29" t="s">
        <v>185</v>
      </c>
      <c r="AQ135" s="116" t="s">
        <v>186</v>
      </c>
      <c r="AR135" s="29" t="s">
        <v>185</v>
      </c>
      <c r="AS135" s="116" t="s">
        <v>190</v>
      </c>
      <c r="AT135" s="25" t="s">
        <v>185</v>
      </c>
      <c r="AU135" s="25"/>
      <c r="AV135" s="97" t="str">
        <f t="shared" si="1776"/>
        <v>0-01</v>
      </c>
      <c r="AW135" s="117">
        <f t="shared" si="1777"/>
        <v>0</v>
      </c>
      <c r="AX135" s="118"/>
      <c r="AY135" s="25">
        <f t="shared" si="1778"/>
        <v>0</v>
      </c>
      <c r="AZ135" s="109" t="s">
        <v>1045</v>
      </c>
      <c r="BA135" s="26" t="s">
        <v>196</v>
      </c>
      <c r="BB135" s="26" t="s">
        <v>473</v>
      </c>
      <c r="BC135" s="27">
        <v>45899</v>
      </c>
      <c r="BD135" s="28"/>
      <c r="BE135" s="29">
        <v>0</v>
      </c>
      <c r="BF135" s="29">
        <f t="shared" si="1779"/>
        <v>0</v>
      </c>
      <c r="BG135" s="29">
        <v>0</v>
      </c>
      <c r="BH135" s="29">
        <f t="shared" si="1780"/>
        <v>0</v>
      </c>
      <c r="BI135" s="99">
        <v>0</v>
      </c>
      <c r="BJ135" s="109">
        <v>0</v>
      </c>
      <c r="BK135" s="95">
        <v>480</v>
      </c>
      <c r="BL135" s="95">
        <v>0</v>
      </c>
      <c r="BM135" s="95">
        <v>480</v>
      </c>
      <c r="BN135" s="95">
        <v>0</v>
      </c>
      <c r="BO135" s="95">
        <v>480</v>
      </c>
      <c r="BP135" s="95">
        <v>0</v>
      </c>
      <c r="BQ135" s="95">
        <f t="shared" si="1781"/>
        <v>480</v>
      </c>
      <c r="BR135" s="95">
        <f t="shared" si="1782"/>
        <v>-377</v>
      </c>
      <c r="BS135" s="95">
        <f t="shared" si="1783"/>
        <v>-377</v>
      </c>
      <c r="BT135" s="95">
        <f t="shared" si="1783"/>
        <v>-857</v>
      </c>
      <c r="BU135" s="95">
        <f t="shared" si="1783"/>
        <v>-857</v>
      </c>
      <c r="BV135" s="95">
        <f t="shared" si="1783"/>
        <v>-1337</v>
      </c>
      <c r="BW135" s="95">
        <f t="shared" si="1783"/>
        <v>-1337</v>
      </c>
      <c r="BX135" s="95">
        <f t="shared" si="1784"/>
        <v>-1817</v>
      </c>
      <c r="BY135" s="95">
        <f t="shared" si="1784"/>
        <v>-2297</v>
      </c>
      <c r="BZ135" s="95">
        <f t="shared" si="1784"/>
        <v>-2777</v>
      </c>
      <c r="CA135" s="95">
        <f t="shared" si="1784"/>
        <v>-3257</v>
      </c>
      <c r="CB135" s="95">
        <f t="shared" si="1784"/>
        <v>-3737</v>
      </c>
      <c r="CC135" s="95">
        <f t="shared" si="1784"/>
        <v>-4217</v>
      </c>
      <c r="CD135" s="95">
        <f t="shared" si="1784"/>
        <v>-4697</v>
      </c>
      <c r="CE135" s="95">
        <f t="shared" si="1784"/>
        <v>-5177</v>
      </c>
      <c r="CF135" s="95">
        <f t="shared" si="1784"/>
        <v>-5657</v>
      </c>
      <c r="CG135" s="95">
        <f t="shared" si="1784"/>
        <v>-6137</v>
      </c>
      <c r="CH135" s="95">
        <f t="shared" si="1784"/>
        <v>-6617</v>
      </c>
      <c r="CI135" s="95">
        <f t="shared" si="1784"/>
        <v>-7097</v>
      </c>
      <c r="CJ135" s="95">
        <f t="shared" si="1784"/>
        <v>-7577</v>
      </c>
      <c r="CK135" s="95">
        <f t="shared" si="1784"/>
        <v>-8057</v>
      </c>
      <c r="CL135" s="95">
        <f t="shared" si="1784"/>
        <v>-8537</v>
      </c>
      <c r="CM135" s="95">
        <f t="shared" si="1784"/>
        <v>-9017</v>
      </c>
      <c r="CN135" s="95">
        <f t="shared" si="1784"/>
        <v>-9497</v>
      </c>
      <c r="CO135" s="95">
        <f t="shared" si="1784"/>
        <v>-9977</v>
      </c>
      <c r="CP135" s="100">
        <v>438</v>
      </c>
      <c r="CQ135" s="100">
        <v>0</v>
      </c>
      <c r="CR135" s="100">
        <v>0</v>
      </c>
      <c r="CS135" s="100">
        <v>459</v>
      </c>
      <c r="CT135" s="100">
        <v>0</v>
      </c>
      <c r="CU135" s="100">
        <v>0</v>
      </c>
      <c r="CV135" s="121">
        <f t="shared" si="1785"/>
        <v>448.5</v>
      </c>
      <c r="CW135" s="31">
        <v>0</v>
      </c>
      <c r="CX135" s="31">
        <v>0</v>
      </c>
      <c r="CY135" s="62">
        <v>0</v>
      </c>
      <c r="CZ135" s="62">
        <v>0</v>
      </c>
      <c r="DA135" s="102">
        <f t="shared" si="1786"/>
        <v>0</v>
      </c>
      <c r="DB135" s="62">
        <f t="shared" si="1787"/>
        <v>0</v>
      </c>
      <c r="DC135" s="62">
        <f t="shared" si="1788"/>
        <v>0</v>
      </c>
      <c r="DD135" s="102">
        <f t="shared" si="1789"/>
        <v>0</v>
      </c>
      <c r="DE135" s="31">
        <v>0</v>
      </c>
      <c r="DF135" s="31">
        <v>90</v>
      </c>
      <c r="DG135" s="31">
        <v>0</v>
      </c>
      <c r="DH135" s="48">
        <f t="shared" si="1790"/>
        <v>0</v>
      </c>
      <c r="DI135" s="62">
        <v>62</v>
      </c>
      <c r="DJ135" s="62">
        <v>4536.47</v>
      </c>
      <c r="DK135" s="48">
        <f t="shared" si="1791"/>
        <v>0</v>
      </c>
      <c r="DL135" s="62">
        <v>0</v>
      </c>
      <c r="DM135" s="62">
        <v>0</v>
      </c>
      <c r="DN135" s="62">
        <v>401.286</v>
      </c>
      <c r="DO135" s="62">
        <v>26173.161</v>
      </c>
      <c r="DP135" s="48">
        <f t="shared" si="1792"/>
        <v>0</v>
      </c>
      <c r="DQ135" s="62">
        <v>0</v>
      </c>
      <c r="DR135" s="62">
        <v>0</v>
      </c>
      <c r="DS135" s="62">
        <v>419.13</v>
      </c>
      <c r="DT135" s="62">
        <v>27635.722999999998</v>
      </c>
      <c r="DU135" s="48">
        <f t="shared" si="1793"/>
        <v>0</v>
      </c>
      <c r="DV135" s="62">
        <v>459</v>
      </c>
      <c r="DW135" s="62">
        <v>33584.497560000003</v>
      </c>
      <c r="DX135" s="62">
        <f t="shared" si="1794"/>
        <v>1440</v>
      </c>
      <c r="DY135" s="62">
        <f t="shared" si="1795"/>
        <v>93326.400000000009</v>
      </c>
      <c r="DZ135" s="48">
        <f t="shared" si="1796"/>
        <v>0</v>
      </c>
      <c r="EA135" s="62">
        <f t="shared" si="1797"/>
        <v>0</v>
      </c>
      <c r="EB135" s="62">
        <f t="shared" si="1798"/>
        <v>0</v>
      </c>
      <c r="EC135" s="48">
        <f t="shared" si="1799"/>
        <v>0</v>
      </c>
      <c r="ED135" s="62">
        <f t="shared" si="1800"/>
        <v>1440</v>
      </c>
      <c r="EE135" s="62">
        <f t="shared" si="1801"/>
        <v>93326.400000000009</v>
      </c>
      <c r="EF135" s="48">
        <f t="shared" si="1802"/>
        <v>0</v>
      </c>
      <c r="EG135" s="62">
        <f t="shared" si="1803"/>
        <v>0</v>
      </c>
      <c r="EH135" s="62">
        <f t="shared" si="1804"/>
        <v>0</v>
      </c>
      <c r="EI135" s="48">
        <f t="shared" si="1805"/>
        <v>0</v>
      </c>
      <c r="EJ135" s="62">
        <f t="shared" si="1806"/>
        <v>1440</v>
      </c>
      <c r="EK135" s="62">
        <f t="shared" si="1807"/>
        <v>93326.400000000009</v>
      </c>
      <c r="EL135" s="48">
        <f t="shared" si="1808"/>
        <v>0</v>
      </c>
      <c r="EM135" s="62">
        <f t="shared" si="1809"/>
        <v>0</v>
      </c>
      <c r="EN135" s="62">
        <f t="shared" si="1810"/>
        <v>0</v>
      </c>
      <c r="EO135" s="48">
        <f t="shared" si="1811"/>
        <v>0</v>
      </c>
      <c r="EP135" s="62">
        <f t="shared" si="1812"/>
        <v>31108.800000000003</v>
      </c>
      <c r="EQ135" s="62">
        <f t="shared" si="1812"/>
        <v>0</v>
      </c>
      <c r="ER135" s="62">
        <f t="shared" si="1812"/>
        <v>31108.800000000003</v>
      </c>
      <c r="ES135" s="62">
        <f t="shared" si="1813"/>
        <v>0</v>
      </c>
      <c r="ET135" s="62">
        <f t="shared" si="1813"/>
        <v>31108.800000000003</v>
      </c>
      <c r="EU135" s="62">
        <f t="shared" si="1813"/>
        <v>0</v>
      </c>
      <c r="EV135" s="31" t="s">
        <v>192</v>
      </c>
      <c r="EW135" s="103">
        <v>0</v>
      </c>
      <c r="EX135" s="31">
        <v>0</v>
      </c>
      <c r="EY135" s="31">
        <v>0</v>
      </c>
      <c r="FB135" s="119"/>
      <c r="FC135" s="119"/>
      <c r="FE135" s="105">
        <v>64.81</v>
      </c>
      <c r="FF135" s="105">
        <v>64.510000000000005</v>
      </c>
      <c r="FG135" s="105">
        <v>64.81</v>
      </c>
      <c r="FH135" s="106">
        <v>64.81</v>
      </c>
      <c r="FI135" s="107" t="b">
        <f t="shared" si="1814"/>
        <v>1</v>
      </c>
      <c r="FJ135" s="34"/>
      <c r="FK135" s="104" t="s">
        <v>196</v>
      </c>
      <c r="FL135" s="104" t="s">
        <v>473</v>
      </c>
      <c r="FM135" s="104">
        <v>45899</v>
      </c>
      <c r="FN135" s="104">
        <v>0</v>
      </c>
      <c r="FO135" s="104">
        <v>0</v>
      </c>
      <c r="FP135" s="104"/>
      <c r="FQ135" s="104">
        <v>0</v>
      </c>
      <c r="FR135" s="103" t="b">
        <f t="shared" ref="FR135:FR198" si="1819">EXACT(FK135,BA135)</f>
        <v>1</v>
      </c>
      <c r="FS135" s="103" t="b">
        <f t="shared" ref="FS135:FS198" si="1820">EXACT(FL135,BB135)</f>
        <v>1</v>
      </c>
      <c r="FT135" s="103" t="b">
        <f t="shared" ref="FT135:FT198" si="1821">EXACT(FM135,BC135)</f>
        <v>1</v>
      </c>
      <c r="FU135" s="103" t="b">
        <f t="shared" ref="FU135:FU198" si="1822">EXACT(FN135,BD135)</f>
        <v>0</v>
      </c>
      <c r="FV135" s="103" t="b">
        <f t="shared" ref="FV135:FV198" si="1823">EXACT(FO135,BE135)</f>
        <v>1</v>
      </c>
      <c r="FW135" s="103"/>
      <c r="FX135" s="120" t="b">
        <f t="shared" si="1815"/>
        <v>1</v>
      </c>
      <c r="FY135" s="104" t="s">
        <v>214</v>
      </c>
      <c r="FZ135" s="104" t="b">
        <f t="shared" si="1816"/>
        <v>1</v>
      </c>
      <c r="GA135" s="104">
        <v>0</v>
      </c>
      <c r="GB135" s="104" t="s">
        <v>207</v>
      </c>
      <c r="GD135" s="104" t="s">
        <v>214</v>
      </c>
      <c r="GE135" s="104">
        <v>0</v>
      </c>
      <c r="GF135" s="104" t="e">
        <v>#N/A</v>
      </c>
      <c r="GG135" s="104">
        <v>0</v>
      </c>
      <c r="GH135" s="104" t="b">
        <f t="shared" si="1817"/>
        <v>1</v>
      </c>
      <c r="GI135" s="8" t="b">
        <f t="shared" si="1818"/>
        <v>0</v>
      </c>
    </row>
    <row r="136" spans="1:192" x14ac:dyDescent="0.25">
      <c r="A136" s="130">
        <v>87798</v>
      </c>
      <c r="B136" s="130">
        <v>990370</v>
      </c>
      <c r="C136" s="128" t="s">
        <v>491</v>
      </c>
      <c r="D136" s="130"/>
      <c r="E136" s="130" t="s">
        <v>492</v>
      </c>
      <c r="F136" s="109" t="s">
        <v>193</v>
      </c>
      <c r="G136" s="128"/>
      <c r="H136" s="130" t="s">
        <v>188</v>
      </c>
      <c r="I136" s="130" t="s">
        <v>493</v>
      </c>
      <c r="J136" s="130" t="s">
        <v>480</v>
      </c>
      <c r="K136" s="130"/>
      <c r="L136" s="130" t="s">
        <v>478</v>
      </c>
      <c r="M136" s="130"/>
      <c r="N136" s="111">
        <v>486.10357902823972</v>
      </c>
      <c r="O136" s="111">
        <v>919.78195740661806</v>
      </c>
      <c r="P136" s="111" t="str">
        <f t="shared" ref="P136:P140" si="1824">IF(AND(N136=0,O136=0),"нет минмакс",IF((S136-N136)&lt;0,"меньше мин",IF((S136-O136)&gt;0,"больше макс","в диапазоне")))</f>
        <v>больше макс</v>
      </c>
      <c r="Q136" s="95">
        <v>1643.949951171875</v>
      </c>
      <c r="R136" s="95">
        <f t="shared" ref="R136:R140" si="1825">Q136*FH136</f>
        <v>6629277.496599121</v>
      </c>
      <c r="S136" s="131">
        <v>2525.5</v>
      </c>
      <c r="T136" s="131">
        <v>10184154.515000001</v>
      </c>
      <c r="U136" s="131">
        <f t="shared" ref="U136:U140" si="1826">IFERROR(ROUNDUP(S136/$EX136,0)*$EY136,0)</f>
        <v>9</v>
      </c>
      <c r="V136" s="113">
        <f t="shared" ref="V136:V140" si="1827">SUM(Z136:AD136)</f>
        <v>1167.699951171875</v>
      </c>
      <c r="W136" s="113">
        <f t="shared" ref="W136:W140" si="1828">V136*FH136</f>
        <v>4708785.0840991214</v>
      </c>
      <c r="X136" s="113">
        <f t="shared" ref="X136:X140" si="1829">IFERROR(ROUNDUP(V136/$EX136,0)*$EY136,0)</f>
        <v>4.5</v>
      </c>
      <c r="Y136" s="132"/>
      <c r="Z136" s="95">
        <v>1167.699951171875</v>
      </c>
      <c r="AA136" s="95">
        <v>0</v>
      </c>
      <c r="AB136" s="95">
        <v>0</v>
      </c>
      <c r="AC136" s="95">
        <v>0</v>
      </c>
      <c r="AD136" s="95">
        <v>0</v>
      </c>
      <c r="AE136" s="95">
        <f t="shared" ref="AE136:AE140" si="1830">AA136*FH136</f>
        <v>0</v>
      </c>
      <c r="AF136" s="95">
        <f t="shared" ref="AF136:AF140" si="1831">AB136*FH136</f>
        <v>0</v>
      </c>
      <c r="AG136" s="114">
        <v>0</v>
      </c>
      <c r="AH136" s="95">
        <f t="shared" ref="AH136:AH140" si="1832">V136-AG136</f>
        <v>1167.699951171875</v>
      </c>
      <c r="AI136" s="114">
        <f t="shared" ref="AI136:AI140" si="1833">IF(AH136&gt;0,AH136*FH136,0)</f>
        <v>4708785.0840991214</v>
      </c>
      <c r="AJ136" s="133">
        <f t="shared" ref="AJ136:AJ140" si="1834">CU136</f>
        <v>414</v>
      </c>
      <c r="AK136" s="133">
        <f t="shared" ref="AK136:AK142" si="1835">SUM(CS136:CU136)</f>
        <v>1581</v>
      </c>
      <c r="AL136" s="133">
        <f t="shared" ref="AL136:AL140" si="1836">SUM(CP136:CU136)</f>
        <v>2201</v>
      </c>
      <c r="AM136" s="133">
        <f t="shared" ref="AM136:AM140" si="1837">SUM(BK136:BP136)</f>
        <v>3741.6800000000003</v>
      </c>
      <c r="AN136" s="133">
        <f t="shared" ref="AN136:AN140" si="1838">IFERROR(S136/BQ136*30,"нет оборота")</f>
        <v>121.4935536978042</v>
      </c>
      <c r="AO136" s="133" t="str">
        <f t="shared" ref="AO136:AO140" si="1839">IF(S136=0,"нет остатка",IF(AN136="нет оборота","нет плана",IF(AN136&lt;30,"&lt; 30 дней",IF(AND(AN136&gt;=30,AN136&lt;60),"&gt; 30 дней (до 60)",IF(AND(AN136&gt;=60,AN136&lt;70),"&gt; 60 дней (до 70)",IF(AND(AN136&gt;=70,AN136&lt;80),"&gt; 70 дней (до 80)",IF(AND(AN136&gt;=80,AN136&lt;90),"&gt; 80 дней (до 90)",IF(AND(AN136&gt;=90,AN136&lt;120),"&gt; 90 дней (до 120)",IF(AN136&gt;=120,"&gt; 120 дней")))))))))</f>
        <v>&gt; 120 дней</v>
      </c>
      <c r="AP136" s="29" t="s">
        <v>185</v>
      </c>
      <c r="AQ136" s="134" t="s">
        <v>197</v>
      </c>
      <c r="AR136" s="29" t="s">
        <v>1049</v>
      </c>
      <c r="AS136" s="29" t="s">
        <v>1049</v>
      </c>
      <c r="AT136" s="29" t="s">
        <v>1049</v>
      </c>
      <c r="AU136" s="14"/>
      <c r="AV136" s="29" t="s">
        <v>1049</v>
      </c>
      <c r="AW136" s="117">
        <f t="shared" ref="AW136:AW140" si="1840">IF(AT136="Да",W136,0)</f>
        <v>0</v>
      </c>
      <c r="AX136" s="29" t="s">
        <v>1049</v>
      </c>
      <c r="AY136" s="25">
        <f t="shared" ref="AY136:AY140" si="1841">IF(AX136&gt;6,W136,0)</f>
        <v>4708785.0840991214</v>
      </c>
      <c r="AZ136" s="130" t="s">
        <v>439</v>
      </c>
      <c r="BA136" s="29" t="s">
        <v>1049</v>
      </c>
      <c r="BB136" s="29" t="s">
        <v>1049</v>
      </c>
      <c r="BC136" s="29" t="s">
        <v>1049</v>
      </c>
      <c r="BD136" s="29" t="s">
        <v>1049</v>
      </c>
      <c r="BE136" s="29" t="s">
        <v>1049</v>
      </c>
      <c r="BF136" s="29" t="s">
        <v>1049</v>
      </c>
      <c r="BG136" s="29" t="s">
        <v>1049</v>
      </c>
      <c r="BH136" s="29" t="s">
        <v>1049</v>
      </c>
      <c r="BI136" s="29" t="s">
        <v>1049</v>
      </c>
      <c r="BJ136" s="130">
        <v>0</v>
      </c>
      <c r="BK136" s="95">
        <v>634.80999999999995</v>
      </c>
      <c r="BL136" s="95">
        <v>588.37</v>
      </c>
      <c r="BM136" s="95">
        <v>544.15</v>
      </c>
      <c r="BN136" s="95">
        <v>657.44</v>
      </c>
      <c r="BO136" s="95">
        <v>702.84</v>
      </c>
      <c r="BP136" s="95">
        <v>614.07000000000005</v>
      </c>
      <c r="BQ136" s="133">
        <f t="shared" ref="BQ136:BQ140" si="1842">IF(COUNTIF(BK136:BP136,"&gt;0")=0,0,SUM(BK136:BP136)/COUNTIF(BK136:BP136,"&gt;0"))</f>
        <v>623.61333333333334</v>
      </c>
      <c r="BR136" s="95">
        <f t="shared" ref="BR136:BR140" si="1843">IF(OR(Q136=0,SUM(BK136:BP136)=0,V136&gt;Q136),V136-BK136,Q136-BK136)</f>
        <v>1009.1399511718751</v>
      </c>
      <c r="BS136" s="133">
        <f t="shared" ref="BS136:BW139" si="1844">BR136-BL136</f>
        <v>420.76995117187505</v>
      </c>
      <c r="BT136" s="133">
        <f t="shared" si="1844"/>
        <v>-123.38004882812493</v>
      </c>
      <c r="BU136" s="133">
        <f t="shared" si="1844"/>
        <v>-780.82004882812498</v>
      </c>
      <c r="BV136" s="133">
        <f t="shared" si="1844"/>
        <v>-1483.6600488281251</v>
      </c>
      <c r="BW136" s="133">
        <f t="shared" si="1844"/>
        <v>-2097.7300488281253</v>
      </c>
      <c r="BX136" s="133">
        <f t="shared" ref="BX136:CO137" si="1845">BW136-$BQ136</f>
        <v>-2721.3433821614585</v>
      </c>
      <c r="BY136" s="133">
        <f t="shared" si="1845"/>
        <v>-3344.9567154947918</v>
      </c>
      <c r="BZ136" s="133">
        <f t="shared" si="1845"/>
        <v>-3968.570048828125</v>
      </c>
      <c r="CA136" s="133">
        <f t="shared" si="1845"/>
        <v>-4592.1833821614582</v>
      </c>
      <c r="CB136" s="133">
        <f t="shared" si="1845"/>
        <v>-5215.7967154947919</v>
      </c>
      <c r="CC136" s="133">
        <f t="shared" si="1845"/>
        <v>-5839.4100488281256</v>
      </c>
      <c r="CD136" s="133">
        <f t="shared" si="1845"/>
        <v>-6463.0233821614593</v>
      </c>
      <c r="CE136" s="133">
        <f t="shared" si="1845"/>
        <v>-7086.636715494793</v>
      </c>
      <c r="CF136" s="133">
        <f t="shared" si="1845"/>
        <v>-7710.2500488281266</v>
      </c>
      <c r="CG136" s="133">
        <f t="shared" si="1845"/>
        <v>-8333.8633821614603</v>
      </c>
      <c r="CH136" s="133">
        <f t="shared" si="1845"/>
        <v>-8957.4767154947931</v>
      </c>
      <c r="CI136" s="133">
        <f t="shared" si="1845"/>
        <v>-9581.0900488281259</v>
      </c>
      <c r="CJ136" s="133">
        <f t="shared" si="1845"/>
        <v>-10204.703382161459</v>
      </c>
      <c r="CK136" s="133">
        <f t="shared" si="1845"/>
        <v>-10828.316715494791</v>
      </c>
      <c r="CL136" s="133">
        <f t="shared" si="1845"/>
        <v>-11451.930048828124</v>
      </c>
      <c r="CM136" s="133">
        <f t="shared" si="1845"/>
        <v>-12075.543382161457</v>
      </c>
      <c r="CN136" s="133">
        <f t="shared" si="1845"/>
        <v>-12699.15671549479</v>
      </c>
      <c r="CO136" s="133">
        <f t="shared" si="1845"/>
        <v>-13322.770048828123</v>
      </c>
      <c r="CP136" s="100">
        <v>443</v>
      </c>
      <c r="CQ136" s="100">
        <v>92</v>
      </c>
      <c r="CR136" s="100">
        <v>85</v>
      </c>
      <c r="CS136" s="100">
        <v>699</v>
      </c>
      <c r="CT136" s="100">
        <v>468</v>
      </c>
      <c r="CU136" s="100">
        <v>414</v>
      </c>
      <c r="CV136" s="121">
        <f t="shared" ref="CV136:CV140" si="1846">IF(COUNTIF(CP136:CU136,"&gt;0")=0,0,SUM(CP136:CU136)/COUNTIF(CP136:CU136,"&gt;0"))</f>
        <v>366.83333333333331</v>
      </c>
      <c r="CW136">
        <v>0</v>
      </c>
      <c r="CX136">
        <v>3</v>
      </c>
      <c r="CY136" s="4">
        <v>0</v>
      </c>
      <c r="CZ136" s="4">
        <v>0</v>
      </c>
      <c r="DA136" s="136">
        <f t="shared" ref="DA136:DA137" si="1847">IFERROR(CZ136/CY136,0)</f>
        <v>0</v>
      </c>
      <c r="DB136" s="4">
        <f t="shared" ref="DB136:DB137" si="1848">CY136*FH136</f>
        <v>0</v>
      </c>
      <c r="DC136" s="4">
        <f t="shared" ref="DC136:DC137" si="1849">CZ136*FH136</f>
        <v>0</v>
      </c>
      <c r="DD136" s="136">
        <f t="shared" ref="DD136:DD137" si="1850">IFERROR(DC136/DB136,0)</f>
        <v>0</v>
      </c>
      <c r="DE136" s="31">
        <v>0</v>
      </c>
      <c r="DF136" s="31">
        <v>45</v>
      </c>
      <c r="DG136" s="31">
        <v>0</v>
      </c>
      <c r="DH136" s="48">
        <f t="shared" ref="DH136:DH140" si="1851">IFERROR(ROUNDUP(DG136/$EX136,0)*$EY136,0)</f>
        <v>0</v>
      </c>
      <c r="DI136" s="62">
        <v>3336.3199999999997</v>
      </c>
      <c r="DJ136" s="62">
        <v>13453798.139999999</v>
      </c>
      <c r="DK136" s="48">
        <f t="shared" ref="DK136:DK140" si="1852">IFERROR(ROUNDUP(DI136/$EX136,0)*$EY136,0)</f>
        <v>10.5</v>
      </c>
      <c r="DL136" s="62">
        <v>91.5</v>
      </c>
      <c r="DM136" s="62">
        <v>368976.21620353975</v>
      </c>
      <c r="DN136" s="62">
        <v>3268.1210000000001</v>
      </c>
      <c r="DO136" s="62">
        <v>13178788.146000002</v>
      </c>
      <c r="DP136" s="48">
        <f t="shared" ref="DP136:DP140" si="1853">IFERROR(ROUNDUP(DN136/$EX136,0)*$EY136,0)</f>
        <v>10.5</v>
      </c>
      <c r="DQ136" s="62">
        <v>84.9</v>
      </c>
      <c r="DR136" s="62">
        <v>342361.54</v>
      </c>
      <c r="DS136" s="62">
        <v>2868.9120000000003</v>
      </c>
      <c r="DT136" s="62">
        <v>11568968.704</v>
      </c>
      <c r="DU136" s="48">
        <f t="shared" ref="DU136:DU140" si="1854">IFERROR(ROUNDUP(DS136/$EX136,0)*$EY136,0)</f>
        <v>9</v>
      </c>
      <c r="DV136" s="62">
        <v>698.6</v>
      </c>
      <c r="DW136" s="62">
        <v>2817123.3595437263</v>
      </c>
      <c r="DX136" s="62">
        <f t="shared" ref="DX136:DX140" si="1855">$DF136*BK136/30</f>
        <v>952.21499999999992</v>
      </c>
      <c r="DY136" s="62">
        <f t="shared" ref="DY136:DY140" si="1856">DX136*$FH136</f>
        <v>3839835.5539500001</v>
      </c>
      <c r="DZ136" s="48">
        <f t="shared" ref="DZ136:DZ140" si="1857">IFERROR(ROUNDUP(DX136/$EX136,0)*$EY136,0)</f>
        <v>3</v>
      </c>
      <c r="EA136" s="62">
        <f t="shared" ref="EA136:EA140" si="1858">$DF136*BL136/30</f>
        <v>882.55500000000006</v>
      </c>
      <c r="EB136" s="62">
        <f t="shared" ref="EB136:EB140" si="1859">EA136*$FH136</f>
        <v>3558929.5141500006</v>
      </c>
      <c r="EC136" s="48">
        <f t="shared" ref="EC136:EC140" si="1860">IFERROR(ROUNDUP(EA136/$EX136,0)*$EY136,0)</f>
        <v>3</v>
      </c>
      <c r="ED136" s="62">
        <f t="shared" ref="ED136:ED140" si="1861">$DF136*BM136/30</f>
        <v>816.22500000000002</v>
      </c>
      <c r="EE136" s="62">
        <f t="shared" ref="EE136:EE140" si="1862">ED136*$FH136</f>
        <v>3291451.7992500002</v>
      </c>
      <c r="EF136" s="48">
        <f t="shared" ref="EF136:EF140" si="1863">IFERROR(ROUNDUP(ED136/$EX136,0)*$EY136,0)</f>
        <v>3</v>
      </c>
      <c r="EG136" s="62">
        <f t="shared" ref="EG136:EG140" si="1864">$DF136*BN136/30</f>
        <v>986.16000000000008</v>
      </c>
      <c r="EH136" s="62">
        <f t="shared" ref="EH136:EH140" si="1865">EG136*$FH136</f>
        <v>3976719.7848000005</v>
      </c>
      <c r="EI136" s="48">
        <f t="shared" ref="EI136:EI140" si="1866">IFERROR(ROUNDUP(EG136/$EX136,0)*$EY136,0)</f>
        <v>3</v>
      </c>
      <c r="EJ136" s="62">
        <f t="shared" ref="EJ136:EJ140" si="1867">$DF136*BO136/30</f>
        <v>1054.26</v>
      </c>
      <c r="EK136" s="62">
        <f t="shared" ref="EK136:EK140" si="1868">EJ136*$FH136</f>
        <v>4251335.0778000001</v>
      </c>
      <c r="EL136" s="48">
        <f t="shared" ref="EL136:EL140" si="1869">IFERROR(ROUNDUP(EJ136/$EX136,0)*$EY136,0)</f>
        <v>4.5</v>
      </c>
      <c r="EM136" s="62">
        <f t="shared" ref="EM136:EM140" si="1870">$DF136*BP136/30</f>
        <v>921.10500000000002</v>
      </c>
      <c r="EN136" s="62">
        <f t="shared" ref="EN136:EN140" si="1871">EM136*$FH136</f>
        <v>3714383.5456500002</v>
      </c>
      <c r="EO136" s="48">
        <f t="shared" ref="EO136:EO140" si="1872">IFERROR(ROUNDUP(EM136/$EX136,0)*$EY136,0)</f>
        <v>3</v>
      </c>
      <c r="EP136" s="62">
        <f t="shared" ref="EP136:ER136" si="1873">BK136*$FH136</f>
        <v>2559890.3692999999</v>
      </c>
      <c r="EQ136" s="62">
        <f t="shared" si="1873"/>
        <v>2372619.6761000003</v>
      </c>
      <c r="ER136" s="62">
        <f t="shared" si="1873"/>
        <v>2194301.1995000001</v>
      </c>
      <c r="ES136" s="62">
        <f t="shared" ref="ES136:EU136" si="1874">BN136*$FH136</f>
        <v>2651146.5232000002</v>
      </c>
      <c r="ET136" s="62">
        <f t="shared" si="1874"/>
        <v>2834223.3852000004</v>
      </c>
      <c r="EU136" s="62">
        <f t="shared" si="1874"/>
        <v>2476255.6971000005</v>
      </c>
      <c r="EV136" s="31" t="s">
        <v>192</v>
      </c>
      <c r="EW136" s="103">
        <v>0</v>
      </c>
      <c r="EX136" s="31">
        <f>EZ136</f>
        <v>500</v>
      </c>
      <c r="EY136" s="31">
        <f>FA136</f>
        <v>1.5</v>
      </c>
      <c r="EZ136" s="31">
        <v>500</v>
      </c>
      <c r="FA136" s="31">
        <v>1.5</v>
      </c>
      <c r="FB136" s="119"/>
      <c r="FC136" s="119"/>
      <c r="FE136" s="137">
        <v>4032.53</v>
      </c>
      <c r="FF136" s="137">
        <v>4032.53</v>
      </c>
      <c r="FG136" s="137">
        <v>4032.53</v>
      </c>
      <c r="FH136" s="106">
        <v>4032.53</v>
      </c>
      <c r="FI136" s="107" t="b">
        <f t="shared" ref="FI136:FI140" si="1875">EXACT(AT136,AP136)</f>
        <v>0</v>
      </c>
      <c r="FJ136" s="34"/>
      <c r="FK136" s="104" t="s">
        <v>196</v>
      </c>
      <c r="FL136" s="104">
        <v>0</v>
      </c>
      <c r="FM136" s="104">
        <v>45808</v>
      </c>
      <c r="FN136" s="104">
        <v>0</v>
      </c>
      <c r="FO136" s="104">
        <v>0</v>
      </c>
      <c r="FP136" s="104"/>
      <c r="FQ136" s="104">
        <v>0</v>
      </c>
      <c r="FR136" s="103" t="b">
        <f t="shared" si="1819"/>
        <v>0</v>
      </c>
      <c r="FS136" s="103" t="b">
        <f t="shared" si="1820"/>
        <v>0</v>
      </c>
      <c r="FT136" s="103" t="b">
        <f t="shared" si="1821"/>
        <v>0</v>
      </c>
      <c r="FU136" s="103" t="b">
        <f t="shared" si="1822"/>
        <v>0</v>
      </c>
      <c r="FV136" s="103" t="b">
        <f t="shared" si="1823"/>
        <v>0</v>
      </c>
      <c r="FW136" s="103"/>
      <c r="FX136" s="120" t="b">
        <f t="shared" ref="FX136:FX140" si="1876">EXACT(FQ136,BI136)</f>
        <v>0</v>
      </c>
      <c r="FY136" s="104" t="s">
        <v>491</v>
      </c>
      <c r="FZ136" s="104" t="b">
        <f t="shared" ref="FZ136:FZ140" si="1877">EXACT(FY136,C136)</f>
        <v>1</v>
      </c>
      <c r="GA136" s="104">
        <v>0</v>
      </c>
      <c r="GB136" s="104" t="s">
        <v>193</v>
      </c>
      <c r="GD136" s="104" t="s">
        <v>491</v>
      </c>
      <c r="GE136" s="104">
        <v>0</v>
      </c>
      <c r="GF136" s="104" t="e">
        <v>#N/A</v>
      </c>
      <c r="GG136" s="104">
        <v>0</v>
      </c>
      <c r="GH136" s="104" t="b">
        <f t="shared" ref="GH136:GH140" si="1878">EXACT(GD136,C136)</f>
        <v>1</v>
      </c>
      <c r="GI136" s="8" t="b">
        <f t="shared" ref="GI136:GI140" si="1879">EXACT(GG136,G136)</f>
        <v>0</v>
      </c>
      <c r="GJ136" s="31" t="s">
        <v>203</v>
      </c>
    </row>
    <row r="137" spans="1:192" x14ac:dyDescent="0.25">
      <c r="A137" s="130">
        <v>83220</v>
      </c>
      <c r="B137" s="130">
        <v>640154</v>
      </c>
      <c r="C137" s="128" t="s">
        <v>491</v>
      </c>
      <c r="D137" s="130"/>
      <c r="E137" s="130" t="s">
        <v>494</v>
      </c>
      <c r="F137" s="109" t="s">
        <v>193</v>
      </c>
      <c r="G137" s="128"/>
      <c r="H137" s="130" t="s">
        <v>188</v>
      </c>
      <c r="I137" s="130" t="s">
        <v>493</v>
      </c>
      <c r="J137" s="130" t="s">
        <v>480</v>
      </c>
      <c r="K137" s="130"/>
      <c r="L137" s="130" t="s">
        <v>478</v>
      </c>
      <c r="M137" s="130"/>
      <c r="N137" s="111">
        <v>1110.1897172926563</v>
      </c>
      <c r="O137" s="111">
        <v>6390.2105172926567</v>
      </c>
      <c r="P137" s="111" t="str">
        <f t="shared" si="1824"/>
        <v>в диапазоне</v>
      </c>
      <c r="Q137" s="95">
        <v>3765.0699996948242</v>
      </c>
      <c r="R137" s="95">
        <f t="shared" si="1825"/>
        <v>4581977.23752861</v>
      </c>
      <c r="S137" s="131">
        <v>5177.0149765014648</v>
      </c>
      <c r="T137" s="131">
        <v>7995123.0789600369</v>
      </c>
      <c r="U137" s="131">
        <f t="shared" si="1826"/>
        <v>6</v>
      </c>
      <c r="V137" s="113">
        <f t="shared" si="1827"/>
        <v>9799.8660278320313</v>
      </c>
      <c r="W137" s="113">
        <f t="shared" si="1828"/>
        <v>11926142.959890747</v>
      </c>
      <c r="X137" s="113">
        <f t="shared" si="1829"/>
        <v>11</v>
      </c>
      <c r="Y137" s="132"/>
      <c r="Z137" s="95">
        <v>3799.8660278320313</v>
      </c>
      <c r="AA137" s="95">
        <v>0</v>
      </c>
      <c r="AB137" s="95">
        <v>6000</v>
      </c>
      <c r="AC137" s="95">
        <v>0</v>
      </c>
      <c r="AD137" s="95">
        <v>0</v>
      </c>
      <c r="AE137" s="95">
        <f t="shared" si="1830"/>
        <v>0</v>
      </c>
      <c r="AF137" s="95">
        <f t="shared" si="1831"/>
        <v>7301820</v>
      </c>
      <c r="AG137" s="114">
        <v>0</v>
      </c>
      <c r="AH137" s="95">
        <f t="shared" si="1832"/>
        <v>9799.8660278320313</v>
      </c>
      <c r="AI137" s="114">
        <f t="shared" si="1833"/>
        <v>11926142.959890747</v>
      </c>
      <c r="AJ137" s="133">
        <f t="shared" si="1834"/>
        <v>4736</v>
      </c>
      <c r="AK137" s="133">
        <f t="shared" si="1835"/>
        <v>16824</v>
      </c>
      <c r="AL137" s="133">
        <f t="shared" si="1836"/>
        <v>25270</v>
      </c>
      <c r="AM137" s="133">
        <f t="shared" si="1837"/>
        <v>36391.619999999995</v>
      </c>
      <c r="AN137" s="133">
        <f t="shared" si="1838"/>
        <v>25.606518637264944</v>
      </c>
      <c r="AO137" s="133" t="str">
        <f t="shared" si="1839"/>
        <v>&lt; 30 дней</v>
      </c>
      <c r="AP137" s="29" t="s">
        <v>185</v>
      </c>
      <c r="AQ137" s="134" t="s">
        <v>186</v>
      </c>
      <c r="AR137" s="29" t="s">
        <v>185</v>
      </c>
      <c r="AS137" s="134" t="s">
        <v>190</v>
      </c>
      <c r="AT137" s="25" t="s">
        <v>185</v>
      </c>
      <c r="AU137" s="14"/>
      <c r="AV137" s="97" t="str">
        <f t="shared" ref="AV136:AV140" si="1880">IF(V137=0,"нет остатка",IF(SUM(BK137:BP137)=0,"Нет планов",IF(BR137&lt;=0,"0-01",IF(BS137&lt;=0,"0-02",IF(BT137&lt;=0,"0-03",IF(BU137&lt;=0,"0-04",IF(BV137&lt;=0,"0-05",IF(BW137&lt;=0,"0-06",IF(BX137&lt;=0,"0-07",IF(BY137&lt;=0,"0-08",IF(BZ137&lt;=0,"0-09",IF(CA137&lt;=0,"0-10",IF(CB137&lt;=0,"0-11",IF(CC137&lt;=0,"0-12",IF(CD137&lt;=0,"0-13",IF(CE137&lt;=0,"0-14",IF(CF137&lt;=0,"0-15",IF(CG137&lt;=0,"0-16",IF(CH137&lt;=0,"0-17",IF(CI137&lt;=0,"0-18",IF(CJ137&lt;=0,"0-19",IF(CK137&lt;=0,"0-20",IF(CL137&lt;=0,"0-21",IF(CM137&lt;=0,"0-22",IF(CN137&lt;=0,"0-23",IF(CO137&lt;=0,"0-24","0-25 более 24"))))))))))))))))))))))))))</f>
        <v>0-02</v>
      </c>
      <c r="AW137" s="117">
        <f t="shared" si="1840"/>
        <v>0</v>
      </c>
      <c r="AX137" s="14"/>
      <c r="AY137" s="25">
        <f t="shared" si="1841"/>
        <v>0</v>
      </c>
      <c r="AZ137" s="130" t="s">
        <v>439</v>
      </c>
      <c r="BA137" s="26"/>
      <c r="BB137" s="26"/>
      <c r="BC137" s="27"/>
      <c r="BD137" s="28"/>
      <c r="BE137" s="29">
        <v>0</v>
      </c>
      <c r="BF137" s="32">
        <f t="shared" ref="BF136:BF140" si="1881">BE137*FH137</f>
        <v>0</v>
      </c>
      <c r="BG137" s="32">
        <v>0</v>
      </c>
      <c r="BH137" s="32">
        <f t="shared" ref="BH136:BH140" si="1882">BG137*FH137</f>
        <v>0</v>
      </c>
      <c r="BI137" s="135">
        <v>0</v>
      </c>
      <c r="BJ137" s="130">
        <v>0</v>
      </c>
      <c r="BK137" s="95">
        <v>4743.38</v>
      </c>
      <c r="BL137" s="95">
        <v>5438.01</v>
      </c>
      <c r="BM137" s="95">
        <v>7594.2</v>
      </c>
      <c r="BN137" s="95">
        <v>6314.89</v>
      </c>
      <c r="BO137" s="95">
        <v>6345.94</v>
      </c>
      <c r="BP137" s="95">
        <v>5955.2</v>
      </c>
      <c r="BQ137" s="133">
        <f t="shared" si="1842"/>
        <v>6065.2699999999995</v>
      </c>
      <c r="BR137" s="95">
        <f t="shared" si="1843"/>
        <v>5056.4860278320311</v>
      </c>
      <c r="BS137" s="133">
        <f t="shared" si="1844"/>
        <v>-381.52397216796908</v>
      </c>
      <c r="BT137" s="133">
        <f t="shared" si="1844"/>
        <v>-7975.7239721679689</v>
      </c>
      <c r="BU137" s="133">
        <f t="shared" si="1844"/>
        <v>-14290.613972167968</v>
      </c>
      <c r="BV137" s="133">
        <f t="shared" si="1844"/>
        <v>-20636.553972167967</v>
      </c>
      <c r="BW137" s="133">
        <f t="shared" si="1844"/>
        <v>-26591.753972167968</v>
      </c>
      <c r="BX137" s="133">
        <f t="shared" si="1845"/>
        <v>-32657.023972167968</v>
      </c>
      <c r="BY137" s="133">
        <f t="shared" si="1845"/>
        <v>-38722.293972167965</v>
      </c>
      <c r="BZ137" s="133">
        <f t="shared" si="1845"/>
        <v>-44787.563972167962</v>
      </c>
      <c r="CA137" s="133">
        <f t="shared" si="1845"/>
        <v>-50852.833972167959</v>
      </c>
      <c r="CB137" s="133">
        <f t="shared" si="1845"/>
        <v>-56918.103972167955</v>
      </c>
      <c r="CC137" s="133">
        <f t="shared" si="1845"/>
        <v>-62983.373972167952</v>
      </c>
      <c r="CD137" s="133">
        <f t="shared" si="1845"/>
        <v>-69048.643972167949</v>
      </c>
      <c r="CE137" s="133">
        <f t="shared" si="1845"/>
        <v>-75113.913972167953</v>
      </c>
      <c r="CF137" s="133">
        <f t="shared" si="1845"/>
        <v>-81179.183972167957</v>
      </c>
      <c r="CG137" s="133">
        <f t="shared" si="1845"/>
        <v>-87244.453972167961</v>
      </c>
      <c r="CH137" s="133">
        <f t="shared" si="1845"/>
        <v>-93309.723972167965</v>
      </c>
      <c r="CI137" s="133">
        <f t="shared" si="1845"/>
        <v>-99374.993972167969</v>
      </c>
      <c r="CJ137" s="133">
        <f t="shared" si="1845"/>
        <v>-105440.26397216797</v>
      </c>
      <c r="CK137" s="133">
        <f t="shared" si="1845"/>
        <v>-111505.53397216798</v>
      </c>
      <c r="CL137" s="133">
        <f t="shared" si="1845"/>
        <v>-117570.80397216798</v>
      </c>
      <c r="CM137" s="133">
        <f t="shared" si="1845"/>
        <v>-123636.07397216799</v>
      </c>
      <c r="CN137" s="133">
        <f t="shared" si="1845"/>
        <v>-129701.34397216799</v>
      </c>
      <c r="CO137" s="133">
        <f t="shared" si="1845"/>
        <v>-135766.61397216798</v>
      </c>
      <c r="CP137" s="100">
        <v>2428</v>
      </c>
      <c r="CQ137" s="100">
        <v>2916</v>
      </c>
      <c r="CR137" s="100">
        <v>3102</v>
      </c>
      <c r="CS137" s="100">
        <v>4907</v>
      </c>
      <c r="CT137" s="100">
        <v>7181</v>
      </c>
      <c r="CU137" s="100">
        <v>4736</v>
      </c>
      <c r="CV137" s="121">
        <f t="shared" si="1846"/>
        <v>4211.666666666667</v>
      </c>
      <c r="CW137">
        <v>0</v>
      </c>
      <c r="CX137">
        <v>0</v>
      </c>
      <c r="CY137" s="4">
        <v>0</v>
      </c>
      <c r="CZ137" s="4">
        <v>0</v>
      </c>
      <c r="DA137" s="136">
        <f t="shared" si="1847"/>
        <v>0</v>
      </c>
      <c r="DB137" s="4">
        <f t="shared" si="1848"/>
        <v>0</v>
      </c>
      <c r="DC137" s="4">
        <f t="shared" si="1849"/>
        <v>0</v>
      </c>
      <c r="DD137" s="136">
        <f t="shared" si="1850"/>
        <v>0</v>
      </c>
      <c r="DE137" s="31">
        <v>0</v>
      </c>
      <c r="DF137" s="31">
        <v>45</v>
      </c>
      <c r="DG137" s="31">
        <v>2000</v>
      </c>
      <c r="DH137" s="48">
        <f t="shared" si="1851"/>
        <v>3</v>
      </c>
      <c r="DI137" s="62">
        <v>3175.3580000000002</v>
      </c>
      <c r="DJ137" s="62">
        <v>6602876.7170000002</v>
      </c>
      <c r="DK137" s="48">
        <f t="shared" si="1852"/>
        <v>4</v>
      </c>
      <c r="DL137" s="62">
        <v>2916.186999999999</v>
      </c>
      <c r="DM137" s="62">
        <v>6086180.3037697729</v>
      </c>
      <c r="DN137" s="62">
        <v>5028.6939999999995</v>
      </c>
      <c r="DO137" s="62">
        <v>8638141.2259999998</v>
      </c>
      <c r="DP137" s="48">
        <f t="shared" si="1853"/>
        <v>6</v>
      </c>
      <c r="DQ137" s="62">
        <v>3102.1899999999996</v>
      </c>
      <c r="DR137" s="62">
        <v>5370974.7648291634</v>
      </c>
      <c r="DS137" s="62">
        <v>7631.0189999999993</v>
      </c>
      <c r="DT137" s="62">
        <v>13105068.673</v>
      </c>
      <c r="DU137" s="48">
        <f t="shared" si="1854"/>
        <v>9</v>
      </c>
      <c r="DV137" s="62">
        <v>4906.9099999999989</v>
      </c>
      <c r="DW137" s="62">
        <v>8495575.6355388407</v>
      </c>
      <c r="DX137" s="62">
        <f t="shared" si="1855"/>
        <v>7115.0700000000006</v>
      </c>
      <c r="DY137" s="62">
        <f t="shared" si="1856"/>
        <v>8658826.7379000001</v>
      </c>
      <c r="DZ137" s="48">
        <f t="shared" si="1857"/>
        <v>8</v>
      </c>
      <c r="EA137" s="62">
        <f t="shared" si="1858"/>
        <v>8157.0150000000003</v>
      </c>
      <c r="EB137" s="62">
        <f t="shared" si="1859"/>
        <v>9926842.5445499998</v>
      </c>
      <c r="EC137" s="48">
        <f t="shared" si="1860"/>
        <v>10</v>
      </c>
      <c r="ED137" s="62">
        <f t="shared" si="1861"/>
        <v>11391.3</v>
      </c>
      <c r="EE137" s="62">
        <f t="shared" si="1862"/>
        <v>13862870.361</v>
      </c>
      <c r="EF137" s="48">
        <f t="shared" si="1863"/>
        <v>13</v>
      </c>
      <c r="EG137" s="62">
        <f t="shared" si="1864"/>
        <v>9472.3349999999991</v>
      </c>
      <c r="EH137" s="62">
        <f t="shared" si="1865"/>
        <v>11527547.52495</v>
      </c>
      <c r="EI137" s="48">
        <f t="shared" si="1866"/>
        <v>11</v>
      </c>
      <c r="EJ137" s="62">
        <f t="shared" si="1867"/>
        <v>9518.91</v>
      </c>
      <c r="EK137" s="62">
        <f t="shared" si="1868"/>
        <v>11584227.9027</v>
      </c>
      <c r="EL137" s="48">
        <f t="shared" si="1869"/>
        <v>11</v>
      </c>
      <c r="EM137" s="62">
        <f t="shared" si="1870"/>
        <v>8932.7999999999993</v>
      </c>
      <c r="EN137" s="62">
        <f t="shared" si="1871"/>
        <v>10870949.615999999</v>
      </c>
      <c r="EO137" s="48">
        <f t="shared" si="1872"/>
        <v>10</v>
      </c>
      <c r="EP137" s="62">
        <f t="shared" ref="EP137:EU140" si="1883">BK137*$FH137</f>
        <v>5772551.1586000007</v>
      </c>
      <c r="EQ137" s="62">
        <f t="shared" si="1883"/>
        <v>6617895.0297000008</v>
      </c>
      <c r="ER137" s="62">
        <f t="shared" si="1883"/>
        <v>9241913.5739999991</v>
      </c>
      <c r="ES137" s="62">
        <f t="shared" si="1883"/>
        <v>7685031.6833000006</v>
      </c>
      <c r="ET137" s="62">
        <f t="shared" si="1883"/>
        <v>7722818.6017999994</v>
      </c>
      <c r="EU137" s="62">
        <f t="shared" si="1883"/>
        <v>7247299.7439999999</v>
      </c>
      <c r="EV137" s="31" t="s">
        <v>192</v>
      </c>
      <c r="EW137" s="103">
        <v>0</v>
      </c>
      <c r="EX137" s="31">
        <v>900</v>
      </c>
      <c r="EY137" s="31">
        <v>1</v>
      </c>
      <c r="FA137" s="31"/>
      <c r="FB137" s="119"/>
      <c r="FC137" s="119"/>
      <c r="FE137" s="137">
        <v>1719.85</v>
      </c>
      <c r="FF137" s="137">
        <v>1544.35</v>
      </c>
      <c r="FG137" s="137">
        <v>1309.8399999999999</v>
      </c>
      <c r="FH137" s="106">
        <v>1216.97</v>
      </c>
      <c r="FI137" s="107" t="b">
        <f t="shared" si="1875"/>
        <v>1</v>
      </c>
      <c r="FJ137" s="34"/>
      <c r="FK137" s="104">
        <v>0</v>
      </c>
      <c r="FL137" s="104">
        <v>0</v>
      </c>
      <c r="FM137" s="104">
        <v>0</v>
      </c>
      <c r="FN137" s="104">
        <v>0</v>
      </c>
      <c r="FO137" s="104">
        <v>0</v>
      </c>
      <c r="FP137" s="104"/>
      <c r="FQ137" s="104">
        <v>0</v>
      </c>
      <c r="FR137" s="103" t="b">
        <f t="shared" si="1819"/>
        <v>0</v>
      </c>
      <c r="FS137" s="103" t="b">
        <f t="shared" si="1820"/>
        <v>0</v>
      </c>
      <c r="FT137" s="103" t="b">
        <f t="shared" si="1821"/>
        <v>0</v>
      </c>
      <c r="FU137" s="103" t="b">
        <f t="shared" si="1822"/>
        <v>0</v>
      </c>
      <c r="FV137" s="103" t="b">
        <f t="shared" si="1823"/>
        <v>1</v>
      </c>
      <c r="FW137" s="103"/>
      <c r="FX137" s="120" t="b">
        <f t="shared" si="1876"/>
        <v>1</v>
      </c>
      <c r="FY137" s="104" t="s">
        <v>491</v>
      </c>
      <c r="FZ137" s="104" t="b">
        <f t="shared" si="1877"/>
        <v>1</v>
      </c>
      <c r="GA137" s="104">
        <v>0</v>
      </c>
      <c r="GB137" s="104" t="s">
        <v>193</v>
      </c>
      <c r="GD137" s="104" t="s">
        <v>491</v>
      </c>
      <c r="GE137" s="104">
        <v>0</v>
      </c>
      <c r="GF137" s="104" t="e">
        <v>#N/A</v>
      </c>
      <c r="GG137" s="104">
        <v>0</v>
      </c>
      <c r="GH137" s="104" t="b">
        <f t="shared" si="1878"/>
        <v>1</v>
      </c>
      <c r="GI137" s="8" t="b">
        <f t="shared" si="1879"/>
        <v>0</v>
      </c>
      <c r="GJ137" s="31" t="s">
        <v>203</v>
      </c>
    </row>
    <row r="138" spans="1:192" hidden="1" x14ac:dyDescent="0.25">
      <c r="A138" s="138">
        <v>154921</v>
      </c>
      <c r="B138" s="138">
        <v>154921</v>
      </c>
      <c r="C138" s="128" t="s">
        <v>368</v>
      </c>
      <c r="D138" s="130"/>
      <c r="E138" s="138" t="s">
        <v>499</v>
      </c>
      <c r="F138" s="124" t="s">
        <v>207</v>
      </c>
      <c r="G138" s="128"/>
      <c r="H138" s="138" t="s">
        <v>227</v>
      </c>
      <c r="I138" s="130" t="s">
        <v>500</v>
      </c>
      <c r="J138" s="138" t="s">
        <v>259</v>
      </c>
      <c r="K138" s="138"/>
      <c r="L138" s="130">
        <v>0</v>
      </c>
      <c r="M138" s="138"/>
      <c r="N138" s="125">
        <v>0</v>
      </c>
      <c r="O138" s="125">
        <v>0</v>
      </c>
      <c r="P138" s="125" t="str">
        <f t="shared" si="1824"/>
        <v>нет минмакс</v>
      </c>
      <c r="Q138" s="95">
        <v>622001</v>
      </c>
      <c r="R138" s="95">
        <f t="shared" si="1825"/>
        <v>5585568.9800000004</v>
      </c>
      <c r="S138" s="114">
        <v>617329</v>
      </c>
      <c r="T138" s="114">
        <v>5765852.8600000003</v>
      </c>
      <c r="U138" s="131">
        <f t="shared" si="1826"/>
        <v>307</v>
      </c>
      <c r="V138" s="115">
        <f t="shared" si="1827"/>
        <v>485942</v>
      </c>
      <c r="W138" s="115">
        <f t="shared" si="1828"/>
        <v>4363759.16</v>
      </c>
      <c r="X138" s="115">
        <f t="shared" si="1829"/>
        <v>242</v>
      </c>
      <c r="Y138" s="132"/>
      <c r="Z138" s="95">
        <v>485942</v>
      </c>
      <c r="AA138" s="115">
        <v>0</v>
      </c>
      <c r="AB138" s="115">
        <v>0</v>
      </c>
      <c r="AC138" s="95">
        <v>0</v>
      </c>
      <c r="AD138" s="95">
        <v>0</v>
      </c>
      <c r="AE138" s="95">
        <f t="shared" si="1830"/>
        <v>0</v>
      </c>
      <c r="AF138" s="95">
        <f t="shared" si="1831"/>
        <v>0</v>
      </c>
      <c r="AG138" s="114">
        <v>0</v>
      </c>
      <c r="AH138" s="95">
        <f t="shared" si="1832"/>
        <v>485942</v>
      </c>
      <c r="AI138" s="114">
        <f t="shared" si="1833"/>
        <v>4363759.16</v>
      </c>
      <c r="AJ138" s="114">
        <f t="shared" si="1834"/>
        <v>197997</v>
      </c>
      <c r="AK138" s="114">
        <f t="shared" si="1835"/>
        <v>622157</v>
      </c>
      <c r="AL138" s="114">
        <f t="shared" si="1836"/>
        <v>1185687</v>
      </c>
      <c r="AM138" s="114">
        <f t="shared" si="1837"/>
        <v>1964698</v>
      </c>
      <c r="AN138" s="133">
        <f t="shared" si="1838"/>
        <v>56.557913735342531</v>
      </c>
      <c r="AO138" s="133" t="str">
        <f t="shared" si="1839"/>
        <v>&gt; 30 дней (до 60)</v>
      </c>
      <c r="AP138" s="139" t="s">
        <v>185</v>
      </c>
      <c r="AQ138" s="134" t="s">
        <v>190</v>
      </c>
      <c r="AR138" s="138" t="s">
        <v>185</v>
      </c>
      <c r="AS138" s="134" t="s">
        <v>190</v>
      </c>
      <c r="AT138" s="115" t="s">
        <v>185</v>
      </c>
      <c r="AU138" s="138"/>
      <c r="AV138" s="97" t="str">
        <f t="shared" si="1880"/>
        <v>0-02</v>
      </c>
      <c r="AW138" s="126">
        <f t="shared" si="1840"/>
        <v>0</v>
      </c>
      <c r="AX138" s="138"/>
      <c r="AY138" s="115">
        <f t="shared" si="1841"/>
        <v>0</v>
      </c>
      <c r="AZ138" s="130" t="s">
        <v>439</v>
      </c>
      <c r="BA138" s="129" t="s">
        <v>187</v>
      </c>
      <c r="BB138" s="129" t="s">
        <v>187</v>
      </c>
      <c r="BC138" s="140" t="s">
        <v>187</v>
      </c>
      <c r="BD138" s="139" t="s">
        <v>187</v>
      </c>
      <c r="BE138" s="29">
        <v>0</v>
      </c>
      <c r="BF138" s="32">
        <f t="shared" si="1881"/>
        <v>0</v>
      </c>
      <c r="BG138" s="32">
        <v>0</v>
      </c>
      <c r="BH138" s="32">
        <f t="shared" si="1882"/>
        <v>0</v>
      </c>
      <c r="BI138" s="99">
        <v>0</v>
      </c>
      <c r="BJ138" s="130" t="s">
        <v>187</v>
      </c>
      <c r="BK138" s="95">
        <v>407209</v>
      </c>
      <c r="BL138" s="95">
        <v>291622</v>
      </c>
      <c r="BM138" s="95">
        <v>317963</v>
      </c>
      <c r="BN138" s="95">
        <v>317584</v>
      </c>
      <c r="BO138" s="95">
        <v>315213</v>
      </c>
      <c r="BP138" s="95">
        <v>315107</v>
      </c>
      <c r="BQ138" s="133">
        <f t="shared" si="1842"/>
        <v>327449.66666666669</v>
      </c>
      <c r="BR138" s="95">
        <f t="shared" si="1843"/>
        <v>214792</v>
      </c>
      <c r="BS138" s="133">
        <f t="shared" si="1844"/>
        <v>-76830</v>
      </c>
      <c r="BT138" s="133">
        <f t="shared" si="1844"/>
        <v>-394793</v>
      </c>
      <c r="BU138" s="133">
        <f t="shared" si="1844"/>
        <v>-712377</v>
      </c>
      <c r="BV138" s="133">
        <f t="shared" si="1844"/>
        <v>-1027590</v>
      </c>
      <c r="BW138" s="133">
        <f t="shared" si="1844"/>
        <v>-1342697</v>
      </c>
      <c r="BX138" s="133">
        <f t="shared" ref="BX138:BZ138" si="1884">BW138-$BQ138</f>
        <v>-1670146.6666666667</v>
      </c>
      <c r="BY138" s="133">
        <f t="shared" si="1884"/>
        <v>-1997596.3333333335</v>
      </c>
      <c r="BZ138" s="133">
        <f t="shared" si="1884"/>
        <v>-2325046</v>
      </c>
      <c r="CA138" s="133">
        <f t="shared" ref="CA138:CO138" si="1885">BZ138-$BQ138</f>
        <v>-2652495.6666666665</v>
      </c>
      <c r="CB138" s="133">
        <f t="shared" si="1885"/>
        <v>-2979945.333333333</v>
      </c>
      <c r="CC138" s="133">
        <f t="shared" si="1885"/>
        <v>-3307394.9999999995</v>
      </c>
      <c r="CD138" s="133">
        <f t="shared" si="1885"/>
        <v>-3634844.666666666</v>
      </c>
      <c r="CE138" s="133">
        <f t="shared" si="1885"/>
        <v>-3962294.3333333326</v>
      </c>
      <c r="CF138" s="133">
        <f t="shared" si="1885"/>
        <v>-4289743.9999999991</v>
      </c>
      <c r="CG138" s="133">
        <f t="shared" si="1885"/>
        <v>-4617193.666666666</v>
      </c>
      <c r="CH138" s="133">
        <f t="shared" si="1885"/>
        <v>-4944643.333333333</v>
      </c>
      <c r="CI138" s="133">
        <f t="shared" si="1885"/>
        <v>-5272093</v>
      </c>
      <c r="CJ138" s="133">
        <f t="shared" si="1885"/>
        <v>-5599542.666666667</v>
      </c>
      <c r="CK138" s="133">
        <f t="shared" si="1885"/>
        <v>-5926992.333333334</v>
      </c>
      <c r="CL138" s="133">
        <f t="shared" si="1885"/>
        <v>-6254442.0000000009</v>
      </c>
      <c r="CM138" s="133">
        <f t="shared" si="1885"/>
        <v>-6581891.6666666679</v>
      </c>
      <c r="CN138" s="133">
        <f t="shared" si="1885"/>
        <v>-6909341.3333333349</v>
      </c>
      <c r="CO138" s="133">
        <f t="shared" si="1885"/>
        <v>-7236791.0000000019</v>
      </c>
      <c r="CP138" s="100">
        <v>142196</v>
      </c>
      <c r="CQ138" s="100">
        <v>177255</v>
      </c>
      <c r="CR138" s="100">
        <v>244079</v>
      </c>
      <c r="CS138" s="100">
        <v>178224</v>
      </c>
      <c r="CT138" s="100">
        <v>245936</v>
      </c>
      <c r="CU138" s="100">
        <v>197997</v>
      </c>
      <c r="CV138" s="121">
        <f t="shared" si="1846"/>
        <v>197614.5</v>
      </c>
      <c r="CW138" t="s">
        <v>187</v>
      </c>
      <c r="CX138" t="s">
        <v>187</v>
      </c>
      <c r="CY138" s="4">
        <v>0</v>
      </c>
      <c r="CZ138" s="4">
        <v>0</v>
      </c>
      <c r="DA138" s="136">
        <f t="shared" ref="DA138:DA143" si="1886">IFERROR(CZ138/CY138,0)</f>
        <v>0</v>
      </c>
      <c r="DB138" s="4">
        <f t="shared" ref="DB138:DB143" si="1887">CY138*FH138</f>
        <v>0</v>
      </c>
      <c r="DC138" s="4">
        <f t="shared" ref="DC138:DC143" si="1888">CZ138*FH138</f>
        <v>0</v>
      </c>
      <c r="DD138" s="136">
        <f t="shared" ref="DD138:DD143" si="1889">IFERROR(DC138/DB138,0)</f>
        <v>0</v>
      </c>
      <c r="DE138" s="31">
        <v>0</v>
      </c>
      <c r="DG138" s="31">
        <v>0</v>
      </c>
      <c r="DH138" s="48">
        <f t="shared" si="1851"/>
        <v>0</v>
      </c>
      <c r="DI138" s="62">
        <v>361427.29</v>
      </c>
      <c r="DJ138" s="62">
        <v>3228620.3319999999</v>
      </c>
      <c r="DK138" s="48">
        <f t="shared" si="1852"/>
        <v>180</v>
      </c>
      <c r="DL138" s="62">
        <v>177255</v>
      </c>
      <c r="DM138" s="62">
        <v>1589109.4407141483</v>
      </c>
      <c r="DN138" s="62">
        <v>560608.32200000004</v>
      </c>
      <c r="DO138" s="62">
        <v>5104936.72</v>
      </c>
      <c r="DP138" s="48">
        <f t="shared" si="1853"/>
        <v>279</v>
      </c>
      <c r="DQ138" s="62">
        <v>244079</v>
      </c>
      <c r="DR138" s="62">
        <v>2219242.6820669398</v>
      </c>
      <c r="DS138" s="62">
        <v>479389.61200000002</v>
      </c>
      <c r="DT138" s="62">
        <v>4374481.4459999995</v>
      </c>
      <c r="DU138" s="48">
        <f t="shared" si="1854"/>
        <v>238</v>
      </c>
      <c r="DV138" s="62">
        <v>178224</v>
      </c>
      <c r="DW138" s="62">
        <v>1620468.4047734472</v>
      </c>
      <c r="DX138" s="62">
        <f t="shared" si="1855"/>
        <v>0</v>
      </c>
      <c r="DY138" s="62">
        <f t="shared" si="1856"/>
        <v>0</v>
      </c>
      <c r="DZ138" s="48">
        <f t="shared" si="1857"/>
        <v>0</v>
      </c>
      <c r="EA138" s="62">
        <f t="shared" si="1858"/>
        <v>0</v>
      </c>
      <c r="EB138" s="62">
        <f t="shared" si="1859"/>
        <v>0</v>
      </c>
      <c r="EC138" s="48">
        <f t="shared" si="1860"/>
        <v>0</v>
      </c>
      <c r="ED138" s="62">
        <f t="shared" si="1861"/>
        <v>0</v>
      </c>
      <c r="EE138" s="62">
        <f t="shared" si="1862"/>
        <v>0</v>
      </c>
      <c r="EF138" s="48">
        <f t="shared" si="1863"/>
        <v>0</v>
      </c>
      <c r="EG138" s="62">
        <f t="shared" si="1864"/>
        <v>0</v>
      </c>
      <c r="EH138" s="62">
        <f t="shared" si="1865"/>
        <v>0</v>
      </c>
      <c r="EI138" s="48">
        <f t="shared" si="1866"/>
        <v>0</v>
      </c>
      <c r="EJ138" s="62">
        <f t="shared" si="1867"/>
        <v>0</v>
      </c>
      <c r="EK138" s="62">
        <f t="shared" si="1868"/>
        <v>0</v>
      </c>
      <c r="EL138" s="48">
        <f t="shared" si="1869"/>
        <v>0</v>
      </c>
      <c r="EM138" s="62">
        <f t="shared" si="1870"/>
        <v>0</v>
      </c>
      <c r="EN138" s="62">
        <f t="shared" si="1871"/>
        <v>0</v>
      </c>
      <c r="EO138" s="48">
        <f t="shared" si="1872"/>
        <v>0</v>
      </c>
      <c r="EP138" s="62">
        <f t="shared" si="1883"/>
        <v>3656736.8200000003</v>
      </c>
      <c r="EQ138" s="62">
        <f t="shared" si="1883"/>
        <v>2618765.56</v>
      </c>
      <c r="ER138" s="62">
        <f t="shared" si="1883"/>
        <v>2855307.74</v>
      </c>
      <c r="ES138" s="62">
        <f t="shared" si="1883"/>
        <v>2851904.3200000003</v>
      </c>
      <c r="ET138" s="62">
        <f t="shared" si="1883"/>
        <v>2830612.74</v>
      </c>
      <c r="EU138" s="62">
        <f t="shared" si="1883"/>
        <v>2829660.8600000003</v>
      </c>
      <c r="EV138" s="31" t="s">
        <v>192</v>
      </c>
      <c r="EW138" s="103">
        <v>0</v>
      </c>
      <c r="EX138" s="31">
        <v>2016</v>
      </c>
      <c r="EY138" s="31">
        <v>1</v>
      </c>
      <c r="FA138" s="31"/>
      <c r="FB138" s="119"/>
      <c r="FC138" s="119"/>
      <c r="FE138" s="137">
        <v>9.23</v>
      </c>
      <c r="FF138" s="137">
        <v>9.34</v>
      </c>
      <c r="FG138" s="137">
        <v>9.26</v>
      </c>
      <c r="FH138" s="106">
        <v>8.98</v>
      </c>
      <c r="FI138" s="107" t="b">
        <f t="shared" si="1875"/>
        <v>1</v>
      </c>
      <c r="FJ138" s="34"/>
      <c r="FK138" s="104" t="s">
        <v>187</v>
      </c>
      <c r="FL138" s="104" t="s">
        <v>187</v>
      </c>
      <c r="FM138" s="104" t="s">
        <v>187</v>
      </c>
      <c r="FN138" s="104" t="s">
        <v>187</v>
      </c>
      <c r="FO138" s="104">
        <v>0</v>
      </c>
      <c r="FP138" s="104"/>
      <c r="FQ138" s="104">
        <v>0</v>
      </c>
      <c r="FR138" s="120" t="b">
        <f t="shared" si="1819"/>
        <v>1</v>
      </c>
      <c r="FS138" s="120" t="b">
        <f t="shared" si="1820"/>
        <v>1</v>
      </c>
      <c r="FT138" s="120" t="b">
        <f t="shared" si="1821"/>
        <v>1</v>
      </c>
      <c r="FU138" s="120" t="b">
        <f t="shared" si="1822"/>
        <v>1</v>
      </c>
      <c r="FV138" s="120" t="b">
        <f t="shared" si="1823"/>
        <v>1</v>
      </c>
      <c r="FW138" s="120"/>
      <c r="FX138" s="120" t="b">
        <f t="shared" si="1876"/>
        <v>1</v>
      </c>
      <c r="FY138" s="104" t="s">
        <v>368</v>
      </c>
      <c r="FZ138" s="104" t="b">
        <f t="shared" si="1877"/>
        <v>1</v>
      </c>
      <c r="GA138" s="120">
        <v>0</v>
      </c>
      <c r="GB138" s="120" t="s">
        <v>193</v>
      </c>
      <c r="GC138" s="8"/>
      <c r="GD138" s="104" t="s">
        <v>368</v>
      </c>
      <c r="GE138" s="104">
        <v>0</v>
      </c>
      <c r="GF138" s="104" t="e">
        <v>#N/A</v>
      </c>
      <c r="GG138" s="104">
        <v>0</v>
      </c>
      <c r="GH138" s="120" t="b">
        <f t="shared" si="1878"/>
        <v>1</v>
      </c>
      <c r="GI138" s="8" t="b">
        <f t="shared" si="1879"/>
        <v>0</v>
      </c>
      <c r="GJ138" s="31" t="s">
        <v>203</v>
      </c>
    </row>
    <row r="139" spans="1:192" ht="30" hidden="1" x14ac:dyDescent="0.25">
      <c r="A139" s="138">
        <v>132085</v>
      </c>
      <c r="B139" s="138">
        <v>46217</v>
      </c>
      <c r="C139" s="128" t="s">
        <v>368</v>
      </c>
      <c r="D139" s="130"/>
      <c r="E139" s="138" t="s">
        <v>501</v>
      </c>
      <c r="F139" s="124" t="s">
        <v>193</v>
      </c>
      <c r="G139" s="128"/>
      <c r="H139" s="138" t="s">
        <v>227</v>
      </c>
      <c r="I139" s="130" t="s">
        <v>292</v>
      </c>
      <c r="J139" s="138" t="s">
        <v>259</v>
      </c>
      <c r="K139" s="138"/>
      <c r="L139" s="130">
        <v>0</v>
      </c>
      <c r="M139" s="138"/>
      <c r="N139" s="125">
        <v>0</v>
      </c>
      <c r="O139" s="125">
        <v>0</v>
      </c>
      <c r="P139" s="125" t="str">
        <f t="shared" si="1824"/>
        <v>нет минмакс</v>
      </c>
      <c r="Q139" s="95">
        <v>42038</v>
      </c>
      <c r="R139" s="95">
        <f t="shared" si="1825"/>
        <v>4644778.62</v>
      </c>
      <c r="S139" s="114">
        <v>49857</v>
      </c>
      <c r="T139" s="114">
        <v>6049149.8099999996</v>
      </c>
      <c r="U139" s="131">
        <f t="shared" si="1826"/>
        <v>831</v>
      </c>
      <c r="V139" s="115">
        <f t="shared" si="1827"/>
        <v>32572</v>
      </c>
      <c r="W139" s="115">
        <f t="shared" si="1828"/>
        <v>3598880.28</v>
      </c>
      <c r="X139" s="115">
        <f t="shared" si="1829"/>
        <v>543</v>
      </c>
      <c r="Y139" s="132"/>
      <c r="Z139" s="95">
        <v>32572</v>
      </c>
      <c r="AA139" s="115">
        <v>0</v>
      </c>
      <c r="AB139" s="115">
        <v>0</v>
      </c>
      <c r="AC139" s="95">
        <v>0</v>
      </c>
      <c r="AD139" s="95">
        <v>0</v>
      </c>
      <c r="AE139" s="95">
        <f t="shared" si="1830"/>
        <v>0</v>
      </c>
      <c r="AF139" s="95">
        <f t="shared" si="1831"/>
        <v>0</v>
      </c>
      <c r="AG139" s="114">
        <v>0</v>
      </c>
      <c r="AH139" s="95">
        <f t="shared" si="1832"/>
        <v>32572</v>
      </c>
      <c r="AI139" s="114">
        <f t="shared" si="1833"/>
        <v>3598880.28</v>
      </c>
      <c r="AJ139" s="114">
        <f t="shared" si="1834"/>
        <v>33633</v>
      </c>
      <c r="AK139" s="114">
        <f t="shared" si="1835"/>
        <v>61184</v>
      </c>
      <c r="AL139" s="114">
        <f t="shared" si="1836"/>
        <v>65383</v>
      </c>
      <c r="AM139" s="114">
        <f t="shared" si="1837"/>
        <v>186244</v>
      </c>
      <c r="AN139" s="133">
        <f t="shared" si="1838"/>
        <v>48.185498593243267</v>
      </c>
      <c r="AO139" s="133" t="str">
        <f t="shared" si="1839"/>
        <v>&gt; 30 дней (до 60)</v>
      </c>
      <c r="AP139" s="139" t="s">
        <v>195</v>
      </c>
      <c r="AQ139" s="134" t="s">
        <v>210</v>
      </c>
      <c r="AR139" s="138" t="s">
        <v>185</v>
      </c>
      <c r="AS139" s="134" t="s">
        <v>190</v>
      </c>
      <c r="AT139" s="115" t="s">
        <v>185</v>
      </c>
      <c r="AU139" s="138"/>
      <c r="AV139" s="97" t="str">
        <f t="shared" si="1880"/>
        <v>0-02</v>
      </c>
      <c r="AW139" s="126">
        <f t="shared" si="1840"/>
        <v>0</v>
      </c>
      <c r="AX139" s="138"/>
      <c r="AY139" s="115">
        <f t="shared" si="1841"/>
        <v>0</v>
      </c>
      <c r="AZ139" s="130" t="s">
        <v>439</v>
      </c>
      <c r="BA139" s="26" t="s">
        <v>196</v>
      </c>
      <c r="BB139" s="26" t="s">
        <v>502</v>
      </c>
      <c r="BC139" s="27">
        <v>46022</v>
      </c>
      <c r="BD139" s="139" t="s">
        <v>187</v>
      </c>
      <c r="BE139" s="29">
        <v>0</v>
      </c>
      <c r="BF139" s="32">
        <f t="shared" si="1881"/>
        <v>0</v>
      </c>
      <c r="BG139" s="32">
        <v>0</v>
      </c>
      <c r="BH139" s="32">
        <f t="shared" si="1882"/>
        <v>0</v>
      </c>
      <c r="BI139" s="99">
        <v>0</v>
      </c>
      <c r="BJ139" s="130" t="s">
        <v>187</v>
      </c>
      <c r="BK139" s="95">
        <v>25941</v>
      </c>
      <c r="BL139" s="95">
        <v>30329</v>
      </c>
      <c r="BM139" s="95">
        <v>35375</v>
      </c>
      <c r="BN139" s="95">
        <v>38212</v>
      </c>
      <c r="BO139" s="95">
        <v>28246</v>
      </c>
      <c r="BP139" s="95">
        <v>28141</v>
      </c>
      <c r="BQ139" s="133">
        <f t="shared" si="1842"/>
        <v>31040.666666666668</v>
      </c>
      <c r="BR139" s="95">
        <f t="shared" si="1843"/>
        <v>16097</v>
      </c>
      <c r="BS139" s="133">
        <f t="shared" si="1844"/>
        <v>-14232</v>
      </c>
      <c r="BT139" s="133">
        <f t="shared" si="1844"/>
        <v>-49607</v>
      </c>
      <c r="BU139" s="133">
        <f t="shared" si="1844"/>
        <v>-87819</v>
      </c>
      <c r="BV139" s="133">
        <f t="shared" si="1844"/>
        <v>-116065</v>
      </c>
      <c r="BW139" s="133">
        <f t="shared" si="1844"/>
        <v>-144206</v>
      </c>
      <c r="BX139" s="133">
        <f t="shared" ref="BX139:CO140" si="1890">BW139-$BQ139</f>
        <v>-175246.66666666666</v>
      </c>
      <c r="BY139" s="133">
        <f t="shared" si="1890"/>
        <v>-206287.33333333331</v>
      </c>
      <c r="BZ139" s="133">
        <f t="shared" si="1890"/>
        <v>-237327.99999999997</v>
      </c>
      <c r="CA139" s="133">
        <f t="shared" si="1890"/>
        <v>-268368.66666666663</v>
      </c>
      <c r="CB139" s="133">
        <f t="shared" si="1890"/>
        <v>-299409.33333333331</v>
      </c>
      <c r="CC139" s="133">
        <f t="shared" si="1890"/>
        <v>-330450</v>
      </c>
      <c r="CD139" s="133">
        <f t="shared" si="1890"/>
        <v>-361490.66666666669</v>
      </c>
      <c r="CE139" s="133">
        <f t="shared" si="1890"/>
        <v>-392531.33333333337</v>
      </c>
      <c r="CF139" s="133">
        <f t="shared" si="1890"/>
        <v>-423572.00000000006</v>
      </c>
      <c r="CG139" s="133">
        <f t="shared" si="1890"/>
        <v>-454612.66666666674</v>
      </c>
      <c r="CH139" s="133">
        <f t="shared" si="1890"/>
        <v>-485653.33333333343</v>
      </c>
      <c r="CI139" s="133">
        <f t="shared" si="1890"/>
        <v>-516694.00000000012</v>
      </c>
      <c r="CJ139" s="133">
        <f t="shared" si="1890"/>
        <v>-547734.66666666674</v>
      </c>
      <c r="CK139" s="133">
        <f t="shared" si="1890"/>
        <v>-578775.33333333337</v>
      </c>
      <c r="CL139" s="133">
        <f t="shared" si="1890"/>
        <v>-609816</v>
      </c>
      <c r="CM139" s="133">
        <f t="shared" si="1890"/>
        <v>-640856.66666666663</v>
      </c>
      <c r="CN139" s="133">
        <f t="shared" si="1890"/>
        <v>-671897.33333333326</v>
      </c>
      <c r="CO139" s="133">
        <f t="shared" si="1890"/>
        <v>-702937.99999999988</v>
      </c>
      <c r="CP139" s="100">
        <v>167</v>
      </c>
      <c r="CQ139" s="100">
        <v>871</v>
      </c>
      <c r="CR139" s="100">
        <v>3161</v>
      </c>
      <c r="CS139" s="100">
        <v>1014</v>
      </c>
      <c r="CT139" s="100">
        <v>26537</v>
      </c>
      <c r="CU139" s="100">
        <v>33633</v>
      </c>
      <c r="CV139" s="121">
        <f t="shared" si="1846"/>
        <v>10897.166666666666</v>
      </c>
      <c r="CW139" t="s">
        <v>187</v>
      </c>
      <c r="CX139" t="s">
        <v>187</v>
      </c>
      <c r="CY139" s="4">
        <v>0</v>
      </c>
      <c r="CZ139" s="4">
        <v>0</v>
      </c>
      <c r="DA139" s="136">
        <f t="shared" si="1886"/>
        <v>0</v>
      </c>
      <c r="DB139" s="4">
        <f t="shared" si="1887"/>
        <v>0</v>
      </c>
      <c r="DC139" s="4">
        <f t="shared" si="1888"/>
        <v>0</v>
      </c>
      <c r="DD139" s="136">
        <f t="shared" si="1889"/>
        <v>0</v>
      </c>
      <c r="DE139" s="31">
        <v>0</v>
      </c>
      <c r="DG139" s="31">
        <v>0</v>
      </c>
      <c r="DH139" s="48">
        <f t="shared" si="1851"/>
        <v>0</v>
      </c>
      <c r="DI139" s="62">
        <v>16266.290999999999</v>
      </c>
      <c r="DJ139" s="62">
        <v>1853058.1060000001</v>
      </c>
      <c r="DK139" s="48">
        <f t="shared" si="1852"/>
        <v>272</v>
      </c>
      <c r="DL139" s="62">
        <v>929</v>
      </c>
      <c r="DM139" s="62">
        <v>105831.4822651813</v>
      </c>
      <c r="DN139" s="62">
        <v>13246.321</v>
      </c>
      <c r="DO139" s="62">
        <v>1509024.0180000002</v>
      </c>
      <c r="DP139" s="48">
        <f t="shared" si="1853"/>
        <v>221</v>
      </c>
      <c r="DQ139" s="62">
        <v>5321</v>
      </c>
      <c r="DR139" s="62">
        <v>606166.82542291866</v>
      </c>
      <c r="DS139" s="62">
        <v>16178.322</v>
      </c>
      <c r="DT139" s="62">
        <v>1878248.7459999998</v>
      </c>
      <c r="DU139" s="48">
        <f t="shared" si="1854"/>
        <v>270</v>
      </c>
      <c r="DV139" s="62">
        <v>1171</v>
      </c>
      <c r="DW139" s="62">
        <v>134129.861692126</v>
      </c>
      <c r="DX139" s="62">
        <f t="shared" si="1855"/>
        <v>0</v>
      </c>
      <c r="DY139" s="62">
        <f t="shared" si="1856"/>
        <v>0</v>
      </c>
      <c r="DZ139" s="48">
        <f t="shared" si="1857"/>
        <v>0</v>
      </c>
      <c r="EA139" s="62">
        <f t="shared" si="1858"/>
        <v>0</v>
      </c>
      <c r="EB139" s="62">
        <f t="shared" si="1859"/>
        <v>0</v>
      </c>
      <c r="EC139" s="48">
        <f t="shared" si="1860"/>
        <v>0</v>
      </c>
      <c r="ED139" s="62">
        <f t="shared" si="1861"/>
        <v>0</v>
      </c>
      <c r="EE139" s="62">
        <f t="shared" si="1862"/>
        <v>0</v>
      </c>
      <c r="EF139" s="48">
        <f t="shared" si="1863"/>
        <v>0</v>
      </c>
      <c r="EG139" s="62">
        <f t="shared" si="1864"/>
        <v>0</v>
      </c>
      <c r="EH139" s="62">
        <f t="shared" si="1865"/>
        <v>0</v>
      </c>
      <c r="EI139" s="48">
        <f t="shared" si="1866"/>
        <v>0</v>
      </c>
      <c r="EJ139" s="62">
        <f t="shared" si="1867"/>
        <v>0</v>
      </c>
      <c r="EK139" s="62">
        <f t="shared" si="1868"/>
        <v>0</v>
      </c>
      <c r="EL139" s="48">
        <f t="shared" si="1869"/>
        <v>0</v>
      </c>
      <c r="EM139" s="62">
        <f t="shared" si="1870"/>
        <v>0</v>
      </c>
      <c r="EN139" s="62">
        <f t="shared" si="1871"/>
        <v>0</v>
      </c>
      <c r="EO139" s="48">
        <f t="shared" si="1872"/>
        <v>0</v>
      </c>
      <c r="EP139" s="62">
        <f t="shared" si="1883"/>
        <v>2866221.09</v>
      </c>
      <c r="EQ139" s="62">
        <f t="shared" si="1883"/>
        <v>3351051.21</v>
      </c>
      <c r="ER139" s="62">
        <f t="shared" si="1883"/>
        <v>3908583.75</v>
      </c>
      <c r="ES139" s="62">
        <f t="shared" si="1883"/>
        <v>4222043.88</v>
      </c>
      <c r="ET139" s="62">
        <f t="shared" si="1883"/>
        <v>3120900.54</v>
      </c>
      <c r="EU139" s="62">
        <f t="shared" si="1883"/>
        <v>3109299.09</v>
      </c>
      <c r="EV139" s="31" t="s">
        <v>192</v>
      </c>
      <c r="EW139" s="103">
        <v>0</v>
      </c>
      <c r="EX139" s="31">
        <v>60</v>
      </c>
      <c r="EY139" s="31">
        <v>1</v>
      </c>
      <c r="FA139" s="31"/>
      <c r="FB139" s="119"/>
      <c r="FC139" s="119"/>
      <c r="FE139" s="137">
        <v>113.92</v>
      </c>
      <c r="FF139" s="137">
        <v>121.33</v>
      </c>
      <c r="FG139" s="137">
        <v>120.34</v>
      </c>
      <c r="FH139" s="106">
        <v>110.49</v>
      </c>
      <c r="FI139" s="107" t="b">
        <f t="shared" si="1875"/>
        <v>0</v>
      </c>
      <c r="FJ139" s="34"/>
      <c r="FK139" s="104" t="s">
        <v>196</v>
      </c>
      <c r="FL139" s="104" t="s">
        <v>502</v>
      </c>
      <c r="FM139" s="104">
        <v>46022</v>
      </c>
      <c r="FN139" s="104" t="s">
        <v>187</v>
      </c>
      <c r="FO139" s="104">
        <v>0</v>
      </c>
      <c r="FP139" s="104"/>
      <c r="FQ139" s="104">
        <v>0</v>
      </c>
      <c r="FR139" s="120" t="b">
        <f t="shared" si="1819"/>
        <v>1</v>
      </c>
      <c r="FS139" s="120" t="b">
        <f t="shared" si="1820"/>
        <v>1</v>
      </c>
      <c r="FT139" s="120" t="b">
        <f t="shared" si="1821"/>
        <v>1</v>
      </c>
      <c r="FU139" s="120" t="b">
        <f t="shared" si="1822"/>
        <v>1</v>
      </c>
      <c r="FV139" s="120" t="b">
        <f t="shared" si="1823"/>
        <v>1</v>
      </c>
      <c r="FW139" s="120"/>
      <c r="FX139" s="120" t="b">
        <f t="shared" si="1876"/>
        <v>1</v>
      </c>
      <c r="FY139" s="104" t="s">
        <v>368</v>
      </c>
      <c r="FZ139" s="104" t="b">
        <f t="shared" si="1877"/>
        <v>1</v>
      </c>
      <c r="GA139" s="120">
        <v>0</v>
      </c>
      <c r="GB139" s="120" t="s">
        <v>193</v>
      </c>
      <c r="GC139" s="8"/>
      <c r="GD139" s="104" t="s">
        <v>368</v>
      </c>
      <c r="GE139" s="104">
        <v>0</v>
      </c>
      <c r="GF139" s="104" t="e">
        <v>#N/A</v>
      </c>
      <c r="GG139" s="104">
        <v>0</v>
      </c>
      <c r="GH139" s="120" t="b">
        <f t="shared" si="1878"/>
        <v>1</v>
      </c>
      <c r="GI139" s="8" t="b">
        <f t="shared" si="1879"/>
        <v>0</v>
      </c>
      <c r="GJ139" s="31" t="s">
        <v>203</v>
      </c>
    </row>
    <row r="140" spans="1:192" x14ac:dyDescent="0.25">
      <c r="A140" s="130">
        <v>83219</v>
      </c>
      <c r="B140" s="130">
        <v>640155</v>
      </c>
      <c r="C140" s="128" t="s">
        <v>491</v>
      </c>
      <c r="D140" s="130"/>
      <c r="E140" s="130" t="s">
        <v>503</v>
      </c>
      <c r="F140" s="109" t="s">
        <v>193</v>
      </c>
      <c r="G140" s="128"/>
      <c r="H140" s="130" t="s">
        <v>188</v>
      </c>
      <c r="I140" s="130" t="s">
        <v>493</v>
      </c>
      <c r="J140" s="130" t="s">
        <v>480</v>
      </c>
      <c r="K140" s="130"/>
      <c r="L140" s="130" t="s">
        <v>478</v>
      </c>
      <c r="M140" s="130"/>
      <c r="N140" s="111">
        <v>14803.784412857474</v>
      </c>
      <c r="O140" s="111">
        <v>55380.117612857473</v>
      </c>
      <c r="P140" s="111" t="str">
        <f t="shared" si="1824"/>
        <v>в диапазоне</v>
      </c>
      <c r="Q140" s="95">
        <v>45537.139984130859</v>
      </c>
      <c r="R140" s="95">
        <f t="shared" si="1825"/>
        <v>10823267.431428224</v>
      </c>
      <c r="S140" s="131">
        <v>20399.580978393555</v>
      </c>
      <c r="T140" s="131">
        <v>5557049.854324189</v>
      </c>
      <c r="U140" s="131">
        <f t="shared" si="1826"/>
        <v>23</v>
      </c>
      <c r="V140" s="113">
        <f t="shared" si="1827"/>
        <v>71488.471984863281</v>
      </c>
      <c r="W140" s="113">
        <f t="shared" si="1828"/>
        <v>16991380.021362305</v>
      </c>
      <c r="X140" s="113">
        <f t="shared" si="1829"/>
        <v>80</v>
      </c>
      <c r="Y140" s="132"/>
      <c r="Z140" s="95">
        <v>71488.471984863281</v>
      </c>
      <c r="AA140" s="95">
        <v>0</v>
      </c>
      <c r="AB140" s="95">
        <v>0</v>
      </c>
      <c r="AC140" s="95">
        <v>0</v>
      </c>
      <c r="AD140" s="95">
        <v>0</v>
      </c>
      <c r="AE140" s="95">
        <f t="shared" si="1830"/>
        <v>0</v>
      </c>
      <c r="AF140" s="95">
        <f t="shared" si="1831"/>
        <v>0</v>
      </c>
      <c r="AG140" s="114">
        <v>0</v>
      </c>
      <c r="AH140" s="95">
        <f t="shared" si="1832"/>
        <v>71488.471984863281</v>
      </c>
      <c r="AI140" s="114">
        <f t="shared" si="1833"/>
        <v>16991380.021362305</v>
      </c>
      <c r="AJ140" s="133">
        <f t="shared" si="1834"/>
        <v>40516</v>
      </c>
      <c r="AK140" s="133">
        <f t="shared" si="1835"/>
        <v>132386</v>
      </c>
      <c r="AL140" s="133">
        <f t="shared" si="1836"/>
        <v>197279</v>
      </c>
      <c r="AM140" s="133">
        <f t="shared" si="1837"/>
        <v>287933.05</v>
      </c>
      <c r="AN140" s="133">
        <f t="shared" si="1838"/>
        <v>12.75270267206505</v>
      </c>
      <c r="AO140" s="133" t="str">
        <f t="shared" si="1839"/>
        <v>&lt; 30 дней</v>
      </c>
      <c r="AP140" s="29" t="s">
        <v>185</v>
      </c>
      <c r="AQ140" s="134" t="s">
        <v>186</v>
      </c>
      <c r="AR140" s="29" t="s">
        <v>185</v>
      </c>
      <c r="AS140" s="134" t="s">
        <v>190</v>
      </c>
      <c r="AT140" s="25" t="s">
        <v>185</v>
      </c>
      <c r="AU140" s="14"/>
      <c r="AV140" s="97" t="str">
        <f t="shared" si="1880"/>
        <v>0-02</v>
      </c>
      <c r="AW140" s="117">
        <f t="shared" si="1840"/>
        <v>0</v>
      </c>
      <c r="AX140" s="14"/>
      <c r="AY140" s="25">
        <f t="shared" si="1841"/>
        <v>0</v>
      </c>
      <c r="AZ140" s="130" t="s">
        <v>439</v>
      </c>
      <c r="BA140" s="26"/>
      <c r="BB140" s="26"/>
      <c r="BC140" s="27"/>
      <c r="BD140" s="28"/>
      <c r="BE140" s="29">
        <v>0</v>
      </c>
      <c r="BF140" s="32">
        <f t="shared" si="1881"/>
        <v>0</v>
      </c>
      <c r="BG140" s="32">
        <v>0</v>
      </c>
      <c r="BH140" s="32">
        <f t="shared" si="1882"/>
        <v>0</v>
      </c>
      <c r="BI140" s="135">
        <v>0</v>
      </c>
      <c r="BJ140" s="130">
        <v>0</v>
      </c>
      <c r="BK140" s="95">
        <v>40231.47</v>
      </c>
      <c r="BL140" s="95">
        <v>42335.26</v>
      </c>
      <c r="BM140" s="95">
        <v>57611.28</v>
      </c>
      <c r="BN140" s="95">
        <v>49976.89</v>
      </c>
      <c r="BO140" s="95">
        <v>49765.67</v>
      </c>
      <c r="BP140" s="95">
        <v>48012.480000000003</v>
      </c>
      <c r="BQ140" s="133">
        <f t="shared" si="1842"/>
        <v>47988.841666666667</v>
      </c>
      <c r="BR140" s="95">
        <f t="shared" si="1843"/>
        <v>31257.00198486328</v>
      </c>
      <c r="BS140" s="133">
        <f t="shared" ref="BS140:BW144" si="1891">BR140-BL140</f>
        <v>-11078.258015136722</v>
      </c>
      <c r="BT140" s="133">
        <f t="shared" si="1891"/>
        <v>-68689.538015136728</v>
      </c>
      <c r="BU140" s="133">
        <f t="shared" si="1891"/>
        <v>-118666.42801513673</v>
      </c>
      <c r="BV140" s="133">
        <f t="shared" si="1891"/>
        <v>-168432.09801513673</v>
      </c>
      <c r="BW140" s="133">
        <f t="shared" si="1891"/>
        <v>-216444.57801513674</v>
      </c>
      <c r="BX140" s="133">
        <f t="shared" si="1890"/>
        <v>-264433.41968180338</v>
      </c>
      <c r="BY140" s="133">
        <f t="shared" si="1890"/>
        <v>-312422.26134847006</v>
      </c>
      <c r="BZ140" s="133">
        <f t="shared" si="1890"/>
        <v>-360411.10301513673</v>
      </c>
      <c r="CA140" s="133">
        <f t="shared" si="1890"/>
        <v>-408399.9446818034</v>
      </c>
      <c r="CB140" s="133">
        <f t="shared" si="1890"/>
        <v>-456388.78634847008</v>
      </c>
      <c r="CC140" s="133">
        <f t="shared" si="1890"/>
        <v>-504377.62801513675</v>
      </c>
      <c r="CD140" s="133">
        <f t="shared" si="1890"/>
        <v>-552366.46968180337</v>
      </c>
      <c r="CE140" s="133">
        <f t="shared" si="1890"/>
        <v>-600355.31134847004</v>
      </c>
      <c r="CF140" s="133">
        <f t="shared" si="1890"/>
        <v>-648344.15301513672</v>
      </c>
      <c r="CG140" s="133">
        <f t="shared" si="1890"/>
        <v>-696332.99468180339</v>
      </c>
      <c r="CH140" s="133">
        <f t="shared" si="1890"/>
        <v>-744321.83634847007</v>
      </c>
      <c r="CI140" s="133">
        <f t="shared" si="1890"/>
        <v>-792310.67801513674</v>
      </c>
      <c r="CJ140" s="133">
        <f t="shared" si="1890"/>
        <v>-840299.51968180342</v>
      </c>
      <c r="CK140" s="133">
        <f t="shared" si="1890"/>
        <v>-888288.36134847009</v>
      </c>
      <c r="CL140" s="133">
        <f t="shared" si="1890"/>
        <v>-936277.20301513677</v>
      </c>
      <c r="CM140" s="133">
        <f t="shared" si="1890"/>
        <v>-984266.04468180344</v>
      </c>
      <c r="CN140" s="133">
        <f t="shared" si="1890"/>
        <v>-1032254.8863484701</v>
      </c>
      <c r="CO140" s="133">
        <f t="shared" si="1890"/>
        <v>-1080243.7280151367</v>
      </c>
      <c r="CP140" s="100">
        <v>18031</v>
      </c>
      <c r="CQ140" s="100">
        <v>21606</v>
      </c>
      <c r="CR140" s="100">
        <v>25256</v>
      </c>
      <c r="CS140" s="100">
        <v>41523</v>
      </c>
      <c r="CT140" s="100">
        <v>50347</v>
      </c>
      <c r="CU140" s="100">
        <v>40516</v>
      </c>
      <c r="CV140" s="121">
        <f t="shared" si="1846"/>
        <v>32879.833333333336</v>
      </c>
      <c r="CW140">
        <v>0</v>
      </c>
      <c r="CX140">
        <v>0</v>
      </c>
      <c r="CY140" s="4">
        <v>0</v>
      </c>
      <c r="CZ140" s="4">
        <v>0</v>
      </c>
      <c r="DA140" s="136">
        <f t="shared" si="1886"/>
        <v>0</v>
      </c>
      <c r="DB140" s="4">
        <f t="shared" si="1887"/>
        <v>0</v>
      </c>
      <c r="DC140" s="4">
        <f t="shared" si="1888"/>
        <v>0</v>
      </c>
      <c r="DD140" s="136">
        <f t="shared" si="1889"/>
        <v>0</v>
      </c>
      <c r="DE140" s="31">
        <v>0</v>
      </c>
      <c r="DF140" s="31">
        <v>45</v>
      </c>
      <c r="DG140" s="31">
        <v>58000</v>
      </c>
      <c r="DH140" s="48">
        <f t="shared" si="1851"/>
        <v>65</v>
      </c>
      <c r="DI140" s="62">
        <v>90068.67</v>
      </c>
      <c r="DJ140" s="62">
        <v>24907221.851999994</v>
      </c>
      <c r="DK140" s="48">
        <f t="shared" si="1852"/>
        <v>101</v>
      </c>
      <c r="DL140" s="62">
        <v>21605.68399999999</v>
      </c>
      <c r="DM140" s="62">
        <v>5982836.377791632</v>
      </c>
      <c r="DN140" s="62">
        <v>66222.853000000003</v>
      </c>
      <c r="DO140" s="62">
        <v>18331836.657000002</v>
      </c>
      <c r="DP140" s="48">
        <f t="shared" si="1853"/>
        <v>74</v>
      </c>
      <c r="DQ140" s="62">
        <v>25255.524000000001</v>
      </c>
      <c r="DR140" s="62">
        <v>7000558.5878301086</v>
      </c>
      <c r="DS140" s="62">
        <v>35276.415999999997</v>
      </c>
      <c r="DT140" s="62">
        <v>9750237.8969999999</v>
      </c>
      <c r="DU140" s="48">
        <f t="shared" si="1854"/>
        <v>40</v>
      </c>
      <c r="DV140" s="62">
        <v>41522.998999999996</v>
      </c>
      <c r="DW140" s="62">
        <v>11509727.054265885</v>
      </c>
      <c r="DX140" s="62">
        <f t="shared" si="1855"/>
        <v>60347.205000000002</v>
      </c>
      <c r="DY140" s="62">
        <f t="shared" si="1856"/>
        <v>14343323.684400002</v>
      </c>
      <c r="DZ140" s="48">
        <f t="shared" si="1857"/>
        <v>68</v>
      </c>
      <c r="EA140" s="62">
        <f t="shared" si="1858"/>
        <v>63502.890000000007</v>
      </c>
      <c r="EB140" s="62">
        <f t="shared" si="1859"/>
        <v>15093366.895200003</v>
      </c>
      <c r="EC140" s="48">
        <f t="shared" si="1860"/>
        <v>71</v>
      </c>
      <c r="ED140" s="62">
        <f t="shared" si="1861"/>
        <v>86416.92</v>
      </c>
      <c r="EE140" s="62">
        <f t="shared" si="1862"/>
        <v>20539573.545600001</v>
      </c>
      <c r="EF140" s="48">
        <f t="shared" si="1863"/>
        <v>97</v>
      </c>
      <c r="EG140" s="62">
        <f t="shared" si="1864"/>
        <v>74965.334999999992</v>
      </c>
      <c r="EH140" s="62">
        <f t="shared" si="1865"/>
        <v>17817760.822799999</v>
      </c>
      <c r="EI140" s="48">
        <f t="shared" si="1866"/>
        <v>84</v>
      </c>
      <c r="EJ140" s="62">
        <f t="shared" si="1867"/>
        <v>74648.50499999999</v>
      </c>
      <c r="EK140" s="62">
        <f t="shared" si="1868"/>
        <v>17742456.668399997</v>
      </c>
      <c r="EL140" s="48">
        <f t="shared" si="1869"/>
        <v>83</v>
      </c>
      <c r="EM140" s="62">
        <f t="shared" si="1870"/>
        <v>72018.720000000001</v>
      </c>
      <c r="EN140" s="62">
        <f t="shared" si="1871"/>
        <v>17117409.369600002</v>
      </c>
      <c r="EO140" s="48">
        <f t="shared" si="1872"/>
        <v>81</v>
      </c>
      <c r="EP140" s="62">
        <f t="shared" si="1883"/>
        <v>9562215.7895999998</v>
      </c>
      <c r="EQ140" s="62">
        <f t="shared" si="1883"/>
        <v>10062244.596800001</v>
      </c>
      <c r="ER140" s="62">
        <f t="shared" si="1883"/>
        <v>13693049.030400001</v>
      </c>
      <c r="ES140" s="62">
        <f t="shared" si="1883"/>
        <v>11878507.2152</v>
      </c>
      <c r="ET140" s="62">
        <f t="shared" si="1883"/>
        <v>11828304.445599999</v>
      </c>
      <c r="EU140" s="62">
        <f t="shared" si="1883"/>
        <v>11411606.246400001</v>
      </c>
      <c r="EV140" s="31" t="s">
        <v>192</v>
      </c>
      <c r="EW140" s="103">
        <v>0</v>
      </c>
      <c r="EX140" s="31">
        <v>900</v>
      </c>
      <c r="EY140" s="31">
        <v>1</v>
      </c>
      <c r="FA140" s="31"/>
      <c r="FB140" s="119"/>
      <c r="FC140" s="119"/>
      <c r="FE140" s="137">
        <v>277.01</v>
      </c>
      <c r="FF140" s="137">
        <v>272.41000000000003</v>
      </c>
      <c r="FG140" s="137">
        <v>280.18</v>
      </c>
      <c r="FH140" s="106">
        <v>237.68</v>
      </c>
      <c r="FI140" s="107" t="b">
        <f t="shared" si="1875"/>
        <v>1</v>
      </c>
      <c r="FJ140" s="34"/>
      <c r="FK140" s="104">
        <v>0</v>
      </c>
      <c r="FL140" s="104">
        <v>0</v>
      </c>
      <c r="FM140" s="104">
        <v>0</v>
      </c>
      <c r="FN140" s="104">
        <v>0</v>
      </c>
      <c r="FO140" s="104">
        <v>0</v>
      </c>
      <c r="FP140" s="104"/>
      <c r="FQ140" s="104">
        <v>0</v>
      </c>
      <c r="FR140" s="103" t="b">
        <f t="shared" si="1819"/>
        <v>0</v>
      </c>
      <c r="FS140" s="103" t="b">
        <f t="shared" si="1820"/>
        <v>0</v>
      </c>
      <c r="FT140" s="103" t="b">
        <f t="shared" si="1821"/>
        <v>0</v>
      </c>
      <c r="FU140" s="103" t="b">
        <f t="shared" si="1822"/>
        <v>0</v>
      </c>
      <c r="FV140" s="103" t="b">
        <f t="shared" si="1823"/>
        <v>1</v>
      </c>
      <c r="FW140" s="103"/>
      <c r="FX140" s="120" t="b">
        <f t="shared" si="1876"/>
        <v>1</v>
      </c>
      <c r="FY140" s="104" t="s">
        <v>491</v>
      </c>
      <c r="FZ140" s="104" t="b">
        <f t="shared" si="1877"/>
        <v>1</v>
      </c>
      <c r="GA140" s="104">
        <v>0</v>
      </c>
      <c r="GB140" s="104" t="s">
        <v>193</v>
      </c>
      <c r="GD140" s="104" t="s">
        <v>491</v>
      </c>
      <c r="GE140" s="104">
        <v>0</v>
      </c>
      <c r="GF140" s="104" t="e">
        <v>#N/A</v>
      </c>
      <c r="GG140" s="104">
        <v>0</v>
      </c>
      <c r="GH140" s="104" t="b">
        <f t="shared" si="1878"/>
        <v>1</v>
      </c>
      <c r="GI140" s="8" t="b">
        <f t="shared" si="1879"/>
        <v>0</v>
      </c>
      <c r="GJ140" s="31" t="s">
        <v>203</v>
      </c>
    </row>
    <row r="141" spans="1:192" x14ac:dyDescent="0.25">
      <c r="A141" s="130">
        <v>150694</v>
      </c>
      <c r="B141" s="130">
        <v>567623</v>
      </c>
      <c r="C141" s="128" t="s">
        <v>491</v>
      </c>
      <c r="D141" s="130"/>
      <c r="E141" s="130" t="s">
        <v>504</v>
      </c>
      <c r="F141" s="109" t="s">
        <v>239</v>
      </c>
      <c r="G141" s="128"/>
      <c r="H141" s="130" t="s">
        <v>188</v>
      </c>
      <c r="I141" s="130" t="s">
        <v>493</v>
      </c>
      <c r="J141" s="130" t="s">
        <v>480</v>
      </c>
      <c r="K141" s="130"/>
      <c r="L141" s="130">
        <v>0</v>
      </c>
      <c r="M141" s="130"/>
      <c r="N141" s="111">
        <v>49.503999999999998</v>
      </c>
      <c r="O141" s="111">
        <v>173.26399999999998</v>
      </c>
      <c r="P141" s="111" t="str">
        <f t="shared" ref="P141:P146" si="1892">IF(AND(N141=0,O141=0),"нет минмакс",IF((S141-N141)&lt;0,"меньше мин",IF((S141-O141)&gt;0,"больше макс","в диапазоне")))</f>
        <v>больше макс</v>
      </c>
      <c r="Q141" s="95">
        <v>2398</v>
      </c>
      <c r="R141" s="95">
        <f t="shared" ref="R141:R146" si="1893">Q141*FH141</f>
        <v>4393495.7</v>
      </c>
      <c r="S141" s="131">
        <v>2398</v>
      </c>
      <c r="T141" s="131">
        <v>4393495.7</v>
      </c>
      <c r="U141" s="131">
        <f t="shared" ref="U141:U146" si="1894">IFERROR(ROUNDUP(S141/$EX141,0)*$EY141,0)</f>
        <v>3</v>
      </c>
      <c r="V141" s="113">
        <f t="shared" ref="V141:V146" si="1895">SUM(Z141:AD141)</f>
        <v>2398</v>
      </c>
      <c r="W141" s="113">
        <f t="shared" ref="W141:W146" si="1896">V141*FH141</f>
        <v>4393495.7</v>
      </c>
      <c r="X141" s="113">
        <f t="shared" ref="X141:X146" si="1897">IFERROR(ROUNDUP(V141/$EX141,0)*$EY141,0)</f>
        <v>3</v>
      </c>
      <c r="Y141" s="132"/>
      <c r="Z141" s="95">
        <v>398</v>
      </c>
      <c r="AA141" s="95">
        <v>0</v>
      </c>
      <c r="AB141" s="95">
        <v>2000</v>
      </c>
      <c r="AC141" s="95">
        <v>0</v>
      </c>
      <c r="AD141" s="95">
        <v>0</v>
      </c>
      <c r="AE141" s="95">
        <f t="shared" ref="AE141:AE146" si="1898">AA141*FH141</f>
        <v>0</v>
      </c>
      <c r="AF141" s="95">
        <f t="shared" ref="AF141:AF146" si="1899">AB141*FH141</f>
        <v>3664300</v>
      </c>
      <c r="AG141" s="114">
        <v>0</v>
      </c>
      <c r="AH141" s="95">
        <f t="shared" ref="AH141:AH146" si="1900">V141-AG141</f>
        <v>2398</v>
      </c>
      <c r="AI141" s="114">
        <f t="shared" ref="AI141:AI146" si="1901">IF(AH141&gt;0,AH141*FH141,0)</f>
        <v>4393495.7</v>
      </c>
      <c r="AJ141" s="133">
        <f t="shared" ref="AJ141:AJ146" si="1902">CU141</f>
        <v>0</v>
      </c>
      <c r="AK141" s="133">
        <f t="shared" si="1835"/>
        <v>0</v>
      </c>
      <c r="AL141" s="133">
        <f t="shared" ref="AL141:AL146" si="1903">SUM(CP141:CU141)</f>
        <v>0</v>
      </c>
      <c r="AM141" s="133">
        <f t="shared" ref="AM141:AM146" si="1904">SUM(BK141:BP141)</f>
        <v>678.30000000000007</v>
      </c>
      <c r="AN141" s="133">
        <f t="shared" ref="AN141:AN146" si="1905">IFERROR(S141/BQ141*30,"нет оборота")</f>
        <v>424.23706324635111</v>
      </c>
      <c r="AO141" s="133" t="str">
        <f t="shared" ref="AO141:AO146" si="1906">IF(S141=0,"нет остатка",IF(AN141="нет оборота","нет плана",IF(AN141&lt;30,"&lt; 30 дней",IF(AND(AN141&gt;=30,AN141&lt;60),"&gt; 30 дней (до 60)",IF(AND(AN141&gt;=60,AN141&lt;70),"&gt; 60 дней (до 70)",IF(AND(AN141&gt;=70,AN141&lt;80),"&gt; 70 дней (до 80)",IF(AND(AN141&gt;=80,AN141&lt;90),"&gt; 80 дней (до 90)",IF(AND(AN141&gt;=90,AN141&lt;120),"&gt; 90 дней (до 120)",IF(AN141&gt;=120,"&gt; 120 дней")))))))))</f>
        <v>&gt; 120 дней</v>
      </c>
      <c r="AP141" s="29" t="s">
        <v>195</v>
      </c>
      <c r="AQ141" s="134" t="s">
        <v>293</v>
      </c>
      <c r="AR141" s="29" t="s">
        <v>195</v>
      </c>
      <c r="AS141" s="134" t="s">
        <v>261</v>
      </c>
      <c r="AT141" s="25" t="s">
        <v>195</v>
      </c>
      <c r="AU141" s="14"/>
      <c r="AV141" s="97" t="str">
        <f t="shared" ref="AV141:AV146" si="1907">IF(V141=0,"нет остатка",IF(SUM(BK141:BP141)=0,"Нет планов",IF(BR141&lt;=0,"0-01",IF(BS141&lt;=0,"0-02",IF(BT141&lt;=0,"0-03",IF(BU141&lt;=0,"0-04",IF(BV141&lt;=0,"0-05",IF(BW141&lt;=0,"0-06",IF(BX141&lt;=0,"0-07",IF(BY141&lt;=0,"0-08",IF(BZ141&lt;=0,"0-09",IF(CA141&lt;=0,"0-10",IF(CB141&lt;=0,"0-11",IF(CC141&lt;=0,"0-12",IF(CD141&lt;=0,"0-13",IF(CE141&lt;=0,"0-14",IF(CF141&lt;=0,"0-15",IF(CG141&lt;=0,"0-16",IF(CH141&lt;=0,"0-17",IF(CI141&lt;=0,"0-18",IF(CJ141&lt;=0,"0-19",IF(CK141&lt;=0,"0-20",IF(CL141&lt;=0,"0-21",IF(CM141&lt;=0,"0-22",IF(CN141&lt;=0,"0-23",IF(CO141&lt;=0,"0-24","0-25 более 24"))))))))))))))))))))))))))</f>
        <v>0-17</v>
      </c>
      <c r="AW141" s="117">
        <f t="shared" ref="AW141:AW146" si="1908">IF(AT141="Да",W141,0)</f>
        <v>4393495.7</v>
      </c>
      <c r="AX141" s="14">
        <f>MONTH(BC141)-6</f>
        <v>6</v>
      </c>
      <c r="AY141" s="25">
        <f t="shared" ref="AY141:AY146" si="1909">IF(AX141&gt;6,W141,0)</f>
        <v>0</v>
      </c>
      <c r="AZ141" s="130" t="s">
        <v>439</v>
      </c>
      <c r="BA141" s="26" t="s">
        <v>196</v>
      </c>
      <c r="BB141" s="26" t="s">
        <v>505</v>
      </c>
      <c r="BC141" s="27">
        <v>46022</v>
      </c>
      <c r="BD141" s="28"/>
      <c r="BE141" s="29">
        <v>0</v>
      </c>
      <c r="BF141" s="32">
        <f t="shared" ref="BF141:BF146" si="1910">BE141*FH141</f>
        <v>0</v>
      </c>
      <c r="BG141" s="32">
        <v>0</v>
      </c>
      <c r="BH141" s="32">
        <f t="shared" ref="BH141:BH146" si="1911">BG141*FH141</f>
        <v>0</v>
      </c>
      <c r="BI141" s="135">
        <v>0</v>
      </c>
      <c r="BJ141" s="130">
        <v>0</v>
      </c>
      <c r="BK141" s="95">
        <v>261.8</v>
      </c>
      <c r="BL141" s="95">
        <v>0</v>
      </c>
      <c r="BM141" s="95">
        <v>0</v>
      </c>
      <c r="BN141" s="95">
        <v>142.80000000000001</v>
      </c>
      <c r="BO141" s="95">
        <v>142.80000000000001</v>
      </c>
      <c r="BP141" s="95">
        <v>130.9</v>
      </c>
      <c r="BQ141" s="133">
        <f t="shared" ref="BQ141:BQ146" si="1912">IF(COUNTIF(BK141:BP141,"&gt;0")=0,0,SUM(BK141:BP141)/COUNTIF(BK141:BP141,"&gt;0"))</f>
        <v>169.57500000000002</v>
      </c>
      <c r="BR141" s="95">
        <f t="shared" ref="BR141:BR146" si="1913">IF(OR(Q141=0,SUM(BK141:BP141)=0,V141&gt;Q141),V141-BK141,Q141-BK141)</f>
        <v>2136.1999999999998</v>
      </c>
      <c r="BS141" s="133">
        <f t="shared" si="1891"/>
        <v>2136.1999999999998</v>
      </c>
      <c r="BT141" s="133">
        <f t="shared" si="1891"/>
        <v>2136.1999999999998</v>
      </c>
      <c r="BU141" s="133">
        <f t="shared" si="1891"/>
        <v>1993.3999999999999</v>
      </c>
      <c r="BV141" s="133">
        <f t="shared" si="1891"/>
        <v>1850.6</v>
      </c>
      <c r="BW141" s="133">
        <f t="shared" si="1891"/>
        <v>1719.6999999999998</v>
      </c>
      <c r="BX141" s="133">
        <f t="shared" ref="BX141:CO143" si="1914">BW141-$BQ141</f>
        <v>1550.1249999999998</v>
      </c>
      <c r="BY141" s="133">
        <f t="shared" si="1914"/>
        <v>1380.5499999999997</v>
      </c>
      <c r="BZ141" s="133">
        <f t="shared" si="1914"/>
        <v>1210.9749999999997</v>
      </c>
      <c r="CA141" s="133">
        <f t="shared" si="1914"/>
        <v>1041.3999999999996</v>
      </c>
      <c r="CB141" s="133">
        <f t="shared" si="1914"/>
        <v>871.82499999999959</v>
      </c>
      <c r="CC141" s="133">
        <f t="shared" si="1914"/>
        <v>702.24999999999955</v>
      </c>
      <c r="CD141" s="133">
        <f t="shared" si="1914"/>
        <v>532.6749999999995</v>
      </c>
      <c r="CE141" s="133">
        <f t="shared" si="1914"/>
        <v>363.09999999999945</v>
      </c>
      <c r="CF141" s="133">
        <f t="shared" si="1914"/>
        <v>193.52499999999944</v>
      </c>
      <c r="CG141" s="133">
        <f t="shared" si="1914"/>
        <v>23.94999999999942</v>
      </c>
      <c r="CH141" s="133">
        <f t="shared" si="1914"/>
        <v>-145.6250000000006</v>
      </c>
      <c r="CI141" s="133">
        <f t="shared" si="1914"/>
        <v>-315.20000000000061</v>
      </c>
      <c r="CJ141" s="133">
        <f t="shared" si="1914"/>
        <v>-484.77500000000066</v>
      </c>
      <c r="CK141" s="133">
        <f t="shared" si="1914"/>
        <v>-654.3500000000007</v>
      </c>
      <c r="CL141" s="133">
        <f t="shared" si="1914"/>
        <v>-823.92500000000075</v>
      </c>
      <c r="CM141" s="133">
        <f t="shared" si="1914"/>
        <v>-993.5000000000008</v>
      </c>
      <c r="CN141" s="133">
        <f t="shared" si="1914"/>
        <v>-1163.0750000000007</v>
      </c>
      <c r="CO141" s="133">
        <f t="shared" si="1914"/>
        <v>-1332.6500000000008</v>
      </c>
      <c r="CP141" s="100">
        <v>0</v>
      </c>
      <c r="CQ141" s="100">
        <v>0</v>
      </c>
      <c r="CR141" s="100">
        <v>0</v>
      </c>
      <c r="CS141" s="100">
        <v>0</v>
      </c>
      <c r="CT141" s="100">
        <v>0</v>
      </c>
      <c r="CU141" s="100">
        <v>0</v>
      </c>
      <c r="CV141" s="121">
        <f t="shared" ref="CV141:CV146" si="1915">IF(COUNTIF(CP141:CU141,"&gt;0")=0,0,SUM(CP141:CU141)/COUNTIF(CP141:CU141,"&gt;0"))</f>
        <v>0</v>
      </c>
      <c r="CW141">
        <v>0</v>
      </c>
      <c r="CX141">
        <v>0</v>
      </c>
      <c r="CY141" s="4">
        <v>0</v>
      </c>
      <c r="CZ141" s="4">
        <v>0</v>
      </c>
      <c r="DA141" s="136">
        <f t="shared" si="1886"/>
        <v>0</v>
      </c>
      <c r="DB141" s="4">
        <f t="shared" si="1887"/>
        <v>0</v>
      </c>
      <c r="DC141" s="4">
        <f t="shared" si="1888"/>
        <v>0</v>
      </c>
      <c r="DD141" s="136">
        <f t="shared" si="1889"/>
        <v>0</v>
      </c>
      <c r="DE141" s="31">
        <v>0</v>
      </c>
      <c r="DF141" s="31">
        <v>45</v>
      </c>
      <c r="DG141" s="31">
        <v>2000</v>
      </c>
      <c r="DH141" s="48">
        <f t="shared" ref="DH141:DH146" si="1916">IFERROR(ROUNDUP(DG141/$EX141,0)*$EY141,0)</f>
        <v>2</v>
      </c>
      <c r="DI141" s="62">
        <v>2398</v>
      </c>
      <c r="DJ141" s="62">
        <v>4393492.66</v>
      </c>
      <c r="DK141" s="48">
        <f t="shared" ref="DK141:DK146" si="1917">IFERROR(ROUNDUP(DI141/$EX141,0)*$EY141,0)</f>
        <v>3</v>
      </c>
      <c r="DL141" s="62">
        <v>0</v>
      </c>
      <c r="DM141" s="62">
        <v>0</v>
      </c>
      <c r="DN141" s="62">
        <v>2398</v>
      </c>
      <c r="DO141" s="62">
        <v>4393492.66</v>
      </c>
      <c r="DP141" s="48">
        <f t="shared" ref="DP141:DP146" si="1918">IFERROR(ROUNDUP(DN141/$EX141,0)*$EY141,0)</f>
        <v>3</v>
      </c>
      <c r="DQ141" s="62">
        <v>0</v>
      </c>
      <c r="DR141" s="62">
        <v>0</v>
      </c>
      <c r="DS141" s="62">
        <v>2398</v>
      </c>
      <c r="DT141" s="62">
        <v>4393492.66</v>
      </c>
      <c r="DU141" s="48">
        <f t="shared" ref="DU141:DU146" si="1919">IFERROR(ROUNDUP(DS141/$EX141,0)*$EY141,0)</f>
        <v>3</v>
      </c>
      <c r="DV141" s="62">
        <v>0</v>
      </c>
      <c r="DW141" s="62">
        <v>0</v>
      </c>
      <c r="DX141" s="62">
        <f t="shared" ref="DX141:DX146" si="1920">$DF141*BK141/30</f>
        <v>392.7</v>
      </c>
      <c r="DY141" s="62">
        <f t="shared" ref="DY141:DY146" si="1921">DX141*$FH141</f>
        <v>719485.30500000005</v>
      </c>
      <c r="DZ141" s="48">
        <f t="shared" ref="DZ141:DZ146" si="1922">IFERROR(ROUNDUP(DX141/$EX141,0)*$EY141,0)</f>
        <v>1</v>
      </c>
      <c r="EA141" s="62">
        <f t="shared" ref="EA141:EA146" si="1923">$DF141*BL141/30</f>
        <v>0</v>
      </c>
      <c r="EB141" s="62">
        <f t="shared" ref="EB141:EB146" si="1924">EA141*$FH141</f>
        <v>0</v>
      </c>
      <c r="EC141" s="48">
        <f t="shared" ref="EC141:EC146" si="1925">IFERROR(ROUNDUP(EA141/$EX141,0)*$EY141,0)</f>
        <v>0</v>
      </c>
      <c r="ED141" s="62">
        <f t="shared" ref="ED141:ED146" si="1926">$DF141*BM141/30</f>
        <v>0</v>
      </c>
      <c r="EE141" s="62">
        <f t="shared" ref="EE141:EE146" si="1927">ED141*$FH141</f>
        <v>0</v>
      </c>
      <c r="EF141" s="48">
        <f t="shared" ref="EF141:EF146" si="1928">IFERROR(ROUNDUP(ED141/$EX141,0)*$EY141,0)</f>
        <v>0</v>
      </c>
      <c r="EG141" s="62">
        <f t="shared" ref="EG141:EG146" si="1929">$DF141*BN141/30</f>
        <v>214.20000000000002</v>
      </c>
      <c r="EH141" s="62">
        <f t="shared" ref="EH141:EH146" si="1930">EG141*$FH141</f>
        <v>392446.53</v>
      </c>
      <c r="EI141" s="48">
        <f t="shared" ref="EI141:EI146" si="1931">IFERROR(ROUNDUP(EG141/$EX141,0)*$EY141,0)</f>
        <v>1</v>
      </c>
      <c r="EJ141" s="62">
        <f t="shared" ref="EJ141:EJ146" si="1932">$DF141*BO141/30</f>
        <v>214.20000000000002</v>
      </c>
      <c r="EK141" s="62">
        <f t="shared" ref="EK141:EK146" si="1933">EJ141*$FH141</f>
        <v>392446.53</v>
      </c>
      <c r="EL141" s="48">
        <f t="shared" ref="EL141:EL146" si="1934">IFERROR(ROUNDUP(EJ141/$EX141,0)*$EY141,0)</f>
        <v>1</v>
      </c>
      <c r="EM141" s="62">
        <f t="shared" ref="EM141:EM146" si="1935">$DF141*BP141/30</f>
        <v>196.35</v>
      </c>
      <c r="EN141" s="62">
        <f t="shared" ref="EN141:EN146" si="1936">EM141*$FH141</f>
        <v>359742.65250000003</v>
      </c>
      <c r="EO141" s="48">
        <f t="shared" ref="EO141:EO146" si="1937">IFERROR(ROUNDUP(EM141/$EX141,0)*$EY141,0)</f>
        <v>1</v>
      </c>
      <c r="EP141" s="62">
        <f t="shared" ref="EP141:ER145" si="1938">BK141*$FH141</f>
        <v>479656.87000000005</v>
      </c>
      <c r="EQ141" s="62">
        <f t="shared" si="1938"/>
        <v>0</v>
      </c>
      <c r="ER141" s="62">
        <f t="shared" si="1938"/>
        <v>0</v>
      </c>
      <c r="ES141" s="62">
        <f t="shared" ref="ES141:EU145" si="1939">BN141*$FH141</f>
        <v>261631.02000000005</v>
      </c>
      <c r="ET141" s="62">
        <f t="shared" si="1939"/>
        <v>261631.02000000005</v>
      </c>
      <c r="EU141" s="62">
        <f t="shared" si="1939"/>
        <v>239828.43500000003</v>
      </c>
      <c r="EV141" s="31" t="s">
        <v>192</v>
      </c>
      <c r="EW141" s="103">
        <v>0</v>
      </c>
      <c r="EX141" s="31">
        <v>1000</v>
      </c>
      <c r="EY141" s="31">
        <v>1</v>
      </c>
      <c r="FA141" s="31"/>
      <c r="FB141" s="119"/>
      <c r="FC141" s="119"/>
      <c r="FE141" s="137">
        <v>1832.15</v>
      </c>
      <c r="FF141" s="137">
        <v>1832.15</v>
      </c>
      <c r="FG141" s="137">
        <v>1832.15</v>
      </c>
      <c r="FH141" s="106">
        <v>1832.15</v>
      </c>
      <c r="FI141" s="107" t="b">
        <f t="shared" ref="FI141:FI146" si="1940">EXACT(AT141,AP141)</f>
        <v>1</v>
      </c>
      <c r="FJ141" s="34"/>
      <c r="FK141" s="104" t="s">
        <v>196</v>
      </c>
      <c r="FL141" s="104" t="s">
        <v>505</v>
      </c>
      <c r="FM141" s="104">
        <v>46022</v>
      </c>
      <c r="FN141" s="104">
        <v>0</v>
      </c>
      <c r="FO141" s="104">
        <v>0</v>
      </c>
      <c r="FP141" s="104"/>
      <c r="FQ141" s="104">
        <v>0</v>
      </c>
      <c r="FR141" s="103" t="b">
        <f t="shared" si="1819"/>
        <v>1</v>
      </c>
      <c r="FS141" s="103" t="b">
        <f t="shared" si="1820"/>
        <v>1</v>
      </c>
      <c r="FT141" s="103" t="b">
        <f t="shared" si="1821"/>
        <v>1</v>
      </c>
      <c r="FU141" s="103" t="b">
        <f t="shared" si="1822"/>
        <v>0</v>
      </c>
      <c r="FV141" s="103" t="b">
        <f t="shared" si="1823"/>
        <v>1</v>
      </c>
      <c r="FW141" s="103"/>
      <c r="FX141" s="120" t="b">
        <f t="shared" ref="FX141:FX146" si="1941">EXACT(FQ141,BI141)</f>
        <v>1</v>
      </c>
      <c r="FY141" s="104" t="s">
        <v>491</v>
      </c>
      <c r="FZ141" s="104" t="b">
        <f t="shared" ref="FZ141:FZ146" si="1942">EXACT(FY141,C141)</f>
        <v>1</v>
      </c>
      <c r="GA141" s="104">
        <v>0</v>
      </c>
      <c r="GB141" s="104" t="s">
        <v>239</v>
      </c>
      <c r="GD141" s="104" t="s">
        <v>491</v>
      </c>
      <c r="GE141" s="104">
        <v>0</v>
      </c>
      <c r="GF141" s="104" t="e">
        <v>#N/A</v>
      </c>
      <c r="GG141" s="104">
        <v>0</v>
      </c>
      <c r="GH141" s="104" t="b">
        <f t="shared" ref="GH141:GH146" si="1943">EXACT(GD141,C141)</f>
        <v>1</v>
      </c>
      <c r="GI141" s="8" t="b">
        <f t="shared" ref="GI141:GI146" si="1944">EXACT(GG141,G141)</f>
        <v>0</v>
      </c>
      <c r="GJ141" s="31" t="s">
        <v>203</v>
      </c>
    </row>
    <row r="142" spans="1:192" ht="30" hidden="1" x14ac:dyDescent="0.25">
      <c r="A142" s="138">
        <v>131586</v>
      </c>
      <c r="B142" s="138">
        <v>0</v>
      </c>
      <c r="C142" s="128" t="s">
        <v>368</v>
      </c>
      <c r="D142" s="130"/>
      <c r="E142" s="138" t="s">
        <v>506</v>
      </c>
      <c r="F142" s="124" t="s">
        <v>193</v>
      </c>
      <c r="G142" s="128"/>
      <c r="H142" s="138" t="s">
        <v>227</v>
      </c>
      <c r="I142" s="130" t="s">
        <v>292</v>
      </c>
      <c r="J142" s="138" t="s">
        <v>259</v>
      </c>
      <c r="K142" s="138"/>
      <c r="L142" s="130">
        <v>0</v>
      </c>
      <c r="M142" s="138"/>
      <c r="N142" s="125">
        <v>0</v>
      </c>
      <c r="O142" s="125">
        <v>0</v>
      </c>
      <c r="P142" s="125" t="str">
        <f t="shared" si="1892"/>
        <v>нет минмакс</v>
      </c>
      <c r="Q142" s="95">
        <v>27391</v>
      </c>
      <c r="R142" s="95">
        <f t="shared" si="1893"/>
        <v>3252407.34</v>
      </c>
      <c r="S142" s="114">
        <v>35114</v>
      </c>
      <c r="T142" s="114">
        <v>4193665.02</v>
      </c>
      <c r="U142" s="131">
        <f t="shared" si="1894"/>
        <v>586</v>
      </c>
      <c r="V142" s="115">
        <f t="shared" si="1895"/>
        <v>58561</v>
      </c>
      <c r="W142" s="115">
        <f t="shared" si="1896"/>
        <v>6953533.1399999997</v>
      </c>
      <c r="X142" s="115">
        <f t="shared" si="1897"/>
        <v>977</v>
      </c>
      <c r="Y142" s="132"/>
      <c r="Z142" s="95">
        <v>58561</v>
      </c>
      <c r="AA142" s="115">
        <v>0</v>
      </c>
      <c r="AB142" s="115">
        <v>0</v>
      </c>
      <c r="AC142" s="95">
        <v>0</v>
      </c>
      <c r="AD142" s="95">
        <v>0</v>
      </c>
      <c r="AE142" s="95">
        <f t="shared" si="1898"/>
        <v>0</v>
      </c>
      <c r="AF142" s="95">
        <f t="shared" si="1899"/>
        <v>0</v>
      </c>
      <c r="AG142" s="114">
        <v>0</v>
      </c>
      <c r="AH142" s="95">
        <f t="shared" si="1900"/>
        <v>58561</v>
      </c>
      <c r="AI142" s="114">
        <f t="shared" si="1901"/>
        <v>6953533.1399999997</v>
      </c>
      <c r="AJ142" s="114">
        <f t="shared" si="1902"/>
        <v>2972</v>
      </c>
      <c r="AK142" s="114">
        <f t="shared" si="1835"/>
        <v>21352</v>
      </c>
      <c r="AL142" s="114">
        <f t="shared" si="1903"/>
        <v>67568</v>
      </c>
      <c r="AM142" s="114">
        <f t="shared" si="1904"/>
        <v>135413</v>
      </c>
      <c r="AN142" s="133">
        <f t="shared" si="1905"/>
        <v>46.675873069793887</v>
      </c>
      <c r="AO142" s="133" t="str">
        <f t="shared" si="1906"/>
        <v>&gt; 30 дней (до 60)</v>
      </c>
      <c r="AP142" s="139" t="s">
        <v>185</v>
      </c>
      <c r="AQ142" s="134" t="s">
        <v>197</v>
      </c>
      <c r="AR142" s="138" t="s">
        <v>185</v>
      </c>
      <c r="AS142" s="134" t="s">
        <v>198</v>
      </c>
      <c r="AT142" s="115" t="s">
        <v>185</v>
      </c>
      <c r="AU142" s="138"/>
      <c r="AV142" s="97" t="str">
        <f t="shared" si="1907"/>
        <v>0-04</v>
      </c>
      <c r="AW142" s="126">
        <f t="shared" si="1908"/>
        <v>0</v>
      </c>
      <c r="AX142" s="138"/>
      <c r="AY142" s="115">
        <f t="shared" si="1909"/>
        <v>0</v>
      </c>
      <c r="AZ142" s="130" t="s">
        <v>439</v>
      </c>
      <c r="BA142" s="129" t="s">
        <v>187</v>
      </c>
      <c r="BB142" s="129" t="s">
        <v>507</v>
      </c>
      <c r="BC142" s="140" t="s">
        <v>187</v>
      </c>
      <c r="BD142" s="139" t="s">
        <v>187</v>
      </c>
      <c r="BE142" s="29">
        <v>0</v>
      </c>
      <c r="BF142" s="32">
        <f t="shared" si="1910"/>
        <v>0</v>
      </c>
      <c r="BG142" s="32">
        <v>0</v>
      </c>
      <c r="BH142" s="32">
        <f t="shared" si="1911"/>
        <v>0</v>
      </c>
      <c r="BI142" s="99">
        <v>0</v>
      </c>
      <c r="BJ142" s="130" t="s">
        <v>187</v>
      </c>
      <c r="BK142" s="95">
        <v>10325</v>
      </c>
      <c r="BL142" s="95">
        <v>18394</v>
      </c>
      <c r="BM142" s="95">
        <v>28045</v>
      </c>
      <c r="BN142" s="95">
        <v>30685</v>
      </c>
      <c r="BO142" s="95">
        <v>28929</v>
      </c>
      <c r="BP142" s="95">
        <v>19035</v>
      </c>
      <c r="BQ142" s="133">
        <f t="shared" si="1912"/>
        <v>22568.833333333332</v>
      </c>
      <c r="BR142" s="95">
        <f t="shared" si="1913"/>
        <v>48236</v>
      </c>
      <c r="BS142" s="133">
        <f t="shared" si="1891"/>
        <v>29842</v>
      </c>
      <c r="BT142" s="133">
        <f t="shared" si="1891"/>
        <v>1797</v>
      </c>
      <c r="BU142" s="133">
        <f t="shared" si="1891"/>
        <v>-28888</v>
      </c>
      <c r="BV142" s="133">
        <f t="shared" si="1891"/>
        <v>-57817</v>
      </c>
      <c r="BW142" s="133">
        <f t="shared" si="1891"/>
        <v>-76852</v>
      </c>
      <c r="BX142" s="133">
        <f t="shared" si="1914"/>
        <v>-99420.833333333328</v>
      </c>
      <c r="BY142" s="133">
        <f t="shared" si="1914"/>
        <v>-121989.66666666666</v>
      </c>
      <c r="BZ142" s="133">
        <f t="shared" si="1914"/>
        <v>-144558.5</v>
      </c>
      <c r="CA142" s="133">
        <f t="shared" si="1914"/>
        <v>-167127.33333333334</v>
      </c>
      <c r="CB142" s="133">
        <f t="shared" si="1914"/>
        <v>-189696.16666666669</v>
      </c>
      <c r="CC142" s="133">
        <f t="shared" si="1914"/>
        <v>-212265.00000000003</v>
      </c>
      <c r="CD142" s="133">
        <f t="shared" si="1914"/>
        <v>-234833.83333333337</v>
      </c>
      <c r="CE142" s="133">
        <f t="shared" si="1914"/>
        <v>-257402.66666666672</v>
      </c>
      <c r="CF142" s="133">
        <f t="shared" si="1914"/>
        <v>-279971.50000000006</v>
      </c>
      <c r="CG142" s="133">
        <f t="shared" si="1914"/>
        <v>-302540.33333333337</v>
      </c>
      <c r="CH142" s="133">
        <f t="shared" si="1914"/>
        <v>-325109.16666666669</v>
      </c>
      <c r="CI142" s="133">
        <f t="shared" si="1914"/>
        <v>-347678</v>
      </c>
      <c r="CJ142" s="133">
        <f t="shared" si="1914"/>
        <v>-370246.83333333331</v>
      </c>
      <c r="CK142" s="133">
        <f t="shared" si="1914"/>
        <v>-392815.66666666663</v>
      </c>
      <c r="CL142" s="133">
        <f t="shared" si="1914"/>
        <v>-415384.49999999994</v>
      </c>
      <c r="CM142" s="133">
        <f t="shared" si="1914"/>
        <v>-437953.33333333326</v>
      </c>
      <c r="CN142" s="133">
        <f t="shared" si="1914"/>
        <v>-460522.16666666657</v>
      </c>
      <c r="CO142" s="133">
        <f t="shared" si="1914"/>
        <v>-483090.99999999988</v>
      </c>
      <c r="CP142" s="100">
        <v>23651</v>
      </c>
      <c r="CQ142" s="100">
        <v>13994</v>
      </c>
      <c r="CR142" s="100">
        <v>8571</v>
      </c>
      <c r="CS142" s="100">
        <v>13143</v>
      </c>
      <c r="CT142" s="100">
        <v>5237</v>
      </c>
      <c r="CU142" s="100">
        <v>2972</v>
      </c>
      <c r="CV142" s="121">
        <f t="shared" si="1915"/>
        <v>11261.333333333334</v>
      </c>
      <c r="CW142" t="s">
        <v>187</v>
      </c>
      <c r="CX142" t="s">
        <v>187</v>
      </c>
      <c r="CY142" s="4">
        <v>0</v>
      </c>
      <c r="CZ142" s="4">
        <v>0</v>
      </c>
      <c r="DA142" s="136">
        <f t="shared" si="1886"/>
        <v>0</v>
      </c>
      <c r="DB142" s="4">
        <f t="shared" si="1887"/>
        <v>0</v>
      </c>
      <c r="DC142" s="4">
        <f t="shared" si="1888"/>
        <v>0</v>
      </c>
      <c r="DD142" s="136">
        <f t="shared" si="1889"/>
        <v>0</v>
      </c>
      <c r="DE142" s="31">
        <v>0</v>
      </c>
      <c r="DG142" s="31">
        <v>0</v>
      </c>
      <c r="DH142" s="48">
        <f t="shared" si="1916"/>
        <v>0</v>
      </c>
      <c r="DI142" s="62">
        <v>34146.644</v>
      </c>
      <c r="DJ142" s="62">
        <v>3943503.4790000003</v>
      </c>
      <c r="DK142" s="48">
        <f t="shared" si="1917"/>
        <v>570</v>
      </c>
      <c r="DL142" s="62">
        <v>13994</v>
      </c>
      <c r="DM142" s="62">
        <v>1618409.4365493443</v>
      </c>
      <c r="DN142" s="62">
        <v>38564.250999999997</v>
      </c>
      <c r="DO142" s="62">
        <v>4579757.5480000004</v>
      </c>
      <c r="DP142" s="48">
        <f t="shared" si="1918"/>
        <v>643</v>
      </c>
      <c r="DQ142" s="62">
        <v>8825</v>
      </c>
      <c r="DR142" s="62">
        <v>1058795.8000130046</v>
      </c>
      <c r="DS142" s="62">
        <v>41004.483</v>
      </c>
      <c r="DT142" s="62">
        <v>4882242.5189999994</v>
      </c>
      <c r="DU142" s="48">
        <f t="shared" si="1919"/>
        <v>684</v>
      </c>
      <c r="DV142" s="62">
        <v>13263</v>
      </c>
      <c r="DW142" s="62">
        <v>1580065.4555290858</v>
      </c>
      <c r="DX142" s="62">
        <f t="shared" si="1920"/>
        <v>0</v>
      </c>
      <c r="DY142" s="62">
        <f t="shared" si="1921"/>
        <v>0</v>
      </c>
      <c r="DZ142" s="48">
        <f t="shared" si="1922"/>
        <v>0</v>
      </c>
      <c r="EA142" s="62">
        <f t="shared" si="1923"/>
        <v>0</v>
      </c>
      <c r="EB142" s="62">
        <f t="shared" si="1924"/>
        <v>0</v>
      </c>
      <c r="EC142" s="48">
        <f t="shared" si="1925"/>
        <v>0</v>
      </c>
      <c r="ED142" s="62">
        <f t="shared" si="1926"/>
        <v>0</v>
      </c>
      <c r="EE142" s="62">
        <f t="shared" si="1927"/>
        <v>0</v>
      </c>
      <c r="EF142" s="48">
        <f t="shared" si="1928"/>
        <v>0</v>
      </c>
      <c r="EG142" s="62">
        <f t="shared" si="1929"/>
        <v>0</v>
      </c>
      <c r="EH142" s="62">
        <f t="shared" si="1930"/>
        <v>0</v>
      </c>
      <c r="EI142" s="48">
        <f t="shared" si="1931"/>
        <v>0</v>
      </c>
      <c r="EJ142" s="62">
        <f t="shared" si="1932"/>
        <v>0</v>
      </c>
      <c r="EK142" s="62">
        <f t="shared" si="1933"/>
        <v>0</v>
      </c>
      <c r="EL142" s="48">
        <f t="shared" si="1934"/>
        <v>0</v>
      </c>
      <c r="EM142" s="62">
        <f t="shared" si="1935"/>
        <v>0</v>
      </c>
      <c r="EN142" s="62">
        <f t="shared" si="1936"/>
        <v>0</v>
      </c>
      <c r="EO142" s="48">
        <f t="shared" si="1937"/>
        <v>0</v>
      </c>
      <c r="EP142" s="62">
        <f t="shared" si="1938"/>
        <v>1225990.5</v>
      </c>
      <c r="EQ142" s="62">
        <f t="shared" si="1938"/>
        <v>2184103.56</v>
      </c>
      <c r="ER142" s="62">
        <f t="shared" si="1938"/>
        <v>3330063.3</v>
      </c>
      <c r="ES142" s="62">
        <f t="shared" si="1939"/>
        <v>3643536.9</v>
      </c>
      <c r="ET142" s="62">
        <f t="shared" si="1939"/>
        <v>3435029.46</v>
      </c>
      <c r="EU142" s="62">
        <f t="shared" si="1939"/>
        <v>2260215.9</v>
      </c>
      <c r="EV142" s="31" t="s">
        <v>192</v>
      </c>
      <c r="EW142" s="103">
        <v>0</v>
      </c>
      <c r="EX142" s="31">
        <v>60</v>
      </c>
      <c r="EY142" s="31">
        <v>1</v>
      </c>
      <c r="FA142" s="31"/>
      <c r="FB142" s="119"/>
      <c r="FC142" s="119"/>
      <c r="FE142" s="137">
        <v>121.07</v>
      </c>
      <c r="FF142" s="137">
        <v>119.43</v>
      </c>
      <c r="FG142" s="137">
        <v>119.24</v>
      </c>
      <c r="FH142" s="106">
        <v>118.74</v>
      </c>
      <c r="FI142" s="107" t="b">
        <f t="shared" si="1940"/>
        <v>1</v>
      </c>
      <c r="FJ142" s="34"/>
      <c r="FK142" s="104" t="s">
        <v>187</v>
      </c>
      <c r="FL142" s="104" t="s">
        <v>507</v>
      </c>
      <c r="FM142" s="104" t="s">
        <v>187</v>
      </c>
      <c r="FN142" s="104" t="s">
        <v>187</v>
      </c>
      <c r="FO142" s="104">
        <v>0</v>
      </c>
      <c r="FP142" s="104"/>
      <c r="FQ142" s="104">
        <v>0</v>
      </c>
      <c r="FR142" s="120" t="b">
        <f t="shared" si="1819"/>
        <v>1</v>
      </c>
      <c r="FS142" s="120" t="b">
        <f t="shared" si="1820"/>
        <v>1</v>
      </c>
      <c r="FT142" s="120" t="b">
        <f t="shared" si="1821"/>
        <v>1</v>
      </c>
      <c r="FU142" s="120" t="b">
        <f t="shared" si="1822"/>
        <v>1</v>
      </c>
      <c r="FV142" s="120" t="b">
        <f t="shared" si="1823"/>
        <v>1</v>
      </c>
      <c r="FW142" s="120"/>
      <c r="FX142" s="120" t="b">
        <f t="shared" si="1941"/>
        <v>1</v>
      </c>
      <c r="FY142" s="104" t="s">
        <v>368</v>
      </c>
      <c r="FZ142" s="104" t="b">
        <f t="shared" si="1942"/>
        <v>1</v>
      </c>
      <c r="GA142" s="120">
        <v>0</v>
      </c>
      <c r="GB142" s="120" t="s">
        <v>193</v>
      </c>
      <c r="GC142" s="8"/>
      <c r="GD142" s="104" t="s">
        <v>368</v>
      </c>
      <c r="GE142" s="104">
        <v>0</v>
      </c>
      <c r="GF142" s="104" t="e">
        <v>#N/A</v>
      </c>
      <c r="GG142" s="104">
        <v>0</v>
      </c>
      <c r="GH142" s="120" t="b">
        <f t="shared" si="1943"/>
        <v>1</v>
      </c>
      <c r="GI142" s="8" t="b">
        <f t="shared" si="1944"/>
        <v>0</v>
      </c>
      <c r="GJ142" s="31" t="s">
        <v>203</v>
      </c>
    </row>
    <row r="143" spans="1:192" hidden="1" x14ac:dyDescent="0.25">
      <c r="A143" s="138">
        <v>141049</v>
      </c>
      <c r="B143" s="138">
        <v>141049</v>
      </c>
      <c r="C143" s="128" t="s">
        <v>368</v>
      </c>
      <c r="D143" s="130"/>
      <c r="E143" s="138" t="s">
        <v>508</v>
      </c>
      <c r="F143" s="124" t="s">
        <v>193</v>
      </c>
      <c r="G143" s="128"/>
      <c r="H143" s="138" t="s">
        <v>227</v>
      </c>
      <c r="I143" s="130" t="s">
        <v>281</v>
      </c>
      <c r="J143" s="138" t="s">
        <v>259</v>
      </c>
      <c r="K143" s="138"/>
      <c r="L143" s="130">
        <v>0</v>
      </c>
      <c r="M143" s="138"/>
      <c r="N143" s="125">
        <v>0</v>
      </c>
      <c r="O143" s="125">
        <v>0</v>
      </c>
      <c r="P143" s="125" t="str">
        <f t="shared" si="1892"/>
        <v>нет минмакс</v>
      </c>
      <c r="Q143" s="95">
        <v>150838</v>
      </c>
      <c r="R143" s="95">
        <f t="shared" si="1893"/>
        <v>2518994.6</v>
      </c>
      <c r="S143" s="114">
        <v>208230</v>
      </c>
      <c r="T143" s="114">
        <v>3856419.6</v>
      </c>
      <c r="U143" s="131">
        <f t="shared" si="1894"/>
        <v>476</v>
      </c>
      <c r="V143" s="115">
        <f t="shared" si="1895"/>
        <v>103224</v>
      </c>
      <c r="W143" s="115">
        <f t="shared" si="1896"/>
        <v>1723840.7999999998</v>
      </c>
      <c r="X143" s="115">
        <f t="shared" si="1897"/>
        <v>236</v>
      </c>
      <c r="Y143" s="132"/>
      <c r="Z143" s="95">
        <v>103224</v>
      </c>
      <c r="AA143" s="115">
        <v>0</v>
      </c>
      <c r="AB143" s="115">
        <v>0</v>
      </c>
      <c r="AC143" s="95">
        <v>0</v>
      </c>
      <c r="AD143" s="95">
        <v>0</v>
      </c>
      <c r="AE143" s="95">
        <f t="shared" si="1898"/>
        <v>0</v>
      </c>
      <c r="AF143" s="95">
        <f t="shared" si="1899"/>
        <v>0</v>
      </c>
      <c r="AG143" s="114">
        <v>0</v>
      </c>
      <c r="AH143" s="95">
        <f t="shared" si="1900"/>
        <v>103224</v>
      </c>
      <c r="AI143" s="114">
        <f t="shared" si="1901"/>
        <v>1723840.7999999998</v>
      </c>
      <c r="AJ143" s="114">
        <f t="shared" si="1902"/>
        <v>91635</v>
      </c>
      <c r="AK143" s="114">
        <f t="shared" ref="AK143:AK147" si="1945">SUM(CS143:CU143)</f>
        <v>323227</v>
      </c>
      <c r="AL143" s="114">
        <f t="shared" si="1903"/>
        <v>533747</v>
      </c>
      <c r="AM143" s="114">
        <f t="shared" si="1904"/>
        <v>741072</v>
      </c>
      <c r="AN143" s="133">
        <f t="shared" si="1905"/>
        <v>50.577271844031351</v>
      </c>
      <c r="AO143" s="133" t="str">
        <f t="shared" si="1906"/>
        <v>&gt; 30 дней (до 60)</v>
      </c>
      <c r="AP143" s="139" t="s">
        <v>185</v>
      </c>
      <c r="AQ143" s="134" t="s">
        <v>190</v>
      </c>
      <c r="AR143" s="138" t="s">
        <v>185</v>
      </c>
      <c r="AS143" s="134" t="s">
        <v>190</v>
      </c>
      <c r="AT143" s="115" t="s">
        <v>185</v>
      </c>
      <c r="AU143" s="138"/>
      <c r="AV143" s="97" t="str">
        <f t="shared" si="1907"/>
        <v>0-02</v>
      </c>
      <c r="AW143" s="126">
        <f t="shared" si="1908"/>
        <v>0</v>
      </c>
      <c r="AX143" s="138"/>
      <c r="AY143" s="115">
        <f t="shared" si="1909"/>
        <v>0</v>
      </c>
      <c r="AZ143" s="130" t="s">
        <v>439</v>
      </c>
      <c r="BA143" s="129" t="s">
        <v>187</v>
      </c>
      <c r="BB143" s="129" t="s">
        <v>187</v>
      </c>
      <c r="BC143" s="140" t="s">
        <v>187</v>
      </c>
      <c r="BD143" s="139" t="s">
        <v>187</v>
      </c>
      <c r="BE143" s="29">
        <v>0</v>
      </c>
      <c r="BF143" s="32">
        <f t="shared" si="1910"/>
        <v>0</v>
      </c>
      <c r="BG143" s="32">
        <v>0</v>
      </c>
      <c r="BH143" s="32">
        <f t="shared" si="1911"/>
        <v>0</v>
      </c>
      <c r="BI143" s="99">
        <v>0</v>
      </c>
      <c r="BJ143" s="130" t="s">
        <v>187</v>
      </c>
      <c r="BK143" s="95">
        <v>128303</v>
      </c>
      <c r="BL143" s="95">
        <v>112769</v>
      </c>
      <c r="BM143" s="95">
        <v>123021</v>
      </c>
      <c r="BN143" s="95">
        <v>130251</v>
      </c>
      <c r="BO143" s="95">
        <v>124959</v>
      </c>
      <c r="BP143" s="95">
        <v>121769</v>
      </c>
      <c r="BQ143" s="133">
        <f t="shared" si="1912"/>
        <v>123512</v>
      </c>
      <c r="BR143" s="95">
        <f t="shared" si="1913"/>
        <v>22535</v>
      </c>
      <c r="BS143" s="133">
        <f t="shared" si="1891"/>
        <v>-90234</v>
      </c>
      <c r="BT143" s="133">
        <f t="shared" si="1891"/>
        <v>-213255</v>
      </c>
      <c r="BU143" s="133">
        <f t="shared" si="1891"/>
        <v>-343506</v>
      </c>
      <c r="BV143" s="133">
        <f t="shared" si="1891"/>
        <v>-468465</v>
      </c>
      <c r="BW143" s="133">
        <f t="shared" si="1891"/>
        <v>-590234</v>
      </c>
      <c r="BX143" s="133">
        <f t="shared" si="1914"/>
        <v>-713746</v>
      </c>
      <c r="BY143" s="133">
        <f t="shared" si="1914"/>
        <v>-837258</v>
      </c>
      <c r="BZ143" s="133">
        <f t="shared" si="1914"/>
        <v>-960770</v>
      </c>
      <c r="CA143" s="133">
        <f t="shared" ref="CA143:CO143" si="1946">BZ143-$BQ143</f>
        <v>-1084282</v>
      </c>
      <c r="CB143" s="133">
        <f t="shared" si="1946"/>
        <v>-1207794</v>
      </c>
      <c r="CC143" s="133">
        <f t="shared" si="1946"/>
        <v>-1331306</v>
      </c>
      <c r="CD143" s="133">
        <f t="shared" si="1946"/>
        <v>-1454818</v>
      </c>
      <c r="CE143" s="133">
        <f t="shared" si="1946"/>
        <v>-1578330</v>
      </c>
      <c r="CF143" s="133">
        <f t="shared" si="1946"/>
        <v>-1701842</v>
      </c>
      <c r="CG143" s="133">
        <f t="shared" si="1946"/>
        <v>-1825354</v>
      </c>
      <c r="CH143" s="133">
        <f t="shared" si="1946"/>
        <v>-1948866</v>
      </c>
      <c r="CI143" s="133">
        <f t="shared" si="1946"/>
        <v>-2072378</v>
      </c>
      <c r="CJ143" s="133">
        <f t="shared" si="1946"/>
        <v>-2195890</v>
      </c>
      <c r="CK143" s="133">
        <f t="shared" si="1946"/>
        <v>-2319402</v>
      </c>
      <c r="CL143" s="133">
        <f t="shared" si="1946"/>
        <v>-2442914</v>
      </c>
      <c r="CM143" s="133">
        <f t="shared" si="1946"/>
        <v>-2566426</v>
      </c>
      <c r="CN143" s="133">
        <f t="shared" si="1946"/>
        <v>-2689938</v>
      </c>
      <c r="CO143" s="133">
        <f t="shared" si="1946"/>
        <v>-2813450</v>
      </c>
      <c r="CP143" s="100">
        <v>72851</v>
      </c>
      <c r="CQ143" s="100">
        <v>99283</v>
      </c>
      <c r="CR143" s="100">
        <v>38386</v>
      </c>
      <c r="CS143" s="100">
        <v>118526</v>
      </c>
      <c r="CT143" s="100">
        <v>113066</v>
      </c>
      <c r="CU143" s="100">
        <v>91635</v>
      </c>
      <c r="CV143" s="121">
        <f t="shared" si="1915"/>
        <v>88957.833333333328</v>
      </c>
      <c r="CW143" t="s">
        <v>187</v>
      </c>
      <c r="CX143" t="s">
        <v>187</v>
      </c>
      <c r="CY143" s="4">
        <v>0</v>
      </c>
      <c r="CZ143" s="4">
        <v>0</v>
      </c>
      <c r="DA143" s="136">
        <f t="shared" si="1886"/>
        <v>0</v>
      </c>
      <c r="DB143" s="4">
        <f t="shared" si="1887"/>
        <v>0</v>
      </c>
      <c r="DC143" s="4">
        <f t="shared" si="1888"/>
        <v>0</v>
      </c>
      <c r="DD143" s="136">
        <f t="shared" si="1889"/>
        <v>0</v>
      </c>
      <c r="DE143" s="31">
        <v>0</v>
      </c>
      <c r="DG143" s="31">
        <v>0</v>
      </c>
      <c r="DH143" s="48">
        <f t="shared" si="1916"/>
        <v>0</v>
      </c>
      <c r="DI143" s="62">
        <v>28103.452000000001</v>
      </c>
      <c r="DJ143" s="62">
        <v>505454.12900000002</v>
      </c>
      <c r="DK143" s="48">
        <f t="shared" si="1917"/>
        <v>65</v>
      </c>
      <c r="DL143" s="62">
        <v>99333</v>
      </c>
      <c r="DM143" s="62">
        <v>1786373.6546892892</v>
      </c>
      <c r="DN143" s="62">
        <v>33956.286</v>
      </c>
      <c r="DO143" s="62">
        <v>620292.07900000003</v>
      </c>
      <c r="DP143" s="48">
        <f t="shared" si="1918"/>
        <v>78</v>
      </c>
      <c r="DQ143" s="62">
        <v>38386</v>
      </c>
      <c r="DR143" s="62">
        <v>700435.50479547551</v>
      </c>
      <c r="DS143" s="62">
        <v>134384.291</v>
      </c>
      <c r="DT143" s="62">
        <v>2455319.5399999996</v>
      </c>
      <c r="DU143" s="48">
        <f t="shared" si="1919"/>
        <v>307</v>
      </c>
      <c r="DV143" s="62">
        <v>118526</v>
      </c>
      <c r="DW143" s="62">
        <v>2162762.9511120869</v>
      </c>
      <c r="DX143" s="62">
        <f t="shared" si="1920"/>
        <v>0</v>
      </c>
      <c r="DY143" s="62">
        <f t="shared" si="1921"/>
        <v>0</v>
      </c>
      <c r="DZ143" s="48">
        <f t="shared" si="1922"/>
        <v>0</v>
      </c>
      <c r="EA143" s="62">
        <f t="shared" si="1923"/>
        <v>0</v>
      </c>
      <c r="EB143" s="62">
        <f t="shared" si="1924"/>
        <v>0</v>
      </c>
      <c r="EC143" s="48">
        <f t="shared" si="1925"/>
        <v>0</v>
      </c>
      <c r="ED143" s="62">
        <f t="shared" si="1926"/>
        <v>0</v>
      </c>
      <c r="EE143" s="62">
        <f t="shared" si="1927"/>
        <v>0</v>
      </c>
      <c r="EF143" s="48">
        <f t="shared" si="1928"/>
        <v>0</v>
      </c>
      <c r="EG143" s="62">
        <f t="shared" si="1929"/>
        <v>0</v>
      </c>
      <c r="EH143" s="62">
        <f t="shared" si="1930"/>
        <v>0</v>
      </c>
      <c r="EI143" s="48">
        <f t="shared" si="1931"/>
        <v>0</v>
      </c>
      <c r="EJ143" s="62">
        <f t="shared" si="1932"/>
        <v>0</v>
      </c>
      <c r="EK143" s="62">
        <f t="shared" si="1933"/>
        <v>0</v>
      </c>
      <c r="EL143" s="48">
        <f t="shared" si="1934"/>
        <v>0</v>
      </c>
      <c r="EM143" s="62">
        <f t="shared" si="1935"/>
        <v>0</v>
      </c>
      <c r="EN143" s="62">
        <f t="shared" si="1936"/>
        <v>0</v>
      </c>
      <c r="EO143" s="48">
        <f t="shared" si="1937"/>
        <v>0</v>
      </c>
      <c r="EP143" s="62">
        <f t="shared" si="1938"/>
        <v>2142660.1</v>
      </c>
      <c r="EQ143" s="62">
        <f t="shared" si="1938"/>
        <v>1883242.2999999998</v>
      </c>
      <c r="ER143" s="62">
        <f t="shared" si="1938"/>
        <v>2054450.7</v>
      </c>
      <c r="ES143" s="62">
        <f t="shared" si="1939"/>
        <v>2175191.6999999997</v>
      </c>
      <c r="ET143" s="62">
        <f t="shared" si="1939"/>
        <v>2086815.2999999998</v>
      </c>
      <c r="EU143" s="62">
        <f t="shared" si="1939"/>
        <v>2033542.2999999998</v>
      </c>
      <c r="EV143" s="31" t="s">
        <v>192</v>
      </c>
      <c r="EW143" s="103">
        <v>0</v>
      </c>
      <c r="EX143" s="31">
        <v>438</v>
      </c>
      <c r="EY143" s="31">
        <v>1</v>
      </c>
      <c r="FA143" s="31"/>
      <c r="FB143" s="119"/>
      <c r="FC143" s="119"/>
      <c r="FE143" s="137">
        <v>18.440000000000001</v>
      </c>
      <c r="FF143" s="137">
        <v>18.52</v>
      </c>
      <c r="FG143" s="137">
        <v>18.510000000000002</v>
      </c>
      <c r="FH143" s="106">
        <v>16.7</v>
      </c>
      <c r="FI143" s="107" t="b">
        <f t="shared" si="1940"/>
        <v>1</v>
      </c>
      <c r="FJ143" s="34"/>
      <c r="FK143" s="104" t="s">
        <v>187</v>
      </c>
      <c r="FL143" s="104" t="s">
        <v>187</v>
      </c>
      <c r="FM143" s="104" t="s">
        <v>187</v>
      </c>
      <c r="FN143" s="104" t="s">
        <v>187</v>
      </c>
      <c r="FO143" s="104">
        <v>0</v>
      </c>
      <c r="FP143" s="104"/>
      <c r="FQ143" s="104">
        <v>0</v>
      </c>
      <c r="FR143" s="120" t="b">
        <f t="shared" si="1819"/>
        <v>1</v>
      </c>
      <c r="FS143" s="120" t="b">
        <f t="shared" si="1820"/>
        <v>1</v>
      </c>
      <c r="FT143" s="120" t="b">
        <f t="shared" si="1821"/>
        <v>1</v>
      </c>
      <c r="FU143" s="120" t="b">
        <f t="shared" si="1822"/>
        <v>1</v>
      </c>
      <c r="FV143" s="120" t="b">
        <f t="shared" si="1823"/>
        <v>1</v>
      </c>
      <c r="FW143" s="120"/>
      <c r="FX143" s="120" t="b">
        <f t="shared" si="1941"/>
        <v>1</v>
      </c>
      <c r="FY143" s="104" t="s">
        <v>368</v>
      </c>
      <c r="FZ143" s="104" t="b">
        <f t="shared" si="1942"/>
        <v>1</v>
      </c>
      <c r="GA143" s="120">
        <v>0</v>
      </c>
      <c r="GB143" s="120" t="s">
        <v>226</v>
      </c>
      <c r="GC143" s="8"/>
      <c r="GD143" s="104" t="s">
        <v>368</v>
      </c>
      <c r="GE143" s="104">
        <v>0</v>
      </c>
      <c r="GF143" s="104" t="e">
        <v>#N/A</v>
      </c>
      <c r="GG143" s="104">
        <v>0</v>
      </c>
      <c r="GH143" s="120" t="b">
        <f t="shared" si="1943"/>
        <v>1</v>
      </c>
      <c r="GI143" s="8" t="b">
        <f t="shared" si="1944"/>
        <v>0</v>
      </c>
      <c r="GJ143" s="31" t="s">
        <v>203</v>
      </c>
    </row>
    <row r="144" spans="1:192" ht="30" hidden="1" x14ac:dyDescent="0.25">
      <c r="A144" s="130">
        <v>169849</v>
      </c>
      <c r="B144" s="130">
        <v>0</v>
      </c>
      <c r="C144" s="128" t="s">
        <v>368</v>
      </c>
      <c r="D144" s="130"/>
      <c r="E144" s="130" t="s">
        <v>509</v>
      </c>
      <c r="F144" s="109">
        <v>0</v>
      </c>
      <c r="G144" s="128"/>
      <c r="H144" s="130" t="s">
        <v>188</v>
      </c>
      <c r="I144" s="130" t="s">
        <v>510</v>
      </c>
      <c r="J144" s="130" t="s">
        <v>511</v>
      </c>
      <c r="K144" s="130"/>
      <c r="L144" s="130">
        <v>0</v>
      </c>
      <c r="M144" s="130"/>
      <c r="N144" s="111">
        <v>0</v>
      </c>
      <c r="O144" s="111">
        <v>0</v>
      </c>
      <c r="P144" s="111" t="str">
        <f t="shared" si="1892"/>
        <v>нет минмакс</v>
      </c>
      <c r="Q144" s="95">
        <v>76750</v>
      </c>
      <c r="R144" s="95">
        <f t="shared" si="1893"/>
        <v>10361250</v>
      </c>
      <c r="S144" s="131">
        <v>22000</v>
      </c>
      <c r="T144" s="131">
        <v>2970000</v>
      </c>
      <c r="U144" s="131">
        <f t="shared" si="1894"/>
        <v>24</v>
      </c>
      <c r="V144" s="113">
        <f t="shared" si="1895"/>
        <v>75170</v>
      </c>
      <c r="W144" s="113">
        <f t="shared" si="1896"/>
        <v>10147950</v>
      </c>
      <c r="X144" s="113">
        <f t="shared" si="1897"/>
        <v>82.5</v>
      </c>
      <c r="Y144" s="132"/>
      <c r="Z144" s="95">
        <v>75170</v>
      </c>
      <c r="AA144" s="95">
        <v>0</v>
      </c>
      <c r="AB144" s="95">
        <v>0</v>
      </c>
      <c r="AC144" s="95">
        <v>0</v>
      </c>
      <c r="AD144" s="95">
        <v>0</v>
      </c>
      <c r="AE144" s="95">
        <f t="shared" si="1898"/>
        <v>0</v>
      </c>
      <c r="AF144" s="95">
        <f t="shared" si="1899"/>
        <v>0</v>
      </c>
      <c r="AG144" s="114">
        <v>0</v>
      </c>
      <c r="AH144" s="95">
        <f t="shared" si="1900"/>
        <v>75170</v>
      </c>
      <c r="AI144" s="114">
        <f t="shared" si="1901"/>
        <v>10147950</v>
      </c>
      <c r="AJ144" s="133">
        <f t="shared" si="1902"/>
        <v>51194</v>
      </c>
      <c r="AK144" s="133">
        <f t="shared" si="1945"/>
        <v>121001</v>
      </c>
      <c r="AL144" s="133">
        <f t="shared" si="1903"/>
        <v>121001</v>
      </c>
      <c r="AM144" s="133">
        <f t="shared" si="1904"/>
        <v>0</v>
      </c>
      <c r="AN144" s="133" t="str">
        <f t="shared" si="1905"/>
        <v>нет оборота</v>
      </c>
      <c r="AO144" s="133" t="str">
        <f t="shared" si="1906"/>
        <v>нет плана</v>
      </c>
      <c r="AP144" s="29" t="s">
        <v>195</v>
      </c>
      <c r="AQ144" s="134" t="s">
        <v>200</v>
      </c>
      <c r="AR144" s="29" t="s">
        <v>195</v>
      </c>
      <c r="AS144" s="134" t="s">
        <v>200</v>
      </c>
      <c r="AT144" s="94" t="s">
        <v>195</v>
      </c>
      <c r="AU144" s="14"/>
      <c r="AV144" s="97" t="str">
        <f t="shared" si="1907"/>
        <v>Нет планов</v>
      </c>
      <c r="AW144" s="117">
        <f t="shared" si="1908"/>
        <v>10147950</v>
      </c>
      <c r="AX144" s="14">
        <f>MONTH(BC144)-6</f>
        <v>2</v>
      </c>
      <c r="AY144" s="25">
        <f t="shared" si="1909"/>
        <v>0</v>
      </c>
      <c r="AZ144" s="130" t="s">
        <v>495</v>
      </c>
      <c r="BA144" s="26" t="s">
        <v>196</v>
      </c>
      <c r="BB144" s="26" t="s">
        <v>512</v>
      </c>
      <c r="BC144" s="27">
        <v>45900</v>
      </c>
      <c r="BD144" s="28" t="s">
        <v>187</v>
      </c>
      <c r="BE144" s="29">
        <v>0</v>
      </c>
      <c r="BF144" s="32">
        <f t="shared" si="1910"/>
        <v>0</v>
      </c>
      <c r="BG144" s="32">
        <v>0</v>
      </c>
      <c r="BH144" s="32">
        <f t="shared" si="1911"/>
        <v>0</v>
      </c>
      <c r="BI144" s="99">
        <v>0</v>
      </c>
      <c r="BJ144" s="130" t="s">
        <v>187</v>
      </c>
      <c r="BK144" s="95">
        <v>0</v>
      </c>
      <c r="BL144" s="95">
        <v>0</v>
      </c>
      <c r="BM144" s="95">
        <v>0</v>
      </c>
      <c r="BN144" s="95">
        <v>0</v>
      </c>
      <c r="BO144" s="95">
        <v>0</v>
      </c>
      <c r="BP144" s="95">
        <v>0</v>
      </c>
      <c r="BQ144" s="133">
        <f t="shared" si="1912"/>
        <v>0</v>
      </c>
      <c r="BR144" s="95">
        <f t="shared" si="1913"/>
        <v>75170</v>
      </c>
      <c r="BS144" s="133">
        <f t="shared" si="1891"/>
        <v>75170</v>
      </c>
      <c r="BT144" s="133">
        <f t="shared" si="1891"/>
        <v>75170</v>
      </c>
      <c r="BU144" s="133">
        <f t="shared" si="1891"/>
        <v>75170</v>
      </c>
      <c r="BV144" s="133">
        <f t="shared" si="1891"/>
        <v>75170</v>
      </c>
      <c r="BW144" s="133">
        <f t="shared" si="1891"/>
        <v>75170</v>
      </c>
      <c r="BX144" s="133">
        <f t="shared" ref="BX144:CO145" si="1947">BW144-$BQ144</f>
        <v>75170</v>
      </c>
      <c r="BY144" s="133">
        <f t="shared" si="1947"/>
        <v>75170</v>
      </c>
      <c r="BZ144" s="133">
        <f t="shared" si="1947"/>
        <v>75170</v>
      </c>
      <c r="CA144" s="133">
        <f t="shared" si="1947"/>
        <v>75170</v>
      </c>
      <c r="CB144" s="133">
        <f t="shared" si="1947"/>
        <v>75170</v>
      </c>
      <c r="CC144" s="133">
        <f t="shared" si="1947"/>
        <v>75170</v>
      </c>
      <c r="CD144" s="133">
        <f t="shared" si="1947"/>
        <v>75170</v>
      </c>
      <c r="CE144" s="133">
        <f t="shared" si="1947"/>
        <v>75170</v>
      </c>
      <c r="CF144" s="133">
        <f t="shared" si="1947"/>
        <v>75170</v>
      </c>
      <c r="CG144" s="133">
        <f t="shared" si="1947"/>
        <v>75170</v>
      </c>
      <c r="CH144" s="133">
        <f t="shared" si="1947"/>
        <v>75170</v>
      </c>
      <c r="CI144" s="133">
        <f t="shared" si="1947"/>
        <v>75170</v>
      </c>
      <c r="CJ144" s="133">
        <f t="shared" si="1947"/>
        <v>75170</v>
      </c>
      <c r="CK144" s="133">
        <f t="shared" si="1947"/>
        <v>75170</v>
      </c>
      <c r="CL144" s="133">
        <f t="shared" si="1947"/>
        <v>75170</v>
      </c>
      <c r="CM144" s="133">
        <f t="shared" si="1947"/>
        <v>75170</v>
      </c>
      <c r="CN144" s="133">
        <f t="shared" si="1947"/>
        <v>75170</v>
      </c>
      <c r="CO144" s="133">
        <f t="shared" si="1947"/>
        <v>75170</v>
      </c>
      <c r="CP144" s="100">
        <v>0</v>
      </c>
      <c r="CQ144" s="100">
        <v>0</v>
      </c>
      <c r="CR144" s="100">
        <v>0</v>
      </c>
      <c r="CS144" s="100">
        <v>0</v>
      </c>
      <c r="CT144" s="100">
        <v>69807</v>
      </c>
      <c r="CU144" s="100">
        <v>51194</v>
      </c>
      <c r="CV144" s="121">
        <f t="shared" si="1915"/>
        <v>60500.5</v>
      </c>
      <c r="DE144" s="31">
        <v>0</v>
      </c>
      <c r="DF144" s="31">
        <v>30</v>
      </c>
      <c r="DG144" s="31">
        <v>198000</v>
      </c>
      <c r="DH144" s="48">
        <f t="shared" si="1916"/>
        <v>216</v>
      </c>
      <c r="DI144" s="62">
        <v>0</v>
      </c>
      <c r="DJ144" s="62">
        <v>0</v>
      </c>
      <c r="DK144" s="48">
        <f t="shared" si="1917"/>
        <v>0</v>
      </c>
      <c r="DL144" s="62">
        <v>0</v>
      </c>
      <c r="DM144" s="62">
        <v>0</v>
      </c>
      <c r="DN144" s="62">
        <v>0</v>
      </c>
      <c r="DO144" s="62">
        <v>0</v>
      </c>
      <c r="DP144" s="48">
        <f t="shared" si="1918"/>
        <v>0</v>
      </c>
      <c r="DQ144" s="62">
        <v>0</v>
      </c>
      <c r="DR144" s="62">
        <v>0</v>
      </c>
      <c r="DS144" s="62">
        <v>709.67700000000002</v>
      </c>
      <c r="DT144" s="62">
        <v>0</v>
      </c>
      <c r="DU144" s="48">
        <f t="shared" si="1919"/>
        <v>1.5</v>
      </c>
      <c r="DV144" s="62">
        <v>0</v>
      </c>
      <c r="DW144" s="62">
        <v>0</v>
      </c>
      <c r="DX144" s="62">
        <f t="shared" si="1920"/>
        <v>0</v>
      </c>
      <c r="DY144" s="62">
        <f t="shared" si="1921"/>
        <v>0</v>
      </c>
      <c r="DZ144" s="48">
        <f t="shared" si="1922"/>
        <v>0</v>
      </c>
      <c r="EA144" s="62">
        <f t="shared" si="1923"/>
        <v>0</v>
      </c>
      <c r="EB144" s="62">
        <f t="shared" si="1924"/>
        <v>0</v>
      </c>
      <c r="EC144" s="48">
        <f t="shared" si="1925"/>
        <v>0</v>
      </c>
      <c r="ED144" s="62">
        <f t="shared" si="1926"/>
        <v>0</v>
      </c>
      <c r="EE144" s="62">
        <f t="shared" si="1927"/>
        <v>0</v>
      </c>
      <c r="EF144" s="48">
        <f t="shared" si="1928"/>
        <v>0</v>
      </c>
      <c r="EG144" s="62">
        <f t="shared" si="1929"/>
        <v>0</v>
      </c>
      <c r="EH144" s="62">
        <f t="shared" si="1930"/>
        <v>0</v>
      </c>
      <c r="EI144" s="48">
        <f t="shared" si="1931"/>
        <v>0</v>
      </c>
      <c r="EJ144" s="62">
        <f t="shared" si="1932"/>
        <v>0</v>
      </c>
      <c r="EK144" s="62">
        <f t="shared" si="1933"/>
        <v>0</v>
      </c>
      <c r="EL144" s="48">
        <f t="shared" si="1934"/>
        <v>0</v>
      </c>
      <c r="EM144" s="62">
        <f t="shared" si="1935"/>
        <v>0</v>
      </c>
      <c r="EN144" s="62">
        <f t="shared" si="1936"/>
        <v>0</v>
      </c>
      <c r="EO144" s="48">
        <f t="shared" si="1937"/>
        <v>0</v>
      </c>
      <c r="EP144" s="62">
        <f t="shared" si="1938"/>
        <v>0</v>
      </c>
      <c r="EQ144" s="62">
        <f t="shared" si="1938"/>
        <v>0</v>
      </c>
      <c r="ER144" s="62">
        <f t="shared" si="1938"/>
        <v>0</v>
      </c>
      <c r="ES144" s="62">
        <f t="shared" si="1939"/>
        <v>0</v>
      </c>
      <c r="ET144" s="62">
        <f t="shared" si="1939"/>
        <v>0</v>
      </c>
      <c r="EU144" s="62">
        <f t="shared" si="1939"/>
        <v>0</v>
      </c>
      <c r="EV144" s="31" t="s">
        <v>192</v>
      </c>
      <c r="EW144" s="103">
        <v>0</v>
      </c>
      <c r="EX144" s="31">
        <v>1375</v>
      </c>
      <c r="EY144" s="31">
        <v>1.5</v>
      </c>
      <c r="FA144" s="31"/>
      <c r="FB144" s="119"/>
      <c r="FC144" s="119"/>
      <c r="FE144" s="137">
        <v>135</v>
      </c>
      <c r="FF144" s="137">
        <v>135</v>
      </c>
      <c r="FG144" s="137">
        <v>135</v>
      </c>
      <c r="FH144" s="106">
        <v>135</v>
      </c>
      <c r="FI144" s="107" t="b">
        <f t="shared" si="1940"/>
        <v>1</v>
      </c>
      <c r="FJ144" s="34"/>
      <c r="FK144" s="104" t="s">
        <v>196</v>
      </c>
      <c r="FL144" s="104" t="s">
        <v>512</v>
      </c>
      <c r="FM144" s="104">
        <v>45900</v>
      </c>
      <c r="FN144" s="104" t="s">
        <v>187</v>
      </c>
      <c r="FO144" s="104">
        <v>0</v>
      </c>
      <c r="FP144" s="104"/>
      <c r="FQ144" s="104">
        <v>0</v>
      </c>
      <c r="FR144" s="103" t="b">
        <f t="shared" si="1819"/>
        <v>1</v>
      </c>
      <c r="FS144" s="103" t="b">
        <f t="shared" si="1820"/>
        <v>1</v>
      </c>
      <c r="FT144" s="103" t="b">
        <f t="shared" si="1821"/>
        <v>1</v>
      </c>
      <c r="FU144" s="103" t="b">
        <f t="shared" si="1822"/>
        <v>1</v>
      </c>
      <c r="FV144" s="103" t="b">
        <f t="shared" si="1823"/>
        <v>1</v>
      </c>
      <c r="FW144" s="103"/>
      <c r="FX144" s="120" t="b">
        <f t="shared" si="1941"/>
        <v>1</v>
      </c>
      <c r="FY144" s="104" t="s">
        <v>368</v>
      </c>
      <c r="FZ144" s="104" t="b">
        <f t="shared" si="1942"/>
        <v>1</v>
      </c>
      <c r="GA144" s="104">
        <v>0</v>
      </c>
      <c r="GB144" s="104">
        <v>0</v>
      </c>
      <c r="GD144" s="104" t="s">
        <v>368</v>
      </c>
      <c r="GE144" s="104">
        <v>0</v>
      </c>
      <c r="GF144" s="104" t="e">
        <v>#N/A</v>
      </c>
      <c r="GG144" s="104">
        <v>0</v>
      </c>
      <c r="GH144" s="104" t="b">
        <f t="shared" si="1943"/>
        <v>1</v>
      </c>
      <c r="GI144" s="8" t="b">
        <f t="shared" si="1944"/>
        <v>0</v>
      </c>
      <c r="GJ144" s="31" t="s">
        <v>203</v>
      </c>
    </row>
    <row r="145" spans="1:192" hidden="1" x14ac:dyDescent="0.25">
      <c r="A145" s="138">
        <v>154922</v>
      </c>
      <c r="B145" s="138">
        <v>154922</v>
      </c>
      <c r="C145" s="128" t="s">
        <v>368</v>
      </c>
      <c r="D145" s="130"/>
      <c r="E145" s="138" t="s">
        <v>513</v>
      </c>
      <c r="F145" s="124" t="s">
        <v>207</v>
      </c>
      <c r="G145" s="128"/>
      <c r="H145" s="138" t="s">
        <v>227</v>
      </c>
      <c r="I145" s="130" t="s">
        <v>319</v>
      </c>
      <c r="J145" s="138" t="s">
        <v>259</v>
      </c>
      <c r="K145" s="138"/>
      <c r="L145" s="130">
        <v>0</v>
      </c>
      <c r="M145" s="138"/>
      <c r="N145" s="125">
        <v>0</v>
      </c>
      <c r="O145" s="125">
        <v>0</v>
      </c>
      <c r="P145" s="125" t="str">
        <f t="shared" si="1892"/>
        <v>нет минмакс</v>
      </c>
      <c r="Q145" s="95">
        <v>667555</v>
      </c>
      <c r="R145" s="95">
        <f t="shared" si="1893"/>
        <v>3170886.25</v>
      </c>
      <c r="S145" s="114">
        <v>566188</v>
      </c>
      <c r="T145" s="114">
        <v>2768659.32</v>
      </c>
      <c r="U145" s="131">
        <f t="shared" si="1894"/>
        <v>85</v>
      </c>
      <c r="V145" s="115">
        <f t="shared" si="1895"/>
        <v>531521</v>
      </c>
      <c r="W145" s="115">
        <f t="shared" si="1896"/>
        <v>2524724.75</v>
      </c>
      <c r="X145" s="115">
        <f t="shared" si="1897"/>
        <v>80</v>
      </c>
      <c r="Y145" s="132"/>
      <c r="Z145" s="95">
        <v>531521</v>
      </c>
      <c r="AA145" s="115">
        <v>0</v>
      </c>
      <c r="AB145" s="115">
        <v>0</v>
      </c>
      <c r="AC145" s="95">
        <v>0</v>
      </c>
      <c r="AD145" s="95">
        <v>0</v>
      </c>
      <c r="AE145" s="95">
        <f t="shared" si="1898"/>
        <v>0</v>
      </c>
      <c r="AF145" s="95">
        <f t="shared" si="1899"/>
        <v>0</v>
      </c>
      <c r="AG145" s="114">
        <v>0</v>
      </c>
      <c r="AH145" s="95">
        <f t="shared" si="1900"/>
        <v>531521</v>
      </c>
      <c r="AI145" s="114">
        <f t="shared" si="1901"/>
        <v>2524724.75</v>
      </c>
      <c r="AJ145" s="114">
        <f t="shared" si="1902"/>
        <v>198116</v>
      </c>
      <c r="AK145" s="114">
        <f t="shared" si="1945"/>
        <v>623539</v>
      </c>
      <c r="AL145" s="114">
        <f t="shared" si="1903"/>
        <v>1181937</v>
      </c>
      <c r="AM145" s="114">
        <f t="shared" si="1904"/>
        <v>1964698</v>
      </c>
      <c r="AN145" s="133">
        <f t="shared" si="1905"/>
        <v>51.872521883770432</v>
      </c>
      <c r="AO145" s="133" t="str">
        <f t="shared" si="1906"/>
        <v>&gt; 30 дней (до 60)</v>
      </c>
      <c r="AP145" s="139" t="s">
        <v>185</v>
      </c>
      <c r="AQ145" s="134" t="s">
        <v>190</v>
      </c>
      <c r="AR145" s="138" t="s">
        <v>185</v>
      </c>
      <c r="AS145" s="134" t="s">
        <v>190</v>
      </c>
      <c r="AT145" s="115" t="s">
        <v>185</v>
      </c>
      <c r="AU145" s="138"/>
      <c r="AV145" s="97" t="str">
        <f t="shared" si="1907"/>
        <v>0-02</v>
      </c>
      <c r="AW145" s="126">
        <f t="shared" si="1908"/>
        <v>0</v>
      </c>
      <c r="AX145" s="138"/>
      <c r="AY145" s="115">
        <f t="shared" si="1909"/>
        <v>0</v>
      </c>
      <c r="AZ145" s="130" t="s">
        <v>439</v>
      </c>
      <c r="BA145" s="129" t="s">
        <v>187</v>
      </c>
      <c r="BB145" s="129" t="s">
        <v>187</v>
      </c>
      <c r="BC145" s="140" t="s">
        <v>187</v>
      </c>
      <c r="BD145" s="139" t="s">
        <v>187</v>
      </c>
      <c r="BE145" s="29">
        <v>0</v>
      </c>
      <c r="BF145" s="32">
        <f t="shared" si="1910"/>
        <v>0</v>
      </c>
      <c r="BG145" s="32">
        <v>0</v>
      </c>
      <c r="BH145" s="32">
        <f t="shared" si="1911"/>
        <v>0</v>
      </c>
      <c r="BI145" s="99">
        <v>0</v>
      </c>
      <c r="BJ145" s="130" t="s">
        <v>187</v>
      </c>
      <c r="BK145" s="95">
        <v>407209</v>
      </c>
      <c r="BL145" s="95">
        <v>291622</v>
      </c>
      <c r="BM145" s="95">
        <v>317963</v>
      </c>
      <c r="BN145" s="95">
        <v>317584</v>
      </c>
      <c r="BO145" s="95">
        <v>315213</v>
      </c>
      <c r="BP145" s="95">
        <v>315107</v>
      </c>
      <c r="BQ145" s="133">
        <f t="shared" si="1912"/>
        <v>327449.66666666669</v>
      </c>
      <c r="BR145" s="95">
        <f t="shared" si="1913"/>
        <v>260346</v>
      </c>
      <c r="BS145" s="133">
        <f t="shared" ref="BS145:BW148" si="1948">BR145-BL145</f>
        <v>-31276</v>
      </c>
      <c r="BT145" s="133">
        <f t="shared" si="1948"/>
        <v>-349239</v>
      </c>
      <c r="BU145" s="133">
        <f t="shared" si="1948"/>
        <v>-666823</v>
      </c>
      <c r="BV145" s="133">
        <f t="shared" si="1948"/>
        <v>-982036</v>
      </c>
      <c r="BW145" s="133">
        <f t="shared" si="1948"/>
        <v>-1297143</v>
      </c>
      <c r="BX145" s="133">
        <f t="shared" si="1947"/>
        <v>-1624592.6666666667</v>
      </c>
      <c r="BY145" s="133">
        <f t="shared" si="1947"/>
        <v>-1952042.3333333335</v>
      </c>
      <c r="BZ145" s="133">
        <f t="shared" si="1947"/>
        <v>-2279492</v>
      </c>
      <c r="CA145" s="133">
        <f t="shared" si="1947"/>
        <v>-2606941.6666666665</v>
      </c>
      <c r="CB145" s="133">
        <f t="shared" si="1947"/>
        <v>-2934391.333333333</v>
      </c>
      <c r="CC145" s="133">
        <f t="shared" si="1947"/>
        <v>-3261840.9999999995</v>
      </c>
      <c r="CD145" s="133">
        <f t="shared" si="1947"/>
        <v>-3589290.666666666</v>
      </c>
      <c r="CE145" s="133">
        <f t="shared" si="1947"/>
        <v>-3916740.3333333326</v>
      </c>
      <c r="CF145" s="133">
        <f t="shared" si="1947"/>
        <v>-4244189.9999999991</v>
      </c>
      <c r="CG145" s="133">
        <f t="shared" si="1947"/>
        <v>-4571639.666666666</v>
      </c>
      <c r="CH145" s="133">
        <f t="shared" si="1947"/>
        <v>-4899089.333333333</v>
      </c>
      <c r="CI145" s="133">
        <f t="shared" si="1947"/>
        <v>-5226539</v>
      </c>
      <c r="CJ145" s="133">
        <f t="shared" si="1947"/>
        <v>-5553988.666666667</v>
      </c>
      <c r="CK145" s="133">
        <f t="shared" si="1947"/>
        <v>-5881438.333333334</v>
      </c>
      <c r="CL145" s="133">
        <f t="shared" si="1947"/>
        <v>-6208888.0000000009</v>
      </c>
      <c r="CM145" s="133">
        <f t="shared" si="1947"/>
        <v>-6536337.6666666679</v>
      </c>
      <c r="CN145" s="133">
        <f t="shared" si="1947"/>
        <v>-6863787.3333333349</v>
      </c>
      <c r="CO145" s="133">
        <f t="shared" si="1947"/>
        <v>-7191237.0000000019</v>
      </c>
      <c r="CP145" s="100">
        <v>137561</v>
      </c>
      <c r="CQ145" s="100">
        <v>175724</v>
      </c>
      <c r="CR145" s="100">
        <v>245113</v>
      </c>
      <c r="CS145" s="100">
        <v>178423</v>
      </c>
      <c r="CT145" s="100">
        <v>247000</v>
      </c>
      <c r="CU145" s="100">
        <v>198116</v>
      </c>
      <c r="CV145" s="121">
        <f t="shared" si="1915"/>
        <v>196989.5</v>
      </c>
      <c r="CW145" t="s">
        <v>187</v>
      </c>
      <c r="CX145" t="s">
        <v>187</v>
      </c>
      <c r="CY145" s="4">
        <v>0</v>
      </c>
      <c r="CZ145" s="4">
        <v>0</v>
      </c>
      <c r="DA145" s="136">
        <f t="shared" ref="DA145:DA150" si="1949">IFERROR(CZ145/CY145,0)</f>
        <v>0</v>
      </c>
      <c r="DB145" s="4">
        <f t="shared" ref="DB145:DB150" si="1950">CY145*FH145</f>
        <v>0</v>
      </c>
      <c r="DC145" s="4">
        <f t="shared" ref="DC145:DC150" si="1951">CZ145*FH145</f>
        <v>0</v>
      </c>
      <c r="DD145" s="136">
        <f t="shared" ref="DD145:DD150" si="1952">IFERROR(DC145/DB145,0)</f>
        <v>0</v>
      </c>
      <c r="DE145" s="31">
        <v>0</v>
      </c>
      <c r="DG145" s="31">
        <v>0</v>
      </c>
      <c r="DH145" s="48">
        <f t="shared" si="1916"/>
        <v>0</v>
      </c>
      <c r="DI145" s="62">
        <v>306446.42</v>
      </c>
      <c r="DJ145" s="62">
        <v>1437656.7889999999</v>
      </c>
      <c r="DK145" s="48">
        <f t="shared" si="1917"/>
        <v>46</v>
      </c>
      <c r="DL145" s="62">
        <v>175724</v>
      </c>
      <c r="DM145" s="62">
        <v>824025.7513641977</v>
      </c>
      <c r="DN145" s="62">
        <v>466298.67799999996</v>
      </c>
      <c r="DO145" s="62">
        <v>2257829.1709999996</v>
      </c>
      <c r="DP145" s="48">
        <f t="shared" si="1918"/>
        <v>70</v>
      </c>
      <c r="DQ145" s="62">
        <v>245113</v>
      </c>
      <c r="DR145" s="62">
        <v>1192687.704463759</v>
      </c>
      <c r="DS145" s="62">
        <v>456212.32299999997</v>
      </c>
      <c r="DT145" s="62">
        <v>2231607.4930000002</v>
      </c>
      <c r="DU145" s="48">
        <f t="shared" si="1919"/>
        <v>68</v>
      </c>
      <c r="DV145" s="62">
        <v>178423</v>
      </c>
      <c r="DW145" s="62">
        <v>868182.91275263706</v>
      </c>
      <c r="DX145" s="62">
        <f t="shared" si="1920"/>
        <v>0</v>
      </c>
      <c r="DY145" s="62">
        <f t="shared" si="1921"/>
        <v>0</v>
      </c>
      <c r="DZ145" s="48">
        <f t="shared" si="1922"/>
        <v>0</v>
      </c>
      <c r="EA145" s="62">
        <f t="shared" si="1923"/>
        <v>0</v>
      </c>
      <c r="EB145" s="62">
        <f t="shared" si="1924"/>
        <v>0</v>
      </c>
      <c r="EC145" s="48">
        <f t="shared" si="1925"/>
        <v>0</v>
      </c>
      <c r="ED145" s="62">
        <f t="shared" si="1926"/>
        <v>0</v>
      </c>
      <c r="EE145" s="62">
        <f t="shared" si="1927"/>
        <v>0</v>
      </c>
      <c r="EF145" s="48">
        <f t="shared" si="1928"/>
        <v>0</v>
      </c>
      <c r="EG145" s="62">
        <f t="shared" si="1929"/>
        <v>0</v>
      </c>
      <c r="EH145" s="62">
        <f t="shared" si="1930"/>
        <v>0</v>
      </c>
      <c r="EI145" s="48">
        <f t="shared" si="1931"/>
        <v>0</v>
      </c>
      <c r="EJ145" s="62">
        <f t="shared" si="1932"/>
        <v>0</v>
      </c>
      <c r="EK145" s="62">
        <f t="shared" si="1933"/>
        <v>0</v>
      </c>
      <c r="EL145" s="48">
        <f t="shared" si="1934"/>
        <v>0</v>
      </c>
      <c r="EM145" s="62">
        <f t="shared" si="1935"/>
        <v>0</v>
      </c>
      <c r="EN145" s="62">
        <f t="shared" si="1936"/>
        <v>0</v>
      </c>
      <c r="EO145" s="48">
        <f t="shared" si="1937"/>
        <v>0</v>
      </c>
      <c r="EP145" s="62">
        <f t="shared" si="1938"/>
        <v>1934242.75</v>
      </c>
      <c r="EQ145" s="62">
        <f t="shared" si="1938"/>
        <v>1385204.5</v>
      </c>
      <c r="ER145" s="62">
        <f t="shared" si="1938"/>
        <v>1510324.25</v>
      </c>
      <c r="ES145" s="62">
        <f t="shared" si="1939"/>
        <v>1508524</v>
      </c>
      <c r="ET145" s="62">
        <f t="shared" si="1939"/>
        <v>1497261.75</v>
      </c>
      <c r="EU145" s="62">
        <f t="shared" si="1939"/>
        <v>1496758.25</v>
      </c>
      <c r="EV145" s="31" t="s">
        <v>192</v>
      </c>
      <c r="EW145" s="103">
        <v>0</v>
      </c>
      <c r="EX145" s="31">
        <v>6720</v>
      </c>
      <c r="EY145" s="31">
        <v>1</v>
      </c>
      <c r="FA145" s="31"/>
      <c r="FB145" s="119"/>
      <c r="FC145" s="119"/>
      <c r="FE145" s="137">
        <v>4.96</v>
      </c>
      <c r="FF145" s="137">
        <v>4.8899999999999997</v>
      </c>
      <c r="FG145" s="137">
        <v>4.83</v>
      </c>
      <c r="FH145" s="106">
        <v>4.75</v>
      </c>
      <c r="FI145" s="107" t="b">
        <f t="shared" si="1940"/>
        <v>1</v>
      </c>
      <c r="FJ145" s="34"/>
      <c r="FK145" s="104" t="s">
        <v>187</v>
      </c>
      <c r="FL145" s="104" t="s">
        <v>187</v>
      </c>
      <c r="FM145" s="104" t="s">
        <v>187</v>
      </c>
      <c r="FN145" s="104" t="s">
        <v>187</v>
      </c>
      <c r="FO145" s="104">
        <v>0</v>
      </c>
      <c r="FP145" s="104"/>
      <c r="FQ145" s="104">
        <v>0</v>
      </c>
      <c r="FR145" s="120" t="b">
        <f t="shared" si="1819"/>
        <v>1</v>
      </c>
      <c r="FS145" s="120" t="b">
        <f t="shared" si="1820"/>
        <v>1</v>
      </c>
      <c r="FT145" s="120" t="b">
        <f t="shared" si="1821"/>
        <v>1</v>
      </c>
      <c r="FU145" s="120" t="b">
        <f t="shared" si="1822"/>
        <v>1</v>
      </c>
      <c r="FV145" s="120" t="b">
        <f t="shared" si="1823"/>
        <v>1</v>
      </c>
      <c r="FW145" s="120"/>
      <c r="FX145" s="120" t="b">
        <f t="shared" si="1941"/>
        <v>1</v>
      </c>
      <c r="FY145" s="104" t="s">
        <v>368</v>
      </c>
      <c r="FZ145" s="104" t="b">
        <f t="shared" si="1942"/>
        <v>1</v>
      </c>
      <c r="GA145" s="120">
        <v>0</v>
      </c>
      <c r="GB145" s="120" t="s">
        <v>193</v>
      </c>
      <c r="GC145" s="8"/>
      <c r="GD145" s="104" t="s">
        <v>368</v>
      </c>
      <c r="GE145" s="104">
        <v>0</v>
      </c>
      <c r="GF145" s="104" t="e">
        <v>#N/A</v>
      </c>
      <c r="GG145" s="104">
        <v>0</v>
      </c>
      <c r="GH145" s="120" t="b">
        <f t="shared" si="1943"/>
        <v>1</v>
      </c>
      <c r="GI145" s="8" t="b">
        <f t="shared" si="1944"/>
        <v>0</v>
      </c>
      <c r="GJ145" s="31" t="s">
        <v>203</v>
      </c>
    </row>
    <row r="146" spans="1:192" ht="30" x14ac:dyDescent="0.25">
      <c r="A146" s="130">
        <v>145905</v>
      </c>
      <c r="B146" s="130">
        <v>566892</v>
      </c>
      <c r="C146" s="128" t="s">
        <v>491</v>
      </c>
      <c r="D146" s="130"/>
      <c r="E146" s="130" t="s">
        <v>515</v>
      </c>
      <c r="F146" s="109" t="s">
        <v>440</v>
      </c>
      <c r="G146" s="128"/>
      <c r="H146" s="130" t="s">
        <v>188</v>
      </c>
      <c r="I146" s="130" t="s">
        <v>493</v>
      </c>
      <c r="J146" s="130" t="s">
        <v>480</v>
      </c>
      <c r="K146" s="130"/>
      <c r="L146" s="130">
        <v>0</v>
      </c>
      <c r="M146" s="130"/>
      <c r="N146" s="111">
        <v>0</v>
      </c>
      <c r="O146" s="111">
        <v>0</v>
      </c>
      <c r="P146" s="111" t="str">
        <f t="shared" si="1892"/>
        <v>нет минмакс</v>
      </c>
      <c r="Q146" s="95">
        <v>5806</v>
      </c>
      <c r="R146" s="95">
        <f t="shared" si="1893"/>
        <v>2310497.6999999997</v>
      </c>
      <c r="S146" s="131">
        <v>5806</v>
      </c>
      <c r="T146" s="131">
        <v>2310497.6999999997</v>
      </c>
      <c r="U146" s="131">
        <f t="shared" si="1894"/>
        <v>6</v>
      </c>
      <c r="V146" s="113">
        <f t="shared" si="1895"/>
        <v>5806</v>
      </c>
      <c r="W146" s="113">
        <f t="shared" si="1896"/>
        <v>2310497.6999999997</v>
      </c>
      <c r="X146" s="113">
        <f t="shared" si="1897"/>
        <v>6</v>
      </c>
      <c r="Y146" s="132"/>
      <c r="Z146" s="95">
        <v>5806</v>
      </c>
      <c r="AA146" s="95">
        <v>0</v>
      </c>
      <c r="AB146" s="95">
        <v>0</v>
      </c>
      <c r="AC146" s="95">
        <v>0</v>
      </c>
      <c r="AD146" s="95">
        <v>0</v>
      </c>
      <c r="AE146" s="95">
        <f t="shared" si="1898"/>
        <v>0</v>
      </c>
      <c r="AF146" s="95">
        <f t="shared" si="1899"/>
        <v>0</v>
      </c>
      <c r="AG146" s="114">
        <v>0</v>
      </c>
      <c r="AH146" s="95">
        <f t="shared" si="1900"/>
        <v>5806</v>
      </c>
      <c r="AI146" s="114">
        <f t="shared" si="1901"/>
        <v>2310497.6999999997</v>
      </c>
      <c r="AJ146" s="133">
        <f t="shared" si="1902"/>
        <v>0</v>
      </c>
      <c r="AK146" s="133">
        <f t="shared" si="1945"/>
        <v>0</v>
      </c>
      <c r="AL146" s="133">
        <f t="shared" si="1903"/>
        <v>0</v>
      </c>
      <c r="AM146" s="133">
        <f t="shared" si="1904"/>
        <v>0</v>
      </c>
      <c r="AN146" s="133" t="str">
        <f t="shared" si="1905"/>
        <v>нет оборота</v>
      </c>
      <c r="AO146" s="133" t="str">
        <f t="shared" si="1906"/>
        <v>нет плана</v>
      </c>
      <c r="AP146" s="29" t="s">
        <v>195</v>
      </c>
      <c r="AQ146" s="134" t="s">
        <v>200</v>
      </c>
      <c r="AR146" s="29" t="s">
        <v>195</v>
      </c>
      <c r="AS146" s="134" t="s">
        <v>200</v>
      </c>
      <c r="AT146" s="94" t="s">
        <v>195</v>
      </c>
      <c r="AU146" s="14"/>
      <c r="AV146" s="97" t="str">
        <f t="shared" si="1907"/>
        <v>Нет планов</v>
      </c>
      <c r="AW146" s="117">
        <f t="shared" si="1908"/>
        <v>2310497.6999999997</v>
      </c>
      <c r="AX146" s="14">
        <f>MONTH(BC146)-6</f>
        <v>2</v>
      </c>
      <c r="AY146" s="25">
        <f t="shared" si="1909"/>
        <v>0</v>
      </c>
      <c r="AZ146" s="130" t="s">
        <v>439</v>
      </c>
      <c r="BA146" s="26" t="s">
        <v>196</v>
      </c>
      <c r="BB146" s="26" t="s">
        <v>516</v>
      </c>
      <c r="BC146" s="27">
        <v>45900</v>
      </c>
      <c r="BD146" s="28"/>
      <c r="BE146" s="29">
        <v>0</v>
      </c>
      <c r="BF146" s="32">
        <f t="shared" si="1910"/>
        <v>0</v>
      </c>
      <c r="BG146" s="32">
        <v>0</v>
      </c>
      <c r="BH146" s="32">
        <f t="shared" si="1911"/>
        <v>0</v>
      </c>
      <c r="BI146" s="135">
        <v>0</v>
      </c>
      <c r="BJ146" s="130">
        <v>0</v>
      </c>
      <c r="BK146" s="95">
        <v>0</v>
      </c>
      <c r="BL146" s="95">
        <v>0</v>
      </c>
      <c r="BM146" s="95">
        <v>0</v>
      </c>
      <c r="BN146" s="95">
        <v>0</v>
      </c>
      <c r="BO146" s="95">
        <v>0</v>
      </c>
      <c r="BP146" s="95">
        <v>0</v>
      </c>
      <c r="BQ146" s="133">
        <f t="shared" si="1912"/>
        <v>0</v>
      </c>
      <c r="BR146" s="95">
        <f t="shared" si="1913"/>
        <v>5806</v>
      </c>
      <c r="BS146" s="133">
        <f t="shared" si="1948"/>
        <v>5806</v>
      </c>
      <c r="BT146" s="133">
        <f t="shared" si="1948"/>
        <v>5806</v>
      </c>
      <c r="BU146" s="133">
        <f t="shared" si="1948"/>
        <v>5806</v>
      </c>
      <c r="BV146" s="133">
        <f t="shared" si="1948"/>
        <v>5806</v>
      </c>
      <c r="BW146" s="133">
        <f t="shared" si="1948"/>
        <v>5806</v>
      </c>
      <c r="BX146" s="133">
        <f t="shared" ref="BX146:CO146" si="1953">BW146-$BQ146</f>
        <v>5806</v>
      </c>
      <c r="BY146" s="133">
        <f t="shared" si="1953"/>
        <v>5806</v>
      </c>
      <c r="BZ146" s="133">
        <f t="shared" si="1953"/>
        <v>5806</v>
      </c>
      <c r="CA146" s="133">
        <f t="shared" si="1953"/>
        <v>5806</v>
      </c>
      <c r="CB146" s="133">
        <f t="shared" si="1953"/>
        <v>5806</v>
      </c>
      <c r="CC146" s="133">
        <f t="shared" si="1953"/>
        <v>5806</v>
      </c>
      <c r="CD146" s="133">
        <f t="shared" si="1953"/>
        <v>5806</v>
      </c>
      <c r="CE146" s="133">
        <f t="shared" si="1953"/>
        <v>5806</v>
      </c>
      <c r="CF146" s="133">
        <f t="shared" si="1953"/>
        <v>5806</v>
      </c>
      <c r="CG146" s="133">
        <f t="shared" si="1953"/>
        <v>5806</v>
      </c>
      <c r="CH146" s="133">
        <f t="shared" si="1953"/>
        <v>5806</v>
      </c>
      <c r="CI146" s="133">
        <f t="shared" si="1953"/>
        <v>5806</v>
      </c>
      <c r="CJ146" s="133">
        <f t="shared" si="1953"/>
        <v>5806</v>
      </c>
      <c r="CK146" s="133">
        <f t="shared" si="1953"/>
        <v>5806</v>
      </c>
      <c r="CL146" s="133">
        <f t="shared" si="1953"/>
        <v>5806</v>
      </c>
      <c r="CM146" s="133">
        <f t="shared" si="1953"/>
        <v>5806</v>
      </c>
      <c r="CN146" s="133">
        <f t="shared" si="1953"/>
        <v>5806</v>
      </c>
      <c r="CO146" s="133">
        <f t="shared" si="1953"/>
        <v>5806</v>
      </c>
      <c r="CP146" s="100">
        <v>0</v>
      </c>
      <c r="CQ146" s="100">
        <v>0</v>
      </c>
      <c r="CR146" s="100">
        <v>0</v>
      </c>
      <c r="CS146" s="100">
        <v>0</v>
      </c>
      <c r="CT146" s="100">
        <v>0</v>
      </c>
      <c r="CU146" s="100">
        <v>0</v>
      </c>
      <c r="CV146" s="121">
        <f t="shared" si="1915"/>
        <v>0</v>
      </c>
      <c r="CW146">
        <v>0</v>
      </c>
      <c r="CX146">
        <v>6</v>
      </c>
      <c r="CY146" s="4">
        <v>0</v>
      </c>
      <c r="CZ146" s="4">
        <v>0</v>
      </c>
      <c r="DA146" s="136">
        <f t="shared" si="1949"/>
        <v>0</v>
      </c>
      <c r="DB146" s="4">
        <f t="shared" si="1950"/>
        <v>0</v>
      </c>
      <c r="DC146" s="4">
        <f t="shared" si="1951"/>
        <v>0</v>
      </c>
      <c r="DD146" s="136">
        <f t="shared" si="1952"/>
        <v>0</v>
      </c>
      <c r="DE146" s="31">
        <v>0</v>
      </c>
      <c r="DF146" s="31">
        <v>45</v>
      </c>
      <c r="DG146" s="31">
        <v>5623</v>
      </c>
      <c r="DH146" s="48">
        <f t="shared" si="1916"/>
        <v>6</v>
      </c>
      <c r="DI146" s="62">
        <v>5806</v>
      </c>
      <c r="DJ146" s="62">
        <v>2310521.83</v>
      </c>
      <c r="DK146" s="48">
        <f t="shared" si="1917"/>
        <v>6</v>
      </c>
      <c r="DL146" s="62">
        <v>0</v>
      </c>
      <c r="DM146" s="62">
        <v>0</v>
      </c>
      <c r="DN146" s="62">
        <v>5806</v>
      </c>
      <c r="DO146" s="62">
        <v>2310521.83</v>
      </c>
      <c r="DP146" s="48">
        <f t="shared" si="1918"/>
        <v>6</v>
      </c>
      <c r="DQ146" s="62">
        <v>0</v>
      </c>
      <c r="DR146" s="62">
        <v>0</v>
      </c>
      <c r="DS146" s="62">
        <v>5806</v>
      </c>
      <c r="DT146" s="62">
        <v>2310521.1430000002</v>
      </c>
      <c r="DU146" s="48">
        <f t="shared" si="1919"/>
        <v>6</v>
      </c>
      <c r="DV146" s="62">
        <v>0</v>
      </c>
      <c r="DW146" s="62">
        <v>0</v>
      </c>
      <c r="DX146" s="62">
        <f t="shared" si="1920"/>
        <v>0</v>
      </c>
      <c r="DY146" s="62">
        <f t="shared" si="1921"/>
        <v>0</v>
      </c>
      <c r="DZ146" s="48">
        <f t="shared" si="1922"/>
        <v>0</v>
      </c>
      <c r="EA146" s="62">
        <f t="shared" si="1923"/>
        <v>0</v>
      </c>
      <c r="EB146" s="62">
        <f t="shared" si="1924"/>
        <v>0</v>
      </c>
      <c r="EC146" s="48">
        <f t="shared" si="1925"/>
        <v>0</v>
      </c>
      <c r="ED146" s="62">
        <f t="shared" si="1926"/>
        <v>0</v>
      </c>
      <c r="EE146" s="62">
        <f t="shared" si="1927"/>
        <v>0</v>
      </c>
      <c r="EF146" s="48">
        <f t="shared" si="1928"/>
        <v>0</v>
      </c>
      <c r="EG146" s="62">
        <f t="shared" si="1929"/>
        <v>0</v>
      </c>
      <c r="EH146" s="62">
        <f t="shared" si="1930"/>
        <v>0</v>
      </c>
      <c r="EI146" s="48">
        <f t="shared" si="1931"/>
        <v>0</v>
      </c>
      <c r="EJ146" s="62">
        <f t="shared" si="1932"/>
        <v>0</v>
      </c>
      <c r="EK146" s="62">
        <f t="shared" si="1933"/>
        <v>0</v>
      </c>
      <c r="EL146" s="48">
        <f t="shared" si="1934"/>
        <v>0</v>
      </c>
      <c r="EM146" s="62">
        <f t="shared" si="1935"/>
        <v>0</v>
      </c>
      <c r="EN146" s="62">
        <f t="shared" si="1936"/>
        <v>0</v>
      </c>
      <c r="EO146" s="48">
        <f t="shared" si="1937"/>
        <v>0</v>
      </c>
      <c r="EP146" s="62">
        <f t="shared" ref="EP146:EU152" si="1954">BK146*$FH146</f>
        <v>0</v>
      </c>
      <c r="EQ146" s="62">
        <f t="shared" si="1954"/>
        <v>0</v>
      </c>
      <c r="ER146" s="62">
        <f t="shared" si="1954"/>
        <v>0</v>
      </c>
      <c r="ES146" s="62">
        <f t="shared" si="1954"/>
        <v>0</v>
      </c>
      <c r="ET146" s="62">
        <f t="shared" si="1954"/>
        <v>0</v>
      </c>
      <c r="EU146" s="62">
        <f t="shared" si="1954"/>
        <v>0</v>
      </c>
      <c r="EV146" s="31" t="s">
        <v>192</v>
      </c>
      <c r="EW146" s="103">
        <v>0</v>
      </c>
      <c r="EX146" s="31">
        <v>1000</v>
      </c>
      <c r="EY146" s="31">
        <v>1</v>
      </c>
      <c r="FA146" s="31"/>
      <c r="FB146" s="119"/>
      <c r="FC146" s="119"/>
      <c r="FE146" s="137">
        <v>397.95</v>
      </c>
      <c r="FF146" s="137">
        <v>397.95</v>
      </c>
      <c r="FG146" s="137">
        <v>397.95</v>
      </c>
      <c r="FH146" s="106">
        <v>397.95</v>
      </c>
      <c r="FI146" s="107" t="b">
        <f t="shared" si="1940"/>
        <v>1</v>
      </c>
      <c r="FJ146" s="34"/>
      <c r="FK146" s="104" t="s">
        <v>196</v>
      </c>
      <c r="FL146" s="104" t="s">
        <v>516</v>
      </c>
      <c r="FM146" s="104">
        <v>45900</v>
      </c>
      <c r="FN146" s="104">
        <v>0</v>
      </c>
      <c r="FO146" s="104">
        <v>0</v>
      </c>
      <c r="FP146" s="104"/>
      <c r="FQ146" s="104">
        <v>0</v>
      </c>
      <c r="FR146" s="103" t="b">
        <f t="shared" si="1819"/>
        <v>1</v>
      </c>
      <c r="FS146" s="103" t="b">
        <f t="shared" si="1820"/>
        <v>1</v>
      </c>
      <c r="FT146" s="103" t="b">
        <f t="shared" si="1821"/>
        <v>1</v>
      </c>
      <c r="FU146" s="103" t="b">
        <f t="shared" si="1822"/>
        <v>0</v>
      </c>
      <c r="FV146" s="103" t="b">
        <f t="shared" si="1823"/>
        <v>1</v>
      </c>
      <c r="FW146" s="103"/>
      <c r="FX146" s="120" t="b">
        <f t="shared" si="1941"/>
        <v>1</v>
      </c>
      <c r="FY146" s="104" t="s">
        <v>491</v>
      </c>
      <c r="FZ146" s="104" t="b">
        <f t="shared" si="1942"/>
        <v>1</v>
      </c>
      <c r="GA146" s="104">
        <v>0</v>
      </c>
      <c r="GB146" s="104" t="s">
        <v>440</v>
      </c>
      <c r="GD146" s="104" t="s">
        <v>491</v>
      </c>
      <c r="GE146" s="104">
        <v>0</v>
      </c>
      <c r="GF146" s="104" t="e">
        <v>#N/A</v>
      </c>
      <c r="GG146" s="104">
        <v>0</v>
      </c>
      <c r="GH146" s="104" t="b">
        <f t="shared" si="1943"/>
        <v>1</v>
      </c>
      <c r="GI146" s="8" t="b">
        <f t="shared" si="1944"/>
        <v>0</v>
      </c>
      <c r="GJ146" s="31" t="s">
        <v>203</v>
      </c>
    </row>
    <row r="147" spans="1:192" hidden="1" x14ac:dyDescent="0.25">
      <c r="A147" s="138">
        <v>147116</v>
      </c>
      <c r="B147" s="138">
        <v>147116</v>
      </c>
      <c r="C147" s="128" t="s">
        <v>368</v>
      </c>
      <c r="D147" s="130"/>
      <c r="E147" s="138" t="s">
        <v>517</v>
      </c>
      <c r="F147" s="124" t="s">
        <v>193</v>
      </c>
      <c r="G147" s="128"/>
      <c r="H147" s="138" t="s">
        <v>227</v>
      </c>
      <c r="I147" s="130" t="s">
        <v>292</v>
      </c>
      <c r="J147" s="138" t="s">
        <v>259</v>
      </c>
      <c r="K147" s="138"/>
      <c r="L147" s="130">
        <v>0</v>
      </c>
      <c r="M147" s="138"/>
      <c r="N147" s="125">
        <v>0</v>
      </c>
      <c r="O147" s="125">
        <v>0</v>
      </c>
      <c r="P147" s="125" t="str">
        <f t="shared" ref="P147:P157" si="1955">IF(AND(N147=0,O147=0),"нет минмакс",IF((S147-N147)&lt;0,"меньше мин",IF((S147-O147)&gt;0,"больше макс","в диапазоне")))</f>
        <v>нет минмакс</v>
      </c>
      <c r="Q147" s="95">
        <v>18941</v>
      </c>
      <c r="R147" s="95">
        <f t="shared" ref="R147:R158" si="1956">Q147*FH147</f>
        <v>1122254.25</v>
      </c>
      <c r="S147" s="114">
        <v>33738</v>
      </c>
      <c r="T147" s="114">
        <v>2169353.4</v>
      </c>
      <c r="U147" s="131">
        <f t="shared" ref="U147:U157" si="1957">IFERROR(ROUNDUP(S147/$EX147,0)*$EY147,0)</f>
        <v>268</v>
      </c>
      <c r="V147" s="115">
        <f t="shared" ref="V147:V158" si="1958">SUM(Z147:AD147)</f>
        <v>25454</v>
      </c>
      <c r="W147" s="115">
        <f t="shared" ref="W147:W157" si="1959">V147*FH147</f>
        <v>1508149.5</v>
      </c>
      <c r="X147" s="115">
        <f t="shared" ref="X147:X157" si="1960">IFERROR(ROUNDUP(V147/$EX147,0)*$EY147,0)</f>
        <v>203</v>
      </c>
      <c r="Y147" s="132"/>
      <c r="Z147" s="95">
        <v>25454</v>
      </c>
      <c r="AA147" s="115">
        <v>0</v>
      </c>
      <c r="AB147" s="115">
        <v>0</v>
      </c>
      <c r="AC147" s="95">
        <v>0</v>
      </c>
      <c r="AD147" s="95">
        <v>0</v>
      </c>
      <c r="AE147" s="95">
        <f t="shared" ref="AE147:AE157" si="1961">AA147*FH147</f>
        <v>0</v>
      </c>
      <c r="AF147" s="95">
        <f t="shared" ref="AF147:AF157" si="1962">AB147*FH147</f>
        <v>0</v>
      </c>
      <c r="AG147" s="114">
        <v>0</v>
      </c>
      <c r="AH147" s="95">
        <f t="shared" ref="AH147:AH158" si="1963">V147-AG147</f>
        <v>25454</v>
      </c>
      <c r="AI147" s="114">
        <f t="shared" ref="AI147:AI157" si="1964">IF(AH147&gt;0,AH147*FH147,0)</f>
        <v>1508149.5</v>
      </c>
      <c r="AJ147" s="114">
        <f t="shared" ref="AJ147:AJ158" si="1965">CU147</f>
        <v>59078</v>
      </c>
      <c r="AK147" s="114">
        <f t="shared" si="1945"/>
        <v>133608</v>
      </c>
      <c r="AL147" s="114">
        <f t="shared" ref="AL147:AL158" si="1966">SUM(CP147:CU147)</f>
        <v>234711</v>
      </c>
      <c r="AM147" s="114">
        <f t="shared" ref="AM147:AM158" si="1967">SUM(BK147:BP147)</f>
        <v>300594</v>
      </c>
      <c r="AN147" s="133">
        <f t="shared" ref="AN147:AN157" si="1968">IFERROR(S147/BQ147*30,"нет оборота")</f>
        <v>20.202798459051081</v>
      </c>
      <c r="AO147" s="133" t="str">
        <f t="shared" ref="AO147:AO157" si="1969">IF(S147=0,"нет остатка",IF(AN147="нет оборота","нет плана",IF(AN147&lt;30,"&lt; 30 дней",IF(AND(AN147&gt;=30,AN147&lt;60),"&gt; 30 дней (до 60)",IF(AND(AN147&gt;=60,AN147&lt;70),"&gt; 60 дней (до 70)",IF(AND(AN147&gt;=70,AN147&lt;80),"&gt; 70 дней (до 80)",IF(AND(AN147&gt;=80,AN147&lt;90),"&gt; 80 дней (до 90)",IF(AND(AN147&gt;=90,AN147&lt;120),"&gt; 90 дней (до 120)",IF(AN147&gt;=120,"&gt; 120 дней")))))))))</f>
        <v>&lt; 30 дней</v>
      </c>
      <c r="AP147" s="139" t="s">
        <v>185</v>
      </c>
      <c r="AQ147" s="134" t="s">
        <v>186</v>
      </c>
      <c r="AR147" s="138" t="s">
        <v>185</v>
      </c>
      <c r="AS147" s="134" t="s">
        <v>186</v>
      </c>
      <c r="AT147" s="115" t="s">
        <v>185</v>
      </c>
      <c r="AU147" s="138"/>
      <c r="AV147" s="97" t="str">
        <f t="shared" ref="AV147:AV157" si="1970">IF(V147=0,"нет остатка",IF(SUM(BK147:BP147)=0,"Нет планов",IF(BR147&lt;=0,"0-01",IF(BS147&lt;=0,"0-02",IF(BT147&lt;=0,"0-03",IF(BU147&lt;=0,"0-04",IF(BV147&lt;=0,"0-05",IF(BW147&lt;=0,"0-06",IF(BX147&lt;=0,"0-07",IF(BY147&lt;=0,"0-08",IF(BZ147&lt;=0,"0-09",IF(CA147&lt;=0,"0-10",IF(CB147&lt;=0,"0-11",IF(CC147&lt;=0,"0-12",IF(CD147&lt;=0,"0-13",IF(CE147&lt;=0,"0-14",IF(CF147&lt;=0,"0-15",IF(CG147&lt;=0,"0-16",IF(CH147&lt;=0,"0-17",IF(CI147&lt;=0,"0-18",IF(CJ147&lt;=0,"0-19",IF(CK147&lt;=0,"0-20",IF(CL147&lt;=0,"0-21",IF(CM147&lt;=0,"0-22",IF(CN147&lt;=0,"0-23",IF(CO147&lt;=0,"0-24","0-25 более 24"))))))))))))))))))))))))))</f>
        <v>0-01</v>
      </c>
      <c r="AW147" s="126">
        <f t="shared" ref="AW147:AW157" si="1971">IF(AT147="Да",W147,0)</f>
        <v>0</v>
      </c>
      <c r="AX147" s="138"/>
      <c r="AY147" s="115">
        <f t="shared" ref="AY147:AY157" si="1972">IF(AX147&gt;6,W147,0)</f>
        <v>0</v>
      </c>
      <c r="AZ147" s="130" t="s">
        <v>439</v>
      </c>
      <c r="BA147" s="129" t="s">
        <v>187</v>
      </c>
      <c r="BB147" s="129" t="s">
        <v>187</v>
      </c>
      <c r="BC147" s="140" t="s">
        <v>187</v>
      </c>
      <c r="BD147" s="139" t="s">
        <v>187</v>
      </c>
      <c r="BE147" s="29">
        <v>0</v>
      </c>
      <c r="BF147" s="32">
        <f t="shared" ref="BF147:BF157" si="1973">BE147*FH147</f>
        <v>0</v>
      </c>
      <c r="BG147" s="32">
        <v>0</v>
      </c>
      <c r="BH147" s="32">
        <f t="shared" ref="BH147:BH157" si="1974">BG147*FH147</f>
        <v>0</v>
      </c>
      <c r="BI147" s="99">
        <v>0</v>
      </c>
      <c r="BJ147" s="130" t="s">
        <v>187</v>
      </c>
      <c r="BK147" s="95">
        <v>52828</v>
      </c>
      <c r="BL147" s="95">
        <v>58311</v>
      </c>
      <c r="BM147" s="95">
        <v>48732</v>
      </c>
      <c r="BN147" s="95">
        <v>58633</v>
      </c>
      <c r="BO147" s="95">
        <v>46064</v>
      </c>
      <c r="BP147" s="95">
        <v>36026</v>
      </c>
      <c r="BQ147" s="133">
        <f t="shared" ref="BQ147:BQ157" si="1975">IF(COUNTIF(BK147:BP147,"&gt;0")=0,0,SUM(BK147:BP147)/COUNTIF(BK147:BP147,"&gt;0"))</f>
        <v>50099</v>
      </c>
      <c r="BR147" s="95">
        <f t="shared" ref="BR147:BR157" si="1976">IF(OR(Q147=0,SUM(BK147:BP147)=0,V147&gt;Q147),V147-BK147,Q147-BK147)</f>
        <v>-27374</v>
      </c>
      <c r="BS147" s="133">
        <f t="shared" si="1948"/>
        <v>-85685</v>
      </c>
      <c r="BT147" s="133">
        <f t="shared" si="1948"/>
        <v>-134417</v>
      </c>
      <c r="BU147" s="133">
        <f t="shared" si="1948"/>
        <v>-193050</v>
      </c>
      <c r="BV147" s="133">
        <f t="shared" si="1948"/>
        <v>-239114</v>
      </c>
      <c r="BW147" s="133">
        <f t="shared" si="1948"/>
        <v>-275140</v>
      </c>
      <c r="BX147" s="133">
        <f t="shared" ref="BX147:CO148" si="1977">BW147-$BQ147</f>
        <v>-325239</v>
      </c>
      <c r="BY147" s="133">
        <f t="shared" si="1977"/>
        <v>-375338</v>
      </c>
      <c r="BZ147" s="133">
        <f t="shared" si="1977"/>
        <v>-425437</v>
      </c>
      <c r="CA147" s="133">
        <f t="shared" si="1977"/>
        <v>-475536</v>
      </c>
      <c r="CB147" s="133">
        <f t="shared" si="1977"/>
        <v>-525635</v>
      </c>
      <c r="CC147" s="133">
        <f t="shared" si="1977"/>
        <v>-575734</v>
      </c>
      <c r="CD147" s="133">
        <f t="shared" si="1977"/>
        <v>-625833</v>
      </c>
      <c r="CE147" s="133">
        <f t="shared" si="1977"/>
        <v>-675932</v>
      </c>
      <c r="CF147" s="133">
        <f t="shared" si="1977"/>
        <v>-726031</v>
      </c>
      <c r="CG147" s="133">
        <f t="shared" si="1977"/>
        <v>-776130</v>
      </c>
      <c r="CH147" s="133">
        <f t="shared" si="1977"/>
        <v>-826229</v>
      </c>
      <c r="CI147" s="133">
        <f t="shared" si="1977"/>
        <v>-876328</v>
      </c>
      <c r="CJ147" s="133">
        <f t="shared" si="1977"/>
        <v>-926427</v>
      </c>
      <c r="CK147" s="133">
        <f t="shared" si="1977"/>
        <v>-976526</v>
      </c>
      <c r="CL147" s="133">
        <f t="shared" si="1977"/>
        <v>-1026625</v>
      </c>
      <c r="CM147" s="133">
        <f t="shared" si="1977"/>
        <v>-1076724</v>
      </c>
      <c r="CN147" s="133">
        <f t="shared" si="1977"/>
        <v>-1126823</v>
      </c>
      <c r="CO147" s="133">
        <f t="shared" si="1977"/>
        <v>-1176922</v>
      </c>
      <c r="CP147" s="100">
        <v>40743</v>
      </c>
      <c r="CQ147" s="100">
        <v>30176</v>
      </c>
      <c r="CR147" s="100">
        <v>30184</v>
      </c>
      <c r="CS147" s="100">
        <v>25391</v>
      </c>
      <c r="CT147" s="100">
        <v>49139</v>
      </c>
      <c r="CU147" s="100">
        <v>59078</v>
      </c>
      <c r="CV147" s="121">
        <f t="shared" ref="CV147:CV157" si="1978">IF(COUNTIF(CP147:CU147,"&gt;0")=0,0,SUM(CP147:CU147)/COUNTIF(CP147:CU147,"&gt;0"))</f>
        <v>39118.5</v>
      </c>
      <c r="CW147" t="s">
        <v>187</v>
      </c>
      <c r="CX147" t="s">
        <v>187</v>
      </c>
      <c r="CY147" s="4">
        <v>0</v>
      </c>
      <c r="CZ147" s="4">
        <v>0</v>
      </c>
      <c r="DA147" s="136">
        <f t="shared" si="1949"/>
        <v>0</v>
      </c>
      <c r="DB147" s="4">
        <f t="shared" si="1950"/>
        <v>0</v>
      </c>
      <c r="DC147" s="4">
        <f t="shared" si="1951"/>
        <v>0</v>
      </c>
      <c r="DD147" s="136">
        <f t="shared" si="1952"/>
        <v>0</v>
      </c>
      <c r="DE147" s="31">
        <v>0</v>
      </c>
      <c r="DG147" s="31">
        <v>0</v>
      </c>
      <c r="DH147" s="48">
        <f t="shared" ref="DH147:DH158" si="1979">IFERROR(ROUNDUP(DG147/$EX147,0)*$EY147,0)</f>
        <v>0</v>
      </c>
      <c r="DI147" s="62">
        <v>13825.193000000001</v>
      </c>
      <c r="DJ147" s="62">
        <v>861319.25499999989</v>
      </c>
      <c r="DK147" s="48">
        <f t="shared" ref="DK147:DK157" si="1980">IFERROR(ROUNDUP(DI147/$EX147,0)*$EY147,0)</f>
        <v>110</v>
      </c>
      <c r="DL147" s="62">
        <v>30456</v>
      </c>
      <c r="DM147" s="62">
        <v>1896154.8266769641</v>
      </c>
      <c r="DN147" s="62">
        <v>28430.144</v>
      </c>
      <c r="DO147" s="62">
        <v>1816101.7</v>
      </c>
      <c r="DP147" s="48">
        <f t="shared" ref="DP147:DP157" si="1981">IFERROR(ROUNDUP(DN147/$EX147,0)*$EY147,0)</f>
        <v>226</v>
      </c>
      <c r="DQ147" s="62">
        <v>30444</v>
      </c>
      <c r="DR147" s="62">
        <v>1943945.6111047692</v>
      </c>
      <c r="DS147" s="62">
        <v>30929.483000000004</v>
      </c>
      <c r="DT147" s="62">
        <v>1975888.0819999997</v>
      </c>
      <c r="DU147" s="48">
        <f t="shared" ref="DU147:DU157" si="1982">IFERROR(ROUNDUP(DS147/$EX147,0)*$EY147,0)</f>
        <v>246</v>
      </c>
      <c r="DV147" s="62">
        <v>25303</v>
      </c>
      <c r="DW147" s="62">
        <v>1615506.7411808008</v>
      </c>
      <c r="DX147" s="62">
        <f t="shared" ref="DX147:DX158" si="1983">$DF147*BK147/30</f>
        <v>0</v>
      </c>
      <c r="DY147" s="62">
        <f t="shared" ref="DY147:DY157" si="1984">DX147*$FH147</f>
        <v>0</v>
      </c>
      <c r="DZ147" s="48">
        <f t="shared" ref="DZ147:DZ158" si="1985">IFERROR(ROUNDUP(DX147/$EX147,0)*$EY147,0)</f>
        <v>0</v>
      </c>
      <c r="EA147" s="62">
        <f t="shared" ref="EA147:EA158" si="1986">$DF147*BL147/30</f>
        <v>0</v>
      </c>
      <c r="EB147" s="62">
        <f t="shared" ref="EB147:EB157" si="1987">EA147*$FH147</f>
        <v>0</v>
      </c>
      <c r="EC147" s="48">
        <f t="shared" ref="EC147:EC158" si="1988">IFERROR(ROUNDUP(EA147/$EX147,0)*$EY147,0)</f>
        <v>0</v>
      </c>
      <c r="ED147" s="62">
        <f t="shared" ref="ED147:ED158" si="1989">$DF147*BM147/30</f>
        <v>0</v>
      </c>
      <c r="EE147" s="62">
        <f t="shared" ref="EE147:EE157" si="1990">ED147*$FH147</f>
        <v>0</v>
      </c>
      <c r="EF147" s="48">
        <f t="shared" ref="EF147:EF158" si="1991">IFERROR(ROUNDUP(ED147/$EX147,0)*$EY147,0)</f>
        <v>0</v>
      </c>
      <c r="EG147" s="62">
        <f t="shared" ref="EG147:EG158" si="1992">$DF147*BN147/30</f>
        <v>0</v>
      </c>
      <c r="EH147" s="62">
        <f t="shared" ref="EH147:EH157" si="1993">EG147*$FH147</f>
        <v>0</v>
      </c>
      <c r="EI147" s="48">
        <f t="shared" ref="EI147:EI158" si="1994">IFERROR(ROUNDUP(EG147/$EX147,0)*$EY147,0)</f>
        <v>0</v>
      </c>
      <c r="EJ147" s="62">
        <f t="shared" ref="EJ147:EJ158" si="1995">$DF147*BO147/30</f>
        <v>0</v>
      </c>
      <c r="EK147" s="62">
        <f t="shared" ref="EK147:EK157" si="1996">EJ147*$FH147</f>
        <v>0</v>
      </c>
      <c r="EL147" s="48">
        <f t="shared" ref="EL147:EL158" si="1997">IFERROR(ROUNDUP(EJ147/$EX147,0)*$EY147,0)</f>
        <v>0</v>
      </c>
      <c r="EM147" s="62">
        <f t="shared" ref="EM147:EM158" si="1998">$DF147*BP147/30</f>
        <v>0</v>
      </c>
      <c r="EN147" s="62">
        <f t="shared" ref="EN147:EN157" si="1999">EM147*$FH147</f>
        <v>0</v>
      </c>
      <c r="EO147" s="48">
        <f t="shared" ref="EO147:EO158" si="2000">IFERROR(ROUNDUP(EM147/$EX147,0)*$EY147,0)</f>
        <v>0</v>
      </c>
      <c r="EP147" s="62">
        <f t="shared" si="1954"/>
        <v>3130059</v>
      </c>
      <c r="EQ147" s="62">
        <f t="shared" si="1954"/>
        <v>3454926.75</v>
      </c>
      <c r="ER147" s="62">
        <f t="shared" si="1954"/>
        <v>2887371</v>
      </c>
      <c r="ES147" s="62">
        <f t="shared" si="1954"/>
        <v>3474005.25</v>
      </c>
      <c r="ET147" s="62">
        <f t="shared" si="1954"/>
        <v>2729292</v>
      </c>
      <c r="EU147" s="62">
        <f t="shared" si="1954"/>
        <v>2134540.5</v>
      </c>
      <c r="EV147" s="31" t="s">
        <v>192</v>
      </c>
      <c r="EW147" s="103">
        <v>0</v>
      </c>
      <c r="EX147" s="31">
        <v>126</v>
      </c>
      <c r="EY147" s="31">
        <v>1</v>
      </c>
      <c r="FA147" s="31"/>
      <c r="FB147" s="119"/>
      <c r="FC147" s="119"/>
      <c r="FE147" s="137">
        <v>63.99</v>
      </c>
      <c r="FF147" s="137">
        <v>64.3</v>
      </c>
      <c r="FG147" s="137">
        <v>63.31</v>
      </c>
      <c r="FH147" s="106">
        <v>59.25</v>
      </c>
      <c r="FI147" s="107" t="b">
        <f t="shared" ref="FI147:FI157" si="2001">EXACT(AT147,AP147)</f>
        <v>1</v>
      </c>
      <c r="FJ147" s="34"/>
      <c r="FK147" s="104" t="s">
        <v>187</v>
      </c>
      <c r="FL147" s="104" t="s">
        <v>187</v>
      </c>
      <c r="FM147" s="104" t="s">
        <v>187</v>
      </c>
      <c r="FN147" s="104" t="s">
        <v>187</v>
      </c>
      <c r="FO147" s="104">
        <v>0</v>
      </c>
      <c r="FP147" s="104"/>
      <c r="FQ147" s="104">
        <v>0</v>
      </c>
      <c r="FR147" s="120" t="b">
        <f t="shared" si="1819"/>
        <v>1</v>
      </c>
      <c r="FS147" s="120" t="b">
        <f t="shared" si="1820"/>
        <v>1</v>
      </c>
      <c r="FT147" s="120" t="b">
        <f t="shared" si="1821"/>
        <v>1</v>
      </c>
      <c r="FU147" s="120" t="b">
        <f t="shared" si="1822"/>
        <v>1</v>
      </c>
      <c r="FV147" s="120" t="b">
        <f t="shared" si="1823"/>
        <v>1</v>
      </c>
      <c r="FW147" s="120"/>
      <c r="FX147" s="120" t="b">
        <f t="shared" ref="FX147:FX158" si="2002">EXACT(FQ147,BI147)</f>
        <v>1</v>
      </c>
      <c r="FY147" s="104" t="s">
        <v>368</v>
      </c>
      <c r="FZ147" s="104" t="b">
        <f t="shared" ref="FZ147:FZ158" si="2003">EXACT(FY147,C147)</f>
        <v>1</v>
      </c>
      <c r="GA147" s="120">
        <v>0</v>
      </c>
      <c r="GB147" s="120" t="s">
        <v>193</v>
      </c>
      <c r="GC147" s="8"/>
      <c r="GD147" s="104" t="s">
        <v>368</v>
      </c>
      <c r="GE147" s="104">
        <v>0</v>
      </c>
      <c r="GF147" s="104" t="e">
        <v>#N/A</v>
      </c>
      <c r="GG147" s="104">
        <v>0</v>
      </c>
      <c r="GH147" s="120" t="b">
        <f t="shared" ref="GH147:GH158" si="2004">EXACT(GD147,C147)</f>
        <v>1</v>
      </c>
      <c r="GI147" s="8" t="b">
        <f t="shared" ref="GI147:GI158" si="2005">EXACT(GG147,G147)</f>
        <v>0</v>
      </c>
      <c r="GJ147" s="31" t="s">
        <v>203</v>
      </c>
    </row>
    <row r="148" spans="1:192" hidden="1" x14ac:dyDescent="0.25">
      <c r="A148" s="138">
        <v>131774</v>
      </c>
      <c r="B148" s="138">
        <v>46210</v>
      </c>
      <c r="C148" s="128" t="s">
        <v>368</v>
      </c>
      <c r="D148" s="130"/>
      <c r="E148" s="138" t="s">
        <v>518</v>
      </c>
      <c r="F148" s="124" t="s">
        <v>193</v>
      </c>
      <c r="G148" s="128"/>
      <c r="H148" s="138" t="s">
        <v>227</v>
      </c>
      <c r="I148" s="130" t="s">
        <v>281</v>
      </c>
      <c r="J148" s="138" t="s">
        <v>259</v>
      </c>
      <c r="K148" s="138"/>
      <c r="L148" s="130">
        <v>0</v>
      </c>
      <c r="M148" s="138"/>
      <c r="N148" s="125">
        <v>0</v>
      </c>
      <c r="O148" s="125">
        <v>0</v>
      </c>
      <c r="P148" s="125" t="str">
        <f t="shared" si="1955"/>
        <v>нет минмакс</v>
      </c>
      <c r="Q148" s="95">
        <v>271685</v>
      </c>
      <c r="R148" s="95">
        <f t="shared" si="1956"/>
        <v>3675898.05</v>
      </c>
      <c r="S148" s="114">
        <v>133365</v>
      </c>
      <c r="T148" s="114">
        <v>1977802.95</v>
      </c>
      <c r="U148" s="131">
        <f t="shared" si="1957"/>
        <v>219</v>
      </c>
      <c r="V148" s="115">
        <f t="shared" si="1958"/>
        <v>9713</v>
      </c>
      <c r="W148" s="115">
        <f t="shared" si="1959"/>
        <v>131416.88999999998</v>
      </c>
      <c r="X148" s="115">
        <f t="shared" si="1960"/>
        <v>16</v>
      </c>
      <c r="Y148" s="132"/>
      <c r="Z148" s="95">
        <v>9713</v>
      </c>
      <c r="AA148" s="115">
        <v>0</v>
      </c>
      <c r="AB148" s="115">
        <v>0</v>
      </c>
      <c r="AC148" s="95">
        <v>0</v>
      </c>
      <c r="AD148" s="95">
        <v>0</v>
      </c>
      <c r="AE148" s="95">
        <f t="shared" si="1961"/>
        <v>0</v>
      </c>
      <c r="AF148" s="95">
        <f t="shared" si="1962"/>
        <v>0</v>
      </c>
      <c r="AG148" s="114">
        <v>0</v>
      </c>
      <c r="AH148" s="95">
        <f t="shared" si="1963"/>
        <v>9713</v>
      </c>
      <c r="AI148" s="114">
        <f t="shared" si="1964"/>
        <v>131416.88999999998</v>
      </c>
      <c r="AJ148" s="114">
        <f t="shared" si="1965"/>
        <v>703573</v>
      </c>
      <c r="AK148" s="114">
        <f t="shared" ref="AK148:AK158" si="2006">SUM(CS148:CU148)</f>
        <v>1742327</v>
      </c>
      <c r="AL148" s="114">
        <f t="shared" si="1966"/>
        <v>2695052</v>
      </c>
      <c r="AM148" s="114">
        <f t="shared" si="1967"/>
        <v>3609374</v>
      </c>
      <c r="AN148" s="133">
        <f t="shared" si="1968"/>
        <v>6.6509317128122492</v>
      </c>
      <c r="AO148" s="133" t="str">
        <f t="shared" si="1969"/>
        <v>&lt; 30 дней</v>
      </c>
      <c r="AP148" s="139" t="s">
        <v>185</v>
      </c>
      <c r="AQ148" s="134" t="s">
        <v>186</v>
      </c>
      <c r="AR148" s="138" t="s">
        <v>185</v>
      </c>
      <c r="AS148" s="134" t="s">
        <v>186</v>
      </c>
      <c r="AT148" s="115" t="s">
        <v>185</v>
      </c>
      <c r="AU148" s="138"/>
      <c r="AV148" s="97" t="str">
        <f t="shared" si="1970"/>
        <v>0-01</v>
      </c>
      <c r="AW148" s="126">
        <f t="shared" si="1971"/>
        <v>0</v>
      </c>
      <c r="AX148" s="138"/>
      <c r="AY148" s="115">
        <f t="shared" si="1972"/>
        <v>0</v>
      </c>
      <c r="AZ148" s="130" t="s">
        <v>439</v>
      </c>
      <c r="BA148" s="129" t="s">
        <v>187</v>
      </c>
      <c r="BB148" s="129" t="s">
        <v>187</v>
      </c>
      <c r="BC148" s="140" t="s">
        <v>187</v>
      </c>
      <c r="BD148" s="139" t="s">
        <v>187</v>
      </c>
      <c r="BE148" s="29">
        <v>0</v>
      </c>
      <c r="BF148" s="32">
        <f t="shared" si="1973"/>
        <v>0</v>
      </c>
      <c r="BG148" s="32">
        <v>0</v>
      </c>
      <c r="BH148" s="32">
        <f t="shared" si="1974"/>
        <v>0</v>
      </c>
      <c r="BI148" s="99">
        <v>0</v>
      </c>
      <c r="BJ148" s="130" t="s">
        <v>187</v>
      </c>
      <c r="BK148" s="95">
        <v>597725</v>
      </c>
      <c r="BL148" s="95">
        <v>563926</v>
      </c>
      <c r="BM148" s="95">
        <v>602241</v>
      </c>
      <c r="BN148" s="95">
        <v>610918</v>
      </c>
      <c r="BO148" s="95">
        <v>616620</v>
      </c>
      <c r="BP148" s="95">
        <v>617944</v>
      </c>
      <c r="BQ148" s="133">
        <f t="shared" si="1975"/>
        <v>601562.33333333337</v>
      </c>
      <c r="BR148" s="95">
        <f t="shared" si="1976"/>
        <v>-326040</v>
      </c>
      <c r="BS148" s="133">
        <f t="shared" si="1948"/>
        <v>-889966</v>
      </c>
      <c r="BT148" s="133">
        <f t="shared" si="1948"/>
        <v>-1492207</v>
      </c>
      <c r="BU148" s="133">
        <f t="shared" si="1948"/>
        <v>-2103125</v>
      </c>
      <c r="BV148" s="133">
        <f t="shared" si="1948"/>
        <v>-2719745</v>
      </c>
      <c r="BW148" s="133">
        <f t="shared" si="1948"/>
        <v>-3337689</v>
      </c>
      <c r="BX148" s="133">
        <f t="shared" si="1977"/>
        <v>-3939251.3333333335</v>
      </c>
      <c r="BY148" s="133">
        <f t="shared" si="1977"/>
        <v>-4540813.666666667</v>
      </c>
      <c r="BZ148" s="133">
        <f t="shared" si="1977"/>
        <v>-5142376</v>
      </c>
      <c r="CA148" s="133">
        <f t="shared" si="1977"/>
        <v>-5743938.333333333</v>
      </c>
      <c r="CB148" s="133">
        <f t="shared" si="1977"/>
        <v>-6345500.666666666</v>
      </c>
      <c r="CC148" s="133">
        <f t="shared" si="1977"/>
        <v>-6947062.9999999991</v>
      </c>
      <c r="CD148" s="133">
        <f t="shared" si="1977"/>
        <v>-7548625.3333333321</v>
      </c>
      <c r="CE148" s="133">
        <f t="shared" si="1977"/>
        <v>-8150187.6666666651</v>
      </c>
      <c r="CF148" s="133">
        <f t="shared" si="1977"/>
        <v>-8751749.9999999981</v>
      </c>
      <c r="CG148" s="133">
        <f t="shared" si="1977"/>
        <v>-9353312.3333333321</v>
      </c>
      <c r="CH148" s="133">
        <f t="shared" si="1977"/>
        <v>-9954874.666666666</v>
      </c>
      <c r="CI148" s="133">
        <f t="shared" si="1977"/>
        <v>-10556437</v>
      </c>
      <c r="CJ148" s="133">
        <f t="shared" si="1977"/>
        <v>-11157999.333333334</v>
      </c>
      <c r="CK148" s="133">
        <f t="shared" si="1977"/>
        <v>-11759561.666666668</v>
      </c>
      <c r="CL148" s="133">
        <f t="shared" si="1977"/>
        <v>-12361124.000000002</v>
      </c>
      <c r="CM148" s="133">
        <f t="shared" si="1977"/>
        <v>-12962686.333333336</v>
      </c>
      <c r="CN148" s="133">
        <f t="shared" si="1977"/>
        <v>-13564248.66666667</v>
      </c>
      <c r="CO148" s="133">
        <f t="shared" si="1977"/>
        <v>-14165811.000000004</v>
      </c>
      <c r="CP148" s="100">
        <v>230602</v>
      </c>
      <c r="CQ148" s="100">
        <v>352369</v>
      </c>
      <c r="CR148" s="100">
        <v>369754</v>
      </c>
      <c r="CS148" s="100">
        <v>535975</v>
      </c>
      <c r="CT148" s="100">
        <v>502779</v>
      </c>
      <c r="CU148" s="100">
        <v>703573</v>
      </c>
      <c r="CV148" s="121">
        <f t="shared" si="1978"/>
        <v>449175.33333333331</v>
      </c>
      <c r="CW148" t="s">
        <v>187</v>
      </c>
      <c r="CX148" t="s">
        <v>187</v>
      </c>
      <c r="CY148" s="4">
        <v>0</v>
      </c>
      <c r="CZ148" s="4">
        <v>0</v>
      </c>
      <c r="DA148" s="136">
        <f t="shared" si="1949"/>
        <v>0</v>
      </c>
      <c r="DB148" s="4">
        <f t="shared" si="1950"/>
        <v>0</v>
      </c>
      <c r="DC148" s="4">
        <f t="shared" si="1951"/>
        <v>0</v>
      </c>
      <c r="DD148" s="136">
        <f t="shared" si="1952"/>
        <v>0</v>
      </c>
      <c r="DE148" s="31">
        <v>0</v>
      </c>
      <c r="DG148" s="31">
        <v>0</v>
      </c>
      <c r="DH148" s="48">
        <f t="shared" si="1979"/>
        <v>0</v>
      </c>
      <c r="DI148" s="62">
        <v>35900.419000000002</v>
      </c>
      <c r="DJ148" s="62">
        <v>516135.76099999994</v>
      </c>
      <c r="DK148" s="48">
        <f t="shared" si="1980"/>
        <v>59</v>
      </c>
      <c r="DL148" s="62">
        <v>352369</v>
      </c>
      <c r="DM148" s="62">
        <v>5057250.5099014873</v>
      </c>
      <c r="DN148" s="62">
        <v>159619.82199999999</v>
      </c>
      <c r="DO148" s="62">
        <v>2402105.5109999995</v>
      </c>
      <c r="DP148" s="48">
        <f t="shared" si="1981"/>
        <v>263</v>
      </c>
      <c r="DQ148" s="62">
        <v>369754</v>
      </c>
      <c r="DR148" s="62">
        <v>5560234.9859011825</v>
      </c>
      <c r="DS148" s="62">
        <v>152672.19400000002</v>
      </c>
      <c r="DT148" s="62">
        <v>2297481.9500000002</v>
      </c>
      <c r="DU148" s="48">
        <f t="shared" si="1982"/>
        <v>251</v>
      </c>
      <c r="DV148" s="62">
        <v>535975</v>
      </c>
      <c r="DW148" s="62">
        <v>8059809.8913558265</v>
      </c>
      <c r="DX148" s="62">
        <f t="shared" si="1983"/>
        <v>0</v>
      </c>
      <c r="DY148" s="62">
        <f t="shared" si="1984"/>
        <v>0</v>
      </c>
      <c r="DZ148" s="48">
        <f t="shared" si="1985"/>
        <v>0</v>
      </c>
      <c r="EA148" s="62">
        <f t="shared" si="1986"/>
        <v>0</v>
      </c>
      <c r="EB148" s="62">
        <f t="shared" si="1987"/>
        <v>0</v>
      </c>
      <c r="EC148" s="48">
        <f t="shared" si="1988"/>
        <v>0</v>
      </c>
      <c r="ED148" s="62">
        <f t="shared" si="1989"/>
        <v>0</v>
      </c>
      <c r="EE148" s="62">
        <f t="shared" si="1990"/>
        <v>0</v>
      </c>
      <c r="EF148" s="48">
        <f t="shared" si="1991"/>
        <v>0</v>
      </c>
      <c r="EG148" s="62">
        <f t="shared" si="1992"/>
        <v>0</v>
      </c>
      <c r="EH148" s="62">
        <f t="shared" si="1993"/>
        <v>0</v>
      </c>
      <c r="EI148" s="48">
        <f t="shared" si="1994"/>
        <v>0</v>
      </c>
      <c r="EJ148" s="62">
        <f t="shared" si="1995"/>
        <v>0</v>
      </c>
      <c r="EK148" s="62">
        <f t="shared" si="1996"/>
        <v>0</v>
      </c>
      <c r="EL148" s="48">
        <f t="shared" si="1997"/>
        <v>0</v>
      </c>
      <c r="EM148" s="62">
        <f t="shared" si="1998"/>
        <v>0</v>
      </c>
      <c r="EN148" s="62">
        <f t="shared" si="1999"/>
        <v>0</v>
      </c>
      <c r="EO148" s="48">
        <f t="shared" si="2000"/>
        <v>0</v>
      </c>
      <c r="EP148" s="62">
        <f t="shared" si="1954"/>
        <v>8087219.25</v>
      </c>
      <c r="EQ148" s="62">
        <f t="shared" si="1954"/>
        <v>7629918.7799999993</v>
      </c>
      <c r="ER148" s="62">
        <f t="shared" si="1954"/>
        <v>8148320.7299999995</v>
      </c>
      <c r="ES148" s="62">
        <f t="shared" si="1954"/>
        <v>8265720.54</v>
      </c>
      <c r="ET148" s="62">
        <f t="shared" si="1954"/>
        <v>8342868.5999999996</v>
      </c>
      <c r="EU148" s="62">
        <f t="shared" si="1954"/>
        <v>8360782.3199999994</v>
      </c>
      <c r="EV148" s="31" t="s">
        <v>192</v>
      </c>
      <c r="EW148" s="103">
        <v>0</v>
      </c>
      <c r="EX148" s="31">
        <v>609</v>
      </c>
      <c r="EY148" s="31">
        <v>1</v>
      </c>
      <c r="FA148" s="31"/>
      <c r="FB148" s="119"/>
      <c r="FC148" s="119"/>
      <c r="FE148" s="137">
        <v>15.05</v>
      </c>
      <c r="FF148" s="137">
        <v>14.83</v>
      </c>
      <c r="FG148" s="137">
        <v>14.22</v>
      </c>
      <c r="FH148" s="106">
        <v>13.53</v>
      </c>
      <c r="FI148" s="107" t="b">
        <f t="shared" si="2001"/>
        <v>1</v>
      </c>
      <c r="FJ148" s="34"/>
      <c r="FK148" s="104" t="s">
        <v>187</v>
      </c>
      <c r="FL148" s="104" t="s">
        <v>187</v>
      </c>
      <c r="FM148" s="104" t="s">
        <v>187</v>
      </c>
      <c r="FN148" s="104" t="s">
        <v>187</v>
      </c>
      <c r="FO148" s="104">
        <v>0</v>
      </c>
      <c r="FP148" s="104"/>
      <c r="FQ148" s="104">
        <v>0</v>
      </c>
      <c r="FR148" s="120" t="b">
        <f t="shared" si="1819"/>
        <v>1</v>
      </c>
      <c r="FS148" s="120" t="b">
        <f t="shared" si="1820"/>
        <v>1</v>
      </c>
      <c r="FT148" s="120" t="b">
        <f t="shared" si="1821"/>
        <v>1</v>
      </c>
      <c r="FU148" s="120" t="b">
        <f t="shared" si="1822"/>
        <v>1</v>
      </c>
      <c r="FV148" s="120" t="b">
        <f t="shared" si="1823"/>
        <v>1</v>
      </c>
      <c r="FW148" s="120"/>
      <c r="FX148" s="120" t="b">
        <f t="shared" si="2002"/>
        <v>1</v>
      </c>
      <c r="FY148" s="104" t="s">
        <v>368</v>
      </c>
      <c r="FZ148" s="104" t="b">
        <f t="shared" si="2003"/>
        <v>1</v>
      </c>
      <c r="GA148" s="120">
        <v>0</v>
      </c>
      <c r="GB148" s="120" t="s">
        <v>193</v>
      </c>
      <c r="GC148" s="8"/>
      <c r="GD148" s="104" t="s">
        <v>368</v>
      </c>
      <c r="GE148" s="104">
        <v>0</v>
      </c>
      <c r="GF148" s="104" t="e">
        <v>#N/A</v>
      </c>
      <c r="GG148" s="104">
        <v>0</v>
      </c>
      <c r="GH148" s="120" t="b">
        <f t="shared" si="2004"/>
        <v>1</v>
      </c>
      <c r="GI148" s="8" t="b">
        <f t="shared" si="2005"/>
        <v>0</v>
      </c>
      <c r="GJ148" s="31" t="s">
        <v>203</v>
      </c>
    </row>
    <row r="149" spans="1:192" hidden="1" x14ac:dyDescent="0.25">
      <c r="A149" s="138">
        <v>147127</v>
      </c>
      <c r="B149" s="138">
        <v>147127</v>
      </c>
      <c r="C149" s="128" t="s">
        <v>368</v>
      </c>
      <c r="D149" s="130"/>
      <c r="E149" s="138" t="s">
        <v>519</v>
      </c>
      <c r="F149" s="124" t="s">
        <v>193</v>
      </c>
      <c r="G149" s="128"/>
      <c r="H149" s="138" t="s">
        <v>227</v>
      </c>
      <c r="I149" s="130" t="s">
        <v>292</v>
      </c>
      <c r="J149" s="138" t="s">
        <v>259</v>
      </c>
      <c r="K149" s="138"/>
      <c r="L149" s="130">
        <v>0</v>
      </c>
      <c r="M149" s="138"/>
      <c r="N149" s="125">
        <v>0</v>
      </c>
      <c r="O149" s="125">
        <v>0</v>
      </c>
      <c r="P149" s="125" t="str">
        <f t="shared" si="1955"/>
        <v>нет минмакс</v>
      </c>
      <c r="Q149" s="95">
        <v>206361</v>
      </c>
      <c r="R149" s="95">
        <f t="shared" si="1956"/>
        <v>1132921.8900000001</v>
      </c>
      <c r="S149" s="114">
        <v>349324</v>
      </c>
      <c r="T149" s="114">
        <v>1977173.84</v>
      </c>
      <c r="U149" s="131">
        <f t="shared" si="1957"/>
        <v>179</v>
      </c>
      <c r="V149" s="115">
        <f t="shared" si="1958"/>
        <v>291138</v>
      </c>
      <c r="W149" s="115">
        <f t="shared" si="1959"/>
        <v>1598347.62</v>
      </c>
      <c r="X149" s="115">
        <f t="shared" si="1960"/>
        <v>149</v>
      </c>
      <c r="Y149" s="132"/>
      <c r="Z149" s="95">
        <v>291138</v>
      </c>
      <c r="AA149" s="115">
        <v>0</v>
      </c>
      <c r="AB149" s="115">
        <v>0</v>
      </c>
      <c r="AC149" s="95">
        <v>0</v>
      </c>
      <c r="AD149" s="95">
        <v>0</v>
      </c>
      <c r="AE149" s="95">
        <f t="shared" si="1961"/>
        <v>0</v>
      </c>
      <c r="AF149" s="95">
        <f t="shared" si="1962"/>
        <v>0</v>
      </c>
      <c r="AG149" s="114">
        <v>0</v>
      </c>
      <c r="AH149" s="95">
        <f t="shared" si="1963"/>
        <v>291138</v>
      </c>
      <c r="AI149" s="114">
        <f t="shared" si="1964"/>
        <v>1598347.62</v>
      </c>
      <c r="AJ149" s="114">
        <f t="shared" si="1965"/>
        <v>137710</v>
      </c>
      <c r="AK149" s="114">
        <f t="shared" si="2006"/>
        <v>509860</v>
      </c>
      <c r="AL149" s="114">
        <f t="shared" si="1966"/>
        <v>1033896</v>
      </c>
      <c r="AM149" s="114">
        <f t="shared" si="1967"/>
        <v>1249978</v>
      </c>
      <c r="AN149" s="133">
        <f t="shared" si="1968"/>
        <v>50.303541342327627</v>
      </c>
      <c r="AO149" s="133" t="str">
        <f t="shared" si="1969"/>
        <v>&gt; 30 дней (до 60)</v>
      </c>
      <c r="AP149" s="139" t="s">
        <v>185</v>
      </c>
      <c r="AQ149" s="134" t="s">
        <v>190</v>
      </c>
      <c r="AR149" s="138" t="s">
        <v>185</v>
      </c>
      <c r="AS149" s="134" t="s">
        <v>186</v>
      </c>
      <c r="AT149" s="115" t="s">
        <v>185</v>
      </c>
      <c r="AU149" s="138"/>
      <c r="AV149" s="97" t="str">
        <f t="shared" si="1970"/>
        <v>0-02</v>
      </c>
      <c r="AW149" s="126">
        <f t="shared" si="1971"/>
        <v>0</v>
      </c>
      <c r="AX149" s="138"/>
      <c r="AY149" s="115">
        <f t="shared" si="1972"/>
        <v>0</v>
      </c>
      <c r="AZ149" s="130" t="s">
        <v>439</v>
      </c>
      <c r="BA149" s="129" t="s">
        <v>187</v>
      </c>
      <c r="BB149" s="129" t="s">
        <v>187</v>
      </c>
      <c r="BC149" s="140" t="s">
        <v>187</v>
      </c>
      <c r="BD149" s="139" t="s">
        <v>187</v>
      </c>
      <c r="BE149" s="29">
        <v>0</v>
      </c>
      <c r="BF149" s="32">
        <f t="shared" si="1973"/>
        <v>0</v>
      </c>
      <c r="BG149" s="32">
        <v>0</v>
      </c>
      <c r="BH149" s="32">
        <f t="shared" si="1974"/>
        <v>0</v>
      </c>
      <c r="BI149" s="99">
        <v>0</v>
      </c>
      <c r="BJ149" s="130" t="s">
        <v>187</v>
      </c>
      <c r="BK149" s="95">
        <v>276956</v>
      </c>
      <c r="BL149" s="95">
        <v>206779</v>
      </c>
      <c r="BM149" s="95">
        <v>199059</v>
      </c>
      <c r="BN149" s="95">
        <v>199289</v>
      </c>
      <c r="BO149" s="95">
        <v>188510</v>
      </c>
      <c r="BP149" s="95">
        <v>179385</v>
      </c>
      <c r="BQ149" s="133">
        <f t="shared" si="1975"/>
        <v>208329.66666666666</v>
      </c>
      <c r="BR149" s="95">
        <f t="shared" si="1976"/>
        <v>14182</v>
      </c>
      <c r="BS149" s="133">
        <f t="shared" ref="BS149:BW158" si="2007">BR149-BL149</f>
        <v>-192597</v>
      </c>
      <c r="BT149" s="133">
        <f t="shared" si="2007"/>
        <v>-391656</v>
      </c>
      <c r="BU149" s="133">
        <f t="shared" si="2007"/>
        <v>-590945</v>
      </c>
      <c r="BV149" s="133">
        <f t="shared" si="2007"/>
        <v>-779455</v>
      </c>
      <c r="BW149" s="133">
        <f t="shared" si="2007"/>
        <v>-958840</v>
      </c>
      <c r="BX149" s="133">
        <f t="shared" ref="BX149:CO150" si="2008">BW149-$BQ149</f>
        <v>-1167169.6666666667</v>
      </c>
      <c r="BY149" s="133">
        <f t="shared" si="2008"/>
        <v>-1375499.3333333335</v>
      </c>
      <c r="BZ149" s="133">
        <f t="shared" si="2008"/>
        <v>-1583829.0000000002</v>
      </c>
      <c r="CA149" s="133">
        <f t="shared" si="2008"/>
        <v>-1792158.666666667</v>
      </c>
      <c r="CB149" s="133">
        <f t="shared" si="2008"/>
        <v>-2000488.3333333337</v>
      </c>
      <c r="CC149" s="133">
        <f t="shared" si="2008"/>
        <v>-2208818.0000000005</v>
      </c>
      <c r="CD149" s="133">
        <f t="shared" si="2008"/>
        <v>-2417147.666666667</v>
      </c>
      <c r="CE149" s="133">
        <f t="shared" si="2008"/>
        <v>-2625477.3333333335</v>
      </c>
      <c r="CF149" s="133">
        <f t="shared" si="2008"/>
        <v>-2833807</v>
      </c>
      <c r="CG149" s="133">
        <f t="shared" si="2008"/>
        <v>-3042136.6666666665</v>
      </c>
      <c r="CH149" s="133">
        <f t="shared" si="2008"/>
        <v>-3250466.333333333</v>
      </c>
      <c r="CI149" s="133">
        <f t="shared" si="2008"/>
        <v>-3458795.9999999995</v>
      </c>
      <c r="CJ149" s="133">
        <f t="shared" si="2008"/>
        <v>-3667125.666666666</v>
      </c>
      <c r="CK149" s="133">
        <f t="shared" si="2008"/>
        <v>-3875455.3333333326</v>
      </c>
      <c r="CL149" s="133">
        <f t="shared" si="2008"/>
        <v>-4083784.9999999991</v>
      </c>
      <c r="CM149" s="133">
        <f t="shared" si="2008"/>
        <v>-4292114.666666666</v>
      </c>
      <c r="CN149" s="133">
        <f t="shared" si="2008"/>
        <v>-4500444.333333333</v>
      </c>
      <c r="CO149" s="133">
        <f t="shared" si="2008"/>
        <v>-4708774</v>
      </c>
      <c r="CP149" s="100">
        <v>226259</v>
      </c>
      <c r="CQ149" s="100">
        <v>118267</v>
      </c>
      <c r="CR149" s="100">
        <v>179510</v>
      </c>
      <c r="CS149" s="100">
        <v>192048</v>
      </c>
      <c r="CT149" s="100">
        <v>180102</v>
      </c>
      <c r="CU149" s="100">
        <v>137710</v>
      </c>
      <c r="CV149" s="121">
        <f t="shared" si="1978"/>
        <v>172316</v>
      </c>
      <c r="CW149" t="s">
        <v>187</v>
      </c>
      <c r="CX149" t="s">
        <v>187</v>
      </c>
      <c r="CY149" s="4">
        <v>0</v>
      </c>
      <c r="CZ149" s="4">
        <v>0</v>
      </c>
      <c r="DA149" s="136">
        <f t="shared" si="1949"/>
        <v>0</v>
      </c>
      <c r="DB149" s="4">
        <f t="shared" si="1950"/>
        <v>0</v>
      </c>
      <c r="DC149" s="4">
        <f t="shared" si="1951"/>
        <v>0</v>
      </c>
      <c r="DD149" s="136">
        <f t="shared" si="1952"/>
        <v>0</v>
      </c>
      <c r="DE149" s="31">
        <v>0</v>
      </c>
      <c r="DG149" s="31">
        <v>0</v>
      </c>
      <c r="DH149" s="48">
        <f t="shared" si="1979"/>
        <v>0</v>
      </c>
      <c r="DI149" s="62">
        <v>228058.38699999999</v>
      </c>
      <c r="DJ149" s="62">
        <v>1245735.7110000001</v>
      </c>
      <c r="DK149" s="48">
        <f t="shared" si="1980"/>
        <v>117</v>
      </c>
      <c r="DL149" s="62">
        <v>118412</v>
      </c>
      <c r="DM149" s="62">
        <v>647928.53387459205</v>
      </c>
      <c r="DN149" s="62">
        <v>159148.75</v>
      </c>
      <c r="DO149" s="62">
        <v>878407.59299999988</v>
      </c>
      <c r="DP149" s="48">
        <f t="shared" si="1981"/>
        <v>82</v>
      </c>
      <c r="DQ149" s="62">
        <v>181629</v>
      </c>
      <c r="DR149" s="62">
        <v>1002920.0608095863</v>
      </c>
      <c r="DS149" s="62">
        <v>276122.45199999999</v>
      </c>
      <c r="DT149" s="62">
        <v>1523341.747</v>
      </c>
      <c r="DU149" s="48">
        <f t="shared" si="1982"/>
        <v>141</v>
      </c>
      <c r="DV149" s="62">
        <v>192201</v>
      </c>
      <c r="DW149" s="62">
        <v>1061272.9632753688</v>
      </c>
      <c r="DX149" s="62">
        <f t="shared" si="1983"/>
        <v>0</v>
      </c>
      <c r="DY149" s="62">
        <f t="shared" si="1984"/>
        <v>0</v>
      </c>
      <c r="DZ149" s="48">
        <f t="shared" si="1985"/>
        <v>0</v>
      </c>
      <c r="EA149" s="62">
        <f t="shared" si="1986"/>
        <v>0</v>
      </c>
      <c r="EB149" s="62">
        <f t="shared" si="1987"/>
        <v>0</v>
      </c>
      <c r="EC149" s="48">
        <f t="shared" si="1988"/>
        <v>0</v>
      </c>
      <c r="ED149" s="62">
        <f t="shared" si="1989"/>
        <v>0</v>
      </c>
      <c r="EE149" s="62">
        <f t="shared" si="1990"/>
        <v>0</v>
      </c>
      <c r="EF149" s="48">
        <f t="shared" si="1991"/>
        <v>0</v>
      </c>
      <c r="EG149" s="62">
        <f t="shared" si="1992"/>
        <v>0</v>
      </c>
      <c r="EH149" s="62">
        <f t="shared" si="1993"/>
        <v>0</v>
      </c>
      <c r="EI149" s="48">
        <f t="shared" si="1994"/>
        <v>0</v>
      </c>
      <c r="EJ149" s="62">
        <f t="shared" si="1995"/>
        <v>0</v>
      </c>
      <c r="EK149" s="62">
        <f t="shared" si="1996"/>
        <v>0</v>
      </c>
      <c r="EL149" s="48">
        <f t="shared" si="1997"/>
        <v>0</v>
      </c>
      <c r="EM149" s="62">
        <f t="shared" si="1998"/>
        <v>0</v>
      </c>
      <c r="EN149" s="62">
        <f t="shared" si="1999"/>
        <v>0</v>
      </c>
      <c r="EO149" s="48">
        <f t="shared" si="2000"/>
        <v>0</v>
      </c>
      <c r="EP149" s="62">
        <f t="shared" si="1954"/>
        <v>1520488.44</v>
      </c>
      <c r="EQ149" s="62">
        <f t="shared" si="1954"/>
        <v>1135216.71</v>
      </c>
      <c r="ER149" s="62">
        <f t="shared" si="1954"/>
        <v>1092833.9100000001</v>
      </c>
      <c r="ES149" s="62">
        <f t="shared" si="1954"/>
        <v>1094096.6100000001</v>
      </c>
      <c r="ET149" s="62">
        <f t="shared" si="1954"/>
        <v>1034919.9</v>
      </c>
      <c r="EU149" s="62">
        <f t="shared" si="1954"/>
        <v>984823.65</v>
      </c>
      <c r="EV149" s="31" t="s">
        <v>192</v>
      </c>
      <c r="EW149" s="103">
        <v>0</v>
      </c>
      <c r="EX149" s="31">
        <v>1960</v>
      </c>
      <c r="EY149" s="31">
        <v>1</v>
      </c>
      <c r="FA149" s="31"/>
      <c r="FB149" s="119"/>
      <c r="FC149" s="119"/>
      <c r="FE149" s="137">
        <v>5.55</v>
      </c>
      <c r="FF149" s="137">
        <v>5.66</v>
      </c>
      <c r="FG149" s="137">
        <v>5.63</v>
      </c>
      <c r="FH149" s="106">
        <v>5.49</v>
      </c>
      <c r="FI149" s="107" t="b">
        <f t="shared" si="2001"/>
        <v>1</v>
      </c>
      <c r="FJ149" s="34"/>
      <c r="FK149" s="104" t="s">
        <v>187</v>
      </c>
      <c r="FL149" s="104" t="s">
        <v>187</v>
      </c>
      <c r="FM149" s="104" t="s">
        <v>187</v>
      </c>
      <c r="FN149" s="104" t="s">
        <v>187</v>
      </c>
      <c r="FO149" s="104">
        <v>0</v>
      </c>
      <c r="FP149" s="104"/>
      <c r="FQ149" s="104">
        <v>0</v>
      </c>
      <c r="FR149" s="120" t="b">
        <f t="shared" si="1819"/>
        <v>1</v>
      </c>
      <c r="FS149" s="120" t="b">
        <f t="shared" si="1820"/>
        <v>1</v>
      </c>
      <c r="FT149" s="120" t="b">
        <f t="shared" si="1821"/>
        <v>1</v>
      </c>
      <c r="FU149" s="120" t="b">
        <f t="shared" si="1822"/>
        <v>1</v>
      </c>
      <c r="FV149" s="120" t="b">
        <f t="shared" si="1823"/>
        <v>1</v>
      </c>
      <c r="FW149" s="120"/>
      <c r="FX149" s="120" t="b">
        <f t="shared" si="2002"/>
        <v>1</v>
      </c>
      <c r="FY149" s="104" t="s">
        <v>368</v>
      </c>
      <c r="FZ149" s="104" t="b">
        <f t="shared" si="2003"/>
        <v>1</v>
      </c>
      <c r="GA149" s="120">
        <v>0</v>
      </c>
      <c r="GB149" s="120" t="s">
        <v>193</v>
      </c>
      <c r="GC149" s="8"/>
      <c r="GD149" s="104" t="s">
        <v>368</v>
      </c>
      <c r="GE149" s="104">
        <v>0</v>
      </c>
      <c r="GF149" s="104" t="e">
        <v>#N/A</v>
      </c>
      <c r="GG149" s="104">
        <v>0</v>
      </c>
      <c r="GH149" s="120" t="b">
        <f t="shared" si="2004"/>
        <v>1</v>
      </c>
      <c r="GI149" s="8" t="b">
        <f t="shared" si="2005"/>
        <v>0</v>
      </c>
      <c r="GJ149" s="31" t="s">
        <v>203</v>
      </c>
    </row>
    <row r="150" spans="1:192" x14ac:dyDescent="0.25">
      <c r="A150" s="130">
        <v>104782</v>
      </c>
      <c r="B150" s="130">
        <v>533646</v>
      </c>
      <c r="C150" s="128" t="s">
        <v>491</v>
      </c>
      <c r="D150" s="130"/>
      <c r="E150" s="130" t="s">
        <v>520</v>
      </c>
      <c r="F150" s="109" t="s">
        <v>193</v>
      </c>
      <c r="G150" s="128"/>
      <c r="H150" s="130" t="s">
        <v>188</v>
      </c>
      <c r="I150" s="130" t="s">
        <v>493</v>
      </c>
      <c r="J150" s="130" t="s">
        <v>480</v>
      </c>
      <c r="K150" s="130"/>
      <c r="L150" s="130" t="s">
        <v>478</v>
      </c>
      <c r="M150" s="130"/>
      <c r="N150" s="111">
        <v>3960.6573108161269</v>
      </c>
      <c r="O150" s="111">
        <v>6180.0646081134246</v>
      </c>
      <c r="P150" s="111" t="str">
        <f t="shared" si="1955"/>
        <v>меньше мин</v>
      </c>
      <c r="Q150" s="95">
        <v>1194.7000007629395</v>
      </c>
      <c r="R150" s="95">
        <f t="shared" si="1956"/>
        <v>612032.86339084618</v>
      </c>
      <c r="S150" s="131">
        <v>3336.0499877929688</v>
      </c>
      <c r="T150" s="131">
        <v>1838330.3457733153</v>
      </c>
      <c r="U150" s="131">
        <f t="shared" si="1957"/>
        <v>4</v>
      </c>
      <c r="V150" s="113">
        <f t="shared" si="1958"/>
        <v>3167.6749877929688</v>
      </c>
      <c r="W150" s="113">
        <f t="shared" si="1959"/>
        <v>1622768.2194964599</v>
      </c>
      <c r="X150" s="113">
        <f t="shared" si="1960"/>
        <v>4</v>
      </c>
      <c r="Y150" s="132"/>
      <c r="Z150" s="95">
        <v>3167.6749877929688</v>
      </c>
      <c r="AA150" s="95">
        <v>0</v>
      </c>
      <c r="AB150" s="95">
        <v>0</v>
      </c>
      <c r="AC150" s="95">
        <v>0</v>
      </c>
      <c r="AD150" s="95">
        <v>0</v>
      </c>
      <c r="AE150" s="95">
        <f t="shared" si="1961"/>
        <v>0</v>
      </c>
      <c r="AF150" s="95">
        <f t="shared" si="1962"/>
        <v>0</v>
      </c>
      <c r="AG150" s="114">
        <v>0</v>
      </c>
      <c r="AH150" s="95">
        <f t="shared" si="1963"/>
        <v>3167.6749877929688</v>
      </c>
      <c r="AI150" s="114">
        <f t="shared" si="1964"/>
        <v>1622768.2194964599</v>
      </c>
      <c r="AJ150" s="133">
        <f t="shared" si="1965"/>
        <v>3421</v>
      </c>
      <c r="AK150" s="133">
        <f t="shared" si="2006"/>
        <v>7173</v>
      </c>
      <c r="AL150" s="133">
        <f t="shared" si="1966"/>
        <v>10121</v>
      </c>
      <c r="AM150" s="133">
        <f t="shared" si="1967"/>
        <v>19066.830000000002</v>
      </c>
      <c r="AN150" s="133">
        <f t="shared" si="1968"/>
        <v>31.49390841596292</v>
      </c>
      <c r="AO150" s="133" t="str">
        <f t="shared" si="1969"/>
        <v>&gt; 30 дней (до 60)</v>
      </c>
      <c r="AP150" s="29" t="s">
        <v>185</v>
      </c>
      <c r="AQ150" s="134" t="s">
        <v>190</v>
      </c>
      <c r="AR150" s="29" t="s">
        <v>185</v>
      </c>
      <c r="AS150" s="134" t="s">
        <v>190</v>
      </c>
      <c r="AT150" s="25" t="s">
        <v>185</v>
      </c>
      <c r="AU150" s="14"/>
      <c r="AV150" s="97" t="str">
        <f t="shared" si="1970"/>
        <v>0-02</v>
      </c>
      <c r="AW150" s="117">
        <f t="shared" si="1971"/>
        <v>0</v>
      </c>
      <c r="AX150" s="14"/>
      <c r="AY150" s="25">
        <f t="shared" si="1972"/>
        <v>0</v>
      </c>
      <c r="AZ150" s="130" t="s">
        <v>439</v>
      </c>
      <c r="BA150" s="26"/>
      <c r="BB150" s="26"/>
      <c r="BC150" s="27"/>
      <c r="BD150" s="28"/>
      <c r="BE150" s="29">
        <v>0</v>
      </c>
      <c r="BF150" s="32">
        <f t="shared" si="1973"/>
        <v>0</v>
      </c>
      <c r="BG150" s="32">
        <v>0</v>
      </c>
      <c r="BH150" s="32">
        <f t="shared" si="1974"/>
        <v>0</v>
      </c>
      <c r="BI150" s="135">
        <v>0</v>
      </c>
      <c r="BJ150" s="130">
        <v>0</v>
      </c>
      <c r="BK150" s="95">
        <v>2205.92</v>
      </c>
      <c r="BL150" s="95">
        <v>3162.94</v>
      </c>
      <c r="BM150" s="95">
        <v>3447.79</v>
      </c>
      <c r="BN150" s="95">
        <v>3327.98</v>
      </c>
      <c r="BO150" s="95">
        <v>3745.32</v>
      </c>
      <c r="BP150" s="95">
        <v>3176.88</v>
      </c>
      <c r="BQ150" s="133">
        <f t="shared" si="1975"/>
        <v>3177.8050000000003</v>
      </c>
      <c r="BR150" s="95">
        <f t="shared" si="1976"/>
        <v>961.75498779296868</v>
      </c>
      <c r="BS150" s="133">
        <f t="shared" si="2007"/>
        <v>-2201.1850122070314</v>
      </c>
      <c r="BT150" s="133">
        <f t="shared" si="2007"/>
        <v>-5648.9750122070309</v>
      </c>
      <c r="BU150" s="133">
        <f t="shared" si="2007"/>
        <v>-8976.9550122070304</v>
      </c>
      <c r="BV150" s="133">
        <f t="shared" si="2007"/>
        <v>-12722.27501220703</v>
      </c>
      <c r="BW150" s="133">
        <f t="shared" si="2007"/>
        <v>-15899.155012207029</v>
      </c>
      <c r="BX150" s="133">
        <f t="shared" si="2008"/>
        <v>-19076.96001220703</v>
      </c>
      <c r="BY150" s="133">
        <f t="shared" si="2008"/>
        <v>-22254.76501220703</v>
      </c>
      <c r="BZ150" s="133">
        <f t="shared" si="2008"/>
        <v>-25432.57001220703</v>
      </c>
      <c r="CA150" s="133">
        <f t="shared" si="2008"/>
        <v>-28610.375012207031</v>
      </c>
      <c r="CB150" s="133">
        <f t="shared" si="2008"/>
        <v>-31788.180012207031</v>
      </c>
      <c r="CC150" s="133">
        <f t="shared" si="2008"/>
        <v>-34965.985012207035</v>
      </c>
      <c r="CD150" s="133">
        <f t="shared" si="2008"/>
        <v>-38143.790012207035</v>
      </c>
      <c r="CE150" s="133">
        <f t="shared" si="2008"/>
        <v>-41321.595012207035</v>
      </c>
      <c r="CF150" s="133">
        <f t="shared" si="2008"/>
        <v>-44499.400012207036</v>
      </c>
      <c r="CG150" s="133">
        <f t="shared" si="2008"/>
        <v>-47677.205012207036</v>
      </c>
      <c r="CH150" s="133">
        <f t="shared" si="2008"/>
        <v>-50855.010012207036</v>
      </c>
      <c r="CI150" s="133">
        <f t="shared" si="2008"/>
        <v>-54032.815012207036</v>
      </c>
      <c r="CJ150" s="133">
        <f t="shared" si="2008"/>
        <v>-57210.620012207037</v>
      </c>
      <c r="CK150" s="133">
        <f t="shared" si="2008"/>
        <v>-60388.425012207037</v>
      </c>
      <c r="CL150" s="133">
        <f t="shared" si="2008"/>
        <v>-63566.230012207037</v>
      </c>
      <c r="CM150" s="133">
        <f t="shared" si="2008"/>
        <v>-66744.035012207038</v>
      </c>
      <c r="CN150" s="133">
        <f t="shared" si="2008"/>
        <v>-69921.840012207045</v>
      </c>
      <c r="CO150" s="133">
        <f t="shared" si="2008"/>
        <v>-73099.645012207038</v>
      </c>
      <c r="CP150" s="100">
        <v>535</v>
      </c>
      <c r="CQ150" s="100">
        <v>1719</v>
      </c>
      <c r="CR150" s="100">
        <v>694</v>
      </c>
      <c r="CS150" s="100">
        <v>1531</v>
      </c>
      <c r="CT150" s="100">
        <v>2221</v>
      </c>
      <c r="CU150" s="100">
        <v>3421</v>
      </c>
      <c r="CV150" s="121">
        <f t="shared" si="1978"/>
        <v>1686.8333333333333</v>
      </c>
      <c r="CW150">
        <v>0</v>
      </c>
      <c r="CX150">
        <v>0</v>
      </c>
      <c r="CY150" s="4">
        <v>0</v>
      </c>
      <c r="CZ150" s="4">
        <v>0</v>
      </c>
      <c r="DA150" s="136">
        <f t="shared" si="1949"/>
        <v>0</v>
      </c>
      <c r="DB150" s="4">
        <f t="shared" si="1950"/>
        <v>0</v>
      </c>
      <c r="DC150" s="4">
        <f t="shared" si="1951"/>
        <v>0</v>
      </c>
      <c r="DD150" s="136">
        <f t="shared" si="1952"/>
        <v>0</v>
      </c>
      <c r="DE150" s="31">
        <v>0</v>
      </c>
      <c r="DF150" s="31">
        <v>45</v>
      </c>
      <c r="DG150" s="31">
        <v>1000</v>
      </c>
      <c r="DH150" s="48">
        <f t="shared" si="1979"/>
        <v>1</v>
      </c>
      <c r="DI150" s="62">
        <v>1907.2760000000001</v>
      </c>
      <c r="DJ150" s="62">
        <v>1092933.26</v>
      </c>
      <c r="DK150" s="48">
        <f t="shared" si="1980"/>
        <v>2</v>
      </c>
      <c r="DL150" s="62">
        <v>1719.1800000000007</v>
      </c>
      <c r="DM150" s="62">
        <v>986126.14696789149</v>
      </c>
      <c r="DN150" s="62">
        <v>2281.835</v>
      </c>
      <c r="DO150" s="62">
        <v>1292564.48</v>
      </c>
      <c r="DP150" s="48">
        <f t="shared" si="1981"/>
        <v>3</v>
      </c>
      <c r="DQ150" s="62">
        <v>694.26</v>
      </c>
      <c r="DR150" s="62">
        <v>394485.42855678429</v>
      </c>
      <c r="DS150" s="62">
        <v>4252.0920000000006</v>
      </c>
      <c r="DT150" s="62">
        <v>2405883.0950000002</v>
      </c>
      <c r="DU150" s="48">
        <f t="shared" si="1982"/>
        <v>5</v>
      </c>
      <c r="DV150" s="62">
        <v>1530.51</v>
      </c>
      <c r="DW150" s="62">
        <v>869650.98706966161</v>
      </c>
      <c r="DX150" s="62">
        <f t="shared" si="1983"/>
        <v>3308.88</v>
      </c>
      <c r="DY150" s="62">
        <f t="shared" si="1984"/>
        <v>1695106.1351999999</v>
      </c>
      <c r="DZ150" s="48">
        <f t="shared" si="1985"/>
        <v>4</v>
      </c>
      <c r="EA150" s="62">
        <f t="shared" si="1986"/>
        <v>4744.41</v>
      </c>
      <c r="EB150" s="62">
        <f t="shared" si="1987"/>
        <v>2430513.7988999998</v>
      </c>
      <c r="EC150" s="48">
        <f t="shared" si="1988"/>
        <v>5</v>
      </c>
      <c r="ED150" s="62">
        <f t="shared" si="1989"/>
        <v>5171.6849999999995</v>
      </c>
      <c r="EE150" s="62">
        <f t="shared" si="1990"/>
        <v>2649402.5086499997</v>
      </c>
      <c r="EF150" s="48">
        <f t="shared" si="1991"/>
        <v>6</v>
      </c>
      <c r="EG150" s="62">
        <f t="shared" si="1992"/>
        <v>4991.97</v>
      </c>
      <c r="EH150" s="62">
        <f t="shared" si="1993"/>
        <v>2557336.3113000002</v>
      </c>
      <c r="EI150" s="48">
        <f t="shared" si="1994"/>
        <v>5</v>
      </c>
      <c r="EJ150" s="62">
        <f t="shared" si="1995"/>
        <v>5617.98</v>
      </c>
      <c r="EK150" s="62">
        <f t="shared" si="1996"/>
        <v>2878034.9741999996</v>
      </c>
      <c r="EL150" s="48">
        <f t="shared" si="1997"/>
        <v>6</v>
      </c>
      <c r="EM150" s="62">
        <f t="shared" si="1998"/>
        <v>4765.3200000000006</v>
      </c>
      <c r="EN150" s="62">
        <f t="shared" si="1999"/>
        <v>2441225.7828000002</v>
      </c>
      <c r="EO150" s="48">
        <f t="shared" si="2000"/>
        <v>5</v>
      </c>
      <c r="EP150" s="62">
        <f t="shared" si="1954"/>
        <v>1130070.7567999999</v>
      </c>
      <c r="EQ150" s="62">
        <f t="shared" si="1954"/>
        <v>1620342.5325999998</v>
      </c>
      <c r="ER150" s="62">
        <f t="shared" si="1954"/>
        <v>1766268.3390999998</v>
      </c>
      <c r="ES150" s="62">
        <f t="shared" si="1954"/>
        <v>1704890.8742</v>
      </c>
      <c r="ET150" s="62">
        <f t="shared" si="1954"/>
        <v>1918689.9827999999</v>
      </c>
      <c r="EU150" s="62">
        <f t="shared" si="1954"/>
        <v>1627483.8551999999</v>
      </c>
      <c r="EV150" s="31" t="s">
        <v>192</v>
      </c>
      <c r="EW150" s="103">
        <v>0</v>
      </c>
      <c r="EX150" s="31">
        <v>1000</v>
      </c>
      <c r="EY150" s="31">
        <v>1</v>
      </c>
      <c r="FA150" s="31"/>
      <c r="FB150" s="119"/>
      <c r="FC150" s="119"/>
      <c r="FE150" s="137">
        <v>566.32000000000005</v>
      </c>
      <c r="FF150" s="137">
        <v>551.04999999999995</v>
      </c>
      <c r="FG150" s="137">
        <v>516.07000000000005</v>
      </c>
      <c r="FH150" s="106">
        <v>512.29</v>
      </c>
      <c r="FI150" s="107" t="b">
        <f t="shared" si="2001"/>
        <v>1</v>
      </c>
      <c r="FJ150" s="34"/>
      <c r="FK150" s="104">
        <v>0</v>
      </c>
      <c r="FL150" s="104">
        <v>0</v>
      </c>
      <c r="FM150" s="104">
        <v>0</v>
      </c>
      <c r="FN150" s="104">
        <v>0</v>
      </c>
      <c r="FO150" s="104">
        <v>0</v>
      </c>
      <c r="FP150" s="104"/>
      <c r="FQ150" s="104">
        <v>0</v>
      </c>
      <c r="FR150" s="103" t="b">
        <f t="shared" si="1819"/>
        <v>0</v>
      </c>
      <c r="FS150" s="103" t="b">
        <f t="shared" si="1820"/>
        <v>0</v>
      </c>
      <c r="FT150" s="103" t="b">
        <f t="shared" si="1821"/>
        <v>0</v>
      </c>
      <c r="FU150" s="103" t="b">
        <f t="shared" si="1822"/>
        <v>0</v>
      </c>
      <c r="FV150" s="103" t="b">
        <f t="shared" si="1823"/>
        <v>1</v>
      </c>
      <c r="FW150" s="103"/>
      <c r="FX150" s="120" t="b">
        <f t="shared" si="2002"/>
        <v>1</v>
      </c>
      <c r="FY150" s="104" t="s">
        <v>491</v>
      </c>
      <c r="FZ150" s="104" t="b">
        <f t="shared" si="2003"/>
        <v>1</v>
      </c>
      <c r="GA150" s="104">
        <v>0</v>
      </c>
      <c r="GB150" s="104" t="s">
        <v>193</v>
      </c>
      <c r="GD150" s="104" t="s">
        <v>491</v>
      </c>
      <c r="GE150" s="104">
        <v>0</v>
      </c>
      <c r="GF150" s="104" t="e">
        <v>#N/A</v>
      </c>
      <c r="GG150" s="104">
        <v>0</v>
      </c>
      <c r="GH150" s="104" t="b">
        <f t="shared" si="2004"/>
        <v>1</v>
      </c>
      <c r="GI150" s="8" t="b">
        <f t="shared" si="2005"/>
        <v>0</v>
      </c>
      <c r="GJ150" s="31" t="s">
        <v>203</v>
      </c>
    </row>
    <row r="151" spans="1:192" ht="45" hidden="1" x14ac:dyDescent="0.25">
      <c r="A151" s="130">
        <v>168174</v>
      </c>
      <c r="B151" s="130">
        <v>0</v>
      </c>
      <c r="C151" s="128" t="s">
        <v>214</v>
      </c>
      <c r="D151" s="130"/>
      <c r="E151" s="130" t="s">
        <v>521</v>
      </c>
      <c r="F151" s="109" t="s">
        <v>239</v>
      </c>
      <c r="G151" s="128"/>
      <c r="H151" s="130" t="s">
        <v>188</v>
      </c>
      <c r="I151" s="130" t="s">
        <v>479</v>
      </c>
      <c r="J151" s="130" t="s">
        <v>480</v>
      </c>
      <c r="K151" s="130"/>
      <c r="L151" s="130">
        <v>0</v>
      </c>
      <c r="M151" s="130"/>
      <c r="N151" s="111">
        <v>0</v>
      </c>
      <c r="O151" s="111">
        <v>0</v>
      </c>
      <c r="P151" s="111" t="str">
        <f t="shared" si="1955"/>
        <v>нет минмакс</v>
      </c>
      <c r="Q151" s="95">
        <v>723</v>
      </c>
      <c r="R151" s="95">
        <f t="shared" si="1956"/>
        <v>1757410.5599999998</v>
      </c>
      <c r="S151" s="131">
        <v>723</v>
      </c>
      <c r="T151" s="131">
        <v>1757410.5599999998</v>
      </c>
      <c r="U151" s="131">
        <f t="shared" si="1957"/>
        <v>1.5</v>
      </c>
      <c r="V151" s="113">
        <f t="shared" si="1958"/>
        <v>723</v>
      </c>
      <c r="W151" s="113">
        <f t="shared" si="1959"/>
        <v>1757410.5599999998</v>
      </c>
      <c r="X151" s="113">
        <f t="shared" si="1960"/>
        <v>1.5</v>
      </c>
      <c r="Y151" s="132"/>
      <c r="Z151" s="95">
        <v>723</v>
      </c>
      <c r="AA151" s="95">
        <v>0</v>
      </c>
      <c r="AB151" s="95">
        <v>0</v>
      </c>
      <c r="AC151" s="95">
        <v>0</v>
      </c>
      <c r="AD151" s="95">
        <v>0</v>
      </c>
      <c r="AE151" s="95">
        <f t="shared" si="1961"/>
        <v>0</v>
      </c>
      <c r="AF151" s="95">
        <f t="shared" si="1962"/>
        <v>0</v>
      </c>
      <c r="AG151" s="114">
        <v>0</v>
      </c>
      <c r="AH151" s="95">
        <f t="shared" si="1963"/>
        <v>723</v>
      </c>
      <c r="AI151" s="114">
        <f t="shared" si="1964"/>
        <v>1757410.5599999998</v>
      </c>
      <c r="AJ151" s="133">
        <f t="shared" si="1965"/>
        <v>0</v>
      </c>
      <c r="AK151" s="133">
        <f t="shared" si="2006"/>
        <v>0</v>
      </c>
      <c r="AL151" s="133">
        <f t="shared" si="1966"/>
        <v>0</v>
      </c>
      <c r="AM151" s="133">
        <f t="shared" si="1967"/>
        <v>0</v>
      </c>
      <c r="AN151" s="133" t="str">
        <f t="shared" si="1968"/>
        <v>нет оборота</v>
      </c>
      <c r="AO151" s="133" t="str">
        <f t="shared" si="1969"/>
        <v>нет плана</v>
      </c>
      <c r="AP151" s="29" t="s">
        <v>195</v>
      </c>
      <c r="AQ151" s="134" t="s">
        <v>200</v>
      </c>
      <c r="AR151" s="29" t="s">
        <v>195</v>
      </c>
      <c r="AS151" s="134" t="s">
        <v>200</v>
      </c>
      <c r="AT151" s="94" t="s">
        <v>195</v>
      </c>
      <c r="AU151" s="14"/>
      <c r="AV151" s="97" t="str">
        <f t="shared" si="1970"/>
        <v>Нет планов</v>
      </c>
      <c r="AW151" s="117">
        <f t="shared" si="1971"/>
        <v>1757410.5599999998</v>
      </c>
      <c r="AX151" s="14">
        <f>MONTH(BC151)-6</f>
        <v>2</v>
      </c>
      <c r="AY151" s="25">
        <f t="shared" si="1972"/>
        <v>0</v>
      </c>
      <c r="AZ151" s="130" t="s">
        <v>439</v>
      </c>
      <c r="BA151" s="26" t="s">
        <v>196</v>
      </c>
      <c r="BB151" s="26" t="s">
        <v>522</v>
      </c>
      <c r="BC151" s="27">
        <v>45900</v>
      </c>
      <c r="BD151" s="28"/>
      <c r="BE151" s="29">
        <v>0</v>
      </c>
      <c r="BF151" s="32">
        <f t="shared" si="1973"/>
        <v>0</v>
      </c>
      <c r="BG151" s="32">
        <v>0</v>
      </c>
      <c r="BH151" s="32">
        <f t="shared" si="1974"/>
        <v>0</v>
      </c>
      <c r="BI151" s="135">
        <v>0</v>
      </c>
      <c r="BJ151" s="130">
        <v>0</v>
      </c>
      <c r="BK151" s="95">
        <v>0</v>
      </c>
      <c r="BL151" s="95">
        <v>0</v>
      </c>
      <c r="BM151" s="95">
        <v>0</v>
      </c>
      <c r="BN151" s="95">
        <v>0</v>
      </c>
      <c r="BO151" s="95">
        <v>0</v>
      </c>
      <c r="BP151" s="95">
        <v>0</v>
      </c>
      <c r="BQ151" s="133">
        <f t="shared" si="1975"/>
        <v>0</v>
      </c>
      <c r="BR151" s="95">
        <f t="shared" si="1976"/>
        <v>723</v>
      </c>
      <c r="BS151" s="133">
        <f t="shared" si="2007"/>
        <v>723</v>
      </c>
      <c r="BT151" s="133">
        <f t="shared" si="2007"/>
        <v>723</v>
      </c>
      <c r="BU151" s="133">
        <f t="shared" si="2007"/>
        <v>723</v>
      </c>
      <c r="BV151" s="133">
        <f t="shared" si="2007"/>
        <v>723</v>
      </c>
      <c r="BW151" s="133">
        <f t="shared" si="2007"/>
        <v>723</v>
      </c>
      <c r="BX151" s="133">
        <f t="shared" ref="BX151:CO154" si="2009">BW151-$BQ151</f>
        <v>723</v>
      </c>
      <c r="BY151" s="133">
        <f t="shared" si="2009"/>
        <v>723</v>
      </c>
      <c r="BZ151" s="133">
        <f t="shared" si="2009"/>
        <v>723</v>
      </c>
      <c r="CA151" s="133">
        <f t="shared" si="2009"/>
        <v>723</v>
      </c>
      <c r="CB151" s="133">
        <f t="shared" si="2009"/>
        <v>723</v>
      </c>
      <c r="CC151" s="133">
        <f t="shared" si="2009"/>
        <v>723</v>
      </c>
      <c r="CD151" s="133">
        <f t="shared" si="2009"/>
        <v>723</v>
      </c>
      <c r="CE151" s="133">
        <f t="shared" si="2009"/>
        <v>723</v>
      </c>
      <c r="CF151" s="133">
        <f t="shared" si="2009"/>
        <v>723</v>
      </c>
      <c r="CG151" s="133">
        <f t="shared" si="2009"/>
        <v>723</v>
      </c>
      <c r="CH151" s="133">
        <f t="shared" si="2009"/>
        <v>723</v>
      </c>
      <c r="CI151" s="133">
        <f t="shared" si="2009"/>
        <v>723</v>
      </c>
      <c r="CJ151" s="133">
        <f t="shared" si="2009"/>
        <v>723</v>
      </c>
      <c r="CK151" s="133">
        <f t="shared" si="2009"/>
        <v>723</v>
      </c>
      <c r="CL151" s="133">
        <f t="shared" si="2009"/>
        <v>723</v>
      </c>
      <c r="CM151" s="133">
        <f t="shared" si="2009"/>
        <v>723</v>
      </c>
      <c r="CN151" s="133">
        <f t="shared" si="2009"/>
        <v>723</v>
      </c>
      <c r="CO151" s="133">
        <f t="shared" si="2009"/>
        <v>723</v>
      </c>
      <c r="CP151" s="100">
        <v>0</v>
      </c>
      <c r="CQ151" s="100">
        <v>0</v>
      </c>
      <c r="CR151" s="100">
        <v>0</v>
      </c>
      <c r="CS151" s="100">
        <v>0</v>
      </c>
      <c r="CT151" s="100">
        <v>0</v>
      </c>
      <c r="CU151" s="100">
        <v>0</v>
      </c>
      <c r="CV151" s="121">
        <f t="shared" si="1978"/>
        <v>0</v>
      </c>
      <c r="CW151">
        <v>0</v>
      </c>
      <c r="CX151">
        <v>6</v>
      </c>
      <c r="CY151" s="4">
        <v>0</v>
      </c>
      <c r="CZ151" s="4">
        <v>0</v>
      </c>
      <c r="DA151" s="136">
        <f t="shared" ref="DA151:DA166" si="2010">IFERROR(CZ151/CY151,0)</f>
        <v>0</v>
      </c>
      <c r="DB151" s="4">
        <f t="shared" ref="DB151:DB166" si="2011">CY151*FH151</f>
        <v>0</v>
      </c>
      <c r="DC151" s="4">
        <f t="shared" ref="DC151:DC166" si="2012">CZ151*FH151</f>
        <v>0</v>
      </c>
      <c r="DD151" s="136">
        <f t="shared" ref="DD151:DD166" si="2013">IFERROR(DC151/DB151,0)</f>
        <v>0</v>
      </c>
      <c r="DE151" s="31">
        <v>0</v>
      </c>
      <c r="DF151" s="31">
        <v>45</v>
      </c>
      <c r="DG151" s="31">
        <v>723</v>
      </c>
      <c r="DH151" s="48">
        <f t="shared" si="1979"/>
        <v>1.5</v>
      </c>
      <c r="DI151" s="62">
        <v>723</v>
      </c>
      <c r="DJ151" s="62">
        <v>1757411.3</v>
      </c>
      <c r="DK151" s="48">
        <f t="shared" si="1980"/>
        <v>1.5</v>
      </c>
      <c r="DL151" s="62">
        <v>0</v>
      </c>
      <c r="DM151" s="62">
        <v>0</v>
      </c>
      <c r="DN151" s="62">
        <v>723</v>
      </c>
      <c r="DO151" s="62">
        <v>1757411.3</v>
      </c>
      <c r="DP151" s="48">
        <f t="shared" si="1981"/>
        <v>1.5</v>
      </c>
      <c r="DQ151" s="62">
        <v>0</v>
      </c>
      <c r="DR151" s="62">
        <v>0</v>
      </c>
      <c r="DS151" s="62">
        <v>723</v>
      </c>
      <c r="DT151" s="62">
        <v>1757411.3</v>
      </c>
      <c r="DU151" s="48">
        <f t="shared" si="1982"/>
        <v>1.5</v>
      </c>
      <c r="DV151" s="62">
        <v>0</v>
      </c>
      <c r="DW151" s="62">
        <v>0</v>
      </c>
      <c r="DX151" s="62">
        <f t="shared" si="1983"/>
        <v>0</v>
      </c>
      <c r="DY151" s="62">
        <f t="shared" si="1984"/>
        <v>0</v>
      </c>
      <c r="DZ151" s="48">
        <f t="shared" si="1985"/>
        <v>0</v>
      </c>
      <c r="EA151" s="62">
        <f t="shared" si="1986"/>
        <v>0</v>
      </c>
      <c r="EB151" s="62">
        <f t="shared" si="1987"/>
        <v>0</v>
      </c>
      <c r="EC151" s="48">
        <f t="shared" si="1988"/>
        <v>0</v>
      </c>
      <c r="ED151" s="62">
        <f t="shared" si="1989"/>
        <v>0</v>
      </c>
      <c r="EE151" s="62">
        <f t="shared" si="1990"/>
        <v>0</v>
      </c>
      <c r="EF151" s="48">
        <f t="shared" si="1991"/>
        <v>0</v>
      </c>
      <c r="EG151" s="62">
        <f t="shared" si="1992"/>
        <v>0</v>
      </c>
      <c r="EH151" s="62">
        <f t="shared" si="1993"/>
        <v>0</v>
      </c>
      <c r="EI151" s="48">
        <f t="shared" si="1994"/>
        <v>0</v>
      </c>
      <c r="EJ151" s="62">
        <f t="shared" si="1995"/>
        <v>0</v>
      </c>
      <c r="EK151" s="62">
        <f t="shared" si="1996"/>
        <v>0</v>
      </c>
      <c r="EL151" s="48">
        <f t="shared" si="1997"/>
        <v>0</v>
      </c>
      <c r="EM151" s="62">
        <f t="shared" si="1998"/>
        <v>0</v>
      </c>
      <c r="EN151" s="62">
        <f t="shared" si="1999"/>
        <v>0</v>
      </c>
      <c r="EO151" s="48">
        <f t="shared" si="2000"/>
        <v>0</v>
      </c>
      <c r="EP151" s="62">
        <f t="shared" si="1954"/>
        <v>0</v>
      </c>
      <c r="EQ151" s="62">
        <f t="shared" si="1954"/>
        <v>0</v>
      </c>
      <c r="ER151" s="62">
        <f t="shared" si="1954"/>
        <v>0</v>
      </c>
      <c r="ES151" s="62">
        <f t="shared" si="1954"/>
        <v>0</v>
      </c>
      <c r="ET151" s="62">
        <f t="shared" si="1954"/>
        <v>0</v>
      </c>
      <c r="EU151" s="62">
        <f t="shared" si="1954"/>
        <v>0</v>
      </c>
      <c r="EV151" s="31" t="s">
        <v>192</v>
      </c>
      <c r="EW151" s="103">
        <v>0</v>
      </c>
      <c r="EX151" s="31">
        <v>728</v>
      </c>
      <c r="EY151" s="31">
        <v>1.5</v>
      </c>
      <c r="FA151" s="31"/>
      <c r="FB151" s="119"/>
      <c r="FC151" s="119"/>
      <c r="FE151" s="137">
        <v>2430.7199999999998</v>
      </c>
      <c r="FF151" s="137">
        <v>2430.7199999999998</v>
      </c>
      <c r="FG151" s="137">
        <v>2430.7199999999998</v>
      </c>
      <c r="FH151" s="106">
        <v>2430.7199999999998</v>
      </c>
      <c r="FI151" s="107" t="b">
        <f t="shared" si="2001"/>
        <v>1</v>
      </c>
      <c r="FJ151" s="34"/>
      <c r="FK151" s="104" t="s">
        <v>196</v>
      </c>
      <c r="FL151" s="104" t="s">
        <v>522</v>
      </c>
      <c r="FM151" s="104">
        <v>45900</v>
      </c>
      <c r="FN151" s="104">
        <v>0</v>
      </c>
      <c r="FO151" s="104">
        <v>0</v>
      </c>
      <c r="FP151" s="104"/>
      <c r="FQ151" s="104">
        <v>0</v>
      </c>
      <c r="FR151" s="103" t="b">
        <f t="shared" si="1819"/>
        <v>1</v>
      </c>
      <c r="FS151" s="103" t="b">
        <f t="shared" si="1820"/>
        <v>1</v>
      </c>
      <c r="FT151" s="103" t="b">
        <f t="shared" si="1821"/>
        <v>1</v>
      </c>
      <c r="FU151" s="103" t="b">
        <f t="shared" si="1822"/>
        <v>0</v>
      </c>
      <c r="FV151" s="103" t="b">
        <f t="shared" si="1823"/>
        <v>1</v>
      </c>
      <c r="FW151" s="103"/>
      <c r="FX151" s="120" t="b">
        <f t="shared" si="2002"/>
        <v>1</v>
      </c>
      <c r="FY151" s="104" t="s">
        <v>214</v>
      </c>
      <c r="FZ151" s="104" t="b">
        <f t="shared" si="2003"/>
        <v>1</v>
      </c>
      <c r="GA151" s="104">
        <v>0</v>
      </c>
      <c r="GB151" s="104" t="s">
        <v>440</v>
      </c>
      <c r="GD151" s="104" t="s">
        <v>214</v>
      </c>
      <c r="GE151" s="104">
        <v>0</v>
      </c>
      <c r="GF151" s="104" t="e">
        <v>#N/A</v>
      </c>
      <c r="GG151" s="104">
        <v>0</v>
      </c>
      <c r="GH151" s="104" t="b">
        <f t="shared" si="2004"/>
        <v>1</v>
      </c>
      <c r="GI151" s="8" t="b">
        <f t="shared" si="2005"/>
        <v>0</v>
      </c>
    </row>
    <row r="152" spans="1:192" hidden="1" x14ac:dyDescent="0.25">
      <c r="A152" s="130">
        <v>116309</v>
      </c>
      <c r="B152" s="130">
        <v>535239</v>
      </c>
      <c r="C152" s="128" t="s">
        <v>368</v>
      </c>
      <c r="D152" s="130"/>
      <c r="E152" s="130" t="s">
        <v>523</v>
      </c>
      <c r="F152" s="109">
        <v>0</v>
      </c>
      <c r="G152" s="128"/>
      <c r="H152" s="130" t="s">
        <v>188</v>
      </c>
      <c r="I152" s="130" t="s">
        <v>524</v>
      </c>
      <c r="J152" s="130" t="s">
        <v>373</v>
      </c>
      <c r="K152" s="130"/>
      <c r="L152" s="130">
        <v>0</v>
      </c>
      <c r="M152" s="130"/>
      <c r="N152" s="111">
        <v>17929.326666666668</v>
      </c>
      <c r="O152" s="111">
        <v>555809.12666666671</v>
      </c>
      <c r="P152" s="111" t="str">
        <f t="shared" si="1955"/>
        <v>в диапазоне</v>
      </c>
      <c r="Q152" s="95">
        <v>28900</v>
      </c>
      <c r="R152" s="95">
        <f t="shared" si="1956"/>
        <v>182070</v>
      </c>
      <c r="S152" s="131">
        <v>246044</v>
      </c>
      <c r="T152" s="131">
        <v>1646034.36</v>
      </c>
      <c r="U152" s="131">
        <f t="shared" si="1957"/>
        <v>23</v>
      </c>
      <c r="V152" s="113">
        <f t="shared" si="1958"/>
        <v>264000</v>
      </c>
      <c r="W152" s="113">
        <f t="shared" si="1959"/>
        <v>1663200</v>
      </c>
      <c r="X152" s="113">
        <f t="shared" si="1960"/>
        <v>24</v>
      </c>
      <c r="Y152" s="132"/>
      <c r="Z152" s="95">
        <v>264000</v>
      </c>
      <c r="AA152" s="95">
        <v>0</v>
      </c>
      <c r="AB152" s="95">
        <v>0</v>
      </c>
      <c r="AC152" s="95">
        <v>0</v>
      </c>
      <c r="AD152" s="95">
        <v>0</v>
      </c>
      <c r="AE152" s="95">
        <f t="shared" si="1961"/>
        <v>0</v>
      </c>
      <c r="AF152" s="95">
        <f t="shared" si="1962"/>
        <v>0</v>
      </c>
      <c r="AG152" s="114">
        <v>0</v>
      </c>
      <c r="AH152" s="95">
        <f t="shared" si="1963"/>
        <v>264000</v>
      </c>
      <c r="AI152" s="114">
        <f t="shared" si="1964"/>
        <v>1663200</v>
      </c>
      <c r="AJ152" s="133">
        <f t="shared" si="1965"/>
        <v>507750</v>
      </c>
      <c r="AK152" s="133">
        <f t="shared" si="2006"/>
        <v>1416859</v>
      </c>
      <c r="AL152" s="133">
        <f t="shared" si="1966"/>
        <v>2996008</v>
      </c>
      <c r="AM152" s="133">
        <f t="shared" si="1967"/>
        <v>2490480</v>
      </c>
      <c r="AN152" s="133">
        <f t="shared" si="1968"/>
        <v>17.782885226944202</v>
      </c>
      <c r="AO152" s="133" t="str">
        <f t="shared" si="1969"/>
        <v>&lt; 30 дней</v>
      </c>
      <c r="AP152" s="29" t="s">
        <v>185</v>
      </c>
      <c r="AQ152" s="134" t="s">
        <v>186</v>
      </c>
      <c r="AR152" s="29" t="s">
        <v>185</v>
      </c>
      <c r="AS152" s="134" t="s">
        <v>190</v>
      </c>
      <c r="AT152" s="25" t="s">
        <v>185</v>
      </c>
      <c r="AU152" s="14"/>
      <c r="AV152" s="97" t="str">
        <f t="shared" si="1970"/>
        <v>0-02</v>
      </c>
      <c r="AW152" s="117">
        <f t="shared" si="1971"/>
        <v>0</v>
      </c>
      <c r="AX152" s="14"/>
      <c r="AY152" s="25">
        <f t="shared" si="1972"/>
        <v>0</v>
      </c>
      <c r="AZ152" s="130" t="s">
        <v>439</v>
      </c>
      <c r="BA152" s="26" t="s">
        <v>196</v>
      </c>
      <c r="BB152" s="26" t="s">
        <v>525</v>
      </c>
      <c r="BC152" s="27"/>
      <c r="BD152" s="28"/>
      <c r="BE152" s="29">
        <v>0</v>
      </c>
      <c r="BF152" s="32">
        <f t="shared" si="1973"/>
        <v>0</v>
      </c>
      <c r="BG152" s="32">
        <v>0</v>
      </c>
      <c r="BH152" s="32">
        <f t="shared" si="1974"/>
        <v>0</v>
      </c>
      <c r="BI152" s="135">
        <v>0</v>
      </c>
      <c r="BJ152" s="130">
        <v>0</v>
      </c>
      <c r="BK152" s="95">
        <v>175567</v>
      </c>
      <c r="BL152" s="95">
        <v>410376</v>
      </c>
      <c r="BM152" s="95">
        <v>481667</v>
      </c>
      <c r="BN152" s="95">
        <v>464333</v>
      </c>
      <c r="BO152" s="95">
        <v>475274</v>
      </c>
      <c r="BP152" s="95">
        <v>483263</v>
      </c>
      <c r="BQ152" s="133">
        <f t="shared" si="1975"/>
        <v>415080</v>
      </c>
      <c r="BR152" s="95">
        <f t="shared" si="1976"/>
        <v>88433</v>
      </c>
      <c r="BS152" s="133">
        <f t="shared" si="2007"/>
        <v>-321943</v>
      </c>
      <c r="BT152" s="133">
        <f t="shared" si="2007"/>
        <v>-803610</v>
      </c>
      <c r="BU152" s="133">
        <f t="shared" si="2007"/>
        <v>-1267943</v>
      </c>
      <c r="BV152" s="133">
        <f t="shared" si="2007"/>
        <v>-1743217</v>
      </c>
      <c r="BW152" s="133">
        <f t="shared" si="2007"/>
        <v>-2226480</v>
      </c>
      <c r="BX152" s="133">
        <f t="shared" si="2009"/>
        <v>-2641560</v>
      </c>
      <c r="BY152" s="133">
        <f t="shared" si="2009"/>
        <v>-3056640</v>
      </c>
      <c r="BZ152" s="133">
        <f t="shared" si="2009"/>
        <v>-3471720</v>
      </c>
      <c r="CA152" s="133">
        <f t="shared" si="2009"/>
        <v>-3886800</v>
      </c>
      <c r="CB152" s="133">
        <f t="shared" si="2009"/>
        <v>-4301880</v>
      </c>
      <c r="CC152" s="133">
        <f t="shared" si="2009"/>
        <v>-4716960</v>
      </c>
      <c r="CD152" s="133">
        <f t="shared" si="2009"/>
        <v>-5132040</v>
      </c>
      <c r="CE152" s="133">
        <f t="shared" si="2009"/>
        <v>-5547120</v>
      </c>
      <c r="CF152" s="133">
        <f t="shared" si="2009"/>
        <v>-5962200</v>
      </c>
      <c r="CG152" s="133">
        <f t="shared" si="2009"/>
        <v>-6377280</v>
      </c>
      <c r="CH152" s="133">
        <f t="shared" si="2009"/>
        <v>-6792360</v>
      </c>
      <c r="CI152" s="133">
        <f t="shared" si="2009"/>
        <v>-7207440</v>
      </c>
      <c r="CJ152" s="133">
        <f t="shared" si="2009"/>
        <v>-7622520</v>
      </c>
      <c r="CK152" s="133">
        <f t="shared" si="2009"/>
        <v>-8037600</v>
      </c>
      <c r="CL152" s="133">
        <f t="shared" si="2009"/>
        <v>-8452680</v>
      </c>
      <c r="CM152" s="133">
        <f t="shared" si="2009"/>
        <v>-8867760</v>
      </c>
      <c r="CN152" s="133">
        <f t="shared" si="2009"/>
        <v>-9282840</v>
      </c>
      <c r="CO152" s="133">
        <f t="shared" si="2009"/>
        <v>-9697920</v>
      </c>
      <c r="CP152" s="100">
        <v>488300</v>
      </c>
      <c r="CQ152" s="100">
        <v>732158</v>
      </c>
      <c r="CR152" s="100">
        <v>358691</v>
      </c>
      <c r="CS152" s="100">
        <v>440265</v>
      </c>
      <c r="CT152" s="100">
        <v>468844</v>
      </c>
      <c r="CU152" s="100">
        <v>507750</v>
      </c>
      <c r="CV152" s="121">
        <f t="shared" si="1978"/>
        <v>499334.66666666669</v>
      </c>
      <c r="CW152">
        <v>0</v>
      </c>
      <c r="CX152">
        <v>1</v>
      </c>
      <c r="CY152" s="4">
        <v>0</v>
      </c>
      <c r="CZ152" s="4">
        <v>0</v>
      </c>
      <c r="DA152" s="136">
        <f t="shared" si="2010"/>
        <v>0</v>
      </c>
      <c r="DB152" s="4">
        <f t="shared" si="2011"/>
        <v>0</v>
      </c>
      <c r="DC152" s="4">
        <f t="shared" si="2012"/>
        <v>0</v>
      </c>
      <c r="DD152" s="136">
        <f t="shared" si="2013"/>
        <v>0</v>
      </c>
      <c r="DE152" s="31">
        <v>0</v>
      </c>
      <c r="DF152" s="31">
        <v>30</v>
      </c>
      <c r="DG152" s="31">
        <v>0</v>
      </c>
      <c r="DH152" s="48">
        <f t="shared" si="1979"/>
        <v>0</v>
      </c>
      <c r="DI152" s="62">
        <v>91459.934999999998</v>
      </c>
      <c r="DJ152" s="62">
        <v>606138.18200000003</v>
      </c>
      <c r="DK152" s="48">
        <f t="shared" si="1980"/>
        <v>9</v>
      </c>
      <c r="DL152" s="62">
        <v>732158</v>
      </c>
      <c r="DM152" s="62">
        <v>4852225.790000001</v>
      </c>
      <c r="DN152" s="62">
        <v>194321.535</v>
      </c>
      <c r="DO152" s="62">
        <v>1325153.0260000001</v>
      </c>
      <c r="DP152" s="48">
        <f t="shared" si="1981"/>
        <v>18</v>
      </c>
      <c r="DQ152" s="62">
        <v>358691</v>
      </c>
      <c r="DR152" s="62">
        <v>2446051.4</v>
      </c>
      <c r="DS152" s="62">
        <v>399649</v>
      </c>
      <c r="DT152" s="62">
        <v>2725359.6969999997</v>
      </c>
      <c r="DU152" s="48">
        <f t="shared" si="1982"/>
        <v>37</v>
      </c>
      <c r="DV152" s="62">
        <v>440265</v>
      </c>
      <c r="DW152" s="62">
        <v>3002335.7698436812</v>
      </c>
      <c r="DX152" s="62">
        <f t="shared" si="1983"/>
        <v>175567</v>
      </c>
      <c r="DY152" s="62">
        <f t="shared" si="1984"/>
        <v>1106072.0999999999</v>
      </c>
      <c r="DZ152" s="48">
        <f t="shared" si="1985"/>
        <v>16</v>
      </c>
      <c r="EA152" s="62">
        <f t="shared" si="1986"/>
        <v>410376</v>
      </c>
      <c r="EB152" s="62">
        <f t="shared" si="1987"/>
        <v>2585368.7999999998</v>
      </c>
      <c r="EC152" s="48">
        <f t="shared" si="1988"/>
        <v>38</v>
      </c>
      <c r="ED152" s="62">
        <f t="shared" si="1989"/>
        <v>481667</v>
      </c>
      <c r="EE152" s="62">
        <f t="shared" si="1990"/>
        <v>3034502.1</v>
      </c>
      <c r="EF152" s="48">
        <f t="shared" si="1991"/>
        <v>44</v>
      </c>
      <c r="EG152" s="62">
        <f t="shared" si="1992"/>
        <v>464333</v>
      </c>
      <c r="EH152" s="62">
        <f t="shared" si="1993"/>
        <v>2925297.9</v>
      </c>
      <c r="EI152" s="48">
        <f t="shared" si="1994"/>
        <v>43</v>
      </c>
      <c r="EJ152" s="62">
        <f t="shared" si="1995"/>
        <v>475274</v>
      </c>
      <c r="EK152" s="62">
        <f t="shared" si="1996"/>
        <v>2994226.1999999997</v>
      </c>
      <c r="EL152" s="48">
        <f t="shared" si="1997"/>
        <v>44</v>
      </c>
      <c r="EM152" s="62">
        <f t="shared" si="1998"/>
        <v>483263</v>
      </c>
      <c r="EN152" s="62">
        <f t="shared" si="1999"/>
        <v>3044556.9</v>
      </c>
      <c r="EO152" s="48">
        <f t="shared" si="2000"/>
        <v>44</v>
      </c>
      <c r="EP152" s="62">
        <f t="shared" si="1954"/>
        <v>1106072.0999999999</v>
      </c>
      <c r="EQ152" s="62">
        <f t="shared" si="1954"/>
        <v>2585368.7999999998</v>
      </c>
      <c r="ER152" s="62">
        <f t="shared" si="1954"/>
        <v>3034502.1</v>
      </c>
      <c r="ES152" s="62">
        <f t="shared" ref="ES152:EU167" si="2014">BN152*$FH152</f>
        <v>2925297.9</v>
      </c>
      <c r="ET152" s="62">
        <f t="shared" si="2014"/>
        <v>2994226.1999999997</v>
      </c>
      <c r="EU152" s="62">
        <f t="shared" si="2014"/>
        <v>3044556.9</v>
      </c>
      <c r="EV152" s="31" t="s">
        <v>192</v>
      </c>
      <c r="EW152" s="103">
        <v>0</v>
      </c>
      <c r="EX152" s="31">
        <f>EZ152</f>
        <v>11000</v>
      </c>
      <c r="EY152" s="31">
        <f>FA152</f>
        <v>1</v>
      </c>
      <c r="EZ152" s="31">
        <v>11000</v>
      </c>
      <c r="FA152" s="31">
        <v>1</v>
      </c>
      <c r="FB152" s="119"/>
      <c r="FC152" s="119"/>
      <c r="FE152" s="137">
        <v>6.82</v>
      </c>
      <c r="FF152" s="137">
        <v>6.69</v>
      </c>
      <c r="FG152" s="137">
        <v>6.37</v>
      </c>
      <c r="FH152" s="106">
        <v>6.3</v>
      </c>
      <c r="FI152" s="107" t="b">
        <f t="shared" si="2001"/>
        <v>1</v>
      </c>
      <c r="FJ152" s="34"/>
      <c r="FK152" s="104" t="s">
        <v>196</v>
      </c>
      <c r="FL152" s="104" t="s">
        <v>525</v>
      </c>
      <c r="FM152" s="104">
        <v>0</v>
      </c>
      <c r="FN152" s="104">
        <v>0</v>
      </c>
      <c r="FO152" s="104">
        <v>0</v>
      </c>
      <c r="FP152" s="104"/>
      <c r="FQ152" s="104">
        <v>0</v>
      </c>
      <c r="FR152" s="103" t="b">
        <f t="shared" si="1819"/>
        <v>1</v>
      </c>
      <c r="FS152" s="103" t="b">
        <f t="shared" si="1820"/>
        <v>1</v>
      </c>
      <c r="FT152" s="103" t="b">
        <f t="shared" si="1821"/>
        <v>0</v>
      </c>
      <c r="FU152" s="103" t="b">
        <f t="shared" si="1822"/>
        <v>0</v>
      </c>
      <c r="FV152" s="103" t="b">
        <f t="shared" si="1823"/>
        <v>1</v>
      </c>
      <c r="FW152" s="103"/>
      <c r="FX152" s="120" t="b">
        <f t="shared" si="2002"/>
        <v>1</v>
      </c>
      <c r="FY152" s="104" t="s">
        <v>368</v>
      </c>
      <c r="FZ152" s="104" t="b">
        <f t="shared" si="2003"/>
        <v>1</v>
      </c>
      <c r="GA152" s="104">
        <v>0</v>
      </c>
      <c r="GB152" s="104">
        <v>0</v>
      </c>
      <c r="GD152" s="104" t="s">
        <v>368</v>
      </c>
      <c r="GE152" s="104">
        <v>0</v>
      </c>
      <c r="GF152" s="104" t="e">
        <v>#N/A</v>
      </c>
      <c r="GG152" s="104">
        <v>0</v>
      </c>
      <c r="GH152" s="104" t="b">
        <f t="shared" si="2004"/>
        <v>1</v>
      </c>
      <c r="GI152" s="8" t="b">
        <f t="shared" si="2005"/>
        <v>0</v>
      </c>
      <c r="GJ152" s="31" t="s">
        <v>203</v>
      </c>
    </row>
    <row r="153" spans="1:192" hidden="1" x14ac:dyDescent="0.25">
      <c r="A153" s="138">
        <v>112043</v>
      </c>
      <c r="B153" s="138">
        <v>61030</v>
      </c>
      <c r="C153" s="128" t="s">
        <v>368</v>
      </c>
      <c r="D153" s="130"/>
      <c r="E153" s="138" t="s">
        <v>526</v>
      </c>
      <c r="F153" s="124" t="s">
        <v>207</v>
      </c>
      <c r="G153" s="128"/>
      <c r="H153" s="138" t="s">
        <v>227</v>
      </c>
      <c r="I153" s="130" t="s">
        <v>292</v>
      </c>
      <c r="J153" s="138" t="s">
        <v>259</v>
      </c>
      <c r="K153" s="138"/>
      <c r="L153" s="130">
        <v>0</v>
      </c>
      <c r="M153" s="138"/>
      <c r="N153" s="125">
        <v>0</v>
      </c>
      <c r="O153" s="125">
        <v>0</v>
      </c>
      <c r="P153" s="125" t="str">
        <f t="shared" si="1955"/>
        <v>нет минмакс</v>
      </c>
      <c r="Q153" s="95">
        <v>23554</v>
      </c>
      <c r="R153" s="95">
        <f t="shared" si="1956"/>
        <v>849828.32</v>
      </c>
      <c r="S153" s="114">
        <v>46354</v>
      </c>
      <c r="T153" s="114">
        <v>1675233.56</v>
      </c>
      <c r="U153" s="131">
        <f t="shared" si="1957"/>
        <v>235</v>
      </c>
      <c r="V153" s="115">
        <f t="shared" si="1958"/>
        <v>12013</v>
      </c>
      <c r="W153" s="115">
        <f t="shared" si="1959"/>
        <v>433429.04</v>
      </c>
      <c r="X153" s="115">
        <f t="shared" si="1960"/>
        <v>61</v>
      </c>
      <c r="Y153" s="132"/>
      <c r="Z153" s="95">
        <v>12013</v>
      </c>
      <c r="AA153" s="115">
        <v>0</v>
      </c>
      <c r="AB153" s="115">
        <v>0</v>
      </c>
      <c r="AC153" s="95">
        <v>0</v>
      </c>
      <c r="AD153" s="95">
        <v>0</v>
      </c>
      <c r="AE153" s="95">
        <f t="shared" si="1961"/>
        <v>0</v>
      </c>
      <c r="AF153" s="95">
        <f t="shared" si="1962"/>
        <v>0</v>
      </c>
      <c r="AG153" s="114">
        <v>0</v>
      </c>
      <c r="AH153" s="95">
        <f t="shared" si="1963"/>
        <v>12013</v>
      </c>
      <c r="AI153" s="114">
        <f t="shared" si="1964"/>
        <v>433429.04</v>
      </c>
      <c r="AJ153" s="114">
        <f t="shared" si="1965"/>
        <v>11379</v>
      </c>
      <c r="AK153" s="114">
        <f t="shared" si="2006"/>
        <v>68920</v>
      </c>
      <c r="AL153" s="114">
        <f t="shared" si="1966"/>
        <v>96978</v>
      </c>
      <c r="AM153" s="114">
        <f t="shared" si="1967"/>
        <v>124133</v>
      </c>
      <c r="AN153" s="133">
        <f t="shared" si="1968"/>
        <v>67.215969967695941</v>
      </c>
      <c r="AO153" s="133" t="str">
        <f t="shared" si="1969"/>
        <v>&gt; 60 дней (до 70)</v>
      </c>
      <c r="AP153" s="139" t="s">
        <v>185</v>
      </c>
      <c r="AQ153" s="134" t="s">
        <v>198</v>
      </c>
      <c r="AR153" s="138" t="s">
        <v>185</v>
      </c>
      <c r="AS153" s="134" t="s">
        <v>198</v>
      </c>
      <c r="AT153" s="115" t="s">
        <v>185</v>
      </c>
      <c r="AU153" s="138"/>
      <c r="AV153" s="97" t="str">
        <f t="shared" si="1970"/>
        <v>0-02</v>
      </c>
      <c r="AW153" s="126">
        <f t="shared" si="1971"/>
        <v>0</v>
      </c>
      <c r="AX153" s="138"/>
      <c r="AY153" s="115">
        <f t="shared" si="1972"/>
        <v>0</v>
      </c>
      <c r="AZ153" s="130" t="s">
        <v>439</v>
      </c>
      <c r="BA153" s="129" t="s">
        <v>187</v>
      </c>
      <c r="BB153" s="129" t="s">
        <v>187</v>
      </c>
      <c r="BC153" s="140" t="s">
        <v>187</v>
      </c>
      <c r="BD153" s="139" t="s">
        <v>187</v>
      </c>
      <c r="BE153" s="29">
        <v>0</v>
      </c>
      <c r="BF153" s="32">
        <f t="shared" si="1973"/>
        <v>0</v>
      </c>
      <c r="BG153" s="32">
        <v>0</v>
      </c>
      <c r="BH153" s="32">
        <f t="shared" si="1974"/>
        <v>0</v>
      </c>
      <c r="BI153" s="99">
        <v>0</v>
      </c>
      <c r="BJ153" s="130" t="s">
        <v>187</v>
      </c>
      <c r="BK153" s="95">
        <v>14639</v>
      </c>
      <c r="BL153" s="95">
        <v>13000</v>
      </c>
      <c r="BM153" s="95">
        <v>25714</v>
      </c>
      <c r="BN153" s="95">
        <v>24641</v>
      </c>
      <c r="BO153" s="95">
        <v>29940</v>
      </c>
      <c r="BP153" s="95">
        <v>16199</v>
      </c>
      <c r="BQ153" s="133">
        <f t="shared" si="1975"/>
        <v>20688.833333333332</v>
      </c>
      <c r="BR153" s="95">
        <f t="shared" si="1976"/>
        <v>8915</v>
      </c>
      <c r="BS153" s="133">
        <f t="shared" si="2007"/>
        <v>-4085</v>
      </c>
      <c r="BT153" s="133">
        <f t="shared" si="2007"/>
        <v>-29799</v>
      </c>
      <c r="BU153" s="133">
        <f t="shared" si="2007"/>
        <v>-54440</v>
      </c>
      <c r="BV153" s="133">
        <f t="shared" si="2007"/>
        <v>-84380</v>
      </c>
      <c r="BW153" s="133">
        <f t="shared" si="2007"/>
        <v>-100579</v>
      </c>
      <c r="BX153" s="133">
        <f t="shared" si="2009"/>
        <v>-121267.83333333333</v>
      </c>
      <c r="BY153" s="133">
        <f t="shared" si="2009"/>
        <v>-141956.66666666666</v>
      </c>
      <c r="BZ153" s="133">
        <f t="shared" si="2009"/>
        <v>-162645.5</v>
      </c>
      <c r="CA153" s="133">
        <f t="shared" si="2009"/>
        <v>-183334.33333333334</v>
      </c>
      <c r="CB153" s="133">
        <f t="shared" si="2009"/>
        <v>-204023.16666666669</v>
      </c>
      <c r="CC153" s="133">
        <f t="shared" si="2009"/>
        <v>-224712.00000000003</v>
      </c>
      <c r="CD153" s="133">
        <f t="shared" si="2009"/>
        <v>-245400.83333333337</v>
      </c>
      <c r="CE153" s="133">
        <f t="shared" si="2009"/>
        <v>-266089.66666666669</v>
      </c>
      <c r="CF153" s="133">
        <f t="shared" si="2009"/>
        <v>-286778.5</v>
      </c>
      <c r="CG153" s="133">
        <f t="shared" si="2009"/>
        <v>-307467.33333333331</v>
      </c>
      <c r="CH153" s="133">
        <f t="shared" si="2009"/>
        <v>-328156.16666666663</v>
      </c>
      <c r="CI153" s="133">
        <f t="shared" si="2009"/>
        <v>-348844.99999999994</v>
      </c>
      <c r="CJ153" s="133">
        <f t="shared" si="2009"/>
        <v>-369533.83333333326</v>
      </c>
      <c r="CK153" s="133">
        <f t="shared" si="2009"/>
        <v>-390222.66666666657</v>
      </c>
      <c r="CL153" s="133">
        <f t="shared" si="2009"/>
        <v>-410911.49999999988</v>
      </c>
      <c r="CM153" s="133">
        <f t="shared" si="2009"/>
        <v>-431600.3333333332</v>
      </c>
      <c r="CN153" s="133">
        <f t="shared" si="2009"/>
        <v>-452289.16666666651</v>
      </c>
      <c r="CO153" s="133">
        <f t="shared" si="2009"/>
        <v>-472977.99999999983</v>
      </c>
      <c r="CP153" s="100">
        <v>10078</v>
      </c>
      <c r="CQ153" s="100">
        <v>7875</v>
      </c>
      <c r="CR153" s="100">
        <v>10105</v>
      </c>
      <c r="CS153" s="100">
        <v>46120</v>
      </c>
      <c r="CT153" s="100">
        <v>11421</v>
      </c>
      <c r="CU153" s="100">
        <v>11379</v>
      </c>
      <c r="CV153" s="121">
        <f t="shared" si="1978"/>
        <v>16163</v>
      </c>
      <c r="CW153" t="s">
        <v>187</v>
      </c>
      <c r="CX153" t="s">
        <v>187</v>
      </c>
      <c r="CY153" s="4">
        <v>0</v>
      </c>
      <c r="CZ153" s="4">
        <v>0</v>
      </c>
      <c r="DA153" s="136">
        <f t="shared" si="2010"/>
        <v>0</v>
      </c>
      <c r="DB153" s="4">
        <f t="shared" si="2011"/>
        <v>0</v>
      </c>
      <c r="DC153" s="4">
        <f t="shared" si="2012"/>
        <v>0</v>
      </c>
      <c r="DD153" s="136">
        <f t="shared" si="2013"/>
        <v>0</v>
      </c>
      <c r="DE153" s="31">
        <v>0</v>
      </c>
      <c r="DG153" s="31">
        <v>0</v>
      </c>
      <c r="DH153" s="48">
        <f t="shared" si="1979"/>
        <v>0</v>
      </c>
      <c r="DI153" s="62">
        <v>10991.773999999999</v>
      </c>
      <c r="DJ153" s="62">
        <v>378634.4</v>
      </c>
      <c r="DK153" s="48">
        <f t="shared" si="1980"/>
        <v>56</v>
      </c>
      <c r="DL153" s="62">
        <v>7962</v>
      </c>
      <c r="DM153" s="62">
        <v>274069.33467851247</v>
      </c>
      <c r="DN153" s="62">
        <v>39596.786999999997</v>
      </c>
      <c r="DO153" s="62">
        <v>1421551.8759999999</v>
      </c>
      <c r="DP153" s="48">
        <f t="shared" si="1981"/>
        <v>200</v>
      </c>
      <c r="DQ153" s="62">
        <v>10105</v>
      </c>
      <c r="DR153" s="62">
        <v>361990.56864866475</v>
      </c>
      <c r="DS153" s="62">
        <v>29418.193999999996</v>
      </c>
      <c r="DT153" s="62">
        <v>1056151.3149999999</v>
      </c>
      <c r="DU153" s="48">
        <f t="shared" si="1982"/>
        <v>149</v>
      </c>
      <c r="DV153" s="62">
        <v>46120</v>
      </c>
      <c r="DW153" s="62">
        <v>1654460.376228564</v>
      </c>
      <c r="DX153" s="62">
        <f t="shared" si="1983"/>
        <v>0</v>
      </c>
      <c r="DY153" s="62">
        <f t="shared" si="1984"/>
        <v>0</v>
      </c>
      <c r="DZ153" s="48">
        <f t="shared" si="1985"/>
        <v>0</v>
      </c>
      <c r="EA153" s="62">
        <f t="shared" si="1986"/>
        <v>0</v>
      </c>
      <c r="EB153" s="62">
        <f t="shared" si="1987"/>
        <v>0</v>
      </c>
      <c r="EC153" s="48">
        <f t="shared" si="1988"/>
        <v>0</v>
      </c>
      <c r="ED153" s="62">
        <f t="shared" si="1989"/>
        <v>0</v>
      </c>
      <c r="EE153" s="62">
        <f t="shared" si="1990"/>
        <v>0</v>
      </c>
      <c r="EF153" s="48">
        <f t="shared" si="1991"/>
        <v>0</v>
      </c>
      <c r="EG153" s="62">
        <f t="shared" si="1992"/>
        <v>0</v>
      </c>
      <c r="EH153" s="62">
        <f t="shared" si="1993"/>
        <v>0</v>
      </c>
      <c r="EI153" s="48">
        <f t="shared" si="1994"/>
        <v>0</v>
      </c>
      <c r="EJ153" s="62">
        <f t="shared" si="1995"/>
        <v>0</v>
      </c>
      <c r="EK153" s="62">
        <f t="shared" si="1996"/>
        <v>0</v>
      </c>
      <c r="EL153" s="48">
        <f t="shared" si="1997"/>
        <v>0</v>
      </c>
      <c r="EM153" s="62">
        <f t="shared" si="1998"/>
        <v>0</v>
      </c>
      <c r="EN153" s="62">
        <f t="shared" si="1999"/>
        <v>0</v>
      </c>
      <c r="EO153" s="48">
        <f t="shared" si="2000"/>
        <v>0</v>
      </c>
      <c r="EP153" s="62">
        <f t="shared" ref="EP153:ER167" si="2015">BK153*$FH153</f>
        <v>528175.12</v>
      </c>
      <c r="EQ153" s="62">
        <f t="shared" si="2015"/>
        <v>469040</v>
      </c>
      <c r="ER153" s="62">
        <f t="shared" si="2015"/>
        <v>927761.12</v>
      </c>
      <c r="ES153" s="62">
        <f t="shared" si="2014"/>
        <v>889047.27999999991</v>
      </c>
      <c r="ET153" s="62">
        <f t="shared" si="2014"/>
        <v>1080235.2</v>
      </c>
      <c r="EU153" s="62">
        <f t="shared" si="2014"/>
        <v>584459.91999999993</v>
      </c>
      <c r="EV153" s="31" t="s">
        <v>192</v>
      </c>
      <c r="EW153" s="103">
        <v>0</v>
      </c>
      <c r="EX153" s="31">
        <v>198</v>
      </c>
      <c r="EY153" s="31">
        <v>1</v>
      </c>
      <c r="FA153" s="31"/>
      <c r="FB153" s="119"/>
      <c r="FC153" s="119"/>
      <c r="FE153" s="137">
        <v>36.229999999999997</v>
      </c>
      <c r="FF153" s="137">
        <v>36.14</v>
      </c>
      <c r="FG153" s="137">
        <v>36.08</v>
      </c>
      <c r="FH153" s="106">
        <v>36.08</v>
      </c>
      <c r="FI153" s="107" t="b">
        <f t="shared" si="2001"/>
        <v>1</v>
      </c>
      <c r="FJ153" s="34"/>
      <c r="FK153" s="104" t="s">
        <v>187</v>
      </c>
      <c r="FL153" s="104" t="s">
        <v>187</v>
      </c>
      <c r="FM153" s="104" t="s">
        <v>187</v>
      </c>
      <c r="FN153" s="104" t="s">
        <v>187</v>
      </c>
      <c r="FO153" s="104">
        <v>0</v>
      </c>
      <c r="FP153" s="104"/>
      <c r="FQ153" s="104">
        <v>0</v>
      </c>
      <c r="FR153" s="120" t="b">
        <f t="shared" si="1819"/>
        <v>1</v>
      </c>
      <c r="FS153" s="120" t="b">
        <f t="shared" si="1820"/>
        <v>1</v>
      </c>
      <c r="FT153" s="120" t="b">
        <f t="shared" si="1821"/>
        <v>1</v>
      </c>
      <c r="FU153" s="120" t="b">
        <f t="shared" si="1822"/>
        <v>1</v>
      </c>
      <c r="FV153" s="120" t="b">
        <f t="shared" si="1823"/>
        <v>1</v>
      </c>
      <c r="FW153" s="120"/>
      <c r="FX153" s="120" t="b">
        <f t="shared" si="2002"/>
        <v>1</v>
      </c>
      <c r="FY153" s="104" t="s">
        <v>368</v>
      </c>
      <c r="FZ153" s="104" t="b">
        <f t="shared" si="2003"/>
        <v>1</v>
      </c>
      <c r="GA153" s="120">
        <v>0</v>
      </c>
      <c r="GB153" s="120" t="s">
        <v>207</v>
      </c>
      <c r="GC153" s="8"/>
      <c r="GD153" s="104" t="s">
        <v>368</v>
      </c>
      <c r="GE153" s="104">
        <v>0</v>
      </c>
      <c r="GF153" s="104" t="e">
        <v>#N/A</v>
      </c>
      <c r="GG153" s="104">
        <v>0</v>
      </c>
      <c r="GH153" s="120" t="b">
        <f t="shared" si="2004"/>
        <v>1</v>
      </c>
      <c r="GI153" s="8" t="b">
        <f t="shared" si="2005"/>
        <v>0</v>
      </c>
      <c r="GJ153" s="31" t="s">
        <v>203</v>
      </c>
    </row>
    <row r="154" spans="1:192" hidden="1" x14ac:dyDescent="0.25">
      <c r="A154" s="138">
        <v>147115</v>
      </c>
      <c r="B154" s="138">
        <v>147115</v>
      </c>
      <c r="C154" s="128" t="s">
        <v>368</v>
      </c>
      <c r="D154" s="130"/>
      <c r="E154" s="138" t="s">
        <v>527</v>
      </c>
      <c r="F154" s="124" t="s">
        <v>193</v>
      </c>
      <c r="G154" s="128"/>
      <c r="H154" s="138" t="s">
        <v>227</v>
      </c>
      <c r="I154" s="130" t="s">
        <v>292</v>
      </c>
      <c r="J154" s="138" t="s">
        <v>259</v>
      </c>
      <c r="K154" s="138"/>
      <c r="L154" s="130">
        <v>0</v>
      </c>
      <c r="M154" s="138"/>
      <c r="N154" s="125">
        <v>0</v>
      </c>
      <c r="O154" s="125">
        <v>0</v>
      </c>
      <c r="P154" s="125" t="str">
        <f t="shared" si="1955"/>
        <v>нет минмакс</v>
      </c>
      <c r="Q154" s="95">
        <v>50526</v>
      </c>
      <c r="R154" s="95">
        <f t="shared" si="1956"/>
        <v>466860.24</v>
      </c>
      <c r="S154" s="114">
        <v>156142</v>
      </c>
      <c r="T154" s="114">
        <v>1541121.5399999998</v>
      </c>
      <c r="U154" s="131">
        <f t="shared" si="1957"/>
        <v>169</v>
      </c>
      <c r="V154" s="115">
        <f t="shared" si="1958"/>
        <v>170761</v>
      </c>
      <c r="W154" s="115">
        <f t="shared" si="1959"/>
        <v>1577831.6400000001</v>
      </c>
      <c r="X154" s="115">
        <f t="shared" si="1960"/>
        <v>185</v>
      </c>
      <c r="Y154" s="132"/>
      <c r="Z154" s="95">
        <v>170761</v>
      </c>
      <c r="AA154" s="115">
        <v>0</v>
      </c>
      <c r="AB154" s="115">
        <v>0</v>
      </c>
      <c r="AC154" s="95">
        <v>0</v>
      </c>
      <c r="AD154" s="95">
        <v>0</v>
      </c>
      <c r="AE154" s="95">
        <f t="shared" si="1961"/>
        <v>0</v>
      </c>
      <c r="AF154" s="95">
        <f t="shared" si="1962"/>
        <v>0</v>
      </c>
      <c r="AG154" s="114">
        <v>0</v>
      </c>
      <c r="AH154" s="95">
        <f t="shared" si="1963"/>
        <v>170761</v>
      </c>
      <c r="AI154" s="114">
        <f t="shared" si="1964"/>
        <v>1577831.6400000001</v>
      </c>
      <c r="AJ154" s="114">
        <f t="shared" si="1965"/>
        <v>38640</v>
      </c>
      <c r="AK154" s="114">
        <f t="shared" si="2006"/>
        <v>222596</v>
      </c>
      <c r="AL154" s="114">
        <f t="shared" si="1966"/>
        <v>363739</v>
      </c>
      <c r="AM154" s="114">
        <f t="shared" si="1967"/>
        <v>496087</v>
      </c>
      <c r="AN154" s="133">
        <f t="shared" si="1968"/>
        <v>56.6544981021474</v>
      </c>
      <c r="AO154" s="133" t="str">
        <f t="shared" si="1969"/>
        <v>&gt; 30 дней (до 60)</v>
      </c>
      <c r="AP154" s="139" t="s">
        <v>185</v>
      </c>
      <c r="AQ154" s="134" t="s">
        <v>190</v>
      </c>
      <c r="AR154" s="138" t="s">
        <v>185</v>
      </c>
      <c r="AS154" s="134" t="s">
        <v>190</v>
      </c>
      <c r="AT154" s="115" t="s">
        <v>185</v>
      </c>
      <c r="AU154" s="138"/>
      <c r="AV154" s="97" t="str">
        <f t="shared" si="1970"/>
        <v>0-02</v>
      </c>
      <c r="AW154" s="126">
        <f t="shared" si="1971"/>
        <v>0</v>
      </c>
      <c r="AX154" s="138"/>
      <c r="AY154" s="115">
        <f t="shared" si="1972"/>
        <v>0</v>
      </c>
      <c r="AZ154" s="130" t="s">
        <v>439</v>
      </c>
      <c r="BA154" s="129" t="s">
        <v>187</v>
      </c>
      <c r="BB154" s="129" t="s">
        <v>187</v>
      </c>
      <c r="BC154" s="140" t="s">
        <v>187</v>
      </c>
      <c r="BD154" s="139" t="s">
        <v>187</v>
      </c>
      <c r="BE154" s="29">
        <v>0</v>
      </c>
      <c r="BF154" s="32">
        <f t="shared" si="1973"/>
        <v>0</v>
      </c>
      <c r="BG154" s="32">
        <v>0</v>
      </c>
      <c r="BH154" s="32">
        <f t="shared" si="1974"/>
        <v>0</v>
      </c>
      <c r="BI154" s="99">
        <v>0</v>
      </c>
      <c r="BJ154" s="130" t="s">
        <v>187</v>
      </c>
      <c r="BK154" s="95">
        <v>87688</v>
      </c>
      <c r="BL154" s="95">
        <v>91561</v>
      </c>
      <c r="BM154" s="95">
        <v>82210</v>
      </c>
      <c r="BN154" s="95">
        <v>90361</v>
      </c>
      <c r="BO154" s="95">
        <v>79019</v>
      </c>
      <c r="BP154" s="95">
        <v>65248</v>
      </c>
      <c r="BQ154" s="133">
        <f t="shared" si="1975"/>
        <v>82681.166666666672</v>
      </c>
      <c r="BR154" s="95">
        <f t="shared" si="1976"/>
        <v>83073</v>
      </c>
      <c r="BS154" s="133">
        <f t="shared" si="2007"/>
        <v>-8488</v>
      </c>
      <c r="BT154" s="133">
        <f t="shared" si="2007"/>
        <v>-90698</v>
      </c>
      <c r="BU154" s="133">
        <f t="shared" si="2007"/>
        <v>-181059</v>
      </c>
      <c r="BV154" s="133">
        <f t="shared" si="2007"/>
        <v>-260078</v>
      </c>
      <c r="BW154" s="133">
        <f t="shared" si="2007"/>
        <v>-325326</v>
      </c>
      <c r="BX154" s="133">
        <f t="shared" si="2009"/>
        <v>-408007.16666666669</v>
      </c>
      <c r="BY154" s="133">
        <f t="shared" si="2009"/>
        <v>-490688.33333333337</v>
      </c>
      <c r="BZ154" s="133">
        <f t="shared" si="2009"/>
        <v>-573369.5</v>
      </c>
      <c r="CA154" s="133">
        <f t="shared" ref="CA154:CO154" si="2016">BZ154-$BQ154</f>
        <v>-656050.66666666663</v>
      </c>
      <c r="CB154" s="133">
        <f t="shared" si="2016"/>
        <v>-738731.83333333326</v>
      </c>
      <c r="CC154" s="133">
        <f t="shared" si="2016"/>
        <v>-821412.99999999988</v>
      </c>
      <c r="CD154" s="133">
        <f t="shared" si="2016"/>
        <v>-904094.16666666651</v>
      </c>
      <c r="CE154" s="133">
        <f t="shared" si="2016"/>
        <v>-986775.33333333314</v>
      </c>
      <c r="CF154" s="133">
        <f t="shared" si="2016"/>
        <v>-1069456.4999999998</v>
      </c>
      <c r="CG154" s="133">
        <f t="shared" si="2016"/>
        <v>-1152137.6666666665</v>
      </c>
      <c r="CH154" s="133">
        <f t="shared" si="2016"/>
        <v>-1234818.8333333333</v>
      </c>
      <c r="CI154" s="133">
        <f t="shared" si="2016"/>
        <v>-1317500</v>
      </c>
      <c r="CJ154" s="133">
        <f t="shared" si="2016"/>
        <v>-1400181.1666666667</v>
      </c>
      <c r="CK154" s="133">
        <f t="shared" si="2016"/>
        <v>-1482862.3333333335</v>
      </c>
      <c r="CL154" s="133">
        <f t="shared" si="2016"/>
        <v>-1565543.5000000002</v>
      </c>
      <c r="CM154" s="133">
        <f t="shared" si="2016"/>
        <v>-1648224.666666667</v>
      </c>
      <c r="CN154" s="133">
        <f t="shared" si="2016"/>
        <v>-1730905.8333333337</v>
      </c>
      <c r="CO154" s="133">
        <f t="shared" si="2016"/>
        <v>-1813587.0000000005</v>
      </c>
      <c r="CP154" s="100">
        <v>30323</v>
      </c>
      <c r="CQ154" s="100">
        <v>42617</v>
      </c>
      <c r="CR154" s="100">
        <v>68203</v>
      </c>
      <c r="CS154" s="100">
        <v>71607</v>
      </c>
      <c r="CT154" s="100">
        <v>112349</v>
      </c>
      <c r="CU154" s="100">
        <v>38640</v>
      </c>
      <c r="CV154" s="121">
        <f t="shared" si="1978"/>
        <v>60623.166666666664</v>
      </c>
      <c r="CW154" t="s">
        <v>187</v>
      </c>
      <c r="CX154" t="s">
        <v>187</v>
      </c>
      <c r="CY154" s="4">
        <v>0</v>
      </c>
      <c r="CZ154" s="4">
        <v>0</v>
      </c>
      <c r="DA154" s="136">
        <f t="shared" si="2010"/>
        <v>0</v>
      </c>
      <c r="DB154" s="4">
        <f t="shared" si="2011"/>
        <v>0</v>
      </c>
      <c r="DC154" s="4">
        <f t="shared" si="2012"/>
        <v>0</v>
      </c>
      <c r="DD154" s="136">
        <f t="shared" si="2013"/>
        <v>0</v>
      </c>
      <c r="DE154" s="31">
        <v>0</v>
      </c>
      <c r="DG154" s="31">
        <v>0</v>
      </c>
      <c r="DH154" s="48">
        <f t="shared" si="1979"/>
        <v>0</v>
      </c>
      <c r="DI154" s="62">
        <v>88552.160999999993</v>
      </c>
      <c r="DJ154" s="62">
        <v>838001.26799999992</v>
      </c>
      <c r="DK154" s="48">
        <f t="shared" si="1980"/>
        <v>96</v>
      </c>
      <c r="DL154" s="62">
        <v>42625</v>
      </c>
      <c r="DM154" s="62">
        <v>403375.7593332564</v>
      </c>
      <c r="DN154" s="62">
        <v>55358</v>
      </c>
      <c r="DO154" s="62">
        <v>536462.26500000001</v>
      </c>
      <c r="DP154" s="48">
        <f t="shared" si="1981"/>
        <v>60</v>
      </c>
      <c r="DQ154" s="62">
        <v>68228</v>
      </c>
      <c r="DR154" s="62">
        <v>655480.78215864999</v>
      </c>
      <c r="DS154" s="62">
        <v>95135.934999999998</v>
      </c>
      <c r="DT154" s="62">
        <v>922049.21400000004</v>
      </c>
      <c r="DU154" s="48">
        <f t="shared" si="1982"/>
        <v>103</v>
      </c>
      <c r="DV154" s="62">
        <v>71607</v>
      </c>
      <c r="DW154" s="62">
        <v>687943.54791980481</v>
      </c>
      <c r="DX154" s="62">
        <f t="shared" si="1983"/>
        <v>0</v>
      </c>
      <c r="DY154" s="62">
        <f t="shared" si="1984"/>
        <v>0</v>
      </c>
      <c r="DZ154" s="48">
        <f t="shared" si="1985"/>
        <v>0</v>
      </c>
      <c r="EA154" s="62">
        <f t="shared" si="1986"/>
        <v>0</v>
      </c>
      <c r="EB154" s="62">
        <f t="shared" si="1987"/>
        <v>0</v>
      </c>
      <c r="EC154" s="48">
        <f t="shared" si="1988"/>
        <v>0</v>
      </c>
      <c r="ED154" s="62">
        <f t="shared" si="1989"/>
        <v>0</v>
      </c>
      <c r="EE154" s="62">
        <f t="shared" si="1990"/>
        <v>0</v>
      </c>
      <c r="EF154" s="48">
        <f t="shared" si="1991"/>
        <v>0</v>
      </c>
      <c r="EG154" s="62">
        <f t="shared" si="1992"/>
        <v>0</v>
      </c>
      <c r="EH154" s="62">
        <f t="shared" si="1993"/>
        <v>0</v>
      </c>
      <c r="EI154" s="48">
        <f t="shared" si="1994"/>
        <v>0</v>
      </c>
      <c r="EJ154" s="62">
        <f t="shared" si="1995"/>
        <v>0</v>
      </c>
      <c r="EK154" s="62">
        <f t="shared" si="1996"/>
        <v>0</v>
      </c>
      <c r="EL154" s="48">
        <f t="shared" si="1997"/>
        <v>0</v>
      </c>
      <c r="EM154" s="62">
        <f t="shared" si="1998"/>
        <v>0</v>
      </c>
      <c r="EN154" s="62">
        <f t="shared" si="1999"/>
        <v>0</v>
      </c>
      <c r="EO154" s="48">
        <f t="shared" si="2000"/>
        <v>0</v>
      </c>
      <c r="EP154" s="62">
        <f t="shared" si="2015"/>
        <v>810237.12</v>
      </c>
      <c r="EQ154" s="62">
        <f t="shared" si="2015"/>
        <v>846023.64</v>
      </c>
      <c r="ER154" s="62">
        <f t="shared" si="2015"/>
        <v>759620.4</v>
      </c>
      <c r="ES154" s="62">
        <f t="shared" si="2014"/>
        <v>834935.64</v>
      </c>
      <c r="ET154" s="62">
        <f t="shared" si="2014"/>
        <v>730135.56</v>
      </c>
      <c r="EU154" s="62">
        <f t="shared" si="2014"/>
        <v>602891.52000000002</v>
      </c>
      <c r="EV154" s="31" t="s">
        <v>192</v>
      </c>
      <c r="EW154" s="103">
        <v>0</v>
      </c>
      <c r="EX154" s="31">
        <v>924</v>
      </c>
      <c r="EY154" s="31">
        <v>1</v>
      </c>
      <c r="FA154" s="31"/>
      <c r="FB154" s="119"/>
      <c r="FC154" s="119"/>
      <c r="FE154" s="137">
        <v>9.74</v>
      </c>
      <c r="FF154" s="137">
        <v>9.8699999999999992</v>
      </c>
      <c r="FG154" s="137">
        <v>9.84</v>
      </c>
      <c r="FH154" s="106">
        <v>9.24</v>
      </c>
      <c r="FI154" s="107" t="b">
        <f t="shared" si="2001"/>
        <v>1</v>
      </c>
      <c r="FJ154" s="34"/>
      <c r="FK154" s="104" t="s">
        <v>187</v>
      </c>
      <c r="FL154" s="104" t="s">
        <v>187</v>
      </c>
      <c r="FM154" s="104" t="s">
        <v>187</v>
      </c>
      <c r="FN154" s="104" t="s">
        <v>187</v>
      </c>
      <c r="FO154" s="104">
        <v>0</v>
      </c>
      <c r="FP154" s="104"/>
      <c r="FQ154" s="104">
        <v>0</v>
      </c>
      <c r="FR154" s="120" t="b">
        <f t="shared" si="1819"/>
        <v>1</v>
      </c>
      <c r="FS154" s="120" t="b">
        <f t="shared" si="1820"/>
        <v>1</v>
      </c>
      <c r="FT154" s="120" t="b">
        <f t="shared" si="1821"/>
        <v>1</v>
      </c>
      <c r="FU154" s="120" t="b">
        <f t="shared" si="1822"/>
        <v>1</v>
      </c>
      <c r="FV154" s="120" t="b">
        <f t="shared" si="1823"/>
        <v>1</v>
      </c>
      <c r="FW154" s="120"/>
      <c r="FX154" s="120" t="b">
        <f t="shared" si="2002"/>
        <v>1</v>
      </c>
      <c r="FY154" s="104" t="s">
        <v>368</v>
      </c>
      <c r="FZ154" s="104" t="b">
        <f t="shared" si="2003"/>
        <v>1</v>
      </c>
      <c r="GA154" s="120">
        <v>0</v>
      </c>
      <c r="GB154" s="120" t="s">
        <v>193</v>
      </c>
      <c r="GC154" s="8"/>
      <c r="GD154" s="104" t="s">
        <v>368</v>
      </c>
      <c r="GE154" s="104">
        <v>0</v>
      </c>
      <c r="GF154" s="104" t="e">
        <v>#N/A</v>
      </c>
      <c r="GG154" s="104">
        <v>0</v>
      </c>
      <c r="GH154" s="120" t="b">
        <f t="shared" si="2004"/>
        <v>1</v>
      </c>
      <c r="GI154" s="8" t="b">
        <f t="shared" si="2005"/>
        <v>0</v>
      </c>
      <c r="GJ154" s="31" t="s">
        <v>203</v>
      </c>
    </row>
    <row r="155" spans="1:192" hidden="1" x14ac:dyDescent="0.25">
      <c r="A155" s="138">
        <v>163427</v>
      </c>
      <c r="B155" s="138">
        <v>0</v>
      </c>
      <c r="C155" s="128" t="s">
        <v>368</v>
      </c>
      <c r="D155" s="130"/>
      <c r="E155" s="138" t="s">
        <v>528</v>
      </c>
      <c r="F155" s="124" t="s">
        <v>193</v>
      </c>
      <c r="G155" s="128"/>
      <c r="H155" s="138" t="s">
        <v>227</v>
      </c>
      <c r="I155" s="130" t="s">
        <v>281</v>
      </c>
      <c r="J155" s="138" t="s">
        <v>259</v>
      </c>
      <c r="K155" s="138"/>
      <c r="L155" s="130">
        <v>0</v>
      </c>
      <c r="M155" s="138"/>
      <c r="N155" s="125">
        <v>0</v>
      </c>
      <c r="O155" s="125">
        <v>0</v>
      </c>
      <c r="P155" s="125" t="str">
        <f t="shared" si="1955"/>
        <v>нет минмакс</v>
      </c>
      <c r="Q155" s="95">
        <v>728548.3984375</v>
      </c>
      <c r="R155" s="95">
        <f t="shared" si="1956"/>
        <v>5274690.4046875006</v>
      </c>
      <c r="S155" s="114">
        <v>191405</v>
      </c>
      <c r="T155" s="114">
        <v>1504443.3</v>
      </c>
      <c r="U155" s="131">
        <f t="shared" si="1957"/>
        <v>111</v>
      </c>
      <c r="V155" s="115">
        <f t="shared" si="1958"/>
        <v>530904</v>
      </c>
      <c r="W155" s="115">
        <f t="shared" si="1959"/>
        <v>3843744.96</v>
      </c>
      <c r="X155" s="115">
        <f t="shared" si="1960"/>
        <v>308</v>
      </c>
      <c r="Y155" s="132"/>
      <c r="Z155" s="95">
        <v>530904</v>
      </c>
      <c r="AA155" s="115">
        <v>0</v>
      </c>
      <c r="AB155" s="115">
        <v>0</v>
      </c>
      <c r="AC155" s="95">
        <v>0</v>
      </c>
      <c r="AD155" s="95">
        <v>0</v>
      </c>
      <c r="AE155" s="95">
        <f t="shared" si="1961"/>
        <v>0</v>
      </c>
      <c r="AF155" s="95">
        <f t="shared" si="1962"/>
        <v>0</v>
      </c>
      <c r="AG155" s="114">
        <v>0</v>
      </c>
      <c r="AH155" s="95">
        <f t="shared" si="1963"/>
        <v>530904</v>
      </c>
      <c r="AI155" s="114">
        <f t="shared" si="1964"/>
        <v>3843744.96</v>
      </c>
      <c r="AJ155" s="114">
        <f t="shared" si="1965"/>
        <v>215484</v>
      </c>
      <c r="AK155" s="114">
        <f t="shared" si="2006"/>
        <v>735118</v>
      </c>
      <c r="AL155" s="114">
        <f t="shared" si="1966"/>
        <v>1296511</v>
      </c>
      <c r="AM155" s="114">
        <f t="shared" si="1967"/>
        <v>2239478</v>
      </c>
      <c r="AN155" s="133">
        <f t="shared" si="1968"/>
        <v>15.384344030171318</v>
      </c>
      <c r="AO155" s="133" t="str">
        <f t="shared" si="1969"/>
        <v>&lt; 30 дней</v>
      </c>
      <c r="AP155" s="139" t="s">
        <v>185</v>
      </c>
      <c r="AQ155" s="134" t="s">
        <v>186</v>
      </c>
      <c r="AR155" s="138" t="s">
        <v>185</v>
      </c>
      <c r="AS155" s="134" t="s">
        <v>198</v>
      </c>
      <c r="AT155" s="115" t="s">
        <v>185</v>
      </c>
      <c r="AU155" s="138"/>
      <c r="AV155" s="97" t="str">
        <f t="shared" si="1970"/>
        <v>0-03</v>
      </c>
      <c r="AW155" s="126">
        <f t="shared" si="1971"/>
        <v>0</v>
      </c>
      <c r="AX155" s="138"/>
      <c r="AY155" s="115">
        <f t="shared" si="1972"/>
        <v>0</v>
      </c>
      <c r="AZ155" s="130" t="s">
        <v>439</v>
      </c>
      <c r="BA155" s="129" t="s">
        <v>187</v>
      </c>
      <c r="BB155" s="129" t="s">
        <v>187</v>
      </c>
      <c r="BC155" s="140" t="s">
        <v>187</v>
      </c>
      <c r="BD155" s="139" t="s">
        <v>187</v>
      </c>
      <c r="BE155" s="29">
        <v>0</v>
      </c>
      <c r="BF155" s="32">
        <f t="shared" si="1973"/>
        <v>0</v>
      </c>
      <c r="BG155" s="32">
        <v>0</v>
      </c>
      <c r="BH155" s="32">
        <f t="shared" si="1974"/>
        <v>0</v>
      </c>
      <c r="BI155" s="99">
        <v>0</v>
      </c>
      <c r="BJ155" s="130" t="s">
        <v>187</v>
      </c>
      <c r="BK155" s="95">
        <v>377735</v>
      </c>
      <c r="BL155" s="95">
        <v>328254</v>
      </c>
      <c r="BM155" s="95">
        <v>381334</v>
      </c>
      <c r="BN155" s="95">
        <v>387460</v>
      </c>
      <c r="BO155" s="95">
        <v>383420</v>
      </c>
      <c r="BP155" s="95">
        <v>381275</v>
      </c>
      <c r="BQ155" s="133">
        <f t="shared" si="1975"/>
        <v>373246.33333333331</v>
      </c>
      <c r="BR155" s="95">
        <f t="shared" si="1976"/>
        <v>350813.3984375</v>
      </c>
      <c r="BS155" s="133">
        <f t="shared" si="2007"/>
        <v>22559.3984375</v>
      </c>
      <c r="BT155" s="133">
        <f t="shared" si="2007"/>
        <v>-358774.6015625</v>
      </c>
      <c r="BU155" s="133">
        <f t="shared" si="2007"/>
        <v>-746234.6015625</v>
      </c>
      <c r="BV155" s="133">
        <f t="shared" si="2007"/>
        <v>-1129654.6015625</v>
      </c>
      <c r="BW155" s="133">
        <f t="shared" si="2007"/>
        <v>-1510929.6015625</v>
      </c>
      <c r="BX155" s="133">
        <f t="shared" ref="BX155:CO158" si="2017">BW155-$BQ155</f>
        <v>-1884175.9348958333</v>
      </c>
      <c r="BY155" s="133">
        <f t="shared" si="2017"/>
        <v>-2257422.2682291665</v>
      </c>
      <c r="BZ155" s="133">
        <f t="shared" si="2017"/>
        <v>-2630668.6015625</v>
      </c>
      <c r="CA155" s="133">
        <f t="shared" si="2017"/>
        <v>-3003914.9348958335</v>
      </c>
      <c r="CB155" s="133">
        <f t="shared" si="2017"/>
        <v>-3377161.268229167</v>
      </c>
      <c r="CC155" s="133">
        <f t="shared" si="2017"/>
        <v>-3750407.6015625005</v>
      </c>
      <c r="CD155" s="133">
        <f t="shared" si="2017"/>
        <v>-4123653.934895834</v>
      </c>
      <c r="CE155" s="133">
        <f t="shared" si="2017"/>
        <v>-4496900.268229167</v>
      </c>
      <c r="CF155" s="133">
        <f t="shared" si="2017"/>
        <v>-4870146.6015625</v>
      </c>
      <c r="CG155" s="133">
        <f t="shared" si="2017"/>
        <v>-5243392.934895833</v>
      </c>
      <c r="CH155" s="133">
        <f t="shared" si="2017"/>
        <v>-5616639.268229166</v>
      </c>
      <c r="CI155" s="133">
        <f t="shared" si="2017"/>
        <v>-5989885.6015624991</v>
      </c>
      <c r="CJ155" s="133">
        <f t="shared" si="2017"/>
        <v>-6363131.9348958321</v>
      </c>
      <c r="CK155" s="133">
        <f t="shared" si="2017"/>
        <v>-6736378.2682291651</v>
      </c>
      <c r="CL155" s="133">
        <f t="shared" si="2017"/>
        <v>-7109624.6015624981</v>
      </c>
      <c r="CM155" s="133">
        <f t="shared" si="2017"/>
        <v>-7482870.9348958312</v>
      </c>
      <c r="CN155" s="133">
        <f t="shared" si="2017"/>
        <v>-7856117.2682291642</v>
      </c>
      <c r="CO155" s="133">
        <f t="shared" si="2017"/>
        <v>-8229363.6015624972</v>
      </c>
      <c r="CP155" s="100">
        <v>197423</v>
      </c>
      <c r="CQ155" s="100">
        <v>202623</v>
      </c>
      <c r="CR155" s="100">
        <v>161347</v>
      </c>
      <c r="CS155" s="100">
        <v>346405</v>
      </c>
      <c r="CT155" s="100">
        <v>173229</v>
      </c>
      <c r="CU155" s="100">
        <v>215484</v>
      </c>
      <c r="CV155" s="121">
        <f t="shared" si="1978"/>
        <v>216085.16666666666</v>
      </c>
      <c r="CW155" t="s">
        <v>187</v>
      </c>
      <c r="CX155" t="s">
        <v>187</v>
      </c>
      <c r="CY155" s="4">
        <v>0</v>
      </c>
      <c r="CZ155" s="4">
        <v>0</v>
      </c>
      <c r="DA155" s="136">
        <f t="shared" si="2010"/>
        <v>0</v>
      </c>
      <c r="DB155" s="4">
        <f t="shared" si="2011"/>
        <v>0</v>
      </c>
      <c r="DC155" s="4">
        <f t="shared" si="2012"/>
        <v>0</v>
      </c>
      <c r="DD155" s="136">
        <f t="shared" si="2013"/>
        <v>0</v>
      </c>
      <c r="DE155" s="31">
        <v>0</v>
      </c>
      <c r="DG155" s="31">
        <v>0</v>
      </c>
      <c r="DH155" s="48">
        <f t="shared" si="1979"/>
        <v>0</v>
      </c>
      <c r="DI155" s="62">
        <v>164313.71000000002</v>
      </c>
      <c r="DJ155" s="62">
        <v>1204173.649</v>
      </c>
      <c r="DK155" s="48">
        <f t="shared" si="1980"/>
        <v>96</v>
      </c>
      <c r="DL155" s="62">
        <v>202739</v>
      </c>
      <c r="DM155" s="62">
        <v>1485786.5988994355</v>
      </c>
      <c r="DN155" s="62">
        <v>319850.39199999993</v>
      </c>
      <c r="DO155" s="62">
        <v>2511170.5780000002</v>
      </c>
      <c r="DP155" s="48">
        <f t="shared" si="1981"/>
        <v>186</v>
      </c>
      <c r="DQ155" s="62">
        <v>161686</v>
      </c>
      <c r="DR155" s="62">
        <v>1257685.0394525786</v>
      </c>
      <c r="DS155" s="62">
        <v>389451.96799999999</v>
      </c>
      <c r="DT155" s="62">
        <v>3124458.8939999994</v>
      </c>
      <c r="DU155" s="48">
        <f t="shared" si="1982"/>
        <v>226</v>
      </c>
      <c r="DV155" s="62">
        <v>345693</v>
      </c>
      <c r="DW155" s="62">
        <v>2680140.1097560539</v>
      </c>
      <c r="DX155" s="62">
        <f t="shared" si="1983"/>
        <v>0</v>
      </c>
      <c r="DY155" s="62">
        <f t="shared" si="1984"/>
        <v>0</v>
      </c>
      <c r="DZ155" s="48">
        <f t="shared" si="1985"/>
        <v>0</v>
      </c>
      <c r="EA155" s="62">
        <f t="shared" si="1986"/>
        <v>0</v>
      </c>
      <c r="EB155" s="62">
        <f t="shared" si="1987"/>
        <v>0</v>
      </c>
      <c r="EC155" s="48">
        <f t="shared" si="1988"/>
        <v>0</v>
      </c>
      <c r="ED155" s="62">
        <f t="shared" si="1989"/>
        <v>0</v>
      </c>
      <c r="EE155" s="62">
        <f t="shared" si="1990"/>
        <v>0</v>
      </c>
      <c r="EF155" s="48">
        <f t="shared" si="1991"/>
        <v>0</v>
      </c>
      <c r="EG155" s="62">
        <f t="shared" si="1992"/>
        <v>0</v>
      </c>
      <c r="EH155" s="62">
        <f t="shared" si="1993"/>
        <v>0</v>
      </c>
      <c r="EI155" s="48">
        <f t="shared" si="1994"/>
        <v>0</v>
      </c>
      <c r="EJ155" s="62">
        <f t="shared" si="1995"/>
        <v>0</v>
      </c>
      <c r="EK155" s="62">
        <f t="shared" si="1996"/>
        <v>0</v>
      </c>
      <c r="EL155" s="48">
        <f t="shared" si="1997"/>
        <v>0</v>
      </c>
      <c r="EM155" s="62">
        <f t="shared" si="1998"/>
        <v>0</v>
      </c>
      <c r="EN155" s="62">
        <f t="shared" si="1999"/>
        <v>0</v>
      </c>
      <c r="EO155" s="48">
        <f t="shared" si="2000"/>
        <v>0</v>
      </c>
      <c r="EP155" s="62">
        <f t="shared" si="2015"/>
        <v>2734801.4</v>
      </c>
      <c r="EQ155" s="62">
        <f t="shared" si="2015"/>
        <v>2376558.96</v>
      </c>
      <c r="ER155" s="62">
        <f t="shared" si="2015"/>
        <v>2760858.16</v>
      </c>
      <c r="ES155" s="62">
        <f t="shared" si="2014"/>
        <v>2805210.4</v>
      </c>
      <c r="ET155" s="62">
        <f t="shared" si="2014"/>
        <v>2775960.8000000003</v>
      </c>
      <c r="EU155" s="62">
        <f t="shared" si="2014"/>
        <v>2760431</v>
      </c>
      <c r="EV155" s="31" t="s">
        <v>192</v>
      </c>
      <c r="EW155" s="103">
        <v>0</v>
      </c>
      <c r="EX155" s="31">
        <v>1728</v>
      </c>
      <c r="EY155" s="31">
        <v>1</v>
      </c>
      <c r="FA155" s="31"/>
      <c r="FB155" s="119"/>
      <c r="FC155" s="119"/>
      <c r="FE155" s="137">
        <v>7.88</v>
      </c>
      <c r="FF155" s="137">
        <v>7.86</v>
      </c>
      <c r="FG155" s="137">
        <v>7.74</v>
      </c>
      <c r="FH155" s="106">
        <v>7.24</v>
      </c>
      <c r="FI155" s="107" t="b">
        <f t="shared" si="2001"/>
        <v>1</v>
      </c>
      <c r="FJ155" s="34"/>
      <c r="FK155" s="104" t="s">
        <v>187</v>
      </c>
      <c r="FL155" s="104" t="s">
        <v>187</v>
      </c>
      <c r="FM155" s="104" t="s">
        <v>187</v>
      </c>
      <c r="FN155" s="104" t="s">
        <v>187</v>
      </c>
      <c r="FO155" s="104">
        <v>0</v>
      </c>
      <c r="FP155" s="104"/>
      <c r="FQ155" s="104">
        <v>0</v>
      </c>
      <c r="FR155" s="120" t="b">
        <f t="shared" si="1819"/>
        <v>1</v>
      </c>
      <c r="FS155" s="120" t="b">
        <f t="shared" si="1820"/>
        <v>1</v>
      </c>
      <c r="FT155" s="120" t="b">
        <f t="shared" si="1821"/>
        <v>1</v>
      </c>
      <c r="FU155" s="120" t="b">
        <f t="shared" si="1822"/>
        <v>1</v>
      </c>
      <c r="FV155" s="120" t="b">
        <f t="shared" si="1823"/>
        <v>1</v>
      </c>
      <c r="FW155" s="120"/>
      <c r="FX155" s="120" t="b">
        <f t="shared" si="2002"/>
        <v>1</v>
      </c>
      <c r="FY155" s="104" t="s">
        <v>368</v>
      </c>
      <c r="FZ155" s="104" t="b">
        <f t="shared" si="2003"/>
        <v>1</v>
      </c>
      <c r="GA155" s="120">
        <v>0</v>
      </c>
      <c r="GB155" s="120" t="s">
        <v>193</v>
      </c>
      <c r="GC155" s="8"/>
      <c r="GD155" s="104" t="s">
        <v>368</v>
      </c>
      <c r="GE155" s="104">
        <v>0</v>
      </c>
      <c r="GF155" s="104" t="e">
        <v>#N/A</v>
      </c>
      <c r="GG155" s="104">
        <v>0</v>
      </c>
      <c r="GH155" s="120" t="b">
        <f t="shared" si="2004"/>
        <v>1</v>
      </c>
      <c r="GI155" s="8" t="b">
        <f t="shared" si="2005"/>
        <v>0</v>
      </c>
      <c r="GJ155" s="31" t="s">
        <v>203</v>
      </c>
    </row>
    <row r="156" spans="1:192" hidden="1" x14ac:dyDescent="0.25">
      <c r="A156" s="138">
        <v>138423</v>
      </c>
      <c r="B156" s="138">
        <v>138423</v>
      </c>
      <c r="C156" s="128" t="s">
        <v>368</v>
      </c>
      <c r="D156" s="130"/>
      <c r="E156" s="138" t="s">
        <v>529</v>
      </c>
      <c r="F156" s="124" t="s">
        <v>193</v>
      </c>
      <c r="G156" s="128"/>
      <c r="H156" s="138" t="s">
        <v>227</v>
      </c>
      <c r="I156" s="130" t="s">
        <v>292</v>
      </c>
      <c r="J156" s="138" t="s">
        <v>259</v>
      </c>
      <c r="K156" s="138"/>
      <c r="L156" s="130">
        <v>0</v>
      </c>
      <c r="M156" s="138"/>
      <c r="N156" s="125">
        <v>0</v>
      </c>
      <c r="O156" s="125">
        <v>0</v>
      </c>
      <c r="P156" s="125" t="str">
        <f t="shared" si="1955"/>
        <v>нет минмакс</v>
      </c>
      <c r="Q156" s="95">
        <v>4810</v>
      </c>
      <c r="R156" s="95">
        <f t="shared" si="1956"/>
        <v>171236</v>
      </c>
      <c r="S156" s="114">
        <v>38487</v>
      </c>
      <c r="T156" s="114">
        <v>1453653.9900000002</v>
      </c>
      <c r="U156" s="131">
        <f t="shared" si="1957"/>
        <v>172</v>
      </c>
      <c r="V156" s="115">
        <f t="shared" si="1958"/>
        <v>8528</v>
      </c>
      <c r="W156" s="115">
        <f t="shared" si="1959"/>
        <v>303596.79999999999</v>
      </c>
      <c r="X156" s="115">
        <f t="shared" si="1960"/>
        <v>39</v>
      </c>
      <c r="Y156" s="132"/>
      <c r="Z156" s="95">
        <v>8528</v>
      </c>
      <c r="AA156" s="115">
        <v>0</v>
      </c>
      <c r="AB156" s="115">
        <v>0</v>
      </c>
      <c r="AC156" s="95">
        <v>0</v>
      </c>
      <c r="AD156" s="95">
        <v>0</v>
      </c>
      <c r="AE156" s="95">
        <f t="shared" si="1961"/>
        <v>0</v>
      </c>
      <c r="AF156" s="95">
        <f t="shared" si="1962"/>
        <v>0</v>
      </c>
      <c r="AG156" s="114">
        <v>0</v>
      </c>
      <c r="AH156" s="95">
        <f t="shared" si="1963"/>
        <v>8528</v>
      </c>
      <c r="AI156" s="114">
        <f t="shared" si="1964"/>
        <v>303596.79999999999</v>
      </c>
      <c r="AJ156" s="114">
        <f t="shared" si="1965"/>
        <v>98263</v>
      </c>
      <c r="AK156" s="114">
        <f t="shared" si="2006"/>
        <v>306096</v>
      </c>
      <c r="AL156" s="114">
        <f t="shared" si="1966"/>
        <v>497971</v>
      </c>
      <c r="AM156" s="114">
        <f t="shared" si="1967"/>
        <v>822701</v>
      </c>
      <c r="AN156" s="133">
        <f t="shared" si="1968"/>
        <v>8.4206291228526524</v>
      </c>
      <c r="AO156" s="133" t="str">
        <f t="shared" si="1969"/>
        <v>&lt; 30 дней</v>
      </c>
      <c r="AP156" s="139" t="s">
        <v>185</v>
      </c>
      <c r="AQ156" s="134" t="s">
        <v>186</v>
      </c>
      <c r="AR156" s="138" t="s">
        <v>185</v>
      </c>
      <c r="AS156" s="134" t="s">
        <v>186</v>
      </c>
      <c r="AT156" s="115" t="s">
        <v>185</v>
      </c>
      <c r="AU156" s="138"/>
      <c r="AV156" s="97" t="str">
        <f t="shared" si="1970"/>
        <v>0-01</v>
      </c>
      <c r="AW156" s="126">
        <f t="shared" si="1971"/>
        <v>0</v>
      </c>
      <c r="AX156" s="138"/>
      <c r="AY156" s="115">
        <f t="shared" si="1972"/>
        <v>0</v>
      </c>
      <c r="AZ156" s="130" t="s">
        <v>439</v>
      </c>
      <c r="BA156" s="129" t="s">
        <v>187</v>
      </c>
      <c r="BB156" s="129" t="s">
        <v>187</v>
      </c>
      <c r="BC156" s="140" t="s">
        <v>187</v>
      </c>
      <c r="BD156" s="139" t="s">
        <v>187</v>
      </c>
      <c r="BE156" s="29">
        <v>0</v>
      </c>
      <c r="BF156" s="32">
        <f t="shared" si="1973"/>
        <v>0</v>
      </c>
      <c r="BG156" s="32">
        <v>0</v>
      </c>
      <c r="BH156" s="32">
        <f t="shared" si="1974"/>
        <v>0</v>
      </c>
      <c r="BI156" s="99">
        <v>0</v>
      </c>
      <c r="BJ156" s="130" t="s">
        <v>187</v>
      </c>
      <c r="BK156" s="95">
        <v>112458</v>
      </c>
      <c r="BL156" s="95">
        <v>102382</v>
      </c>
      <c r="BM156" s="95">
        <v>193750</v>
      </c>
      <c r="BN156" s="95">
        <v>226130</v>
      </c>
      <c r="BO156" s="95">
        <v>117221</v>
      </c>
      <c r="BP156" s="95">
        <v>70760</v>
      </c>
      <c r="BQ156" s="133">
        <f t="shared" si="1975"/>
        <v>137116.83333333334</v>
      </c>
      <c r="BR156" s="95">
        <f t="shared" si="1976"/>
        <v>-103930</v>
      </c>
      <c r="BS156" s="133">
        <f t="shared" si="2007"/>
        <v>-206312</v>
      </c>
      <c r="BT156" s="133">
        <f t="shared" si="2007"/>
        <v>-400062</v>
      </c>
      <c r="BU156" s="133">
        <f t="shared" si="2007"/>
        <v>-626192</v>
      </c>
      <c r="BV156" s="133">
        <f t="shared" si="2007"/>
        <v>-743413</v>
      </c>
      <c r="BW156" s="133">
        <f t="shared" si="2007"/>
        <v>-814173</v>
      </c>
      <c r="BX156" s="133">
        <f t="shared" si="2017"/>
        <v>-951289.83333333337</v>
      </c>
      <c r="BY156" s="133">
        <f t="shared" si="2017"/>
        <v>-1088406.6666666667</v>
      </c>
      <c r="BZ156" s="133">
        <f t="shared" si="2017"/>
        <v>-1225523.5</v>
      </c>
      <c r="CA156" s="133">
        <f t="shared" si="2017"/>
        <v>-1362640.3333333333</v>
      </c>
      <c r="CB156" s="133">
        <f t="shared" si="2017"/>
        <v>-1499757.1666666665</v>
      </c>
      <c r="CC156" s="133">
        <f t="shared" si="2017"/>
        <v>-1636873.9999999998</v>
      </c>
      <c r="CD156" s="133">
        <f t="shared" si="2017"/>
        <v>-1773990.833333333</v>
      </c>
      <c r="CE156" s="133">
        <f t="shared" si="2017"/>
        <v>-1911107.6666666663</v>
      </c>
      <c r="CF156" s="133">
        <f t="shared" si="2017"/>
        <v>-2048224.4999999995</v>
      </c>
      <c r="CG156" s="133">
        <f t="shared" si="2017"/>
        <v>-2185341.333333333</v>
      </c>
      <c r="CH156" s="133">
        <f t="shared" si="2017"/>
        <v>-2322458.1666666665</v>
      </c>
      <c r="CI156" s="133">
        <f t="shared" si="2017"/>
        <v>-2459575</v>
      </c>
      <c r="CJ156" s="133">
        <f t="shared" si="2017"/>
        <v>-2596691.8333333335</v>
      </c>
      <c r="CK156" s="133">
        <f t="shared" si="2017"/>
        <v>-2733808.666666667</v>
      </c>
      <c r="CL156" s="133">
        <f t="shared" si="2017"/>
        <v>-2870925.5000000005</v>
      </c>
      <c r="CM156" s="133">
        <f t="shared" si="2017"/>
        <v>-3008042.333333334</v>
      </c>
      <c r="CN156" s="133">
        <f t="shared" si="2017"/>
        <v>-3145159.1666666674</v>
      </c>
      <c r="CO156" s="133">
        <f t="shared" si="2017"/>
        <v>-3282276.0000000009</v>
      </c>
      <c r="CP156" s="100">
        <v>91627</v>
      </c>
      <c r="CQ156" s="100">
        <v>39877</v>
      </c>
      <c r="CR156" s="100">
        <v>60371</v>
      </c>
      <c r="CS156" s="100">
        <v>84611</v>
      </c>
      <c r="CT156" s="100">
        <v>123222</v>
      </c>
      <c r="CU156" s="100">
        <v>98263</v>
      </c>
      <c r="CV156" s="121">
        <f t="shared" si="1978"/>
        <v>82995.166666666672</v>
      </c>
      <c r="CW156" t="s">
        <v>187</v>
      </c>
      <c r="CX156" t="s">
        <v>187</v>
      </c>
      <c r="CY156" s="4">
        <v>0</v>
      </c>
      <c r="CZ156" s="4">
        <v>0</v>
      </c>
      <c r="DA156" s="136">
        <f t="shared" si="2010"/>
        <v>0</v>
      </c>
      <c r="DB156" s="4">
        <f t="shared" si="2011"/>
        <v>0</v>
      </c>
      <c r="DC156" s="4">
        <f t="shared" si="2012"/>
        <v>0</v>
      </c>
      <c r="DD156" s="136">
        <f t="shared" si="2013"/>
        <v>0</v>
      </c>
      <c r="DE156" s="31">
        <v>0</v>
      </c>
      <c r="DG156" s="31">
        <v>0</v>
      </c>
      <c r="DH156" s="48">
        <f t="shared" si="1979"/>
        <v>0</v>
      </c>
      <c r="DI156" s="62">
        <v>39758.902999999998</v>
      </c>
      <c r="DJ156" s="62">
        <v>1481079.625</v>
      </c>
      <c r="DK156" s="48">
        <f t="shared" si="1980"/>
        <v>178</v>
      </c>
      <c r="DL156" s="62">
        <v>39877</v>
      </c>
      <c r="DM156" s="62">
        <v>1481243.8472458008</v>
      </c>
      <c r="DN156" s="62">
        <v>61420</v>
      </c>
      <c r="DO156" s="62">
        <v>2294042.6170000001</v>
      </c>
      <c r="DP156" s="48">
        <f t="shared" si="1981"/>
        <v>275</v>
      </c>
      <c r="DQ156" s="62">
        <v>60371</v>
      </c>
      <c r="DR156" s="62">
        <v>2270854.3035672461</v>
      </c>
      <c r="DS156" s="62">
        <v>27606.226000000002</v>
      </c>
      <c r="DT156" s="62">
        <v>1037648.172</v>
      </c>
      <c r="DU156" s="48">
        <f t="shared" si="1982"/>
        <v>124</v>
      </c>
      <c r="DV156" s="62">
        <v>84611</v>
      </c>
      <c r="DW156" s="62">
        <v>3182641.5576871051</v>
      </c>
      <c r="DX156" s="62">
        <f t="shared" si="1983"/>
        <v>0</v>
      </c>
      <c r="DY156" s="62">
        <f t="shared" si="1984"/>
        <v>0</v>
      </c>
      <c r="DZ156" s="48">
        <f t="shared" si="1985"/>
        <v>0</v>
      </c>
      <c r="EA156" s="62">
        <f t="shared" si="1986"/>
        <v>0</v>
      </c>
      <c r="EB156" s="62">
        <f t="shared" si="1987"/>
        <v>0</v>
      </c>
      <c r="EC156" s="48">
        <f t="shared" si="1988"/>
        <v>0</v>
      </c>
      <c r="ED156" s="62">
        <f t="shared" si="1989"/>
        <v>0</v>
      </c>
      <c r="EE156" s="62">
        <f t="shared" si="1990"/>
        <v>0</v>
      </c>
      <c r="EF156" s="48">
        <f t="shared" si="1991"/>
        <v>0</v>
      </c>
      <c r="EG156" s="62">
        <f t="shared" si="1992"/>
        <v>0</v>
      </c>
      <c r="EH156" s="62">
        <f t="shared" si="1993"/>
        <v>0</v>
      </c>
      <c r="EI156" s="48">
        <f t="shared" si="1994"/>
        <v>0</v>
      </c>
      <c r="EJ156" s="62">
        <f t="shared" si="1995"/>
        <v>0</v>
      </c>
      <c r="EK156" s="62">
        <f t="shared" si="1996"/>
        <v>0</v>
      </c>
      <c r="EL156" s="48">
        <f t="shared" si="1997"/>
        <v>0</v>
      </c>
      <c r="EM156" s="62">
        <f t="shared" si="1998"/>
        <v>0</v>
      </c>
      <c r="EN156" s="62">
        <f t="shared" si="1999"/>
        <v>0</v>
      </c>
      <c r="EO156" s="48">
        <f t="shared" si="2000"/>
        <v>0</v>
      </c>
      <c r="EP156" s="62">
        <f t="shared" si="2015"/>
        <v>4003504.8000000003</v>
      </c>
      <c r="EQ156" s="62">
        <f t="shared" si="2015"/>
        <v>3644799.2</v>
      </c>
      <c r="ER156" s="62">
        <f t="shared" si="2015"/>
        <v>6897500</v>
      </c>
      <c r="ES156" s="62">
        <f t="shared" si="2014"/>
        <v>8050228</v>
      </c>
      <c r="ET156" s="62">
        <f t="shared" si="2014"/>
        <v>4173067.6</v>
      </c>
      <c r="EU156" s="62">
        <f t="shared" si="2014"/>
        <v>2519056</v>
      </c>
      <c r="EV156" s="31" t="s">
        <v>192</v>
      </c>
      <c r="EW156" s="103">
        <v>0</v>
      </c>
      <c r="EX156" s="31">
        <v>224</v>
      </c>
      <c r="EY156" s="31">
        <v>1</v>
      </c>
      <c r="FA156" s="31"/>
      <c r="FB156" s="119"/>
      <c r="FC156" s="119"/>
      <c r="FE156" s="137">
        <v>37.71</v>
      </c>
      <c r="FF156" s="137">
        <v>37.770000000000003</v>
      </c>
      <c r="FG156" s="137">
        <v>37.96</v>
      </c>
      <c r="FH156" s="106">
        <v>35.6</v>
      </c>
      <c r="FI156" s="107" t="b">
        <f t="shared" si="2001"/>
        <v>1</v>
      </c>
      <c r="FJ156" s="34"/>
      <c r="FK156" s="104" t="s">
        <v>187</v>
      </c>
      <c r="FL156" s="104" t="s">
        <v>187</v>
      </c>
      <c r="FM156" s="104" t="s">
        <v>187</v>
      </c>
      <c r="FN156" s="104" t="s">
        <v>187</v>
      </c>
      <c r="FO156" s="104">
        <v>0</v>
      </c>
      <c r="FP156" s="104"/>
      <c r="FQ156" s="104">
        <v>0</v>
      </c>
      <c r="FR156" s="120" t="b">
        <f t="shared" si="1819"/>
        <v>1</v>
      </c>
      <c r="FS156" s="120" t="b">
        <f t="shared" si="1820"/>
        <v>1</v>
      </c>
      <c r="FT156" s="120" t="b">
        <f t="shared" si="1821"/>
        <v>1</v>
      </c>
      <c r="FU156" s="120" t="b">
        <f t="shared" si="1822"/>
        <v>1</v>
      </c>
      <c r="FV156" s="120" t="b">
        <f t="shared" si="1823"/>
        <v>1</v>
      </c>
      <c r="FW156" s="120"/>
      <c r="FX156" s="120" t="b">
        <f t="shared" si="2002"/>
        <v>1</v>
      </c>
      <c r="FY156" s="104" t="s">
        <v>368</v>
      </c>
      <c r="FZ156" s="104" t="b">
        <f t="shared" si="2003"/>
        <v>1</v>
      </c>
      <c r="GA156" s="120">
        <v>0</v>
      </c>
      <c r="GB156" s="120" t="s">
        <v>193</v>
      </c>
      <c r="GC156" s="8"/>
      <c r="GD156" s="104" t="s">
        <v>368</v>
      </c>
      <c r="GE156" s="104">
        <v>0</v>
      </c>
      <c r="GF156" s="104" t="e">
        <v>#N/A</v>
      </c>
      <c r="GG156" s="104">
        <v>0</v>
      </c>
      <c r="GH156" s="120" t="b">
        <f t="shared" si="2004"/>
        <v>1</v>
      </c>
      <c r="GI156" s="8" t="b">
        <f t="shared" si="2005"/>
        <v>0</v>
      </c>
      <c r="GJ156" s="31" t="s">
        <v>203</v>
      </c>
    </row>
    <row r="157" spans="1:192" hidden="1" x14ac:dyDescent="0.25">
      <c r="A157" s="138">
        <v>120848</v>
      </c>
      <c r="B157" s="138">
        <v>46125</v>
      </c>
      <c r="C157" s="128" t="s">
        <v>368</v>
      </c>
      <c r="D157" s="130"/>
      <c r="E157" s="138" t="s">
        <v>530</v>
      </c>
      <c r="F157" s="124" t="s">
        <v>193</v>
      </c>
      <c r="G157" s="128"/>
      <c r="H157" s="138" t="s">
        <v>227</v>
      </c>
      <c r="I157" s="130" t="s">
        <v>292</v>
      </c>
      <c r="J157" s="138" t="s">
        <v>259</v>
      </c>
      <c r="K157" s="138"/>
      <c r="L157" s="130">
        <v>0</v>
      </c>
      <c r="M157" s="138"/>
      <c r="N157" s="125">
        <v>0</v>
      </c>
      <c r="O157" s="125">
        <v>0</v>
      </c>
      <c r="P157" s="125" t="str">
        <f t="shared" si="1955"/>
        <v>нет минмакс</v>
      </c>
      <c r="Q157" s="95">
        <v>224893</v>
      </c>
      <c r="R157" s="95">
        <f t="shared" si="1956"/>
        <v>1612482.81</v>
      </c>
      <c r="S157" s="114">
        <v>190787</v>
      </c>
      <c r="T157" s="114">
        <v>1398468.71</v>
      </c>
      <c r="U157" s="131">
        <f t="shared" si="1957"/>
        <v>85</v>
      </c>
      <c r="V157" s="115">
        <f t="shared" si="1958"/>
        <v>211427</v>
      </c>
      <c r="W157" s="115">
        <f t="shared" si="1959"/>
        <v>1515931.59</v>
      </c>
      <c r="X157" s="115">
        <f t="shared" si="1960"/>
        <v>94</v>
      </c>
      <c r="Y157" s="132"/>
      <c r="Z157" s="95">
        <v>194875</v>
      </c>
      <c r="AA157" s="115">
        <v>0</v>
      </c>
      <c r="AB157" s="115">
        <v>16552</v>
      </c>
      <c r="AC157" s="95">
        <v>0</v>
      </c>
      <c r="AD157" s="95">
        <v>0</v>
      </c>
      <c r="AE157" s="95">
        <f t="shared" si="1961"/>
        <v>0</v>
      </c>
      <c r="AF157" s="95">
        <f t="shared" si="1962"/>
        <v>118677.84</v>
      </c>
      <c r="AG157" s="114">
        <v>0</v>
      </c>
      <c r="AH157" s="95">
        <f t="shared" si="1963"/>
        <v>211427</v>
      </c>
      <c r="AI157" s="114">
        <f t="shared" si="1964"/>
        <v>1515931.59</v>
      </c>
      <c r="AJ157" s="114">
        <f t="shared" si="1965"/>
        <v>491560</v>
      </c>
      <c r="AK157" s="114">
        <f t="shared" si="2006"/>
        <v>1327767</v>
      </c>
      <c r="AL157" s="114">
        <f t="shared" si="1966"/>
        <v>2740455</v>
      </c>
      <c r="AM157" s="114">
        <f t="shared" si="1967"/>
        <v>2490480</v>
      </c>
      <c r="AN157" s="133">
        <f t="shared" si="1968"/>
        <v>13.789173171436833</v>
      </c>
      <c r="AO157" s="133" t="str">
        <f t="shared" si="1969"/>
        <v>&lt; 30 дней</v>
      </c>
      <c r="AP157" s="139" t="s">
        <v>185</v>
      </c>
      <c r="AQ157" s="134" t="s">
        <v>186</v>
      </c>
      <c r="AR157" s="138" t="s">
        <v>185</v>
      </c>
      <c r="AS157" s="134" t="s">
        <v>186</v>
      </c>
      <c r="AT157" s="115" t="s">
        <v>185</v>
      </c>
      <c r="AU157" s="138"/>
      <c r="AV157" s="97" t="str">
        <f t="shared" si="1970"/>
        <v>0-02</v>
      </c>
      <c r="AW157" s="126">
        <f t="shared" si="1971"/>
        <v>0</v>
      </c>
      <c r="AX157" s="138"/>
      <c r="AY157" s="115">
        <f t="shared" si="1972"/>
        <v>0</v>
      </c>
      <c r="AZ157" s="130" t="s">
        <v>439</v>
      </c>
      <c r="BA157" s="129" t="s">
        <v>187</v>
      </c>
      <c r="BB157" s="129" t="s">
        <v>187</v>
      </c>
      <c r="BC157" s="140" t="s">
        <v>187</v>
      </c>
      <c r="BD157" s="139" t="s">
        <v>187</v>
      </c>
      <c r="BE157" s="29">
        <v>0</v>
      </c>
      <c r="BF157" s="32">
        <f t="shared" si="1973"/>
        <v>0</v>
      </c>
      <c r="BG157" s="32">
        <v>0</v>
      </c>
      <c r="BH157" s="32">
        <f t="shared" si="1974"/>
        <v>0</v>
      </c>
      <c r="BI157" s="99">
        <v>0</v>
      </c>
      <c r="BJ157" s="130" t="s">
        <v>187</v>
      </c>
      <c r="BK157" s="95">
        <v>175567</v>
      </c>
      <c r="BL157" s="95">
        <v>410376</v>
      </c>
      <c r="BM157" s="95">
        <v>481667</v>
      </c>
      <c r="BN157" s="95">
        <v>464333</v>
      </c>
      <c r="BO157" s="95">
        <v>475274</v>
      </c>
      <c r="BP157" s="95">
        <v>483263</v>
      </c>
      <c r="BQ157" s="133">
        <f t="shared" si="1975"/>
        <v>415080</v>
      </c>
      <c r="BR157" s="95">
        <f t="shared" si="1976"/>
        <v>49326</v>
      </c>
      <c r="BS157" s="133">
        <f t="shared" si="2007"/>
        <v>-361050</v>
      </c>
      <c r="BT157" s="133">
        <f t="shared" si="2007"/>
        <v>-842717</v>
      </c>
      <c r="BU157" s="133">
        <f t="shared" si="2007"/>
        <v>-1307050</v>
      </c>
      <c r="BV157" s="133">
        <f t="shared" si="2007"/>
        <v>-1782324</v>
      </c>
      <c r="BW157" s="133">
        <f t="shared" si="2007"/>
        <v>-2265587</v>
      </c>
      <c r="BX157" s="133">
        <f t="shared" si="2017"/>
        <v>-2680667</v>
      </c>
      <c r="BY157" s="133">
        <f t="shared" si="2017"/>
        <v>-3095747</v>
      </c>
      <c r="BZ157" s="133">
        <f t="shared" si="2017"/>
        <v>-3510827</v>
      </c>
      <c r="CA157" s="133">
        <f t="shared" si="2017"/>
        <v>-3925907</v>
      </c>
      <c r="CB157" s="133">
        <f t="shared" si="2017"/>
        <v>-4340987</v>
      </c>
      <c r="CC157" s="133">
        <f t="shared" si="2017"/>
        <v>-4756067</v>
      </c>
      <c r="CD157" s="133">
        <f t="shared" si="2017"/>
        <v>-5171147</v>
      </c>
      <c r="CE157" s="133">
        <f t="shared" si="2017"/>
        <v>-5586227</v>
      </c>
      <c r="CF157" s="133">
        <f t="shared" si="2017"/>
        <v>-6001307</v>
      </c>
      <c r="CG157" s="133">
        <f t="shared" si="2017"/>
        <v>-6416387</v>
      </c>
      <c r="CH157" s="133">
        <f t="shared" si="2017"/>
        <v>-6831467</v>
      </c>
      <c r="CI157" s="133">
        <f t="shared" si="2017"/>
        <v>-7246547</v>
      </c>
      <c r="CJ157" s="133">
        <f t="shared" si="2017"/>
        <v>-7661627</v>
      </c>
      <c r="CK157" s="133">
        <f t="shared" si="2017"/>
        <v>-8076707</v>
      </c>
      <c r="CL157" s="133">
        <f t="shared" si="2017"/>
        <v>-8491787</v>
      </c>
      <c r="CM157" s="133">
        <f t="shared" si="2017"/>
        <v>-8906867</v>
      </c>
      <c r="CN157" s="133">
        <f t="shared" si="2017"/>
        <v>-9321947</v>
      </c>
      <c r="CO157" s="133">
        <f t="shared" si="2017"/>
        <v>-9737027</v>
      </c>
      <c r="CP157" s="100">
        <v>476237</v>
      </c>
      <c r="CQ157" s="100">
        <v>451851</v>
      </c>
      <c r="CR157" s="100">
        <v>484600</v>
      </c>
      <c r="CS157" s="100">
        <v>407873</v>
      </c>
      <c r="CT157" s="100">
        <v>428334</v>
      </c>
      <c r="CU157" s="100">
        <v>491560</v>
      </c>
      <c r="CV157" s="121">
        <f t="shared" si="1978"/>
        <v>456742.5</v>
      </c>
      <c r="CW157" t="s">
        <v>187</v>
      </c>
      <c r="CX157" t="s">
        <v>187</v>
      </c>
      <c r="CY157" s="4">
        <v>0</v>
      </c>
      <c r="CZ157" s="4">
        <v>0</v>
      </c>
      <c r="DA157" s="136">
        <f t="shared" si="2010"/>
        <v>0</v>
      </c>
      <c r="DB157" s="4">
        <f t="shared" si="2011"/>
        <v>0</v>
      </c>
      <c r="DC157" s="4">
        <f t="shared" si="2012"/>
        <v>0</v>
      </c>
      <c r="DD157" s="136">
        <f t="shared" si="2013"/>
        <v>0</v>
      </c>
      <c r="DE157" s="31">
        <v>0</v>
      </c>
      <c r="DG157" s="31">
        <v>0</v>
      </c>
      <c r="DH157" s="48">
        <f t="shared" si="1979"/>
        <v>0</v>
      </c>
      <c r="DI157" s="62">
        <v>101263.58100000001</v>
      </c>
      <c r="DJ157" s="62">
        <v>695744.21500000008</v>
      </c>
      <c r="DK157" s="48">
        <f t="shared" si="1980"/>
        <v>46</v>
      </c>
      <c r="DL157" s="62">
        <v>451851</v>
      </c>
      <c r="DM157" s="62">
        <v>3106280.7158759423</v>
      </c>
      <c r="DN157" s="62">
        <v>310722.03599999996</v>
      </c>
      <c r="DO157" s="62">
        <v>2307094.946</v>
      </c>
      <c r="DP157" s="48">
        <f t="shared" si="1981"/>
        <v>139</v>
      </c>
      <c r="DQ157" s="62">
        <v>484600</v>
      </c>
      <c r="DR157" s="62">
        <v>3566200.7700820854</v>
      </c>
      <c r="DS157" s="62">
        <v>195229.64500000002</v>
      </c>
      <c r="DT157" s="62">
        <v>1448336.0249999999</v>
      </c>
      <c r="DU157" s="48">
        <f t="shared" si="1982"/>
        <v>87</v>
      </c>
      <c r="DV157" s="62">
        <v>407873</v>
      </c>
      <c r="DW157" s="62">
        <v>3001562.1268998971</v>
      </c>
      <c r="DX157" s="62">
        <f t="shared" si="1983"/>
        <v>0</v>
      </c>
      <c r="DY157" s="62">
        <f t="shared" si="1984"/>
        <v>0</v>
      </c>
      <c r="DZ157" s="48">
        <f t="shared" si="1985"/>
        <v>0</v>
      </c>
      <c r="EA157" s="62">
        <f t="shared" si="1986"/>
        <v>0</v>
      </c>
      <c r="EB157" s="62">
        <f t="shared" si="1987"/>
        <v>0</v>
      </c>
      <c r="EC157" s="48">
        <f t="shared" si="1988"/>
        <v>0</v>
      </c>
      <c r="ED157" s="62">
        <f t="shared" si="1989"/>
        <v>0</v>
      </c>
      <c r="EE157" s="62">
        <f t="shared" si="1990"/>
        <v>0</v>
      </c>
      <c r="EF157" s="48">
        <f t="shared" si="1991"/>
        <v>0</v>
      </c>
      <c r="EG157" s="62">
        <f t="shared" si="1992"/>
        <v>0</v>
      </c>
      <c r="EH157" s="62">
        <f t="shared" si="1993"/>
        <v>0</v>
      </c>
      <c r="EI157" s="48">
        <f t="shared" si="1994"/>
        <v>0</v>
      </c>
      <c r="EJ157" s="62">
        <f t="shared" si="1995"/>
        <v>0</v>
      </c>
      <c r="EK157" s="62">
        <f t="shared" si="1996"/>
        <v>0</v>
      </c>
      <c r="EL157" s="48">
        <f t="shared" si="1997"/>
        <v>0</v>
      </c>
      <c r="EM157" s="62">
        <f t="shared" si="1998"/>
        <v>0</v>
      </c>
      <c r="EN157" s="62">
        <f t="shared" si="1999"/>
        <v>0</v>
      </c>
      <c r="EO157" s="48">
        <f t="shared" si="2000"/>
        <v>0</v>
      </c>
      <c r="EP157" s="62">
        <f t="shared" si="2015"/>
        <v>1258815.3899999999</v>
      </c>
      <c r="EQ157" s="62">
        <f t="shared" si="2015"/>
        <v>2942395.92</v>
      </c>
      <c r="ER157" s="62">
        <f t="shared" si="2015"/>
        <v>3453552.39</v>
      </c>
      <c r="ES157" s="62">
        <f t="shared" si="2014"/>
        <v>3329267.61</v>
      </c>
      <c r="ET157" s="62">
        <f t="shared" si="2014"/>
        <v>3407714.58</v>
      </c>
      <c r="EU157" s="62">
        <f t="shared" si="2014"/>
        <v>3464995.71</v>
      </c>
      <c r="EV157" s="31" t="s">
        <v>192</v>
      </c>
      <c r="EW157" s="103">
        <v>0</v>
      </c>
      <c r="EX157" s="31">
        <v>2250</v>
      </c>
      <c r="EY157" s="31">
        <v>1</v>
      </c>
      <c r="FA157" s="31"/>
      <c r="FB157" s="119"/>
      <c r="FC157" s="119"/>
      <c r="FE157" s="137">
        <v>7.55</v>
      </c>
      <c r="FF157" s="137">
        <v>7.33</v>
      </c>
      <c r="FG157" s="137">
        <v>7.1</v>
      </c>
      <c r="FH157" s="106">
        <v>7.17</v>
      </c>
      <c r="FI157" s="107" t="b">
        <f t="shared" si="2001"/>
        <v>1</v>
      </c>
      <c r="FJ157" s="34"/>
      <c r="FK157" s="104" t="s">
        <v>187</v>
      </c>
      <c r="FL157" s="104" t="s">
        <v>187</v>
      </c>
      <c r="FM157" s="104" t="s">
        <v>187</v>
      </c>
      <c r="FN157" s="104" t="s">
        <v>187</v>
      </c>
      <c r="FO157" s="104">
        <v>0</v>
      </c>
      <c r="FP157" s="104"/>
      <c r="FQ157" s="104">
        <v>0</v>
      </c>
      <c r="FR157" s="120" t="b">
        <f t="shared" si="1819"/>
        <v>1</v>
      </c>
      <c r="FS157" s="120" t="b">
        <f t="shared" si="1820"/>
        <v>1</v>
      </c>
      <c r="FT157" s="120" t="b">
        <f t="shared" si="1821"/>
        <v>1</v>
      </c>
      <c r="FU157" s="120" t="b">
        <f t="shared" si="1822"/>
        <v>1</v>
      </c>
      <c r="FV157" s="120" t="b">
        <f t="shared" si="1823"/>
        <v>1</v>
      </c>
      <c r="FW157" s="120"/>
      <c r="FX157" s="120" t="b">
        <f t="shared" si="2002"/>
        <v>1</v>
      </c>
      <c r="FY157" s="104" t="s">
        <v>368</v>
      </c>
      <c r="FZ157" s="104" t="b">
        <f t="shared" si="2003"/>
        <v>1</v>
      </c>
      <c r="GA157" s="120">
        <v>0</v>
      </c>
      <c r="GB157" s="120" t="s">
        <v>193</v>
      </c>
      <c r="GC157" s="8"/>
      <c r="GD157" s="104" t="s">
        <v>368</v>
      </c>
      <c r="GE157" s="104">
        <v>0</v>
      </c>
      <c r="GF157" s="104" t="e">
        <v>#N/A</v>
      </c>
      <c r="GG157" s="104">
        <v>0</v>
      </c>
      <c r="GH157" s="120" t="b">
        <f t="shared" si="2004"/>
        <v>1</v>
      </c>
      <c r="GI157" s="8" t="b">
        <f t="shared" si="2005"/>
        <v>0</v>
      </c>
      <c r="GJ157" s="31" t="s">
        <v>203</v>
      </c>
    </row>
    <row r="158" spans="1:192" ht="30" hidden="1" x14ac:dyDescent="0.25">
      <c r="A158" s="130">
        <v>154422</v>
      </c>
      <c r="B158" s="130">
        <v>979652</v>
      </c>
      <c r="C158" s="128" t="s">
        <v>368</v>
      </c>
      <c r="D158" s="130"/>
      <c r="E158" s="130" t="s">
        <v>531</v>
      </c>
      <c r="F158" s="109">
        <v>0</v>
      </c>
      <c r="G158" s="128"/>
      <c r="H158" s="130" t="s">
        <v>188</v>
      </c>
      <c r="I158" s="130" t="s">
        <v>510</v>
      </c>
      <c r="J158" s="130" t="s">
        <v>511</v>
      </c>
      <c r="K158" s="130"/>
      <c r="L158" s="130">
        <v>0</v>
      </c>
      <c r="M158" s="130"/>
      <c r="N158" s="111">
        <v>1149.3600000000001</v>
      </c>
      <c r="O158" s="111">
        <v>35630.160000000003</v>
      </c>
      <c r="P158" s="111" t="str">
        <f t="shared" ref="P158:P168" si="2018">IF(AND(N158=0,O158=0),"нет минмакс",IF((S158-N158)&lt;0,"меньше мин",IF((S158-O158)&gt;0,"больше макс","в диапазоне")))</f>
        <v>в диапазоне</v>
      </c>
      <c r="Q158" s="95">
        <v>15412.326171875</v>
      </c>
      <c r="R158" s="95">
        <f t="shared" si="1956"/>
        <v>2283336.1223632814</v>
      </c>
      <c r="S158" s="131">
        <v>9096.656982421875</v>
      </c>
      <c r="T158" s="131">
        <v>1435634.4049658203</v>
      </c>
      <c r="U158" s="131">
        <f t="shared" ref="U158:U168" si="2019">IFERROR(ROUNDUP(S158/$EX158,0)*$EY158,0)</f>
        <v>15</v>
      </c>
      <c r="V158" s="113">
        <f t="shared" si="1958"/>
        <v>16225</v>
      </c>
      <c r="W158" s="113">
        <f t="shared" ref="W158:W168" si="2020">V158*FH158</f>
        <v>2403733.75</v>
      </c>
      <c r="X158" s="113">
        <f t="shared" ref="X158:X168" si="2021">IFERROR(ROUNDUP(V158/$EX158,0)*$EY158,0)</f>
        <v>25.5</v>
      </c>
      <c r="Y158" s="132"/>
      <c r="Z158" s="95">
        <v>16225</v>
      </c>
      <c r="AA158" s="95">
        <v>0</v>
      </c>
      <c r="AB158" s="95">
        <v>0</v>
      </c>
      <c r="AC158" s="95">
        <v>0</v>
      </c>
      <c r="AD158" s="95">
        <v>0</v>
      </c>
      <c r="AE158" s="95">
        <f t="shared" ref="AE158:AE168" si="2022">AA158*FH158</f>
        <v>0</v>
      </c>
      <c r="AF158" s="95">
        <f t="shared" ref="AF158:AF168" si="2023">AB158*FH158</f>
        <v>0</v>
      </c>
      <c r="AG158" s="114">
        <v>0</v>
      </c>
      <c r="AH158" s="95">
        <f t="shared" si="1963"/>
        <v>16225</v>
      </c>
      <c r="AI158" s="114">
        <f t="shared" ref="AI158:AI168" si="2024">IF(AH158&gt;0,AH158*FH158,0)</f>
        <v>2403733.75</v>
      </c>
      <c r="AJ158" s="133">
        <f t="shared" si="1965"/>
        <v>20798</v>
      </c>
      <c r="AK158" s="133">
        <f t="shared" si="2006"/>
        <v>60386</v>
      </c>
      <c r="AL158" s="133">
        <f t="shared" si="1966"/>
        <v>122674</v>
      </c>
      <c r="AM158" s="133">
        <f t="shared" si="1967"/>
        <v>160910.39999999999</v>
      </c>
      <c r="AN158" s="133">
        <f t="shared" ref="AN158:AN168" si="2025">IFERROR(S158/BQ158*30,"нет оборота")</f>
        <v>10.175838583683452</v>
      </c>
      <c r="AO158" s="133" t="str">
        <f t="shared" ref="AO158:AO168" si="2026">IF(S158=0,"нет остатка",IF(AN158="нет оборота","нет плана",IF(AN158&lt;30,"&lt; 30 дней",IF(AND(AN158&gt;=30,AN158&lt;60),"&gt; 30 дней (до 60)",IF(AND(AN158&gt;=60,AN158&lt;70),"&gt; 60 дней (до 70)",IF(AND(AN158&gt;=70,AN158&lt;80),"&gt; 70 дней (до 80)",IF(AND(AN158&gt;=80,AN158&lt;90),"&gt; 80 дней (до 90)",IF(AND(AN158&gt;=90,AN158&lt;120),"&gt; 90 дней (до 120)",IF(AN158&gt;=120,"&gt; 120 дней")))))))))</f>
        <v>&lt; 30 дней</v>
      </c>
      <c r="AP158" s="29" t="s">
        <v>185</v>
      </c>
      <c r="AQ158" s="134" t="s">
        <v>186</v>
      </c>
      <c r="AR158" s="29" t="s">
        <v>185</v>
      </c>
      <c r="AS158" s="134" t="s">
        <v>186</v>
      </c>
      <c r="AT158" s="25" t="s">
        <v>185</v>
      </c>
      <c r="AU158" s="14"/>
      <c r="AV158" s="97" t="str">
        <f t="shared" ref="AV158:AV168" si="2027">IF(V158=0,"нет остатка",IF(SUM(BK158:BP158)=0,"Нет планов",IF(BR158&lt;=0,"0-01",IF(BS158&lt;=0,"0-02",IF(BT158&lt;=0,"0-03",IF(BU158&lt;=0,"0-04",IF(BV158&lt;=0,"0-05",IF(BW158&lt;=0,"0-06",IF(BX158&lt;=0,"0-07",IF(BY158&lt;=0,"0-08",IF(BZ158&lt;=0,"0-09",IF(CA158&lt;=0,"0-10",IF(CB158&lt;=0,"0-11",IF(CC158&lt;=0,"0-12",IF(CD158&lt;=0,"0-13",IF(CE158&lt;=0,"0-14",IF(CF158&lt;=0,"0-15",IF(CG158&lt;=0,"0-16",IF(CH158&lt;=0,"0-17",IF(CI158&lt;=0,"0-18",IF(CJ158&lt;=0,"0-19",IF(CK158&lt;=0,"0-20",IF(CL158&lt;=0,"0-21",IF(CM158&lt;=0,"0-22",IF(CN158&lt;=0,"0-23",IF(CO158&lt;=0,"0-24","0-25 более 24"))))))))))))))))))))))))))</f>
        <v>0-01</v>
      </c>
      <c r="AW158" s="117">
        <f t="shared" ref="AW158:AW168" si="2028">IF(AT158="Да",W158,0)</f>
        <v>0</v>
      </c>
      <c r="AX158" s="14"/>
      <c r="AY158" s="25">
        <f t="shared" ref="AY158:AY168" si="2029">IF(AX158&gt;6,W158,0)</f>
        <v>0</v>
      </c>
      <c r="AZ158" s="130" t="s">
        <v>439</v>
      </c>
      <c r="BA158" s="26" t="s">
        <v>196</v>
      </c>
      <c r="BB158" s="26" t="s">
        <v>532</v>
      </c>
      <c r="BC158" s="27"/>
      <c r="BD158" s="28"/>
      <c r="BE158" s="29">
        <v>0</v>
      </c>
      <c r="BF158" s="32">
        <f t="shared" ref="BF158:BF168" si="2030">BE158*FH158</f>
        <v>0</v>
      </c>
      <c r="BG158" s="32">
        <v>0</v>
      </c>
      <c r="BH158" s="32">
        <f t="shared" ref="BH158:BH168" si="2031">BG158*FH158</f>
        <v>0</v>
      </c>
      <c r="BI158" s="135">
        <v>0</v>
      </c>
      <c r="BJ158" s="130">
        <v>0</v>
      </c>
      <c r="BK158" s="95">
        <v>26818.400000000001</v>
      </c>
      <c r="BL158" s="95">
        <v>26818.400000000001</v>
      </c>
      <c r="BM158" s="95">
        <v>26818.400000000001</v>
      </c>
      <c r="BN158" s="95">
        <v>26818.400000000001</v>
      </c>
      <c r="BO158" s="95">
        <v>26818.400000000001</v>
      </c>
      <c r="BP158" s="95">
        <v>26818.400000000001</v>
      </c>
      <c r="BQ158" s="133">
        <f t="shared" ref="BQ158:BQ168" si="2032">IF(COUNTIF(BK158:BP158,"&gt;0")=0,0,SUM(BK158:BP158)/COUNTIF(BK158:BP158,"&gt;0"))</f>
        <v>26818.399999999998</v>
      </c>
      <c r="BR158" s="95">
        <f t="shared" ref="BR158:BR168" si="2033">IF(OR(Q158=0,SUM(BK158:BP158)=0,V158&gt;Q158),V158-BK158,Q158-BK158)</f>
        <v>-10593.400000000001</v>
      </c>
      <c r="BS158" s="133">
        <f t="shared" si="2007"/>
        <v>-37411.800000000003</v>
      </c>
      <c r="BT158" s="133">
        <f t="shared" si="2007"/>
        <v>-64230.200000000004</v>
      </c>
      <c r="BU158" s="133">
        <f t="shared" si="2007"/>
        <v>-91048.6</v>
      </c>
      <c r="BV158" s="133">
        <f t="shared" si="2007"/>
        <v>-117867</v>
      </c>
      <c r="BW158" s="133">
        <f t="shared" si="2007"/>
        <v>-144685.4</v>
      </c>
      <c r="BX158" s="133">
        <f t="shared" si="2017"/>
        <v>-171503.8</v>
      </c>
      <c r="BY158" s="133">
        <f t="shared" si="2017"/>
        <v>-198322.19999999998</v>
      </c>
      <c r="BZ158" s="133">
        <f t="shared" si="2017"/>
        <v>-225140.59999999998</v>
      </c>
      <c r="CA158" s="133">
        <f t="shared" si="2017"/>
        <v>-251958.99999999997</v>
      </c>
      <c r="CB158" s="133">
        <f t="shared" si="2017"/>
        <v>-278777.39999999997</v>
      </c>
      <c r="CC158" s="133">
        <f t="shared" si="2017"/>
        <v>-305595.8</v>
      </c>
      <c r="CD158" s="133">
        <f t="shared" si="2017"/>
        <v>-332414.2</v>
      </c>
      <c r="CE158" s="133">
        <f t="shared" si="2017"/>
        <v>-359232.60000000003</v>
      </c>
      <c r="CF158" s="133">
        <f t="shared" si="2017"/>
        <v>-386051.00000000006</v>
      </c>
      <c r="CG158" s="133">
        <f t="shared" si="2017"/>
        <v>-412869.40000000008</v>
      </c>
      <c r="CH158" s="133">
        <f t="shared" si="2017"/>
        <v>-439687.8000000001</v>
      </c>
      <c r="CI158" s="133">
        <f t="shared" si="2017"/>
        <v>-466506.20000000013</v>
      </c>
      <c r="CJ158" s="133">
        <f t="shared" si="2017"/>
        <v>-493324.60000000015</v>
      </c>
      <c r="CK158" s="133">
        <f t="shared" si="2017"/>
        <v>-520143.00000000017</v>
      </c>
      <c r="CL158" s="133">
        <f t="shared" si="2017"/>
        <v>-546961.40000000014</v>
      </c>
      <c r="CM158" s="133">
        <f t="shared" si="2017"/>
        <v>-573779.80000000016</v>
      </c>
      <c r="CN158" s="133">
        <f t="shared" si="2017"/>
        <v>-600598.20000000019</v>
      </c>
      <c r="CO158" s="133">
        <f t="shared" si="2017"/>
        <v>-627416.60000000021</v>
      </c>
      <c r="CP158" s="100">
        <v>13910</v>
      </c>
      <c r="CQ158" s="100">
        <v>28130</v>
      </c>
      <c r="CR158" s="100">
        <v>20248</v>
      </c>
      <c r="CS158" s="100">
        <v>24276</v>
      </c>
      <c r="CT158" s="100">
        <v>15312</v>
      </c>
      <c r="CU158" s="100">
        <v>20798</v>
      </c>
      <c r="CV158" s="121">
        <f t="shared" ref="CV158:CV168" si="2034">IF(COUNTIF(CP158:CU158,"&gt;0")=0,0,SUM(CP158:CU158)/COUNTIF(CP158:CU158,"&gt;0"))</f>
        <v>20445.666666666668</v>
      </c>
      <c r="CW158">
        <v>0</v>
      </c>
      <c r="CX158">
        <v>0</v>
      </c>
      <c r="CY158" s="4">
        <v>0</v>
      </c>
      <c r="CZ158" s="4">
        <v>0</v>
      </c>
      <c r="DA158" s="136">
        <f t="shared" si="2010"/>
        <v>0</v>
      </c>
      <c r="DB158" s="4">
        <f t="shared" si="2011"/>
        <v>0</v>
      </c>
      <c r="DC158" s="4">
        <f t="shared" si="2012"/>
        <v>0</v>
      </c>
      <c r="DD158" s="136">
        <f t="shared" si="2013"/>
        <v>0</v>
      </c>
      <c r="DE158" s="31">
        <v>0</v>
      </c>
      <c r="DF158" s="31">
        <v>30</v>
      </c>
      <c r="DG158" s="31">
        <v>20000</v>
      </c>
      <c r="DH158" s="48">
        <f t="shared" si="1979"/>
        <v>30</v>
      </c>
      <c r="DI158" s="62">
        <v>30780.727999999999</v>
      </c>
      <c r="DJ158" s="62">
        <v>4635777.9689999996</v>
      </c>
      <c r="DK158" s="48">
        <f t="shared" ref="DK158:DK168" si="2035">IFERROR(ROUNDUP(DI158/$EX158,0)*$EY158,0)</f>
        <v>46.5</v>
      </c>
      <c r="DL158" s="62">
        <v>28129.733999999989</v>
      </c>
      <c r="DM158" s="62">
        <v>4230450.45</v>
      </c>
      <c r="DN158" s="62">
        <v>24061.343000000001</v>
      </c>
      <c r="DO158" s="62">
        <v>3797265.2760000001</v>
      </c>
      <c r="DP158" s="48">
        <f t="shared" ref="DP158:DP168" si="2036">IFERROR(ROUNDUP(DN158/$EX158,0)*$EY158,0)</f>
        <v>37.5</v>
      </c>
      <c r="DQ158" s="62">
        <v>20248.344000000001</v>
      </c>
      <c r="DR158" s="62">
        <v>3191926.2599999988</v>
      </c>
      <c r="DS158" s="62">
        <v>25416.07</v>
      </c>
      <c r="DT158" s="62">
        <v>4010896.3650000002</v>
      </c>
      <c r="DU158" s="48">
        <f t="shared" ref="DU158:DU168" si="2037">IFERROR(ROUNDUP(DS158/$EX158,0)*$EY158,0)</f>
        <v>39</v>
      </c>
      <c r="DV158" s="62">
        <v>23570.083999999999</v>
      </c>
      <c r="DW158" s="62">
        <v>3715561.6288482621</v>
      </c>
      <c r="DX158" s="62">
        <f t="shared" si="1983"/>
        <v>26818.400000000001</v>
      </c>
      <c r="DY158" s="62">
        <f t="shared" ref="DY158:DY168" si="2038">DX158*$FH158</f>
        <v>3973145.9600000004</v>
      </c>
      <c r="DZ158" s="48">
        <f t="shared" si="1985"/>
        <v>40.5</v>
      </c>
      <c r="EA158" s="62">
        <f t="shared" si="1986"/>
        <v>26818.400000000001</v>
      </c>
      <c r="EB158" s="62">
        <f t="shared" ref="EB158:EB168" si="2039">EA158*$FH158</f>
        <v>3973145.9600000004</v>
      </c>
      <c r="EC158" s="48">
        <f t="shared" si="1988"/>
        <v>40.5</v>
      </c>
      <c r="ED158" s="62">
        <f t="shared" si="1989"/>
        <v>26818.400000000001</v>
      </c>
      <c r="EE158" s="62">
        <f t="shared" ref="EE158:EE168" si="2040">ED158*$FH158</f>
        <v>3973145.9600000004</v>
      </c>
      <c r="EF158" s="48">
        <f t="shared" si="1991"/>
        <v>40.5</v>
      </c>
      <c r="EG158" s="62">
        <f t="shared" si="1992"/>
        <v>26818.400000000001</v>
      </c>
      <c r="EH158" s="62">
        <f t="shared" ref="EH158:EH168" si="2041">EG158*$FH158</f>
        <v>3973145.9600000004</v>
      </c>
      <c r="EI158" s="48">
        <f t="shared" si="1994"/>
        <v>40.5</v>
      </c>
      <c r="EJ158" s="62">
        <f t="shared" si="1995"/>
        <v>26818.400000000001</v>
      </c>
      <c r="EK158" s="62">
        <f t="shared" ref="EK158:EK168" si="2042">EJ158*$FH158</f>
        <v>3973145.9600000004</v>
      </c>
      <c r="EL158" s="48">
        <f t="shared" si="1997"/>
        <v>40.5</v>
      </c>
      <c r="EM158" s="62">
        <f t="shared" si="1998"/>
        <v>26818.400000000001</v>
      </c>
      <c r="EN158" s="62">
        <f t="shared" ref="EN158:EN168" si="2043">EM158*$FH158</f>
        <v>3973145.9600000004</v>
      </c>
      <c r="EO158" s="48">
        <f t="shared" si="2000"/>
        <v>40.5</v>
      </c>
      <c r="EP158" s="62">
        <f t="shared" si="2015"/>
        <v>3973145.9600000004</v>
      </c>
      <c r="EQ158" s="62">
        <f t="shared" si="2015"/>
        <v>3973145.9600000004</v>
      </c>
      <c r="ER158" s="62">
        <f t="shared" si="2015"/>
        <v>3973145.9600000004</v>
      </c>
      <c r="ES158" s="62">
        <f t="shared" si="2014"/>
        <v>3973145.9600000004</v>
      </c>
      <c r="ET158" s="62">
        <f t="shared" si="2014"/>
        <v>3973145.9600000004</v>
      </c>
      <c r="EU158" s="62">
        <f t="shared" si="2014"/>
        <v>3973145.9600000004</v>
      </c>
      <c r="EV158" s="31" t="s">
        <v>192</v>
      </c>
      <c r="EW158" s="103">
        <v>0</v>
      </c>
      <c r="EX158" s="31">
        <v>1000</v>
      </c>
      <c r="EY158" s="31">
        <v>1.5</v>
      </c>
      <c r="FA158" s="31"/>
      <c r="FB158" s="119"/>
      <c r="FC158" s="119"/>
      <c r="FE158" s="137">
        <v>157.74</v>
      </c>
      <c r="FF158" s="137">
        <v>157.82</v>
      </c>
      <c r="FG158" s="137">
        <v>155.04</v>
      </c>
      <c r="FH158" s="106">
        <v>148.15</v>
      </c>
      <c r="FI158" s="107" t="b">
        <f t="shared" ref="FI158:FI168" si="2044">EXACT(AT158,AP158)</f>
        <v>1</v>
      </c>
      <c r="FJ158" s="34"/>
      <c r="FK158" s="104" t="s">
        <v>196</v>
      </c>
      <c r="FL158" s="104" t="s">
        <v>532</v>
      </c>
      <c r="FM158" s="104">
        <v>0</v>
      </c>
      <c r="FN158" s="104">
        <v>0</v>
      </c>
      <c r="FO158" s="104">
        <v>0</v>
      </c>
      <c r="FP158" s="104"/>
      <c r="FQ158" s="104">
        <v>0</v>
      </c>
      <c r="FR158" s="103" t="b">
        <f t="shared" si="1819"/>
        <v>1</v>
      </c>
      <c r="FS158" s="103" t="b">
        <f t="shared" si="1820"/>
        <v>1</v>
      </c>
      <c r="FT158" s="103" t="b">
        <f t="shared" si="1821"/>
        <v>0</v>
      </c>
      <c r="FU158" s="103" t="b">
        <f t="shared" si="1822"/>
        <v>0</v>
      </c>
      <c r="FV158" s="103" t="b">
        <f t="shared" si="1823"/>
        <v>1</v>
      </c>
      <c r="FW158" s="103"/>
      <c r="FX158" s="120" t="b">
        <f t="shared" si="2002"/>
        <v>1</v>
      </c>
      <c r="FY158" s="104" t="s">
        <v>368</v>
      </c>
      <c r="FZ158" s="104" t="b">
        <f t="shared" si="2003"/>
        <v>1</v>
      </c>
      <c r="GA158" s="104">
        <v>0</v>
      </c>
      <c r="GB158" s="104">
        <v>0</v>
      </c>
      <c r="GD158" s="104" t="s">
        <v>368</v>
      </c>
      <c r="GE158" s="104">
        <v>0</v>
      </c>
      <c r="GF158" s="104" t="e">
        <v>#N/A</v>
      </c>
      <c r="GG158" s="104">
        <v>0</v>
      </c>
      <c r="GH158" s="104" t="b">
        <f t="shared" si="2004"/>
        <v>1</v>
      </c>
      <c r="GI158" s="8" t="b">
        <f t="shared" si="2005"/>
        <v>0</v>
      </c>
      <c r="GJ158" s="31" t="s">
        <v>203</v>
      </c>
    </row>
    <row r="159" spans="1:192" hidden="1" x14ac:dyDescent="0.25">
      <c r="A159" s="138">
        <v>139910</v>
      </c>
      <c r="B159" s="138">
        <v>139910</v>
      </c>
      <c r="C159" s="128" t="s">
        <v>368</v>
      </c>
      <c r="D159" s="130"/>
      <c r="E159" s="138" t="s">
        <v>533</v>
      </c>
      <c r="F159" s="124" t="s">
        <v>193</v>
      </c>
      <c r="G159" s="128"/>
      <c r="H159" s="138" t="s">
        <v>227</v>
      </c>
      <c r="I159" s="130" t="s">
        <v>292</v>
      </c>
      <c r="J159" s="138" t="s">
        <v>259</v>
      </c>
      <c r="K159" s="138"/>
      <c r="L159" s="130">
        <v>0</v>
      </c>
      <c r="M159" s="138"/>
      <c r="N159" s="125">
        <v>0</v>
      </c>
      <c r="O159" s="125">
        <v>0</v>
      </c>
      <c r="P159" s="125" t="str">
        <f t="shared" si="2018"/>
        <v>нет минмакс</v>
      </c>
      <c r="Q159" s="95">
        <v>16758</v>
      </c>
      <c r="R159" s="95">
        <f t="shared" ref="R159:R170" si="2045">Q159*FH159</f>
        <v>1024919.2799999999</v>
      </c>
      <c r="S159" s="114">
        <v>23008</v>
      </c>
      <c r="T159" s="114">
        <v>1414071.68</v>
      </c>
      <c r="U159" s="131">
        <f t="shared" si="2019"/>
        <v>183</v>
      </c>
      <c r="V159" s="115">
        <f t="shared" ref="V159:V169" si="2046">SUM(Z159:AD159)</f>
        <v>13154</v>
      </c>
      <c r="W159" s="115">
        <f t="shared" si="2020"/>
        <v>804498.6399999999</v>
      </c>
      <c r="X159" s="115">
        <f t="shared" si="2021"/>
        <v>105</v>
      </c>
      <c r="Y159" s="132"/>
      <c r="Z159" s="95">
        <v>13154</v>
      </c>
      <c r="AA159" s="115">
        <v>0</v>
      </c>
      <c r="AB159" s="115">
        <v>0</v>
      </c>
      <c r="AC159" s="95">
        <v>0</v>
      </c>
      <c r="AD159" s="95">
        <v>0</v>
      </c>
      <c r="AE159" s="95">
        <f t="shared" si="2022"/>
        <v>0</v>
      </c>
      <c r="AF159" s="95">
        <f t="shared" si="2023"/>
        <v>0</v>
      </c>
      <c r="AG159" s="114">
        <v>0</v>
      </c>
      <c r="AH159" s="95">
        <f t="shared" ref="AH159:AH169" si="2047">V159-AG159</f>
        <v>13154</v>
      </c>
      <c r="AI159" s="114">
        <f t="shared" si="2024"/>
        <v>804498.6399999999</v>
      </c>
      <c r="AJ159" s="114">
        <f t="shared" ref="AJ159:AJ169" si="2048">CU159</f>
        <v>3519</v>
      </c>
      <c r="AK159" s="114">
        <f t="shared" ref="AK159:AK171" si="2049">SUM(CS159:CU159)</f>
        <v>9902</v>
      </c>
      <c r="AL159" s="114">
        <f t="shared" ref="AL159:AL169" si="2050">SUM(CP159:CU159)</f>
        <v>25356</v>
      </c>
      <c r="AM159" s="114">
        <f t="shared" ref="AM159:AM169" si="2051">SUM(BK159:BP159)</f>
        <v>65197</v>
      </c>
      <c r="AN159" s="133">
        <f t="shared" si="2025"/>
        <v>63.521941193613209</v>
      </c>
      <c r="AO159" s="133" t="str">
        <f t="shared" si="2026"/>
        <v>&gt; 60 дней (до 70)</v>
      </c>
      <c r="AP159" s="139" t="s">
        <v>185</v>
      </c>
      <c r="AQ159" s="134" t="s">
        <v>218</v>
      </c>
      <c r="AR159" s="138" t="s">
        <v>185</v>
      </c>
      <c r="AS159" s="134" t="s">
        <v>197</v>
      </c>
      <c r="AT159" s="115" t="s">
        <v>185</v>
      </c>
      <c r="AU159" s="138"/>
      <c r="AV159" s="97" t="str">
        <f t="shared" si="2027"/>
        <v>0-03</v>
      </c>
      <c r="AW159" s="126">
        <f t="shared" si="2028"/>
        <v>0</v>
      </c>
      <c r="AX159" s="138"/>
      <c r="AY159" s="115">
        <f t="shared" si="2029"/>
        <v>0</v>
      </c>
      <c r="AZ159" s="130" t="s">
        <v>439</v>
      </c>
      <c r="BA159" s="129" t="s">
        <v>187</v>
      </c>
      <c r="BB159" s="129" t="s">
        <v>187</v>
      </c>
      <c r="BC159" s="140" t="s">
        <v>187</v>
      </c>
      <c r="BD159" s="139" t="s">
        <v>187</v>
      </c>
      <c r="BE159" s="29">
        <v>0</v>
      </c>
      <c r="BF159" s="32">
        <f t="shared" si="2030"/>
        <v>0</v>
      </c>
      <c r="BG159" s="32">
        <v>0</v>
      </c>
      <c r="BH159" s="32">
        <f t="shared" si="2031"/>
        <v>0</v>
      </c>
      <c r="BI159" s="99">
        <v>0</v>
      </c>
      <c r="BJ159" s="130" t="s">
        <v>187</v>
      </c>
      <c r="BK159" s="95">
        <v>3267</v>
      </c>
      <c r="BL159" s="95">
        <v>5230</v>
      </c>
      <c r="BM159" s="95">
        <v>11248</v>
      </c>
      <c r="BN159" s="95">
        <v>11265</v>
      </c>
      <c r="BO159" s="95">
        <v>21009</v>
      </c>
      <c r="BP159" s="95">
        <v>13178</v>
      </c>
      <c r="BQ159" s="133">
        <f t="shared" si="2032"/>
        <v>10866.166666666666</v>
      </c>
      <c r="BR159" s="95">
        <f t="shared" si="2033"/>
        <v>13491</v>
      </c>
      <c r="BS159" s="133">
        <f t="shared" ref="BS159:BW168" si="2052">BR159-BL159</f>
        <v>8261</v>
      </c>
      <c r="BT159" s="133">
        <f t="shared" si="2052"/>
        <v>-2987</v>
      </c>
      <c r="BU159" s="133">
        <f t="shared" si="2052"/>
        <v>-14252</v>
      </c>
      <c r="BV159" s="133">
        <f t="shared" si="2052"/>
        <v>-35261</v>
      </c>
      <c r="BW159" s="133">
        <f t="shared" si="2052"/>
        <v>-48439</v>
      </c>
      <c r="BX159" s="133">
        <f t="shared" ref="BX159:CO161" si="2053">BW159-$BQ159</f>
        <v>-59305.166666666664</v>
      </c>
      <c r="BY159" s="133">
        <f t="shared" si="2053"/>
        <v>-70171.333333333328</v>
      </c>
      <c r="BZ159" s="133">
        <f t="shared" si="2053"/>
        <v>-81037.5</v>
      </c>
      <c r="CA159" s="133">
        <f t="shared" si="2053"/>
        <v>-91903.666666666672</v>
      </c>
      <c r="CB159" s="133">
        <f t="shared" si="2053"/>
        <v>-102769.83333333334</v>
      </c>
      <c r="CC159" s="133">
        <f t="shared" si="2053"/>
        <v>-113636.00000000001</v>
      </c>
      <c r="CD159" s="133">
        <f t="shared" si="2053"/>
        <v>-124502.16666666669</v>
      </c>
      <c r="CE159" s="133">
        <f t="shared" si="2053"/>
        <v>-135368.33333333334</v>
      </c>
      <c r="CF159" s="133">
        <f t="shared" si="2053"/>
        <v>-146234.5</v>
      </c>
      <c r="CG159" s="133">
        <f t="shared" si="2053"/>
        <v>-157100.66666666666</v>
      </c>
      <c r="CH159" s="133">
        <f t="shared" si="2053"/>
        <v>-167966.83333333331</v>
      </c>
      <c r="CI159" s="133">
        <f t="shared" si="2053"/>
        <v>-178832.99999999997</v>
      </c>
      <c r="CJ159" s="133">
        <f t="shared" si="2053"/>
        <v>-189699.16666666663</v>
      </c>
      <c r="CK159" s="133">
        <f t="shared" si="2053"/>
        <v>-200565.33333333328</v>
      </c>
      <c r="CL159" s="133">
        <f t="shared" si="2053"/>
        <v>-211431.49999999994</v>
      </c>
      <c r="CM159" s="133">
        <f t="shared" si="2053"/>
        <v>-222297.6666666666</v>
      </c>
      <c r="CN159" s="133">
        <f t="shared" si="2053"/>
        <v>-233163.83333333326</v>
      </c>
      <c r="CO159" s="133">
        <f t="shared" si="2053"/>
        <v>-244029.99999999991</v>
      </c>
      <c r="CP159" s="100">
        <v>7712</v>
      </c>
      <c r="CQ159" s="100">
        <v>3273</v>
      </c>
      <c r="CR159" s="100">
        <v>4469</v>
      </c>
      <c r="CS159" s="100">
        <v>3561</v>
      </c>
      <c r="CT159" s="100">
        <v>2822</v>
      </c>
      <c r="CU159" s="100">
        <v>3519</v>
      </c>
      <c r="CV159" s="121">
        <f t="shared" si="2034"/>
        <v>4226</v>
      </c>
      <c r="CW159" t="s">
        <v>187</v>
      </c>
      <c r="CX159" t="s">
        <v>187</v>
      </c>
      <c r="CY159" s="4">
        <v>0</v>
      </c>
      <c r="CZ159" s="4">
        <v>0</v>
      </c>
      <c r="DA159" s="136">
        <f t="shared" si="2010"/>
        <v>0</v>
      </c>
      <c r="DB159" s="4">
        <f t="shared" si="2011"/>
        <v>0</v>
      </c>
      <c r="DC159" s="4">
        <f t="shared" si="2012"/>
        <v>0</v>
      </c>
      <c r="DD159" s="136">
        <f t="shared" si="2013"/>
        <v>0</v>
      </c>
      <c r="DE159" s="31">
        <v>0</v>
      </c>
      <c r="DG159" s="31">
        <v>0</v>
      </c>
      <c r="DH159" s="48">
        <f t="shared" ref="DH159:DH169" si="2054">IFERROR(ROUNDUP(DG159/$EX159,0)*$EY159,0)</f>
        <v>0</v>
      </c>
      <c r="DI159" s="62">
        <v>8597.5480000000007</v>
      </c>
      <c r="DJ159" s="62">
        <v>505744.10200000001</v>
      </c>
      <c r="DK159" s="48">
        <f t="shared" si="2035"/>
        <v>69</v>
      </c>
      <c r="DL159" s="62">
        <v>3873</v>
      </c>
      <c r="DM159" s="62">
        <v>228104.42271914266</v>
      </c>
      <c r="DN159" s="62">
        <v>7307.5720000000001</v>
      </c>
      <c r="DO159" s="62">
        <v>429768.25199999998</v>
      </c>
      <c r="DP159" s="48">
        <f t="shared" si="2036"/>
        <v>58</v>
      </c>
      <c r="DQ159" s="62">
        <v>4469</v>
      </c>
      <c r="DR159" s="62">
        <v>262824.8197498006</v>
      </c>
      <c r="DS159" s="62">
        <v>11160.870999999999</v>
      </c>
      <c r="DT159" s="62">
        <v>656447.51</v>
      </c>
      <c r="DU159" s="48">
        <f t="shared" si="2037"/>
        <v>89</v>
      </c>
      <c r="DV159" s="62">
        <v>3561</v>
      </c>
      <c r="DW159" s="62">
        <v>209411.22854261383</v>
      </c>
      <c r="DX159" s="62">
        <f t="shared" ref="DX159:DX169" si="2055">$DF159*BK159/30</f>
        <v>0</v>
      </c>
      <c r="DY159" s="62">
        <f t="shared" si="2038"/>
        <v>0</v>
      </c>
      <c r="DZ159" s="48">
        <f t="shared" ref="DZ159:DZ169" si="2056">IFERROR(ROUNDUP(DX159/$EX159,0)*$EY159,0)</f>
        <v>0</v>
      </c>
      <c r="EA159" s="62">
        <f t="shared" ref="EA159:EA169" si="2057">$DF159*BL159/30</f>
        <v>0</v>
      </c>
      <c r="EB159" s="62">
        <f t="shared" si="2039"/>
        <v>0</v>
      </c>
      <c r="EC159" s="48">
        <f t="shared" ref="EC159:EC169" si="2058">IFERROR(ROUNDUP(EA159/$EX159,0)*$EY159,0)</f>
        <v>0</v>
      </c>
      <c r="ED159" s="62">
        <f t="shared" ref="ED159:ED169" si="2059">$DF159*BM159/30</f>
        <v>0</v>
      </c>
      <c r="EE159" s="62">
        <f t="shared" si="2040"/>
        <v>0</v>
      </c>
      <c r="EF159" s="48">
        <f t="shared" ref="EF159:EF169" si="2060">IFERROR(ROUNDUP(ED159/$EX159,0)*$EY159,0)</f>
        <v>0</v>
      </c>
      <c r="EG159" s="62">
        <f t="shared" ref="EG159:EG169" si="2061">$DF159*BN159/30</f>
        <v>0</v>
      </c>
      <c r="EH159" s="62">
        <f t="shared" si="2041"/>
        <v>0</v>
      </c>
      <c r="EI159" s="48">
        <f t="shared" ref="EI159:EI169" si="2062">IFERROR(ROUNDUP(EG159/$EX159,0)*$EY159,0)</f>
        <v>0</v>
      </c>
      <c r="EJ159" s="62">
        <f t="shared" ref="EJ159:EJ169" si="2063">$DF159*BO159/30</f>
        <v>0</v>
      </c>
      <c r="EK159" s="62">
        <f t="shared" si="2042"/>
        <v>0</v>
      </c>
      <c r="EL159" s="48">
        <f t="shared" ref="EL159:EL169" si="2064">IFERROR(ROUNDUP(EJ159/$EX159,0)*$EY159,0)</f>
        <v>0</v>
      </c>
      <c r="EM159" s="62">
        <f t="shared" ref="EM159:EM169" si="2065">$DF159*BP159/30</f>
        <v>0</v>
      </c>
      <c r="EN159" s="62">
        <f t="shared" si="2043"/>
        <v>0</v>
      </c>
      <c r="EO159" s="48">
        <f t="shared" ref="EO159:EO169" si="2066">IFERROR(ROUNDUP(EM159/$EX159,0)*$EY159,0)</f>
        <v>0</v>
      </c>
      <c r="EP159" s="62">
        <f t="shared" si="2015"/>
        <v>199809.72</v>
      </c>
      <c r="EQ159" s="62">
        <f t="shared" si="2015"/>
        <v>319866.8</v>
      </c>
      <c r="ER159" s="62">
        <f t="shared" si="2015"/>
        <v>687927.67999999993</v>
      </c>
      <c r="ES159" s="62">
        <f t="shared" si="2014"/>
        <v>688967.39999999991</v>
      </c>
      <c r="ET159" s="62">
        <f t="shared" si="2014"/>
        <v>1284910.44</v>
      </c>
      <c r="EU159" s="62">
        <f t="shared" si="2014"/>
        <v>805966.48</v>
      </c>
      <c r="EV159" s="31" t="s">
        <v>192</v>
      </c>
      <c r="EW159" s="103">
        <v>0</v>
      </c>
      <c r="EX159" s="31">
        <v>126</v>
      </c>
      <c r="EY159" s="31">
        <v>1</v>
      </c>
      <c r="FA159" s="31"/>
      <c r="FB159" s="119"/>
      <c r="FC159" s="119"/>
      <c r="FE159" s="137">
        <v>58.81</v>
      </c>
      <c r="FF159" s="137">
        <v>61.46</v>
      </c>
      <c r="FG159" s="137">
        <v>61.15</v>
      </c>
      <c r="FH159" s="106">
        <v>61.16</v>
      </c>
      <c r="FI159" s="107" t="b">
        <f t="shared" si="2044"/>
        <v>1</v>
      </c>
      <c r="FJ159" s="34"/>
      <c r="FK159" s="104" t="s">
        <v>187</v>
      </c>
      <c r="FL159" s="104" t="s">
        <v>187</v>
      </c>
      <c r="FM159" s="104" t="s">
        <v>187</v>
      </c>
      <c r="FN159" s="104" t="s">
        <v>187</v>
      </c>
      <c r="FO159" s="104">
        <v>0</v>
      </c>
      <c r="FP159" s="104"/>
      <c r="FQ159" s="104">
        <v>0</v>
      </c>
      <c r="FR159" s="120" t="b">
        <f t="shared" si="1819"/>
        <v>1</v>
      </c>
      <c r="FS159" s="120" t="b">
        <f t="shared" si="1820"/>
        <v>1</v>
      </c>
      <c r="FT159" s="120" t="b">
        <f t="shared" si="1821"/>
        <v>1</v>
      </c>
      <c r="FU159" s="120" t="b">
        <f t="shared" si="1822"/>
        <v>1</v>
      </c>
      <c r="FV159" s="120" t="b">
        <f t="shared" si="1823"/>
        <v>1</v>
      </c>
      <c r="FW159" s="120"/>
      <c r="FX159" s="120" t="b">
        <f t="shared" ref="FX159:FX169" si="2067">EXACT(FQ159,BI159)</f>
        <v>1</v>
      </c>
      <c r="FY159" s="104" t="s">
        <v>368</v>
      </c>
      <c r="FZ159" s="104" t="b">
        <f t="shared" ref="FZ159:FZ169" si="2068">EXACT(FY159,C159)</f>
        <v>1</v>
      </c>
      <c r="GA159" s="120">
        <v>0</v>
      </c>
      <c r="GB159" s="120" t="s">
        <v>193</v>
      </c>
      <c r="GC159" s="8"/>
      <c r="GD159" s="104" t="s">
        <v>368</v>
      </c>
      <c r="GE159" s="104">
        <v>0</v>
      </c>
      <c r="GF159" s="104" t="e">
        <v>#N/A</v>
      </c>
      <c r="GG159" s="104">
        <v>0</v>
      </c>
      <c r="GH159" s="120" t="b">
        <f t="shared" ref="GH159:GH169" si="2069">EXACT(GD159,C159)</f>
        <v>1</v>
      </c>
      <c r="GI159" s="8" t="b">
        <f t="shared" ref="GI159:GI169" si="2070">EXACT(GG159,G159)</f>
        <v>0</v>
      </c>
      <c r="GJ159" s="31" t="s">
        <v>203</v>
      </c>
    </row>
    <row r="160" spans="1:192" hidden="1" x14ac:dyDescent="0.25">
      <c r="A160" s="138">
        <v>145973</v>
      </c>
      <c r="B160" s="138">
        <v>145973</v>
      </c>
      <c r="C160" s="128" t="s">
        <v>368</v>
      </c>
      <c r="D160" s="130"/>
      <c r="E160" s="138" t="s">
        <v>534</v>
      </c>
      <c r="F160" s="124" t="s">
        <v>193</v>
      </c>
      <c r="G160" s="128"/>
      <c r="H160" s="138" t="s">
        <v>227</v>
      </c>
      <c r="I160" s="130" t="s">
        <v>292</v>
      </c>
      <c r="J160" s="138" t="s">
        <v>259</v>
      </c>
      <c r="K160" s="138"/>
      <c r="L160" s="130">
        <v>0</v>
      </c>
      <c r="M160" s="138"/>
      <c r="N160" s="125">
        <v>0</v>
      </c>
      <c r="O160" s="125">
        <v>0</v>
      </c>
      <c r="P160" s="125" t="str">
        <f t="shared" si="2018"/>
        <v>нет минмакс</v>
      </c>
      <c r="Q160" s="95">
        <v>18209</v>
      </c>
      <c r="R160" s="95">
        <f t="shared" si="2045"/>
        <v>1084710.1300000001</v>
      </c>
      <c r="S160" s="114">
        <v>20532</v>
      </c>
      <c r="T160" s="114">
        <v>1356343.9200000002</v>
      </c>
      <c r="U160" s="131">
        <f t="shared" si="2019"/>
        <v>163</v>
      </c>
      <c r="V160" s="115">
        <f t="shared" si="2046"/>
        <v>22016</v>
      </c>
      <c r="W160" s="115">
        <f t="shared" si="2020"/>
        <v>1311493.1200000001</v>
      </c>
      <c r="X160" s="115">
        <f t="shared" si="2021"/>
        <v>175</v>
      </c>
      <c r="Y160" s="132"/>
      <c r="Z160" s="95">
        <v>22016</v>
      </c>
      <c r="AA160" s="115">
        <v>0</v>
      </c>
      <c r="AB160" s="115">
        <v>0</v>
      </c>
      <c r="AC160" s="95">
        <v>0</v>
      </c>
      <c r="AD160" s="95">
        <v>0</v>
      </c>
      <c r="AE160" s="95">
        <f t="shared" si="2022"/>
        <v>0</v>
      </c>
      <c r="AF160" s="95">
        <f t="shared" si="2023"/>
        <v>0</v>
      </c>
      <c r="AG160" s="114">
        <v>0</v>
      </c>
      <c r="AH160" s="95">
        <f t="shared" si="2047"/>
        <v>22016</v>
      </c>
      <c r="AI160" s="114">
        <f t="shared" si="2024"/>
        <v>1311493.1200000001</v>
      </c>
      <c r="AJ160" s="114">
        <f t="shared" si="2048"/>
        <v>12910</v>
      </c>
      <c r="AK160" s="114">
        <f t="shared" si="2049"/>
        <v>36378</v>
      </c>
      <c r="AL160" s="114">
        <f t="shared" si="2050"/>
        <v>73360</v>
      </c>
      <c r="AM160" s="114">
        <f t="shared" si="2051"/>
        <v>110087</v>
      </c>
      <c r="AN160" s="133">
        <f t="shared" si="2025"/>
        <v>33.571266362059106</v>
      </c>
      <c r="AO160" s="133" t="str">
        <f t="shared" si="2026"/>
        <v>&gt; 30 дней (до 60)</v>
      </c>
      <c r="AP160" s="139" t="s">
        <v>185</v>
      </c>
      <c r="AQ160" s="134" t="s">
        <v>190</v>
      </c>
      <c r="AR160" s="138" t="s">
        <v>185</v>
      </c>
      <c r="AS160" s="134" t="s">
        <v>190</v>
      </c>
      <c r="AT160" s="115" t="s">
        <v>185</v>
      </c>
      <c r="AU160" s="138"/>
      <c r="AV160" s="97" t="str">
        <f t="shared" si="2027"/>
        <v>0-02</v>
      </c>
      <c r="AW160" s="126">
        <f t="shared" si="2028"/>
        <v>0</v>
      </c>
      <c r="AX160" s="138"/>
      <c r="AY160" s="115">
        <f t="shared" si="2029"/>
        <v>0</v>
      </c>
      <c r="AZ160" s="130" t="s">
        <v>439</v>
      </c>
      <c r="BA160" s="129" t="s">
        <v>187</v>
      </c>
      <c r="BB160" s="129" t="s">
        <v>187</v>
      </c>
      <c r="BC160" s="140" t="s">
        <v>187</v>
      </c>
      <c r="BD160" s="139" t="s">
        <v>187</v>
      </c>
      <c r="BE160" s="29">
        <v>0</v>
      </c>
      <c r="BF160" s="32">
        <f t="shared" si="2030"/>
        <v>0</v>
      </c>
      <c r="BG160" s="32">
        <v>0</v>
      </c>
      <c r="BH160" s="32">
        <f t="shared" si="2031"/>
        <v>0</v>
      </c>
      <c r="BI160" s="99">
        <v>0</v>
      </c>
      <c r="BJ160" s="130" t="s">
        <v>187</v>
      </c>
      <c r="BK160" s="95">
        <v>14105</v>
      </c>
      <c r="BL160" s="95">
        <v>15430</v>
      </c>
      <c r="BM160" s="95">
        <v>22126</v>
      </c>
      <c r="BN160" s="95">
        <v>19279</v>
      </c>
      <c r="BO160" s="95">
        <v>24838</v>
      </c>
      <c r="BP160" s="95">
        <v>14309</v>
      </c>
      <c r="BQ160" s="133">
        <f t="shared" si="2032"/>
        <v>18347.833333333332</v>
      </c>
      <c r="BR160" s="95">
        <f t="shared" si="2033"/>
        <v>7911</v>
      </c>
      <c r="BS160" s="133">
        <f t="shared" si="2052"/>
        <v>-7519</v>
      </c>
      <c r="BT160" s="133">
        <f t="shared" si="2052"/>
        <v>-29645</v>
      </c>
      <c r="BU160" s="133">
        <f t="shared" si="2052"/>
        <v>-48924</v>
      </c>
      <c r="BV160" s="133">
        <f t="shared" si="2052"/>
        <v>-73762</v>
      </c>
      <c r="BW160" s="133">
        <f t="shared" si="2052"/>
        <v>-88071</v>
      </c>
      <c r="BX160" s="133">
        <f t="shared" si="2053"/>
        <v>-106418.83333333333</v>
      </c>
      <c r="BY160" s="133">
        <f t="shared" si="2053"/>
        <v>-124766.66666666666</v>
      </c>
      <c r="BZ160" s="133">
        <f t="shared" si="2053"/>
        <v>-143114.5</v>
      </c>
      <c r="CA160" s="133">
        <f t="shared" si="2053"/>
        <v>-161462.33333333334</v>
      </c>
      <c r="CB160" s="133">
        <f t="shared" si="2053"/>
        <v>-179810.16666666669</v>
      </c>
      <c r="CC160" s="133">
        <f t="shared" si="2053"/>
        <v>-198158.00000000003</v>
      </c>
      <c r="CD160" s="133">
        <f t="shared" si="2053"/>
        <v>-216505.83333333337</v>
      </c>
      <c r="CE160" s="133">
        <f t="shared" si="2053"/>
        <v>-234853.66666666672</v>
      </c>
      <c r="CF160" s="133">
        <f t="shared" si="2053"/>
        <v>-253201.50000000006</v>
      </c>
      <c r="CG160" s="133">
        <f t="shared" si="2053"/>
        <v>-271549.33333333337</v>
      </c>
      <c r="CH160" s="133">
        <f t="shared" si="2053"/>
        <v>-289897.16666666669</v>
      </c>
      <c r="CI160" s="133">
        <f t="shared" si="2053"/>
        <v>-308245</v>
      </c>
      <c r="CJ160" s="133">
        <f t="shared" si="2053"/>
        <v>-326592.83333333331</v>
      </c>
      <c r="CK160" s="133">
        <f t="shared" si="2053"/>
        <v>-344940.66666666663</v>
      </c>
      <c r="CL160" s="133">
        <f t="shared" si="2053"/>
        <v>-363288.49999999994</v>
      </c>
      <c r="CM160" s="133">
        <f t="shared" si="2053"/>
        <v>-381636.33333333326</v>
      </c>
      <c r="CN160" s="133">
        <f t="shared" si="2053"/>
        <v>-399984.16666666657</v>
      </c>
      <c r="CO160" s="133">
        <f t="shared" si="2053"/>
        <v>-418331.99999999988</v>
      </c>
      <c r="CP160" s="100">
        <v>13144</v>
      </c>
      <c r="CQ160" s="100">
        <v>11054</v>
      </c>
      <c r="CR160" s="100">
        <v>12784</v>
      </c>
      <c r="CS160" s="100">
        <v>11589</v>
      </c>
      <c r="CT160" s="100">
        <v>11879</v>
      </c>
      <c r="CU160" s="100">
        <v>12910</v>
      </c>
      <c r="CV160" s="121">
        <f t="shared" si="2034"/>
        <v>12226.666666666666</v>
      </c>
      <c r="CW160" t="s">
        <v>187</v>
      </c>
      <c r="CX160" t="s">
        <v>187</v>
      </c>
      <c r="CY160" s="4">
        <v>0</v>
      </c>
      <c r="CZ160" s="4">
        <v>0</v>
      </c>
      <c r="DA160" s="136">
        <f t="shared" si="2010"/>
        <v>0</v>
      </c>
      <c r="DB160" s="4">
        <f t="shared" si="2011"/>
        <v>0</v>
      </c>
      <c r="DC160" s="4">
        <f t="shared" si="2012"/>
        <v>0</v>
      </c>
      <c r="DD160" s="136">
        <f t="shared" si="2013"/>
        <v>0</v>
      </c>
      <c r="DE160" s="31">
        <v>0</v>
      </c>
      <c r="DG160" s="31">
        <v>0</v>
      </c>
      <c r="DH160" s="48">
        <f t="shared" si="2054"/>
        <v>0</v>
      </c>
      <c r="DI160" s="62">
        <v>9245.0969999999998</v>
      </c>
      <c r="DJ160" s="62">
        <v>588394.58899999992</v>
      </c>
      <c r="DK160" s="48">
        <f t="shared" si="2035"/>
        <v>74</v>
      </c>
      <c r="DL160" s="62">
        <v>11054</v>
      </c>
      <c r="DM160" s="62">
        <v>703423.98835744895</v>
      </c>
      <c r="DN160" s="62">
        <v>14161.678</v>
      </c>
      <c r="DO160" s="62">
        <v>901355.26300000004</v>
      </c>
      <c r="DP160" s="48">
        <f t="shared" si="2036"/>
        <v>113</v>
      </c>
      <c r="DQ160" s="62">
        <v>12784</v>
      </c>
      <c r="DR160" s="62">
        <v>813671.04513158917</v>
      </c>
      <c r="DS160" s="62">
        <v>17077.355000000003</v>
      </c>
      <c r="DT160" s="62">
        <v>1086893.5460000001</v>
      </c>
      <c r="DU160" s="48">
        <f t="shared" si="2037"/>
        <v>136</v>
      </c>
      <c r="DV160" s="62">
        <v>11749</v>
      </c>
      <c r="DW160" s="62">
        <v>745767.44718072331</v>
      </c>
      <c r="DX160" s="62">
        <f t="shared" si="2055"/>
        <v>0</v>
      </c>
      <c r="DY160" s="62">
        <f t="shared" si="2038"/>
        <v>0</v>
      </c>
      <c r="DZ160" s="48">
        <f t="shared" si="2056"/>
        <v>0</v>
      </c>
      <c r="EA160" s="62">
        <f t="shared" si="2057"/>
        <v>0</v>
      </c>
      <c r="EB160" s="62">
        <f t="shared" si="2039"/>
        <v>0</v>
      </c>
      <c r="EC160" s="48">
        <f t="shared" si="2058"/>
        <v>0</v>
      </c>
      <c r="ED160" s="62">
        <f t="shared" si="2059"/>
        <v>0</v>
      </c>
      <c r="EE160" s="62">
        <f t="shared" si="2040"/>
        <v>0</v>
      </c>
      <c r="EF160" s="48">
        <f t="shared" si="2060"/>
        <v>0</v>
      </c>
      <c r="EG160" s="62">
        <f t="shared" si="2061"/>
        <v>0</v>
      </c>
      <c r="EH160" s="62">
        <f t="shared" si="2041"/>
        <v>0</v>
      </c>
      <c r="EI160" s="48">
        <f t="shared" si="2062"/>
        <v>0</v>
      </c>
      <c r="EJ160" s="62">
        <f t="shared" si="2063"/>
        <v>0</v>
      </c>
      <c r="EK160" s="62">
        <f t="shared" si="2042"/>
        <v>0</v>
      </c>
      <c r="EL160" s="48">
        <f t="shared" si="2064"/>
        <v>0</v>
      </c>
      <c r="EM160" s="62">
        <f t="shared" si="2065"/>
        <v>0</v>
      </c>
      <c r="EN160" s="62">
        <f t="shared" si="2043"/>
        <v>0</v>
      </c>
      <c r="EO160" s="48">
        <f t="shared" si="2066"/>
        <v>0</v>
      </c>
      <c r="EP160" s="62">
        <f t="shared" si="2015"/>
        <v>840234.85</v>
      </c>
      <c r="EQ160" s="62">
        <f t="shared" si="2015"/>
        <v>919165.1</v>
      </c>
      <c r="ER160" s="62">
        <f t="shared" si="2015"/>
        <v>1318045.82</v>
      </c>
      <c r="ES160" s="62">
        <f t="shared" si="2014"/>
        <v>1148450.03</v>
      </c>
      <c r="ET160" s="62">
        <f t="shared" si="2014"/>
        <v>1479599.66</v>
      </c>
      <c r="EU160" s="62">
        <f t="shared" si="2014"/>
        <v>852387.13</v>
      </c>
      <c r="EV160" s="31" t="s">
        <v>192</v>
      </c>
      <c r="EW160" s="103">
        <v>0</v>
      </c>
      <c r="EX160" s="31">
        <v>126</v>
      </c>
      <c r="EY160" s="31">
        <v>1</v>
      </c>
      <c r="FA160" s="31"/>
      <c r="FB160" s="119"/>
      <c r="FC160" s="119"/>
      <c r="FE160" s="137">
        <v>63.65</v>
      </c>
      <c r="FF160" s="137">
        <v>66.06</v>
      </c>
      <c r="FG160" s="137">
        <v>65.819999999999993</v>
      </c>
      <c r="FH160" s="106">
        <v>59.57</v>
      </c>
      <c r="FI160" s="107" t="b">
        <f t="shared" si="2044"/>
        <v>1</v>
      </c>
      <c r="FJ160" s="34"/>
      <c r="FK160" s="104" t="s">
        <v>187</v>
      </c>
      <c r="FL160" s="104" t="s">
        <v>187</v>
      </c>
      <c r="FM160" s="104" t="s">
        <v>187</v>
      </c>
      <c r="FN160" s="104" t="s">
        <v>187</v>
      </c>
      <c r="FO160" s="104">
        <v>0</v>
      </c>
      <c r="FP160" s="104"/>
      <c r="FQ160" s="104">
        <v>0</v>
      </c>
      <c r="FR160" s="120" t="b">
        <f t="shared" si="1819"/>
        <v>1</v>
      </c>
      <c r="FS160" s="120" t="b">
        <f t="shared" si="1820"/>
        <v>1</v>
      </c>
      <c r="FT160" s="120" t="b">
        <f t="shared" si="1821"/>
        <v>1</v>
      </c>
      <c r="FU160" s="120" t="b">
        <f t="shared" si="1822"/>
        <v>1</v>
      </c>
      <c r="FV160" s="120" t="b">
        <f t="shared" si="1823"/>
        <v>1</v>
      </c>
      <c r="FW160" s="120"/>
      <c r="FX160" s="120" t="b">
        <f t="shared" si="2067"/>
        <v>1</v>
      </c>
      <c r="FY160" s="104" t="s">
        <v>368</v>
      </c>
      <c r="FZ160" s="104" t="b">
        <f t="shared" si="2068"/>
        <v>1</v>
      </c>
      <c r="GA160" s="120">
        <v>0</v>
      </c>
      <c r="GB160" s="120" t="s">
        <v>207</v>
      </c>
      <c r="GC160" s="8"/>
      <c r="GD160" s="104" t="s">
        <v>368</v>
      </c>
      <c r="GE160" s="104">
        <v>0</v>
      </c>
      <c r="GF160" s="104" t="e">
        <v>#N/A</v>
      </c>
      <c r="GG160" s="104">
        <v>0</v>
      </c>
      <c r="GH160" s="120" t="b">
        <f t="shared" si="2069"/>
        <v>1</v>
      </c>
      <c r="GI160" s="8" t="b">
        <f t="shared" si="2070"/>
        <v>0</v>
      </c>
      <c r="GJ160" s="31" t="s">
        <v>203</v>
      </c>
    </row>
    <row r="161" spans="1:192" hidden="1" x14ac:dyDescent="0.25">
      <c r="A161" s="138">
        <v>2763</v>
      </c>
      <c r="B161" s="138">
        <v>0</v>
      </c>
      <c r="C161" s="128" t="s">
        <v>368</v>
      </c>
      <c r="D161" s="130"/>
      <c r="E161" s="138" t="s">
        <v>535</v>
      </c>
      <c r="F161" s="124" t="s">
        <v>193</v>
      </c>
      <c r="G161" s="128"/>
      <c r="H161" s="138" t="s">
        <v>227</v>
      </c>
      <c r="I161" s="130" t="s">
        <v>292</v>
      </c>
      <c r="J161" s="138" t="s">
        <v>259</v>
      </c>
      <c r="K161" s="138"/>
      <c r="L161" s="130">
        <v>0</v>
      </c>
      <c r="M161" s="138"/>
      <c r="N161" s="125">
        <v>0</v>
      </c>
      <c r="O161" s="125">
        <v>0</v>
      </c>
      <c r="P161" s="125" t="str">
        <f t="shared" si="2018"/>
        <v>нет минмакс</v>
      </c>
      <c r="Q161" s="95">
        <v>15984</v>
      </c>
      <c r="R161" s="95">
        <f t="shared" si="2045"/>
        <v>444674.88</v>
      </c>
      <c r="S161" s="114">
        <v>46896</v>
      </c>
      <c r="T161" s="114">
        <v>1311681.1199999999</v>
      </c>
      <c r="U161" s="131">
        <f t="shared" si="2019"/>
        <v>206</v>
      </c>
      <c r="V161" s="115">
        <f t="shared" si="2046"/>
        <v>7784</v>
      </c>
      <c r="W161" s="115">
        <f t="shared" si="2020"/>
        <v>216550.88</v>
      </c>
      <c r="X161" s="115">
        <f t="shared" si="2021"/>
        <v>35</v>
      </c>
      <c r="Y161" s="132"/>
      <c r="Z161" s="95">
        <v>7784</v>
      </c>
      <c r="AA161" s="115">
        <v>0</v>
      </c>
      <c r="AB161" s="115">
        <v>0</v>
      </c>
      <c r="AC161" s="95">
        <v>0</v>
      </c>
      <c r="AD161" s="95">
        <v>0</v>
      </c>
      <c r="AE161" s="95">
        <f t="shared" si="2022"/>
        <v>0</v>
      </c>
      <c r="AF161" s="95">
        <f t="shared" si="2023"/>
        <v>0</v>
      </c>
      <c r="AG161" s="114">
        <v>0</v>
      </c>
      <c r="AH161" s="95">
        <f t="shared" si="2047"/>
        <v>7784</v>
      </c>
      <c r="AI161" s="114">
        <f t="shared" si="2024"/>
        <v>216550.88</v>
      </c>
      <c r="AJ161" s="114">
        <f t="shared" si="2048"/>
        <v>17546</v>
      </c>
      <c r="AK161" s="114">
        <f t="shared" si="2049"/>
        <v>45203</v>
      </c>
      <c r="AL161" s="114">
        <f t="shared" si="2050"/>
        <v>103956</v>
      </c>
      <c r="AM161" s="114">
        <f t="shared" si="2051"/>
        <v>184861</v>
      </c>
      <c r="AN161" s="133">
        <f t="shared" si="2025"/>
        <v>45.662849384131853</v>
      </c>
      <c r="AO161" s="133" t="str">
        <f t="shared" si="2026"/>
        <v>&gt; 30 дней (до 60)</v>
      </c>
      <c r="AP161" s="139" t="s">
        <v>185</v>
      </c>
      <c r="AQ161" s="134" t="s">
        <v>198</v>
      </c>
      <c r="AR161" s="138" t="s">
        <v>185</v>
      </c>
      <c r="AS161" s="134" t="s">
        <v>190</v>
      </c>
      <c r="AT161" s="115" t="s">
        <v>185</v>
      </c>
      <c r="AU161" s="138"/>
      <c r="AV161" s="97" t="str">
        <f t="shared" si="2027"/>
        <v>0-01</v>
      </c>
      <c r="AW161" s="126">
        <f t="shared" si="2028"/>
        <v>0</v>
      </c>
      <c r="AX161" s="138"/>
      <c r="AY161" s="115">
        <f t="shared" si="2029"/>
        <v>0</v>
      </c>
      <c r="AZ161" s="130" t="s">
        <v>439</v>
      </c>
      <c r="BA161" s="129" t="s">
        <v>187</v>
      </c>
      <c r="BB161" s="129" t="s">
        <v>187</v>
      </c>
      <c r="BC161" s="140" t="s">
        <v>187</v>
      </c>
      <c r="BD161" s="139" t="s">
        <v>187</v>
      </c>
      <c r="BE161" s="29">
        <v>0</v>
      </c>
      <c r="BF161" s="32">
        <f t="shared" si="2030"/>
        <v>0</v>
      </c>
      <c r="BG161" s="32">
        <v>0</v>
      </c>
      <c r="BH161" s="32">
        <f t="shared" si="2031"/>
        <v>0</v>
      </c>
      <c r="BI161" s="99">
        <v>0</v>
      </c>
      <c r="BJ161" s="130" t="s">
        <v>187</v>
      </c>
      <c r="BK161" s="95">
        <v>23497</v>
      </c>
      <c r="BL161" s="95">
        <v>38568</v>
      </c>
      <c r="BM161" s="95">
        <v>30216</v>
      </c>
      <c r="BN161" s="95">
        <v>28900</v>
      </c>
      <c r="BO161" s="95">
        <v>31882</v>
      </c>
      <c r="BP161" s="95">
        <v>31798</v>
      </c>
      <c r="BQ161" s="133">
        <f t="shared" si="2032"/>
        <v>30810.166666666668</v>
      </c>
      <c r="BR161" s="95">
        <f t="shared" si="2033"/>
        <v>-7513</v>
      </c>
      <c r="BS161" s="133">
        <f t="shared" si="2052"/>
        <v>-46081</v>
      </c>
      <c r="BT161" s="133">
        <f t="shared" si="2052"/>
        <v>-76297</v>
      </c>
      <c r="BU161" s="133">
        <f t="shared" si="2052"/>
        <v>-105197</v>
      </c>
      <c r="BV161" s="133">
        <f t="shared" si="2052"/>
        <v>-137079</v>
      </c>
      <c r="BW161" s="133">
        <f t="shared" si="2052"/>
        <v>-168877</v>
      </c>
      <c r="BX161" s="133">
        <f t="shared" si="2053"/>
        <v>-199687.16666666666</v>
      </c>
      <c r="BY161" s="133">
        <f t="shared" si="2053"/>
        <v>-230497.33333333331</v>
      </c>
      <c r="BZ161" s="133">
        <f t="shared" si="2053"/>
        <v>-261307.49999999997</v>
      </c>
      <c r="CA161" s="133">
        <f t="shared" ref="CA161:CO161" si="2071">BZ161-$BQ161</f>
        <v>-292117.66666666663</v>
      </c>
      <c r="CB161" s="133">
        <f t="shared" si="2071"/>
        <v>-322927.83333333331</v>
      </c>
      <c r="CC161" s="133">
        <f t="shared" si="2071"/>
        <v>-353738</v>
      </c>
      <c r="CD161" s="133">
        <f t="shared" si="2071"/>
        <v>-384548.16666666669</v>
      </c>
      <c r="CE161" s="133">
        <f t="shared" si="2071"/>
        <v>-415358.33333333337</v>
      </c>
      <c r="CF161" s="133">
        <f t="shared" si="2071"/>
        <v>-446168.50000000006</v>
      </c>
      <c r="CG161" s="133">
        <f t="shared" si="2071"/>
        <v>-476978.66666666674</v>
      </c>
      <c r="CH161" s="133">
        <f t="shared" si="2071"/>
        <v>-507788.83333333343</v>
      </c>
      <c r="CI161" s="133">
        <f t="shared" si="2071"/>
        <v>-538599.00000000012</v>
      </c>
      <c r="CJ161" s="133">
        <f t="shared" si="2071"/>
        <v>-569409.16666666674</v>
      </c>
      <c r="CK161" s="133">
        <f t="shared" si="2071"/>
        <v>-600219.33333333337</v>
      </c>
      <c r="CL161" s="133">
        <f t="shared" si="2071"/>
        <v>-631029.5</v>
      </c>
      <c r="CM161" s="133">
        <f t="shared" si="2071"/>
        <v>-661839.66666666663</v>
      </c>
      <c r="CN161" s="133">
        <f t="shared" si="2071"/>
        <v>-692649.83333333326</v>
      </c>
      <c r="CO161" s="133">
        <f t="shared" si="2071"/>
        <v>-723459.99999999988</v>
      </c>
      <c r="CP161" s="100">
        <v>11785</v>
      </c>
      <c r="CQ161" s="100">
        <v>18744</v>
      </c>
      <c r="CR161" s="100">
        <v>28224</v>
      </c>
      <c r="CS161" s="100">
        <v>14297</v>
      </c>
      <c r="CT161" s="100">
        <v>13360</v>
      </c>
      <c r="CU161" s="100">
        <v>17546</v>
      </c>
      <c r="CV161" s="121">
        <f t="shared" si="2034"/>
        <v>17326</v>
      </c>
      <c r="CW161" t="s">
        <v>187</v>
      </c>
      <c r="CX161" t="s">
        <v>187</v>
      </c>
      <c r="CY161" s="4">
        <v>0</v>
      </c>
      <c r="CZ161" s="4">
        <v>0</v>
      </c>
      <c r="DA161" s="136">
        <f t="shared" si="2010"/>
        <v>0</v>
      </c>
      <c r="DB161" s="4">
        <f t="shared" si="2011"/>
        <v>0</v>
      </c>
      <c r="DC161" s="4">
        <f t="shared" si="2012"/>
        <v>0</v>
      </c>
      <c r="DD161" s="136">
        <f t="shared" si="2013"/>
        <v>0</v>
      </c>
      <c r="DE161" s="31">
        <v>0</v>
      </c>
      <c r="DG161" s="31">
        <v>0</v>
      </c>
      <c r="DH161" s="48">
        <f t="shared" si="2054"/>
        <v>0</v>
      </c>
      <c r="DI161" s="62">
        <v>44455.224999999991</v>
      </c>
      <c r="DJ161" s="62">
        <v>1204160.817</v>
      </c>
      <c r="DK161" s="48">
        <f t="shared" si="2035"/>
        <v>195</v>
      </c>
      <c r="DL161" s="62">
        <v>18744</v>
      </c>
      <c r="DM161" s="62">
        <v>507722.16071598319</v>
      </c>
      <c r="DN161" s="62">
        <v>25698.964</v>
      </c>
      <c r="DO161" s="62">
        <v>707501.13899999997</v>
      </c>
      <c r="DP161" s="48">
        <f t="shared" si="2036"/>
        <v>113</v>
      </c>
      <c r="DQ161" s="62">
        <v>28452</v>
      </c>
      <c r="DR161" s="62">
        <v>783073.23455471394</v>
      </c>
      <c r="DS161" s="62">
        <v>51844.871000000006</v>
      </c>
      <c r="DT161" s="62">
        <v>1427326.014</v>
      </c>
      <c r="DU161" s="48">
        <f t="shared" si="2037"/>
        <v>228</v>
      </c>
      <c r="DV161" s="62">
        <v>14297</v>
      </c>
      <c r="DW161" s="62">
        <v>393510.25189911103</v>
      </c>
      <c r="DX161" s="62">
        <f t="shared" si="2055"/>
        <v>0</v>
      </c>
      <c r="DY161" s="62">
        <f t="shared" si="2038"/>
        <v>0</v>
      </c>
      <c r="DZ161" s="48">
        <f t="shared" si="2056"/>
        <v>0</v>
      </c>
      <c r="EA161" s="62">
        <f t="shared" si="2057"/>
        <v>0</v>
      </c>
      <c r="EB161" s="62">
        <f t="shared" si="2039"/>
        <v>0</v>
      </c>
      <c r="EC161" s="48">
        <f t="shared" si="2058"/>
        <v>0</v>
      </c>
      <c r="ED161" s="62">
        <f t="shared" si="2059"/>
        <v>0</v>
      </c>
      <c r="EE161" s="62">
        <f t="shared" si="2040"/>
        <v>0</v>
      </c>
      <c r="EF161" s="48">
        <f t="shared" si="2060"/>
        <v>0</v>
      </c>
      <c r="EG161" s="62">
        <f t="shared" si="2061"/>
        <v>0</v>
      </c>
      <c r="EH161" s="62">
        <f t="shared" si="2041"/>
        <v>0</v>
      </c>
      <c r="EI161" s="48">
        <f t="shared" si="2062"/>
        <v>0</v>
      </c>
      <c r="EJ161" s="62">
        <f t="shared" si="2063"/>
        <v>0</v>
      </c>
      <c r="EK161" s="62">
        <f t="shared" si="2042"/>
        <v>0</v>
      </c>
      <c r="EL161" s="48">
        <f t="shared" si="2064"/>
        <v>0</v>
      </c>
      <c r="EM161" s="62">
        <f t="shared" si="2065"/>
        <v>0</v>
      </c>
      <c r="EN161" s="62">
        <f t="shared" si="2043"/>
        <v>0</v>
      </c>
      <c r="EO161" s="48">
        <f t="shared" si="2066"/>
        <v>0</v>
      </c>
      <c r="EP161" s="62">
        <f t="shared" si="2015"/>
        <v>653686.54</v>
      </c>
      <c r="EQ161" s="62">
        <f t="shared" si="2015"/>
        <v>1072961.76</v>
      </c>
      <c r="ER161" s="62">
        <f t="shared" si="2015"/>
        <v>840609.12</v>
      </c>
      <c r="ES161" s="62">
        <f t="shared" si="2014"/>
        <v>803998</v>
      </c>
      <c r="ET161" s="62">
        <f t="shared" si="2014"/>
        <v>886957.24</v>
      </c>
      <c r="EU161" s="62">
        <f t="shared" si="2014"/>
        <v>884620.36</v>
      </c>
      <c r="EV161" s="31" t="s">
        <v>192</v>
      </c>
      <c r="EW161" s="103">
        <v>0</v>
      </c>
      <c r="EX161" s="31">
        <v>228</v>
      </c>
      <c r="EY161" s="31">
        <v>1</v>
      </c>
      <c r="FA161" s="31"/>
      <c r="FB161" s="119"/>
      <c r="FC161" s="119"/>
      <c r="FE161" s="137">
        <v>27.71</v>
      </c>
      <c r="FF161" s="137">
        <v>27.97</v>
      </c>
      <c r="FG161" s="137">
        <v>27.82</v>
      </c>
      <c r="FH161" s="106">
        <v>27.82</v>
      </c>
      <c r="FI161" s="107" t="b">
        <f t="shared" si="2044"/>
        <v>1</v>
      </c>
      <c r="FJ161" s="34"/>
      <c r="FK161" s="104" t="s">
        <v>187</v>
      </c>
      <c r="FL161" s="104" t="s">
        <v>187</v>
      </c>
      <c r="FM161" s="104" t="s">
        <v>187</v>
      </c>
      <c r="FN161" s="104" t="s">
        <v>187</v>
      </c>
      <c r="FO161" s="104">
        <v>0</v>
      </c>
      <c r="FP161" s="104"/>
      <c r="FQ161" s="104">
        <v>0</v>
      </c>
      <c r="FR161" s="120" t="b">
        <f t="shared" si="1819"/>
        <v>1</v>
      </c>
      <c r="FS161" s="120" t="b">
        <f t="shared" si="1820"/>
        <v>1</v>
      </c>
      <c r="FT161" s="120" t="b">
        <f t="shared" si="1821"/>
        <v>1</v>
      </c>
      <c r="FU161" s="120" t="b">
        <f t="shared" si="1822"/>
        <v>1</v>
      </c>
      <c r="FV161" s="120" t="b">
        <f t="shared" si="1823"/>
        <v>1</v>
      </c>
      <c r="FW161" s="120"/>
      <c r="FX161" s="120" t="b">
        <f t="shared" si="2067"/>
        <v>1</v>
      </c>
      <c r="FY161" s="104" t="s">
        <v>368</v>
      </c>
      <c r="FZ161" s="104" t="b">
        <f t="shared" si="2068"/>
        <v>1</v>
      </c>
      <c r="GA161" s="120">
        <v>0</v>
      </c>
      <c r="GB161" s="120" t="s">
        <v>193</v>
      </c>
      <c r="GC161" s="8"/>
      <c r="GD161" s="104" t="s">
        <v>368</v>
      </c>
      <c r="GE161" s="104">
        <v>0</v>
      </c>
      <c r="GF161" s="104" t="e">
        <v>#N/A</v>
      </c>
      <c r="GG161" s="104">
        <v>0</v>
      </c>
      <c r="GH161" s="120" t="b">
        <f t="shared" si="2069"/>
        <v>1</v>
      </c>
      <c r="GI161" s="8" t="b">
        <f t="shared" si="2070"/>
        <v>0</v>
      </c>
      <c r="GJ161" s="31" t="s">
        <v>203</v>
      </c>
    </row>
    <row r="162" spans="1:192" hidden="1" x14ac:dyDescent="0.25">
      <c r="A162" s="138">
        <v>2792</v>
      </c>
      <c r="B162" s="138">
        <v>610265</v>
      </c>
      <c r="C162" s="128" t="s">
        <v>368</v>
      </c>
      <c r="D162" s="130"/>
      <c r="E162" s="138" t="s">
        <v>536</v>
      </c>
      <c r="F162" s="124" t="s">
        <v>193</v>
      </c>
      <c r="G162" s="128"/>
      <c r="H162" s="138" t="s">
        <v>227</v>
      </c>
      <c r="I162" s="130" t="s">
        <v>292</v>
      </c>
      <c r="J162" s="138" t="s">
        <v>259</v>
      </c>
      <c r="K162" s="138"/>
      <c r="L162" s="130">
        <v>0</v>
      </c>
      <c r="M162" s="138"/>
      <c r="N162" s="125">
        <v>0</v>
      </c>
      <c r="O162" s="125">
        <v>0</v>
      </c>
      <c r="P162" s="125" t="str">
        <f t="shared" si="2018"/>
        <v>нет минмакс</v>
      </c>
      <c r="Q162" s="95">
        <v>129001</v>
      </c>
      <c r="R162" s="95">
        <f t="shared" si="2045"/>
        <v>3525597.3299999996</v>
      </c>
      <c r="S162" s="114">
        <v>42990</v>
      </c>
      <c r="T162" s="114">
        <v>1274653.5</v>
      </c>
      <c r="U162" s="131">
        <f t="shared" si="2019"/>
        <v>200</v>
      </c>
      <c r="V162" s="115">
        <f t="shared" si="2046"/>
        <v>159798</v>
      </c>
      <c r="W162" s="115">
        <f t="shared" si="2020"/>
        <v>4367279.34</v>
      </c>
      <c r="X162" s="115">
        <f t="shared" si="2021"/>
        <v>740</v>
      </c>
      <c r="Y162" s="132"/>
      <c r="Z162" s="95">
        <v>159798</v>
      </c>
      <c r="AA162" s="115">
        <v>0</v>
      </c>
      <c r="AB162" s="115">
        <v>0</v>
      </c>
      <c r="AC162" s="95">
        <v>0</v>
      </c>
      <c r="AD162" s="95">
        <v>0</v>
      </c>
      <c r="AE162" s="95">
        <f t="shared" si="2022"/>
        <v>0</v>
      </c>
      <c r="AF162" s="95">
        <f t="shared" si="2023"/>
        <v>0</v>
      </c>
      <c r="AG162" s="114">
        <v>0</v>
      </c>
      <c r="AH162" s="95">
        <f t="shared" si="2047"/>
        <v>159798</v>
      </c>
      <c r="AI162" s="114">
        <f t="shared" si="2024"/>
        <v>4367279.34</v>
      </c>
      <c r="AJ162" s="114">
        <f t="shared" si="2048"/>
        <v>103453</v>
      </c>
      <c r="AK162" s="114">
        <f t="shared" si="2049"/>
        <v>327581</v>
      </c>
      <c r="AL162" s="114">
        <f t="shared" si="2050"/>
        <v>718501</v>
      </c>
      <c r="AM162" s="114">
        <f t="shared" si="2051"/>
        <v>1106452</v>
      </c>
      <c r="AN162" s="133">
        <f t="shared" si="2025"/>
        <v>6.9937060080328841</v>
      </c>
      <c r="AO162" s="133" t="str">
        <f t="shared" si="2026"/>
        <v>&lt; 30 дней</v>
      </c>
      <c r="AP162" s="139" t="s">
        <v>185</v>
      </c>
      <c r="AQ162" s="134" t="s">
        <v>186</v>
      </c>
      <c r="AR162" s="138" t="s">
        <v>185</v>
      </c>
      <c r="AS162" s="134" t="s">
        <v>186</v>
      </c>
      <c r="AT162" s="115" t="s">
        <v>185</v>
      </c>
      <c r="AU162" s="138"/>
      <c r="AV162" s="97" t="str">
        <f t="shared" si="2027"/>
        <v>0-02</v>
      </c>
      <c r="AW162" s="126">
        <f t="shared" si="2028"/>
        <v>0</v>
      </c>
      <c r="AX162" s="138"/>
      <c r="AY162" s="115">
        <f t="shared" si="2029"/>
        <v>0</v>
      </c>
      <c r="AZ162" s="130" t="s">
        <v>439</v>
      </c>
      <c r="BA162" s="129" t="s">
        <v>187</v>
      </c>
      <c r="BB162" s="129" t="s">
        <v>187</v>
      </c>
      <c r="BC162" s="140" t="s">
        <v>187</v>
      </c>
      <c r="BD162" s="139" t="s">
        <v>187</v>
      </c>
      <c r="BE162" s="29">
        <v>0</v>
      </c>
      <c r="BF162" s="32">
        <f t="shared" si="2030"/>
        <v>0</v>
      </c>
      <c r="BG162" s="32">
        <v>0</v>
      </c>
      <c r="BH162" s="32">
        <f t="shared" si="2031"/>
        <v>0</v>
      </c>
      <c r="BI162" s="99">
        <v>0</v>
      </c>
      <c r="BJ162" s="130" t="s">
        <v>187</v>
      </c>
      <c r="BK162" s="95">
        <v>122564</v>
      </c>
      <c r="BL162" s="95">
        <v>298928</v>
      </c>
      <c r="BM162" s="95">
        <v>205251</v>
      </c>
      <c r="BN162" s="95">
        <v>171563</v>
      </c>
      <c r="BO162" s="95">
        <v>155250</v>
      </c>
      <c r="BP162" s="95">
        <v>152896</v>
      </c>
      <c r="BQ162" s="133">
        <f t="shared" si="2032"/>
        <v>184408.66666666666</v>
      </c>
      <c r="BR162" s="95">
        <f t="shared" si="2033"/>
        <v>37234</v>
      </c>
      <c r="BS162" s="133">
        <f t="shared" si="2052"/>
        <v>-261694</v>
      </c>
      <c r="BT162" s="133">
        <f t="shared" si="2052"/>
        <v>-466945</v>
      </c>
      <c r="BU162" s="133">
        <f t="shared" si="2052"/>
        <v>-638508</v>
      </c>
      <c r="BV162" s="133">
        <f t="shared" si="2052"/>
        <v>-793758</v>
      </c>
      <c r="BW162" s="133">
        <f t="shared" si="2052"/>
        <v>-946654</v>
      </c>
      <c r="BX162" s="133">
        <f t="shared" ref="BX162:CO167" si="2072">BW162-$BQ162</f>
        <v>-1131062.6666666667</v>
      </c>
      <c r="BY162" s="133">
        <f t="shared" si="2072"/>
        <v>-1315471.3333333335</v>
      </c>
      <c r="BZ162" s="133">
        <f t="shared" si="2072"/>
        <v>-1499880.0000000002</v>
      </c>
      <c r="CA162" s="133">
        <f t="shared" si="2072"/>
        <v>-1684288.666666667</v>
      </c>
      <c r="CB162" s="133">
        <f t="shared" si="2072"/>
        <v>-1868697.3333333337</v>
      </c>
      <c r="CC162" s="133">
        <f t="shared" si="2072"/>
        <v>-2053106.0000000005</v>
      </c>
      <c r="CD162" s="133">
        <f t="shared" si="2072"/>
        <v>-2237514.666666667</v>
      </c>
      <c r="CE162" s="133">
        <f t="shared" si="2072"/>
        <v>-2421923.3333333335</v>
      </c>
      <c r="CF162" s="133">
        <f t="shared" si="2072"/>
        <v>-2606332</v>
      </c>
      <c r="CG162" s="133">
        <f t="shared" si="2072"/>
        <v>-2790740.6666666665</v>
      </c>
      <c r="CH162" s="133">
        <f t="shared" si="2072"/>
        <v>-2975149.333333333</v>
      </c>
      <c r="CI162" s="133">
        <f t="shared" si="2072"/>
        <v>-3159557.9999999995</v>
      </c>
      <c r="CJ162" s="133">
        <f t="shared" si="2072"/>
        <v>-3343966.666666666</v>
      </c>
      <c r="CK162" s="133">
        <f t="shared" si="2072"/>
        <v>-3528375.3333333326</v>
      </c>
      <c r="CL162" s="133">
        <f t="shared" si="2072"/>
        <v>-3712783.9999999991</v>
      </c>
      <c r="CM162" s="133">
        <f t="shared" si="2072"/>
        <v>-3897192.6666666656</v>
      </c>
      <c r="CN162" s="133">
        <f t="shared" si="2072"/>
        <v>-4081601.3333333321</v>
      </c>
      <c r="CO162" s="133">
        <f t="shared" si="2072"/>
        <v>-4266009.9999999991</v>
      </c>
      <c r="CP162" s="100">
        <v>95538</v>
      </c>
      <c r="CQ162" s="100">
        <v>150588</v>
      </c>
      <c r="CR162" s="100">
        <v>144794</v>
      </c>
      <c r="CS162" s="100">
        <v>132792</v>
      </c>
      <c r="CT162" s="100">
        <v>91336</v>
      </c>
      <c r="CU162" s="100">
        <v>103453</v>
      </c>
      <c r="CV162" s="121">
        <f t="shared" si="2034"/>
        <v>119750.16666666667</v>
      </c>
      <c r="CW162" t="s">
        <v>187</v>
      </c>
      <c r="CX162" t="s">
        <v>187</v>
      </c>
      <c r="CY162" s="4">
        <v>0</v>
      </c>
      <c r="CZ162" s="4">
        <v>0</v>
      </c>
      <c r="DA162" s="136">
        <f t="shared" si="2010"/>
        <v>0</v>
      </c>
      <c r="DB162" s="4">
        <f t="shared" si="2011"/>
        <v>0</v>
      </c>
      <c r="DC162" s="4">
        <f t="shared" si="2012"/>
        <v>0</v>
      </c>
      <c r="DD162" s="136">
        <f t="shared" si="2013"/>
        <v>0</v>
      </c>
      <c r="DE162" s="31">
        <v>0</v>
      </c>
      <c r="DG162" s="31">
        <v>0</v>
      </c>
      <c r="DH162" s="48">
        <f t="shared" si="2054"/>
        <v>0</v>
      </c>
      <c r="DI162" s="62">
        <v>42378.548999999999</v>
      </c>
      <c r="DJ162" s="62">
        <v>1238087.0970000003</v>
      </c>
      <c r="DK162" s="48">
        <f t="shared" si="2035"/>
        <v>197</v>
      </c>
      <c r="DL162" s="62">
        <v>150588</v>
      </c>
      <c r="DM162" s="62">
        <v>4401288.4220090611</v>
      </c>
      <c r="DN162" s="62">
        <v>28290.785</v>
      </c>
      <c r="DO162" s="62">
        <v>850264.20900000003</v>
      </c>
      <c r="DP162" s="48">
        <f t="shared" si="2036"/>
        <v>131</v>
      </c>
      <c r="DQ162" s="62">
        <v>144794</v>
      </c>
      <c r="DR162" s="62">
        <v>4354148.5474213185</v>
      </c>
      <c r="DS162" s="62">
        <v>48968.161</v>
      </c>
      <c r="DT162" s="62">
        <v>1473248.5550000002</v>
      </c>
      <c r="DU162" s="48">
        <f t="shared" si="2037"/>
        <v>227</v>
      </c>
      <c r="DV162" s="62">
        <v>132792</v>
      </c>
      <c r="DW162" s="62">
        <v>3989340.0701083913</v>
      </c>
      <c r="DX162" s="62">
        <f t="shared" si="2055"/>
        <v>0</v>
      </c>
      <c r="DY162" s="62">
        <f t="shared" si="2038"/>
        <v>0</v>
      </c>
      <c r="DZ162" s="48">
        <f t="shared" si="2056"/>
        <v>0</v>
      </c>
      <c r="EA162" s="62">
        <f t="shared" si="2057"/>
        <v>0</v>
      </c>
      <c r="EB162" s="62">
        <f t="shared" si="2039"/>
        <v>0</v>
      </c>
      <c r="EC162" s="48">
        <f t="shared" si="2058"/>
        <v>0</v>
      </c>
      <c r="ED162" s="62">
        <f t="shared" si="2059"/>
        <v>0</v>
      </c>
      <c r="EE162" s="62">
        <f t="shared" si="2040"/>
        <v>0</v>
      </c>
      <c r="EF162" s="48">
        <f t="shared" si="2060"/>
        <v>0</v>
      </c>
      <c r="EG162" s="62">
        <f t="shared" si="2061"/>
        <v>0</v>
      </c>
      <c r="EH162" s="62">
        <f t="shared" si="2041"/>
        <v>0</v>
      </c>
      <c r="EI162" s="48">
        <f t="shared" si="2062"/>
        <v>0</v>
      </c>
      <c r="EJ162" s="62">
        <f t="shared" si="2063"/>
        <v>0</v>
      </c>
      <c r="EK162" s="62">
        <f t="shared" si="2042"/>
        <v>0</v>
      </c>
      <c r="EL162" s="48">
        <f t="shared" si="2064"/>
        <v>0</v>
      </c>
      <c r="EM162" s="62">
        <f t="shared" si="2065"/>
        <v>0</v>
      </c>
      <c r="EN162" s="62">
        <f t="shared" si="2043"/>
        <v>0</v>
      </c>
      <c r="EO162" s="48">
        <f t="shared" si="2066"/>
        <v>0</v>
      </c>
      <c r="EP162" s="62">
        <f t="shared" si="2015"/>
        <v>3349674.1199999996</v>
      </c>
      <c r="EQ162" s="62">
        <f t="shared" si="2015"/>
        <v>8169702.2399999993</v>
      </c>
      <c r="ER162" s="62">
        <f t="shared" si="2015"/>
        <v>5609509.8300000001</v>
      </c>
      <c r="ES162" s="62">
        <f t="shared" si="2014"/>
        <v>4688816.79</v>
      </c>
      <c r="ET162" s="62">
        <f t="shared" si="2014"/>
        <v>4242982.5</v>
      </c>
      <c r="EU162" s="62">
        <f t="shared" si="2014"/>
        <v>4178647.6799999997</v>
      </c>
      <c r="EV162" s="31" t="s">
        <v>192</v>
      </c>
      <c r="EW162" s="103">
        <v>0</v>
      </c>
      <c r="EX162" s="31">
        <v>216</v>
      </c>
      <c r="EY162" s="31">
        <v>1</v>
      </c>
      <c r="FA162" s="31"/>
      <c r="FB162" s="119"/>
      <c r="FC162" s="119"/>
      <c r="FE162" s="137">
        <v>30.14</v>
      </c>
      <c r="FF162" s="137">
        <v>29.65</v>
      </c>
      <c r="FG162" s="137">
        <v>29.2</v>
      </c>
      <c r="FH162" s="106">
        <v>27.33</v>
      </c>
      <c r="FI162" s="107" t="b">
        <f t="shared" si="2044"/>
        <v>1</v>
      </c>
      <c r="FJ162" s="34"/>
      <c r="FK162" s="104" t="s">
        <v>187</v>
      </c>
      <c r="FL162" s="104" t="s">
        <v>187</v>
      </c>
      <c r="FM162" s="104" t="s">
        <v>187</v>
      </c>
      <c r="FN162" s="104" t="s">
        <v>187</v>
      </c>
      <c r="FO162" s="104">
        <v>0</v>
      </c>
      <c r="FP162" s="104"/>
      <c r="FQ162" s="104">
        <v>0</v>
      </c>
      <c r="FR162" s="120" t="b">
        <f t="shared" si="1819"/>
        <v>1</v>
      </c>
      <c r="FS162" s="120" t="b">
        <f t="shared" si="1820"/>
        <v>1</v>
      </c>
      <c r="FT162" s="120" t="b">
        <f t="shared" si="1821"/>
        <v>1</v>
      </c>
      <c r="FU162" s="120" t="b">
        <f t="shared" si="1822"/>
        <v>1</v>
      </c>
      <c r="FV162" s="120" t="b">
        <f t="shared" si="1823"/>
        <v>1</v>
      </c>
      <c r="FW162" s="120"/>
      <c r="FX162" s="120" t="b">
        <f t="shared" si="2067"/>
        <v>1</v>
      </c>
      <c r="FY162" s="104" t="s">
        <v>368</v>
      </c>
      <c r="FZ162" s="104" t="b">
        <f t="shared" si="2068"/>
        <v>1</v>
      </c>
      <c r="GA162" s="120">
        <v>0</v>
      </c>
      <c r="GB162" s="120" t="s">
        <v>193</v>
      </c>
      <c r="GC162" s="8"/>
      <c r="GD162" s="104" t="s">
        <v>368</v>
      </c>
      <c r="GE162" s="104">
        <v>0</v>
      </c>
      <c r="GF162" s="104" t="e">
        <v>#N/A</v>
      </c>
      <c r="GG162" s="104">
        <v>0</v>
      </c>
      <c r="GH162" s="120" t="b">
        <f t="shared" si="2069"/>
        <v>1</v>
      </c>
      <c r="GI162" s="8" t="b">
        <f t="shared" si="2070"/>
        <v>0</v>
      </c>
      <c r="GJ162" s="31" t="s">
        <v>203</v>
      </c>
    </row>
    <row r="163" spans="1:192" ht="30" hidden="1" x14ac:dyDescent="0.25">
      <c r="A163" s="138">
        <v>2263</v>
      </c>
      <c r="B163" s="138">
        <v>611202</v>
      </c>
      <c r="C163" s="128" t="s">
        <v>368</v>
      </c>
      <c r="D163" s="130"/>
      <c r="E163" s="138" t="s">
        <v>537</v>
      </c>
      <c r="F163" s="124" t="s">
        <v>193</v>
      </c>
      <c r="G163" s="128"/>
      <c r="H163" s="138" t="s">
        <v>227</v>
      </c>
      <c r="I163" s="130" t="s">
        <v>538</v>
      </c>
      <c r="J163" s="138" t="s">
        <v>511</v>
      </c>
      <c r="K163" s="138"/>
      <c r="L163" s="130">
        <v>0</v>
      </c>
      <c r="M163" s="138"/>
      <c r="N163" s="125">
        <v>0</v>
      </c>
      <c r="O163" s="125">
        <v>0</v>
      </c>
      <c r="P163" s="125" t="str">
        <f t="shared" si="2018"/>
        <v>нет минмакс</v>
      </c>
      <c r="Q163" s="95">
        <v>6682.48486328125</v>
      </c>
      <c r="R163" s="95">
        <f t="shared" si="2045"/>
        <v>865314.96494628908</v>
      </c>
      <c r="S163" s="114">
        <v>8691.988037109375</v>
      </c>
      <c r="T163" s="114">
        <v>1261642.0635864257</v>
      </c>
      <c r="U163" s="131">
        <f t="shared" si="2019"/>
        <v>0</v>
      </c>
      <c r="V163" s="115">
        <f t="shared" si="2046"/>
        <v>2605.449951171875</v>
      </c>
      <c r="W163" s="115">
        <f t="shared" si="2020"/>
        <v>337379.71417724609</v>
      </c>
      <c r="X163" s="115">
        <f t="shared" si="2021"/>
        <v>0</v>
      </c>
      <c r="Y163" s="132"/>
      <c r="Z163" s="95">
        <v>2605.449951171875</v>
      </c>
      <c r="AA163" s="115">
        <v>0</v>
      </c>
      <c r="AB163" s="115">
        <v>0</v>
      </c>
      <c r="AC163" s="95">
        <v>0</v>
      </c>
      <c r="AD163" s="95">
        <v>0</v>
      </c>
      <c r="AE163" s="95">
        <f t="shared" si="2022"/>
        <v>0</v>
      </c>
      <c r="AF163" s="95">
        <f t="shared" si="2023"/>
        <v>0</v>
      </c>
      <c r="AG163" s="114">
        <v>0</v>
      </c>
      <c r="AH163" s="95">
        <f t="shared" si="2047"/>
        <v>2605.449951171875</v>
      </c>
      <c r="AI163" s="114">
        <f t="shared" si="2024"/>
        <v>337379.71417724609</v>
      </c>
      <c r="AJ163" s="114">
        <f t="shared" si="2048"/>
        <v>131952</v>
      </c>
      <c r="AK163" s="114">
        <f t="shared" si="2049"/>
        <v>300543</v>
      </c>
      <c r="AL163" s="114">
        <f t="shared" si="2050"/>
        <v>568091</v>
      </c>
      <c r="AM163" s="114">
        <f t="shared" si="2051"/>
        <v>0</v>
      </c>
      <c r="AN163" s="133" t="str">
        <f t="shared" si="2025"/>
        <v>нет оборота</v>
      </c>
      <c r="AO163" s="133" t="str">
        <f t="shared" si="2026"/>
        <v>нет плана</v>
      </c>
      <c r="AP163" s="139" t="s">
        <v>195</v>
      </c>
      <c r="AQ163" s="134" t="s">
        <v>200</v>
      </c>
      <c r="AR163" s="138" t="s">
        <v>195</v>
      </c>
      <c r="AS163" s="134" t="s">
        <v>200</v>
      </c>
      <c r="AT163" s="115" t="s">
        <v>195</v>
      </c>
      <c r="AU163" s="138"/>
      <c r="AV163" s="97" t="str">
        <f t="shared" si="2027"/>
        <v>Нет планов</v>
      </c>
      <c r="AW163" s="126">
        <f t="shared" si="2028"/>
        <v>337379.71417724609</v>
      </c>
      <c r="AX163" s="138"/>
      <c r="AY163" s="115">
        <f t="shared" si="2029"/>
        <v>0</v>
      </c>
      <c r="AZ163" s="130" t="s">
        <v>439</v>
      </c>
      <c r="BA163" s="26" t="s">
        <v>196</v>
      </c>
      <c r="BB163" s="26" t="s">
        <v>539</v>
      </c>
      <c r="BC163" s="27" t="s">
        <v>187</v>
      </c>
      <c r="BD163" s="139" t="s">
        <v>187</v>
      </c>
      <c r="BE163" s="29">
        <v>0</v>
      </c>
      <c r="BF163" s="32">
        <f t="shared" si="2030"/>
        <v>0</v>
      </c>
      <c r="BG163" s="32">
        <v>0</v>
      </c>
      <c r="BH163" s="32">
        <f t="shared" si="2031"/>
        <v>0</v>
      </c>
      <c r="BI163" s="99">
        <v>0</v>
      </c>
      <c r="BJ163" s="130" t="s">
        <v>187</v>
      </c>
      <c r="BK163" s="95">
        <v>0</v>
      </c>
      <c r="BL163" s="95">
        <v>0</v>
      </c>
      <c r="BM163" s="95">
        <v>0</v>
      </c>
      <c r="BN163" s="95">
        <v>0</v>
      </c>
      <c r="BO163" s="95">
        <v>0</v>
      </c>
      <c r="BP163" s="95">
        <v>0</v>
      </c>
      <c r="BQ163" s="133">
        <f t="shared" si="2032"/>
        <v>0</v>
      </c>
      <c r="BR163" s="95">
        <f t="shared" si="2033"/>
        <v>2605.449951171875</v>
      </c>
      <c r="BS163" s="133">
        <f t="shared" si="2052"/>
        <v>2605.449951171875</v>
      </c>
      <c r="BT163" s="133">
        <f t="shared" si="2052"/>
        <v>2605.449951171875</v>
      </c>
      <c r="BU163" s="133">
        <f t="shared" si="2052"/>
        <v>2605.449951171875</v>
      </c>
      <c r="BV163" s="133">
        <f t="shared" si="2052"/>
        <v>2605.449951171875</v>
      </c>
      <c r="BW163" s="133">
        <f t="shared" si="2052"/>
        <v>2605.449951171875</v>
      </c>
      <c r="BX163" s="133">
        <f t="shared" si="2072"/>
        <v>2605.449951171875</v>
      </c>
      <c r="BY163" s="133">
        <f t="shared" si="2072"/>
        <v>2605.449951171875</v>
      </c>
      <c r="BZ163" s="133">
        <f t="shared" si="2072"/>
        <v>2605.449951171875</v>
      </c>
      <c r="CA163" s="133">
        <f t="shared" si="2072"/>
        <v>2605.449951171875</v>
      </c>
      <c r="CB163" s="133">
        <f t="shared" si="2072"/>
        <v>2605.449951171875</v>
      </c>
      <c r="CC163" s="133">
        <f t="shared" si="2072"/>
        <v>2605.449951171875</v>
      </c>
      <c r="CD163" s="133">
        <f t="shared" si="2072"/>
        <v>2605.449951171875</v>
      </c>
      <c r="CE163" s="133">
        <f t="shared" si="2072"/>
        <v>2605.449951171875</v>
      </c>
      <c r="CF163" s="133">
        <f t="shared" si="2072"/>
        <v>2605.449951171875</v>
      </c>
      <c r="CG163" s="133">
        <f t="shared" si="2072"/>
        <v>2605.449951171875</v>
      </c>
      <c r="CH163" s="133">
        <f t="shared" si="2072"/>
        <v>2605.449951171875</v>
      </c>
      <c r="CI163" s="133">
        <f t="shared" si="2072"/>
        <v>2605.449951171875</v>
      </c>
      <c r="CJ163" s="133">
        <f t="shared" si="2072"/>
        <v>2605.449951171875</v>
      </c>
      <c r="CK163" s="133">
        <f t="shared" si="2072"/>
        <v>2605.449951171875</v>
      </c>
      <c r="CL163" s="133">
        <f t="shared" si="2072"/>
        <v>2605.449951171875</v>
      </c>
      <c r="CM163" s="133">
        <f t="shared" si="2072"/>
        <v>2605.449951171875</v>
      </c>
      <c r="CN163" s="133">
        <f t="shared" si="2072"/>
        <v>2605.449951171875</v>
      </c>
      <c r="CO163" s="133">
        <f t="shared" si="2072"/>
        <v>2605.449951171875</v>
      </c>
      <c r="CP163" s="100">
        <v>89184</v>
      </c>
      <c r="CQ163" s="100">
        <v>71949</v>
      </c>
      <c r="CR163" s="100">
        <v>106415</v>
      </c>
      <c r="CS163" s="100">
        <v>101199</v>
      </c>
      <c r="CT163" s="100">
        <v>67392</v>
      </c>
      <c r="CU163" s="100">
        <v>131952</v>
      </c>
      <c r="CV163" s="121">
        <f t="shared" si="2034"/>
        <v>94681.833333333328</v>
      </c>
      <c r="CW163" t="s">
        <v>187</v>
      </c>
      <c r="CX163" t="s">
        <v>187</v>
      </c>
      <c r="CY163" s="4">
        <v>0</v>
      </c>
      <c r="CZ163" s="4">
        <v>0</v>
      </c>
      <c r="DA163" s="136">
        <f t="shared" si="2010"/>
        <v>0</v>
      </c>
      <c r="DB163" s="4">
        <f t="shared" si="2011"/>
        <v>0</v>
      </c>
      <c r="DC163" s="4">
        <f t="shared" si="2012"/>
        <v>0</v>
      </c>
      <c r="DD163" s="136">
        <f t="shared" si="2013"/>
        <v>0</v>
      </c>
      <c r="DE163" s="31">
        <v>0</v>
      </c>
      <c r="DG163" s="31">
        <v>0</v>
      </c>
      <c r="DH163" s="48">
        <f t="shared" si="2054"/>
        <v>0</v>
      </c>
      <c r="DI163" s="62">
        <v>6112.4039999999995</v>
      </c>
      <c r="DJ163" s="62">
        <v>854074.72900000005</v>
      </c>
      <c r="DK163" s="48">
        <f t="shared" si="2035"/>
        <v>0</v>
      </c>
      <c r="DL163" s="62">
        <v>71949.269000000044</v>
      </c>
      <c r="DM163" s="62">
        <v>10054632.439417381</v>
      </c>
      <c r="DN163" s="62">
        <v>5361.21</v>
      </c>
      <c r="DO163" s="62">
        <v>776300.34200000006</v>
      </c>
      <c r="DP163" s="48">
        <f t="shared" si="2036"/>
        <v>0</v>
      </c>
      <c r="DQ163" s="62">
        <v>106414.902</v>
      </c>
      <c r="DR163" s="62">
        <v>15414170.038747933</v>
      </c>
      <c r="DS163" s="62">
        <v>4623.8850000000002</v>
      </c>
      <c r="DT163" s="62">
        <v>669131.15100000007</v>
      </c>
      <c r="DU163" s="48">
        <f t="shared" si="2037"/>
        <v>0</v>
      </c>
      <c r="DV163" s="62">
        <v>97411.621000000028</v>
      </c>
      <c r="DW163" s="62">
        <v>14109982.35674059</v>
      </c>
      <c r="DX163" s="62">
        <f t="shared" si="2055"/>
        <v>0</v>
      </c>
      <c r="DY163" s="62">
        <f t="shared" si="2038"/>
        <v>0</v>
      </c>
      <c r="DZ163" s="48">
        <f t="shared" si="2056"/>
        <v>0</v>
      </c>
      <c r="EA163" s="62">
        <f t="shared" si="2057"/>
        <v>0</v>
      </c>
      <c r="EB163" s="62">
        <f t="shared" si="2039"/>
        <v>0</v>
      </c>
      <c r="EC163" s="48">
        <f t="shared" si="2058"/>
        <v>0</v>
      </c>
      <c r="ED163" s="62">
        <f t="shared" si="2059"/>
        <v>0</v>
      </c>
      <c r="EE163" s="62">
        <f t="shared" si="2040"/>
        <v>0</v>
      </c>
      <c r="EF163" s="48">
        <f t="shared" si="2060"/>
        <v>0</v>
      </c>
      <c r="EG163" s="62">
        <f t="shared" si="2061"/>
        <v>0</v>
      </c>
      <c r="EH163" s="62">
        <f t="shared" si="2041"/>
        <v>0</v>
      </c>
      <c r="EI163" s="48">
        <f t="shared" si="2062"/>
        <v>0</v>
      </c>
      <c r="EJ163" s="62">
        <f t="shared" si="2063"/>
        <v>0</v>
      </c>
      <c r="EK163" s="62">
        <f t="shared" si="2042"/>
        <v>0</v>
      </c>
      <c r="EL163" s="48">
        <f t="shared" si="2064"/>
        <v>0</v>
      </c>
      <c r="EM163" s="62">
        <f t="shared" si="2065"/>
        <v>0</v>
      </c>
      <c r="EN163" s="62">
        <f t="shared" si="2043"/>
        <v>0</v>
      </c>
      <c r="EO163" s="48">
        <f t="shared" si="2066"/>
        <v>0</v>
      </c>
      <c r="EP163" s="62">
        <f t="shared" si="2015"/>
        <v>0</v>
      </c>
      <c r="EQ163" s="62">
        <f t="shared" si="2015"/>
        <v>0</v>
      </c>
      <c r="ER163" s="62">
        <f t="shared" si="2015"/>
        <v>0</v>
      </c>
      <c r="ES163" s="62">
        <f t="shared" si="2014"/>
        <v>0</v>
      </c>
      <c r="ET163" s="62">
        <f t="shared" si="2014"/>
        <v>0</v>
      </c>
      <c r="EU163" s="62">
        <f t="shared" si="2014"/>
        <v>0</v>
      </c>
      <c r="EV163" t="s">
        <v>192</v>
      </c>
      <c r="EW163" s="103">
        <v>0</v>
      </c>
      <c r="EX163" s="31" t="s">
        <v>187</v>
      </c>
      <c r="EY163" s="31" t="e">
        <v>#REF!</v>
      </c>
      <c r="FA163" s="31"/>
      <c r="FB163" s="119"/>
      <c r="FC163" s="119"/>
      <c r="FE163" s="137">
        <v>144.79</v>
      </c>
      <c r="FF163" s="137">
        <v>145.15</v>
      </c>
      <c r="FG163" s="137">
        <v>141.02000000000001</v>
      </c>
      <c r="FH163" s="106">
        <v>129.49</v>
      </c>
      <c r="FI163" s="107" t="b">
        <f t="shared" si="2044"/>
        <v>1</v>
      </c>
      <c r="FJ163" s="34"/>
      <c r="FK163" s="104" t="s">
        <v>196</v>
      </c>
      <c r="FL163" s="104" t="s">
        <v>539</v>
      </c>
      <c r="FM163" s="104" t="s">
        <v>187</v>
      </c>
      <c r="FN163" s="104" t="s">
        <v>187</v>
      </c>
      <c r="FO163" s="104">
        <v>0</v>
      </c>
      <c r="FP163" s="104"/>
      <c r="FQ163" s="104">
        <v>0</v>
      </c>
      <c r="FR163" s="120" t="b">
        <f t="shared" si="1819"/>
        <v>1</v>
      </c>
      <c r="FS163" s="120" t="b">
        <f t="shared" si="1820"/>
        <v>1</v>
      </c>
      <c r="FT163" s="120" t="b">
        <f t="shared" si="1821"/>
        <v>1</v>
      </c>
      <c r="FU163" s="120" t="b">
        <f t="shared" si="1822"/>
        <v>1</v>
      </c>
      <c r="FV163" s="120" t="b">
        <f t="shared" si="1823"/>
        <v>1</v>
      </c>
      <c r="FW163" s="120"/>
      <c r="FX163" s="120" t="b">
        <f t="shared" si="2067"/>
        <v>1</v>
      </c>
      <c r="FY163" s="104" t="s">
        <v>368</v>
      </c>
      <c r="FZ163" s="104" t="b">
        <f t="shared" si="2068"/>
        <v>1</v>
      </c>
      <c r="GA163" s="120">
        <v>0</v>
      </c>
      <c r="GB163" s="120" t="s">
        <v>193</v>
      </c>
      <c r="GC163" s="8"/>
      <c r="GD163" s="104" t="s">
        <v>368</v>
      </c>
      <c r="GE163" s="104">
        <v>0</v>
      </c>
      <c r="GF163" s="104" t="e">
        <v>#N/A</v>
      </c>
      <c r="GG163" s="104">
        <v>0</v>
      </c>
      <c r="GH163" s="120" t="b">
        <f t="shared" si="2069"/>
        <v>1</v>
      </c>
      <c r="GI163" s="8" t="b">
        <f t="shared" si="2070"/>
        <v>0</v>
      </c>
      <c r="GJ163" s="31" t="s">
        <v>203</v>
      </c>
    </row>
    <row r="164" spans="1:192" x14ac:dyDescent="0.25">
      <c r="A164" s="130">
        <v>134549</v>
      </c>
      <c r="B164" s="130">
        <v>538032</v>
      </c>
      <c r="C164" s="128" t="s">
        <v>491</v>
      </c>
      <c r="D164" s="130"/>
      <c r="E164" s="130" t="s">
        <v>540</v>
      </c>
      <c r="F164" s="109" t="s">
        <v>226</v>
      </c>
      <c r="G164" s="128"/>
      <c r="H164" s="130" t="s">
        <v>188</v>
      </c>
      <c r="I164" s="130" t="s">
        <v>493</v>
      </c>
      <c r="J164" s="130" t="s">
        <v>480</v>
      </c>
      <c r="K164" s="130"/>
      <c r="L164" s="130" t="s">
        <v>478</v>
      </c>
      <c r="M164" s="130"/>
      <c r="N164" s="111">
        <v>93.153237539517463</v>
      </c>
      <c r="O164" s="111">
        <v>176.96123753951747</v>
      </c>
      <c r="P164" s="111" t="str">
        <f t="shared" si="2018"/>
        <v>больше макс</v>
      </c>
      <c r="Q164" s="95">
        <v>204</v>
      </c>
      <c r="R164" s="95">
        <f t="shared" si="2045"/>
        <v>450574.8</v>
      </c>
      <c r="S164" s="131">
        <v>574</v>
      </c>
      <c r="T164" s="131">
        <v>1267793.7999999998</v>
      </c>
      <c r="U164" s="131">
        <f t="shared" si="2019"/>
        <v>1.5</v>
      </c>
      <c r="V164" s="113">
        <f t="shared" si="2046"/>
        <v>50</v>
      </c>
      <c r="W164" s="113">
        <f t="shared" si="2020"/>
        <v>110434.99999999999</v>
      </c>
      <c r="X164" s="113">
        <f t="shared" si="2021"/>
        <v>1.5</v>
      </c>
      <c r="Y164" s="132"/>
      <c r="Z164" s="95">
        <v>50</v>
      </c>
      <c r="AA164" s="95">
        <v>0</v>
      </c>
      <c r="AB164" s="95">
        <v>0</v>
      </c>
      <c r="AC164" s="95">
        <v>0</v>
      </c>
      <c r="AD164" s="95">
        <v>0</v>
      </c>
      <c r="AE164" s="95">
        <f t="shared" si="2022"/>
        <v>0</v>
      </c>
      <c r="AF164" s="95">
        <f t="shared" si="2023"/>
        <v>0</v>
      </c>
      <c r="AG164" s="114">
        <v>0</v>
      </c>
      <c r="AH164" s="95">
        <f t="shared" si="2047"/>
        <v>50</v>
      </c>
      <c r="AI164" s="114">
        <f t="shared" si="2024"/>
        <v>110434.99999999999</v>
      </c>
      <c r="AJ164" s="133">
        <f t="shared" si="2048"/>
        <v>154</v>
      </c>
      <c r="AK164" s="133">
        <f t="shared" si="2049"/>
        <v>594</v>
      </c>
      <c r="AL164" s="133">
        <f t="shared" si="2050"/>
        <v>825</v>
      </c>
      <c r="AM164" s="133">
        <f t="shared" si="2051"/>
        <v>505.68</v>
      </c>
      <c r="AN164" s="133">
        <f t="shared" si="2025"/>
        <v>136.21262458471759</v>
      </c>
      <c r="AO164" s="133" t="str">
        <f t="shared" si="2026"/>
        <v>&gt; 120 дней</v>
      </c>
      <c r="AP164" s="29" t="s">
        <v>185</v>
      </c>
      <c r="AQ164" s="134" t="s">
        <v>218</v>
      </c>
      <c r="AR164" s="29" t="s">
        <v>185</v>
      </c>
      <c r="AS164" s="134" t="s">
        <v>197</v>
      </c>
      <c r="AT164" s="25" t="s">
        <v>185</v>
      </c>
      <c r="AU164" s="14"/>
      <c r="AV164" s="97" t="str">
        <f t="shared" si="2027"/>
        <v>0-03</v>
      </c>
      <c r="AW164" s="117">
        <f t="shared" si="2028"/>
        <v>0</v>
      </c>
      <c r="AX164" s="14"/>
      <c r="AY164" s="25">
        <f t="shared" si="2029"/>
        <v>0</v>
      </c>
      <c r="AZ164" s="130" t="s">
        <v>439</v>
      </c>
      <c r="BA164" s="26" t="s">
        <v>196</v>
      </c>
      <c r="BB164" s="26" t="s">
        <v>541</v>
      </c>
      <c r="BC164" s="27">
        <v>45808</v>
      </c>
      <c r="BD164" s="28"/>
      <c r="BE164" s="29">
        <v>0</v>
      </c>
      <c r="BF164" s="32">
        <f t="shared" si="2030"/>
        <v>0</v>
      </c>
      <c r="BG164" s="32">
        <v>0</v>
      </c>
      <c r="BH164" s="32">
        <f t="shared" si="2031"/>
        <v>0</v>
      </c>
      <c r="BI164" s="135">
        <v>0</v>
      </c>
      <c r="BJ164" s="130">
        <v>0</v>
      </c>
      <c r="BK164" s="95">
        <v>143.56</v>
      </c>
      <c r="BL164" s="95">
        <v>0</v>
      </c>
      <c r="BM164" s="95">
        <v>143.56</v>
      </c>
      <c r="BN164" s="95">
        <v>143.56</v>
      </c>
      <c r="BO164" s="95">
        <v>0</v>
      </c>
      <c r="BP164" s="95">
        <v>75</v>
      </c>
      <c r="BQ164" s="133">
        <f t="shared" si="2032"/>
        <v>126.42</v>
      </c>
      <c r="BR164" s="95">
        <f t="shared" si="2033"/>
        <v>60.44</v>
      </c>
      <c r="BS164" s="133">
        <f t="shared" si="2052"/>
        <v>60.44</v>
      </c>
      <c r="BT164" s="133">
        <f t="shared" si="2052"/>
        <v>-83.12</v>
      </c>
      <c r="BU164" s="133">
        <f t="shared" si="2052"/>
        <v>-226.68</v>
      </c>
      <c r="BV164" s="133">
        <f t="shared" si="2052"/>
        <v>-226.68</v>
      </c>
      <c r="BW164" s="133">
        <f t="shared" si="2052"/>
        <v>-301.68</v>
      </c>
      <c r="BX164" s="133">
        <f t="shared" si="2072"/>
        <v>-428.1</v>
      </c>
      <c r="BY164" s="133">
        <f t="shared" si="2072"/>
        <v>-554.52</v>
      </c>
      <c r="BZ164" s="133">
        <f t="shared" si="2072"/>
        <v>-680.93999999999994</v>
      </c>
      <c r="CA164" s="133">
        <f t="shared" si="2072"/>
        <v>-807.3599999999999</v>
      </c>
      <c r="CB164" s="133">
        <f t="shared" si="2072"/>
        <v>-933.77999999999986</v>
      </c>
      <c r="CC164" s="133">
        <f t="shared" si="2072"/>
        <v>-1060.1999999999998</v>
      </c>
      <c r="CD164" s="133">
        <f t="shared" si="2072"/>
        <v>-1186.6199999999999</v>
      </c>
      <c r="CE164" s="133">
        <f t="shared" si="2072"/>
        <v>-1313.04</v>
      </c>
      <c r="CF164" s="133">
        <f t="shared" si="2072"/>
        <v>-1439.46</v>
      </c>
      <c r="CG164" s="133">
        <f t="shared" si="2072"/>
        <v>-1565.88</v>
      </c>
      <c r="CH164" s="133">
        <f t="shared" si="2072"/>
        <v>-1692.3000000000002</v>
      </c>
      <c r="CI164" s="133">
        <f t="shared" si="2072"/>
        <v>-1818.7200000000003</v>
      </c>
      <c r="CJ164" s="133">
        <f t="shared" si="2072"/>
        <v>-1945.1400000000003</v>
      </c>
      <c r="CK164" s="133">
        <f t="shared" si="2072"/>
        <v>-2071.5600000000004</v>
      </c>
      <c r="CL164" s="133">
        <f t="shared" si="2072"/>
        <v>-2197.9800000000005</v>
      </c>
      <c r="CM164" s="133">
        <f t="shared" si="2072"/>
        <v>-2324.4000000000005</v>
      </c>
      <c r="CN164" s="133">
        <f t="shared" si="2072"/>
        <v>-2450.8200000000006</v>
      </c>
      <c r="CO164" s="133">
        <f t="shared" si="2072"/>
        <v>-2577.2400000000007</v>
      </c>
      <c r="CP164" s="100">
        <v>0</v>
      </c>
      <c r="CQ164" s="100">
        <v>0</v>
      </c>
      <c r="CR164" s="100">
        <v>231</v>
      </c>
      <c r="CS164" s="100">
        <v>224</v>
      </c>
      <c r="CT164" s="100">
        <v>216</v>
      </c>
      <c r="CU164" s="100">
        <v>154</v>
      </c>
      <c r="CV164" s="121">
        <f t="shared" si="2034"/>
        <v>206.25</v>
      </c>
      <c r="CW164">
        <v>0</v>
      </c>
      <c r="CX164">
        <v>3</v>
      </c>
      <c r="CY164" s="4">
        <v>0</v>
      </c>
      <c r="CZ164" s="4">
        <v>0</v>
      </c>
      <c r="DA164" s="136">
        <f t="shared" si="2010"/>
        <v>0</v>
      </c>
      <c r="DB164" s="4">
        <f t="shared" si="2011"/>
        <v>0</v>
      </c>
      <c r="DC164" s="4">
        <f t="shared" si="2012"/>
        <v>0</v>
      </c>
      <c r="DD164" s="136">
        <f t="shared" si="2013"/>
        <v>0</v>
      </c>
      <c r="DE164" s="31">
        <v>0</v>
      </c>
      <c r="DF164" s="31">
        <v>45</v>
      </c>
      <c r="DG164" s="31">
        <v>0</v>
      </c>
      <c r="DH164" s="48">
        <f t="shared" si="2054"/>
        <v>0</v>
      </c>
      <c r="DI164" s="62">
        <v>525</v>
      </c>
      <c r="DJ164" s="62">
        <v>1161399.1299999999</v>
      </c>
      <c r="DK164" s="48">
        <f t="shared" si="2035"/>
        <v>1.5</v>
      </c>
      <c r="DL164" s="62">
        <v>0</v>
      </c>
      <c r="DM164" s="62">
        <v>0</v>
      </c>
      <c r="DN164" s="62">
        <v>473.25</v>
      </c>
      <c r="DO164" s="62">
        <v>1036965.78</v>
      </c>
      <c r="DP164" s="48">
        <f t="shared" si="2036"/>
        <v>1.5</v>
      </c>
      <c r="DQ164" s="62">
        <v>231</v>
      </c>
      <c r="DR164" s="62">
        <v>506157.62000000005</v>
      </c>
      <c r="DS164" s="62">
        <v>617.35500000000002</v>
      </c>
      <c r="DT164" s="62">
        <v>1352722.328</v>
      </c>
      <c r="DU164" s="48">
        <f t="shared" si="2037"/>
        <v>1.5</v>
      </c>
      <c r="DV164" s="62">
        <v>224</v>
      </c>
      <c r="DW164" s="62">
        <v>490819.51030303031</v>
      </c>
      <c r="DX164" s="62">
        <f t="shared" si="2055"/>
        <v>215.34</v>
      </c>
      <c r="DY164" s="62">
        <f t="shared" si="2038"/>
        <v>475621.45799999998</v>
      </c>
      <c r="DZ164" s="48">
        <f t="shared" si="2056"/>
        <v>1.5</v>
      </c>
      <c r="EA164" s="62">
        <f t="shared" si="2057"/>
        <v>0</v>
      </c>
      <c r="EB164" s="62">
        <f t="shared" si="2039"/>
        <v>0</v>
      </c>
      <c r="EC164" s="48">
        <f t="shared" si="2058"/>
        <v>0</v>
      </c>
      <c r="ED164" s="62">
        <f t="shared" si="2059"/>
        <v>215.34</v>
      </c>
      <c r="EE164" s="62">
        <f t="shared" si="2040"/>
        <v>475621.45799999998</v>
      </c>
      <c r="EF164" s="48">
        <f t="shared" si="2060"/>
        <v>1.5</v>
      </c>
      <c r="EG164" s="62">
        <f t="shared" si="2061"/>
        <v>215.34</v>
      </c>
      <c r="EH164" s="62">
        <f t="shared" si="2041"/>
        <v>475621.45799999998</v>
      </c>
      <c r="EI164" s="48">
        <f t="shared" si="2062"/>
        <v>1.5</v>
      </c>
      <c r="EJ164" s="62">
        <f t="shared" si="2063"/>
        <v>0</v>
      </c>
      <c r="EK164" s="62">
        <f t="shared" si="2042"/>
        <v>0</v>
      </c>
      <c r="EL164" s="48">
        <f t="shared" si="2064"/>
        <v>0</v>
      </c>
      <c r="EM164" s="62">
        <f t="shared" si="2065"/>
        <v>112.5</v>
      </c>
      <c r="EN164" s="62">
        <f t="shared" si="2043"/>
        <v>248478.74999999997</v>
      </c>
      <c r="EO164" s="48">
        <f t="shared" si="2066"/>
        <v>1.5</v>
      </c>
      <c r="EP164" s="62">
        <f t="shared" si="2015"/>
        <v>317080.97199999995</v>
      </c>
      <c r="EQ164" s="62">
        <f t="shared" si="2015"/>
        <v>0</v>
      </c>
      <c r="ER164" s="62">
        <f t="shared" si="2015"/>
        <v>317080.97199999995</v>
      </c>
      <c r="ES164" s="62">
        <f t="shared" si="2014"/>
        <v>317080.97199999995</v>
      </c>
      <c r="ET164" s="62">
        <f t="shared" si="2014"/>
        <v>0</v>
      </c>
      <c r="EU164" s="62">
        <f t="shared" si="2014"/>
        <v>165652.5</v>
      </c>
      <c r="EV164" s="31" t="s">
        <v>192</v>
      </c>
      <c r="EW164" s="103">
        <v>0</v>
      </c>
      <c r="EX164" s="31">
        <f>EZ164</f>
        <v>1000</v>
      </c>
      <c r="EY164" s="31">
        <f>FA164</f>
        <v>1.5</v>
      </c>
      <c r="EZ164" s="31">
        <v>1000</v>
      </c>
      <c r="FA164" s="31">
        <v>1.5</v>
      </c>
      <c r="FB164" s="119"/>
      <c r="FC164" s="119"/>
      <c r="FE164" s="137">
        <v>2191.16</v>
      </c>
      <c r="FF164" s="137">
        <v>2208.6999999999998</v>
      </c>
      <c r="FG164" s="137">
        <v>2208.6999999999998</v>
      </c>
      <c r="FH164" s="106">
        <v>2208.6999999999998</v>
      </c>
      <c r="FI164" s="107" t="b">
        <f t="shared" si="2044"/>
        <v>1</v>
      </c>
      <c r="FJ164" s="34"/>
      <c r="FK164" s="104" t="s">
        <v>196</v>
      </c>
      <c r="FL164" s="104" t="s">
        <v>541</v>
      </c>
      <c r="FM164" s="104">
        <v>45808</v>
      </c>
      <c r="FN164" s="104">
        <v>0</v>
      </c>
      <c r="FO164" s="104">
        <v>0</v>
      </c>
      <c r="FP164" s="104"/>
      <c r="FQ164" s="104">
        <v>0</v>
      </c>
      <c r="FR164" s="103" t="b">
        <f t="shared" si="1819"/>
        <v>1</v>
      </c>
      <c r="FS164" s="103" t="b">
        <f t="shared" si="1820"/>
        <v>1</v>
      </c>
      <c r="FT164" s="103" t="b">
        <f t="shared" si="1821"/>
        <v>1</v>
      </c>
      <c r="FU164" s="103" t="b">
        <f t="shared" si="1822"/>
        <v>0</v>
      </c>
      <c r="FV164" s="103" t="b">
        <f t="shared" si="1823"/>
        <v>1</v>
      </c>
      <c r="FW164" s="103"/>
      <c r="FX164" s="120" t="b">
        <f t="shared" si="2067"/>
        <v>1</v>
      </c>
      <c r="FY164" s="104" t="s">
        <v>491</v>
      </c>
      <c r="FZ164" s="104" t="b">
        <f t="shared" si="2068"/>
        <v>1</v>
      </c>
      <c r="GA164" s="104">
        <v>0</v>
      </c>
      <c r="GB164" s="104" t="s">
        <v>226</v>
      </c>
      <c r="GD164" s="104" t="s">
        <v>491</v>
      </c>
      <c r="GE164" s="104">
        <v>0</v>
      </c>
      <c r="GF164" s="104" t="e">
        <v>#N/A</v>
      </c>
      <c r="GG164" s="104">
        <v>0</v>
      </c>
      <c r="GH164" s="104" t="b">
        <f t="shared" si="2069"/>
        <v>1</v>
      </c>
      <c r="GI164" s="8" t="b">
        <f t="shared" si="2070"/>
        <v>0</v>
      </c>
      <c r="GJ164" s="31" t="s">
        <v>203</v>
      </c>
    </row>
    <row r="165" spans="1:192" ht="45" hidden="1" x14ac:dyDescent="0.25">
      <c r="A165" s="130">
        <v>168175</v>
      </c>
      <c r="B165" s="130">
        <v>0</v>
      </c>
      <c r="C165" s="128" t="s">
        <v>214</v>
      </c>
      <c r="D165" s="130"/>
      <c r="E165" s="130" t="s">
        <v>542</v>
      </c>
      <c r="F165" s="109" t="s">
        <v>239</v>
      </c>
      <c r="G165" s="128"/>
      <c r="H165" s="130" t="s">
        <v>188</v>
      </c>
      <c r="I165" s="130" t="s">
        <v>479</v>
      </c>
      <c r="J165" s="130" t="s">
        <v>480</v>
      </c>
      <c r="K165" s="130"/>
      <c r="L165" s="130">
        <v>0</v>
      </c>
      <c r="M165" s="130"/>
      <c r="N165" s="111">
        <v>0</v>
      </c>
      <c r="O165" s="111">
        <v>0</v>
      </c>
      <c r="P165" s="111" t="str">
        <f t="shared" si="2018"/>
        <v>нет минмакс</v>
      </c>
      <c r="Q165" s="95">
        <v>739</v>
      </c>
      <c r="R165" s="95">
        <f t="shared" si="2045"/>
        <v>1235903.6000000001</v>
      </c>
      <c r="S165" s="131">
        <v>739</v>
      </c>
      <c r="T165" s="131">
        <v>1235903.6000000001</v>
      </c>
      <c r="U165" s="131">
        <f t="shared" si="2019"/>
        <v>1.5</v>
      </c>
      <c r="V165" s="113">
        <f t="shared" si="2046"/>
        <v>739</v>
      </c>
      <c r="W165" s="113">
        <f t="shared" si="2020"/>
        <v>1235903.6000000001</v>
      </c>
      <c r="X165" s="113">
        <f t="shared" si="2021"/>
        <v>1.5</v>
      </c>
      <c r="Y165" s="132"/>
      <c r="Z165" s="95">
        <v>739</v>
      </c>
      <c r="AA165" s="95">
        <v>0</v>
      </c>
      <c r="AB165" s="95">
        <v>0</v>
      </c>
      <c r="AC165" s="95">
        <v>0</v>
      </c>
      <c r="AD165" s="95">
        <v>0</v>
      </c>
      <c r="AE165" s="95">
        <f t="shared" si="2022"/>
        <v>0</v>
      </c>
      <c r="AF165" s="95">
        <f t="shared" si="2023"/>
        <v>0</v>
      </c>
      <c r="AG165" s="114">
        <v>0</v>
      </c>
      <c r="AH165" s="95">
        <f t="shared" si="2047"/>
        <v>739</v>
      </c>
      <c r="AI165" s="114">
        <f t="shared" si="2024"/>
        <v>1235903.6000000001</v>
      </c>
      <c r="AJ165" s="133">
        <f t="shared" si="2048"/>
        <v>0</v>
      </c>
      <c r="AK165" s="133">
        <f t="shared" si="2049"/>
        <v>0</v>
      </c>
      <c r="AL165" s="133">
        <f t="shared" si="2050"/>
        <v>5</v>
      </c>
      <c r="AM165" s="133">
        <f t="shared" si="2051"/>
        <v>0</v>
      </c>
      <c r="AN165" s="133" t="str">
        <f t="shared" si="2025"/>
        <v>нет оборота</v>
      </c>
      <c r="AO165" s="133" t="str">
        <f t="shared" si="2026"/>
        <v>нет плана</v>
      </c>
      <c r="AP165" s="29" t="s">
        <v>195</v>
      </c>
      <c r="AQ165" s="134" t="s">
        <v>200</v>
      </c>
      <c r="AR165" s="29" t="s">
        <v>195</v>
      </c>
      <c r="AS165" s="134" t="s">
        <v>200</v>
      </c>
      <c r="AT165" s="94" t="s">
        <v>195</v>
      </c>
      <c r="AU165" s="14"/>
      <c r="AV165" s="97" t="str">
        <f t="shared" si="2027"/>
        <v>Нет планов</v>
      </c>
      <c r="AW165" s="117">
        <f t="shared" si="2028"/>
        <v>1235903.6000000001</v>
      </c>
      <c r="AX165" s="14">
        <f>MONTH(BC165)-6</f>
        <v>2</v>
      </c>
      <c r="AY165" s="25">
        <f t="shared" si="2029"/>
        <v>0</v>
      </c>
      <c r="AZ165" s="130" t="s">
        <v>439</v>
      </c>
      <c r="BA165" s="26" t="s">
        <v>196</v>
      </c>
      <c r="BB165" s="26" t="s">
        <v>522</v>
      </c>
      <c r="BC165" s="27">
        <v>45900</v>
      </c>
      <c r="BD165" s="28"/>
      <c r="BE165" s="29">
        <v>0</v>
      </c>
      <c r="BF165" s="32">
        <f t="shared" si="2030"/>
        <v>0</v>
      </c>
      <c r="BG165" s="32">
        <v>0</v>
      </c>
      <c r="BH165" s="32">
        <f t="shared" si="2031"/>
        <v>0</v>
      </c>
      <c r="BI165" s="135">
        <v>0</v>
      </c>
      <c r="BJ165" s="130">
        <v>0</v>
      </c>
      <c r="BK165" s="95">
        <v>0</v>
      </c>
      <c r="BL165" s="95">
        <v>0</v>
      </c>
      <c r="BM165" s="95">
        <v>0</v>
      </c>
      <c r="BN165" s="95">
        <v>0</v>
      </c>
      <c r="BO165" s="95">
        <v>0</v>
      </c>
      <c r="BP165" s="95">
        <v>0</v>
      </c>
      <c r="BQ165" s="133">
        <f t="shared" si="2032"/>
        <v>0</v>
      </c>
      <c r="BR165" s="95">
        <f t="shared" si="2033"/>
        <v>739</v>
      </c>
      <c r="BS165" s="133">
        <f t="shared" si="2052"/>
        <v>739</v>
      </c>
      <c r="BT165" s="133">
        <f t="shared" si="2052"/>
        <v>739</v>
      </c>
      <c r="BU165" s="133">
        <f t="shared" si="2052"/>
        <v>739</v>
      </c>
      <c r="BV165" s="133">
        <f t="shared" si="2052"/>
        <v>739</v>
      </c>
      <c r="BW165" s="133">
        <f t="shared" si="2052"/>
        <v>739</v>
      </c>
      <c r="BX165" s="133">
        <f t="shared" si="2072"/>
        <v>739</v>
      </c>
      <c r="BY165" s="133">
        <f t="shared" si="2072"/>
        <v>739</v>
      </c>
      <c r="BZ165" s="133">
        <f t="shared" si="2072"/>
        <v>739</v>
      </c>
      <c r="CA165" s="133">
        <f t="shared" si="2072"/>
        <v>739</v>
      </c>
      <c r="CB165" s="133">
        <f t="shared" si="2072"/>
        <v>739</v>
      </c>
      <c r="CC165" s="133">
        <f t="shared" si="2072"/>
        <v>739</v>
      </c>
      <c r="CD165" s="133">
        <f t="shared" si="2072"/>
        <v>739</v>
      </c>
      <c r="CE165" s="133">
        <f t="shared" si="2072"/>
        <v>739</v>
      </c>
      <c r="CF165" s="133">
        <f t="shared" si="2072"/>
        <v>739</v>
      </c>
      <c r="CG165" s="133">
        <f t="shared" si="2072"/>
        <v>739</v>
      </c>
      <c r="CH165" s="133">
        <f t="shared" si="2072"/>
        <v>739</v>
      </c>
      <c r="CI165" s="133">
        <f t="shared" si="2072"/>
        <v>739</v>
      </c>
      <c r="CJ165" s="133">
        <f t="shared" si="2072"/>
        <v>739</v>
      </c>
      <c r="CK165" s="133">
        <f t="shared" si="2072"/>
        <v>739</v>
      </c>
      <c r="CL165" s="133">
        <f t="shared" si="2072"/>
        <v>739</v>
      </c>
      <c r="CM165" s="133">
        <f t="shared" si="2072"/>
        <v>739</v>
      </c>
      <c r="CN165" s="133">
        <f t="shared" si="2072"/>
        <v>739</v>
      </c>
      <c r="CO165" s="133">
        <f t="shared" si="2072"/>
        <v>739</v>
      </c>
      <c r="CP165" s="100">
        <v>5</v>
      </c>
      <c r="CQ165" s="100">
        <v>0</v>
      </c>
      <c r="CR165" s="100">
        <v>0</v>
      </c>
      <c r="CS165" s="100">
        <v>0</v>
      </c>
      <c r="CT165" s="100">
        <v>0</v>
      </c>
      <c r="CU165" s="100">
        <v>0</v>
      </c>
      <c r="CV165" s="121">
        <f t="shared" si="2034"/>
        <v>5</v>
      </c>
      <c r="CW165">
        <v>0</v>
      </c>
      <c r="CX165">
        <v>6</v>
      </c>
      <c r="CY165" s="4">
        <v>0</v>
      </c>
      <c r="CZ165" s="4">
        <v>0</v>
      </c>
      <c r="DA165" s="136">
        <f t="shared" si="2010"/>
        <v>0</v>
      </c>
      <c r="DB165" s="4">
        <f t="shared" si="2011"/>
        <v>0</v>
      </c>
      <c r="DC165" s="4">
        <f t="shared" si="2012"/>
        <v>0</v>
      </c>
      <c r="DD165" s="136">
        <f t="shared" si="2013"/>
        <v>0</v>
      </c>
      <c r="DE165" s="31">
        <v>0</v>
      </c>
      <c r="DF165" s="31">
        <v>45</v>
      </c>
      <c r="DG165" s="31">
        <v>739</v>
      </c>
      <c r="DH165" s="48">
        <f t="shared" si="2054"/>
        <v>1.5</v>
      </c>
      <c r="DI165" s="62">
        <v>739</v>
      </c>
      <c r="DJ165" s="62">
        <v>1235901.5</v>
      </c>
      <c r="DK165" s="48">
        <f t="shared" si="2035"/>
        <v>1.5</v>
      </c>
      <c r="DL165" s="62">
        <v>0</v>
      </c>
      <c r="DM165" s="62">
        <v>0</v>
      </c>
      <c r="DN165" s="62">
        <v>739</v>
      </c>
      <c r="DO165" s="62">
        <v>1235901.5</v>
      </c>
      <c r="DP165" s="48">
        <f t="shared" si="2036"/>
        <v>1.5</v>
      </c>
      <c r="DQ165" s="62">
        <v>0</v>
      </c>
      <c r="DR165" s="62">
        <v>0</v>
      </c>
      <c r="DS165" s="62">
        <v>739</v>
      </c>
      <c r="DT165" s="62">
        <v>1235901.5</v>
      </c>
      <c r="DU165" s="48">
        <f t="shared" si="2037"/>
        <v>1.5</v>
      </c>
      <c r="DV165" s="62">
        <v>0</v>
      </c>
      <c r="DW165" s="62">
        <v>0</v>
      </c>
      <c r="DX165" s="62">
        <f t="shared" si="2055"/>
        <v>0</v>
      </c>
      <c r="DY165" s="62">
        <f t="shared" si="2038"/>
        <v>0</v>
      </c>
      <c r="DZ165" s="48">
        <f t="shared" si="2056"/>
        <v>0</v>
      </c>
      <c r="EA165" s="62">
        <f t="shared" si="2057"/>
        <v>0</v>
      </c>
      <c r="EB165" s="62">
        <f t="shared" si="2039"/>
        <v>0</v>
      </c>
      <c r="EC165" s="48">
        <f t="shared" si="2058"/>
        <v>0</v>
      </c>
      <c r="ED165" s="62">
        <f t="shared" si="2059"/>
        <v>0</v>
      </c>
      <c r="EE165" s="62">
        <f t="shared" si="2040"/>
        <v>0</v>
      </c>
      <c r="EF165" s="48">
        <f t="shared" si="2060"/>
        <v>0</v>
      </c>
      <c r="EG165" s="62">
        <f t="shared" si="2061"/>
        <v>0</v>
      </c>
      <c r="EH165" s="62">
        <f t="shared" si="2041"/>
        <v>0</v>
      </c>
      <c r="EI165" s="48">
        <f t="shared" si="2062"/>
        <v>0</v>
      </c>
      <c r="EJ165" s="62">
        <f t="shared" si="2063"/>
        <v>0</v>
      </c>
      <c r="EK165" s="62">
        <f t="shared" si="2042"/>
        <v>0</v>
      </c>
      <c r="EL165" s="48">
        <f t="shared" si="2064"/>
        <v>0</v>
      </c>
      <c r="EM165" s="62">
        <f t="shared" si="2065"/>
        <v>0</v>
      </c>
      <c r="EN165" s="62">
        <f t="shared" si="2043"/>
        <v>0</v>
      </c>
      <c r="EO165" s="48">
        <f t="shared" si="2066"/>
        <v>0</v>
      </c>
      <c r="EP165" s="62">
        <f t="shared" si="2015"/>
        <v>0</v>
      </c>
      <c r="EQ165" s="62">
        <f t="shared" si="2015"/>
        <v>0</v>
      </c>
      <c r="ER165" s="62">
        <f t="shared" si="2015"/>
        <v>0</v>
      </c>
      <c r="ES165" s="62">
        <f t="shared" si="2014"/>
        <v>0</v>
      </c>
      <c r="ET165" s="62">
        <f t="shared" si="2014"/>
        <v>0</v>
      </c>
      <c r="EU165" s="62">
        <f t="shared" si="2014"/>
        <v>0</v>
      </c>
      <c r="EV165" s="31" t="s">
        <v>192</v>
      </c>
      <c r="EW165" s="103">
        <v>0</v>
      </c>
      <c r="EX165" s="31">
        <v>744</v>
      </c>
      <c r="EY165" s="31">
        <v>1.5</v>
      </c>
      <c r="FA165" s="31"/>
      <c r="FB165" s="119"/>
      <c r="FC165" s="119"/>
      <c r="FE165" s="137">
        <v>1672.4</v>
      </c>
      <c r="FF165" s="137">
        <v>1672.4</v>
      </c>
      <c r="FG165" s="137">
        <v>1672.4</v>
      </c>
      <c r="FH165" s="106">
        <v>1672.4</v>
      </c>
      <c r="FI165" s="107" t="b">
        <f t="shared" si="2044"/>
        <v>1</v>
      </c>
      <c r="FJ165" s="34"/>
      <c r="FK165" s="104" t="s">
        <v>196</v>
      </c>
      <c r="FL165" s="104" t="s">
        <v>522</v>
      </c>
      <c r="FM165" s="104">
        <v>45900</v>
      </c>
      <c r="FN165" s="104">
        <v>0</v>
      </c>
      <c r="FO165" s="104">
        <v>0</v>
      </c>
      <c r="FP165" s="104"/>
      <c r="FQ165" s="104">
        <v>0</v>
      </c>
      <c r="FR165" s="103" t="b">
        <f t="shared" si="1819"/>
        <v>1</v>
      </c>
      <c r="FS165" s="103" t="b">
        <f t="shared" si="1820"/>
        <v>1</v>
      </c>
      <c r="FT165" s="103" t="b">
        <f t="shared" si="1821"/>
        <v>1</v>
      </c>
      <c r="FU165" s="103" t="b">
        <f t="shared" si="1822"/>
        <v>0</v>
      </c>
      <c r="FV165" s="103" t="b">
        <f t="shared" si="1823"/>
        <v>1</v>
      </c>
      <c r="FW165" s="103"/>
      <c r="FX165" s="120" t="b">
        <f t="shared" si="2067"/>
        <v>1</v>
      </c>
      <c r="FY165" s="104" t="s">
        <v>214</v>
      </c>
      <c r="FZ165" s="104" t="b">
        <f t="shared" si="2068"/>
        <v>1</v>
      </c>
      <c r="GA165" s="104">
        <v>0</v>
      </c>
      <c r="GB165" s="104" t="s">
        <v>440</v>
      </c>
      <c r="GD165" s="104" t="s">
        <v>214</v>
      </c>
      <c r="GE165" s="104">
        <v>0</v>
      </c>
      <c r="GF165" s="104" t="e">
        <v>#N/A</v>
      </c>
      <c r="GG165" s="104">
        <v>0</v>
      </c>
      <c r="GH165" s="104" t="b">
        <f t="shared" si="2069"/>
        <v>1</v>
      </c>
      <c r="GI165" s="8" t="b">
        <f t="shared" si="2070"/>
        <v>0</v>
      </c>
    </row>
    <row r="166" spans="1:192" ht="30" hidden="1" x14ac:dyDescent="0.25">
      <c r="A166" s="130">
        <v>35217</v>
      </c>
      <c r="B166" s="130">
        <v>614</v>
      </c>
      <c r="C166" s="128" t="s">
        <v>368</v>
      </c>
      <c r="D166" s="130"/>
      <c r="E166" s="130" t="s">
        <v>543</v>
      </c>
      <c r="F166" s="109" t="s">
        <v>193</v>
      </c>
      <c r="G166" s="128"/>
      <c r="H166" s="130" t="s">
        <v>188</v>
      </c>
      <c r="I166" s="130" t="s">
        <v>544</v>
      </c>
      <c r="J166" s="130" t="s">
        <v>497</v>
      </c>
      <c r="K166" s="130"/>
      <c r="L166" s="130">
        <v>0</v>
      </c>
      <c r="M166" s="130"/>
      <c r="N166" s="111">
        <v>32938.630851075905</v>
      </c>
      <c r="O166" s="111">
        <v>123995.70285107591</v>
      </c>
      <c r="P166" s="111" t="str">
        <f t="shared" si="2018"/>
        <v>меньше мин</v>
      </c>
      <c r="Q166" s="95">
        <v>36489.431613504887</v>
      </c>
      <c r="R166" s="95">
        <f t="shared" si="2045"/>
        <v>1804402.3932878168</v>
      </c>
      <c r="S166" s="131">
        <v>24488.308798789978</v>
      </c>
      <c r="T166" s="131">
        <v>1229313.101699257</v>
      </c>
      <c r="U166" s="131">
        <f t="shared" si="2019"/>
        <v>70</v>
      </c>
      <c r="V166" s="113">
        <f t="shared" si="2046"/>
        <v>41405.959976196289</v>
      </c>
      <c r="W166" s="113">
        <f t="shared" si="2020"/>
        <v>2047524.7208229066</v>
      </c>
      <c r="X166" s="113">
        <f t="shared" si="2021"/>
        <v>119</v>
      </c>
      <c r="Y166" s="132"/>
      <c r="Z166" s="95">
        <v>41405.959976196289</v>
      </c>
      <c r="AA166" s="95">
        <v>0</v>
      </c>
      <c r="AB166" s="95">
        <v>0</v>
      </c>
      <c r="AC166" s="95">
        <v>0</v>
      </c>
      <c r="AD166" s="95">
        <v>0</v>
      </c>
      <c r="AE166" s="95">
        <f t="shared" si="2022"/>
        <v>0</v>
      </c>
      <c r="AF166" s="95">
        <f t="shared" si="2023"/>
        <v>0</v>
      </c>
      <c r="AG166" s="114">
        <v>0</v>
      </c>
      <c r="AH166" s="95">
        <f t="shared" si="2047"/>
        <v>41405.959976196289</v>
      </c>
      <c r="AI166" s="114">
        <f t="shared" si="2024"/>
        <v>2047524.7208229066</v>
      </c>
      <c r="AJ166" s="133">
        <f t="shared" si="2048"/>
        <v>87097</v>
      </c>
      <c r="AK166" s="133">
        <f t="shared" si="2049"/>
        <v>253939</v>
      </c>
      <c r="AL166" s="133">
        <f t="shared" si="2050"/>
        <v>478333</v>
      </c>
      <c r="AM166" s="133">
        <f t="shared" si="2051"/>
        <v>634975.53</v>
      </c>
      <c r="AN166" s="133">
        <f t="shared" si="2025"/>
        <v>6.9418353551076155</v>
      </c>
      <c r="AO166" s="133" t="str">
        <f t="shared" si="2026"/>
        <v>&lt; 30 дней</v>
      </c>
      <c r="AP166" s="29" t="s">
        <v>185</v>
      </c>
      <c r="AQ166" s="134" t="s">
        <v>186</v>
      </c>
      <c r="AR166" s="29" t="s">
        <v>185</v>
      </c>
      <c r="AS166" s="134" t="s">
        <v>186</v>
      </c>
      <c r="AT166" s="25" t="s">
        <v>185</v>
      </c>
      <c r="AU166" s="14"/>
      <c r="AV166" s="97" t="str">
        <f t="shared" si="2027"/>
        <v>0-01</v>
      </c>
      <c r="AW166" s="117">
        <f t="shared" si="2028"/>
        <v>0</v>
      </c>
      <c r="AX166" s="14"/>
      <c r="AY166" s="25">
        <f t="shared" si="2029"/>
        <v>0</v>
      </c>
      <c r="AZ166" s="130" t="s">
        <v>439</v>
      </c>
      <c r="BA166" s="26" t="s">
        <v>196</v>
      </c>
      <c r="BB166" s="26" t="s">
        <v>545</v>
      </c>
      <c r="BC166" s="27"/>
      <c r="BD166" s="28"/>
      <c r="BE166" s="29">
        <v>0</v>
      </c>
      <c r="BF166" s="32">
        <f t="shared" si="2030"/>
        <v>0</v>
      </c>
      <c r="BG166" s="32">
        <v>0</v>
      </c>
      <c r="BH166" s="32">
        <f t="shared" si="2031"/>
        <v>0</v>
      </c>
      <c r="BI166" s="135">
        <v>0</v>
      </c>
      <c r="BJ166" s="130">
        <v>0</v>
      </c>
      <c r="BK166" s="95">
        <v>82060.63</v>
      </c>
      <c r="BL166" s="95">
        <v>120653.07</v>
      </c>
      <c r="BM166" s="95">
        <v>104482.31</v>
      </c>
      <c r="BN166" s="95">
        <v>105512.73</v>
      </c>
      <c r="BO166" s="95">
        <v>116955.51</v>
      </c>
      <c r="BP166" s="95">
        <v>105311.28</v>
      </c>
      <c r="BQ166" s="133">
        <f t="shared" si="2032"/>
        <v>105829.255</v>
      </c>
      <c r="BR166" s="95">
        <f t="shared" si="2033"/>
        <v>-40654.670023803716</v>
      </c>
      <c r="BS166" s="133">
        <f t="shared" si="2052"/>
        <v>-161307.74002380372</v>
      </c>
      <c r="BT166" s="133">
        <f t="shared" si="2052"/>
        <v>-265790.05002380372</v>
      </c>
      <c r="BU166" s="133">
        <f t="shared" si="2052"/>
        <v>-371302.7800238037</v>
      </c>
      <c r="BV166" s="133">
        <f t="shared" si="2052"/>
        <v>-488258.29002380371</v>
      </c>
      <c r="BW166" s="133">
        <f t="shared" si="2052"/>
        <v>-593569.57002380374</v>
      </c>
      <c r="BX166" s="133">
        <f t="shared" si="2072"/>
        <v>-699398.82502380374</v>
      </c>
      <c r="BY166" s="133">
        <f t="shared" si="2072"/>
        <v>-805228.08002380375</v>
      </c>
      <c r="BZ166" s="133">
        <f t="shared" si="2072"/>
        <v>-911057.33502380375</v>
      </c>
      <c r="CA166" s="133">
        <f t="shared" si="2072"/>
        <v>-1016886.5900238038</v>
      </c>
      <c r="CB166" s="133">
        <f t="shared" si="2072"/>
        <v>-1122715.8450238039</v>
      </c>
      <c r="CC166" s="133">
        <f t="shared" si="2072"/>
        <v>-1228545.1000238038</v>
      </c>
      <c r="CD166" s="133">
        <f t="shared" si="2072"/>
        <v>-1334374.3550238037</v>
      </c>
      <c r="CE166" s="133">
        <f t="shared" si="2072"/>
        <v>-1440203.6100238035</v>
      </c>
      <c r="CF166" s="133">
        <f t="shared" si="2072"/>
        <v>-1546032.8650238034</v>
      </c>
      <c r="CG166" s="133">
        <f t="shared" si="2072"/>
        <v>-1651862.1200238033</v>
      </c>
      <c r="CH166" s="133">
        <f t="shared" si="2072"/>
        <v>-1757691.3750238032</v>
      </c>
      <c r="CI166" s="133">
        <f t="shared" si="2072"/>
        <v>-1863520.6300238031</v>
      </c>
      <c r="CJ166" s="133">
        <f t="shared" si="2072"/>
        <v>-1969349.885023803</v>
      </c>
      <c r="CK166" s="133">
        <f t="shared" si="2072"/>
        <v>-2075179.1400238029</v>
      </c>
      <c r="CL166" s="133">
        <f t="shared" si="2072"/>
        <v>-2181008.3950238028</v>
      </c>
      <c r="CM166" s="133">
        <f t="shared" si="2072"/>
        <v>-2286837.6500238026</v>
      </c>
      <c r="CN166" s="133">
        <f t="shared" si="2072"/>
        <v>-2392666.9050238025</v>
      </c>
      <c r="CO166" s="133">
        <f t="shared" si="2072"/>
        <v>-2498496.1600238024</v>
      </c>
      <c r="CP166" s="100">
        <v>74081</v>
      </c>
      <c r="CQ166" s="100">
        <v>75963</v>
      </c>
      <c r="CR166" s="100">
        <v>74350</v>
      </c>
      <c r="CS166" s="100">
        <v>74700</v>
      </c>
      <c r="CT166" s="100">
        <v>92142</v>
      </c>
      <c r="CU166" s="100">
        <v>87097</v>
      </c>
      <c r="CV166" s="121">
        <f t="shared" si="2034"/>
        <v>79722.166666666672</v>
      </c>
      <c r="CW166">
        <v>0</v>
      </c>
      <c r="CX166">
        <v>0</v>
      </c>
      <c r="CY166" s="4">
        <v>0</v>
      </c>
      <c r="CZ166" s="4">
        <v>0</v>
      </c>
      <c r="DA166" s="136">
        <f t="shared" si="2010"/>
        <v>0</v>
      </c>
      <c r="DB166" s="4">
        <f t="shared" si="2011"/>
        <v>0</v>
      </c>
      <c r="DC166" s="4">
        <f t="shared" si="2012"/>
        <v>0</v>
      </c>
      <c r="DD166" s="136">
        <f t="shared" si="2013"/>
        <v>0</v>
      </c>
      <c r="DE166" s="31">
        <v>0</v>
      </c>
      <c r="DF166" s="31">
        <v>30</v>
      </c>
      <c r="DG166" s="31">
        <v>9623.2560000000012</v>
      </c>
      <c r="DH166" s="48">
        <f t="shared" si="2054"/>
        <v>28</v>
      </c>
      <c r="DI166" s="62">
        <v>32287.679</v>
      </c>
      <c r="DJ166" s="62">
        <v>1614204.9549999998</v>
      </c>
      <c r="DK166" s="48">
        <f t="shared" si="2035"/>
        <v>93</v>
      </c>
      <c r="DL166" s="62">
        <v>75963.139999999854</v>
      </c>
      <c r="DM166" s="62">
        <v>3817447.5690743043</v>
      </c>
      <c r="DN166" s="62">
        <v>35176.665000000001</v>
      </c>
      <c r="DO166" s="62">
        <v>1759205.956</v>
      </c>
      <c r="DP166" s="48">
        <f t="shared" si="2036"/>
        <v>101</v>
      </c>
      <c r="DQ166" s="62">
        <v>74350.442999999999</v>
      </c>
      <c r="DR166" s="62">
        <v>3735711.8004479459</v>
      </c>
      <c r="DS166" s="62">
        <v>34396.600999999995</v>
      </c>
      <c r="DT166" s="62">
        <v>1720060.4570000002</v>
      </c>
      <c r="DU166" s="48">
        <f t="shared" si="2037"/>
        <v>99</v>
      </c>
      <c r="DV166" s="62">
        <v>74528.936999999947</v>
      </c>
      <c r="DW166" s="62">
        <v>3744826.6916966494</v>
      </c>
      <c r="DX166" s="62">
        <f t="shared" si="2055"/>
        <v>82060.630000000019</v>
      </c>
      <c r="DY166" s="62">
        <f t="shared" si="2038"/>
        <v>4057898.1535000014</v>
      </c>
      <c r="DZ166" s="48">
        <f t="shared" si="2056"/>
        <v>235</v>
      </c>
      <c r="EA166" s="62">
        <f t="shared" si="2057"/>
        <v>120653.07</v>
      </c>
      <c r="EB166" s="62">
        <f t="shared" si="2039"/>
        <v>5966294.3115000008</v>
      </c>
      <c r="EC166" s="48">
        <f t="shared" si="2058"/>
        <v>345</v>
      </c>
      <c r="ED166" s="62">
        <f t="shared" si="2059"/>
        <v>104482.31</v>
      </c>
      <c r="EE166" s="62">
        <f t="shared" si="2040"/>
        <v>5166650.2295000004</v>
      </c>
      <c r="EF166" s="48">
        <f t="shared" si="2060"/>
        <v>299</v>
      </c>
      <c r="EG166" s="62">
        <f t="shared" si="2061"/>
        <v>105512.73</v>
      </c>
      <c r="EH166" s="62">
        <f t="shared" si="2041"/>
        <v>5217604.4984999998</v>
      </c>
      <c r="EI166" s="48">
        <f t="shared" si="2062"/>
        <v>302</v>
      </c>
      <c r="EJ166" s="62">
        <f t="shared" si="2063"/>
        <v>116955.51</v>
      </c>
      <c r="EK166" s="62">
        <f t="shared" si="2042"/>
        <v>5783449.9694999997</v>
      </c>
      <c r="EL166" s="48">
        <f t="shared" si="2064"/>
        <v>335</v>
      </c>
      <c r="EM166" s="62">
        <f t="shared" si="2065"/>
        <v>105311.28</v>
      </c>
      <c r="EN166" s="62">
        <f t="shared" si="2043"/>
        <v>5207642.7960000001</v>
      </c>
      <c r="EO166" s="48">
        <f t="shared" si="2066"/>
        <v>301</v>
      </c>
      <c r="EP166" s="62">
        <f t="shared" si="2015"/>
        <v>4057898.1535000005</v>
      </c>
      <c r="EQ166" s="62">
        <f t="shared" si="2015"/>
        <v>5966294.3115000008</v>
      </c>
      <c r="ER166" s="62">
        <f t="shared" si="2015"/>
        <v>5166650.2295000004</v>
      </c>
      <c r="ES166" s="62">
        <f t="shared" si="2014"/>
        <v>5217604.4984999998</v>
      </c>
      <c r="ET166" s="62">
        <f t="shared" si="2014"/>
        <v>5783449.9694999997</v>
      </c>
      <c r="EU166" s="62">
        <f t="shared" si="2014"/>
        <v>5207642.7960000001</v>
      </c>
      <c r="EV166" s="31" t="s">
        <v>192</v>
      </c>
      <c r="EW166" s="103">
        <v>0</v>
      </c>
      <c r="EX166" s="31">
        <v>350</v>
      </c>
      <c r="EY166" s="31">
        <v>1</v>
      </c>
      <c r="FA166" s="31"/>
      <c r="FB166" s="119"/>
      <c r="FC166" s="119"/>
      <c r="FE166" s="137">
        <v>50.2</v>
      </c>
      <c r="FF166" s="137">
        <v>50.2</v>
      </c>
      <c r="FG166" s="137">
        <v>49.69</v>
      </c>
      <c r="FH166" s="106">
        <v>49.45</v>
      </c>
      <c r="FI166" s="107" t="b">
        <f t="shared" si="2044"/>
        <v>1</v>
      </c>
      <c r="FJ166" s="34"/>
      <c r="FK166" s="104" t="s">
        <v>196</v>
      </c>
      <c r="FL166" s="104" t="s">
        <v>545</v>
      </c>
      <c r="FM166" s="104">
        <v>0</v>
      </c>
      <c r="FN166" s="104">
        <v>0</v>
      </c>
      <c r="FO166" s="104">
        <v>0</v>
      </c>
      <c r="FP166" s="104"/>
      <c r="FQ166" s="104">
        <v>0</v>
      </c>
      <c r="FR166" s="103" t="b">
        <f t="shared" si="1819"/>
        <v>1</v>
      </c>
      <c r="FS166" s="103" t="b">
        <f t="shared" si="1820"/>
        <v>1</v>
      </c>
      <c r="FT166" s="103" t="b">
        <f t="shared" si="1821"/>
        <v>0</v>
      </c>
      <c r="FU166" s="103" t="b">
        <f t="shared" si="1822"/>
        <v>0</v>
      </c>
      <c r="FV166" s="103" t="b">
        <f t="shared" si="1823"/>
        <v>1</v>
      </c>
      <c r="FW166" s="103"/>
      <c r="FX166" s="120" t="b">
        <f t="shared" si="2067"/>
        <v>1</v>
      </c>
      <c r="FY166" s="104" t="s">
        <v>368</v>
      </c>
      <c r="FZ166" s="104" t="b">
        <f t="shared" si="2068"/>
        <v>1</v>
      </c>
      <c r="GA166" s="104">
        <v>0</v>
      </c>
      <c r="GB166" s="104" t="s">
        <v>193</v>
      </c>
      <c r="GD166" s="104" t="s">
        <v>368</v>
      </c>
      <c r="GE166" s="104">
        <v>0</v>
      </c>
      <c r="GF166" s="104" t="e">
        <v>#N/A</v>
      </c>
      <c r="GG166" s="104">
        <v>0</v>
      </c>
      <c r="GH166" s="104" t="b">
        <f t="shared" si="2069"/>
        <v>1</v>
      </c>
      <c r="GI166" s="8" t="b">
        <f t="shared" si="2070"/>
        <v>0</v>
      </c>
      <c r="GJ166" s="31" t="s">
        <v>203</v>
      </c>
    </row>
    <row r="167" spans="1:192" hidden="1" x14ac:dyDescent="0.25">
      <c r="A167" s="138">
        <v>98853</v>
      </c>
      <c r="B167" s="138">
        <v>650459</v>
      </c>
      <c r="C167" s="128" t="s">
        <v>368</v>
      </c>
      <c r="D167" s="130"/>
      <c r="E167" s="138" t="s">
        <v>546</v>
      </c>
      <c r="F167" s="124" t="s">
        <v>193</v>
      </c>
      <c r="G167" s="128"/>
      <c r="H167" s="138" t="s">
        <v>227</v>
      </c>
      <c r="I167" s="130" t="s">
        <v>319</v>
      </c>
      <c r="J167" s="138" t="s">
        <v>259</v>
      </c>
      <c r="K167" s="138"/>
      <c r="L167" s="130">
        <v>0</v>
      </c>
      <c r="M167" s="138"/>
      <c r="N167" s="125">
        <v>0</v>
      </c>
      <c r="O167" s="125">
        <v>0</v>
      </c>
      <c r="P167" s="125" t="str">
        <f t="shared" si="2018"/>
        <v>нет минмакс</v>
      </c>
      <c r="Q167" s="95">
        <v>139724</v>
      </c>
      <c r="R167" s="95">
        <f t="shared" si="2045"/>
        <v>269667.32</v>
      </c>
      <c r="S167" s="114">
        <v>598569</v>
      </c>
      <c r="T167" s="114">
        <v>1197138</v>
      </c>
      <c r="U167" s="131">
        <f t="shared" si="2019"/>
        <v>22</v>
      </c>
      <c r="V167" s="115">
        <f t="shared" si="2046"/>
        <v>135935</v>
      </c>
      <c r="W167" s="115">
        <f t="shared" si="2020"/>
        <v>262354.55</v>
      </c>
      <c r="X167" s="115">
        <f t="shared" si="2021"/>
        <v>5</v>
      </c>
      <c r="Y167" s="132"/>
      <c r="Z167" s="95">
        <v>135935</v>
      </c>
      <c r="AA167" s="115">
        <v>0</v>
      </c>
      <c r="AB167" s="115">
        <v>0</v>
      </c>
      <c r="AC167" s="95">
        <v>0</v>
      </c>
      <c r="AD167" s="95">
        <v>0</v>
      </c>
      <c r="AE167" s="95">
        <f t="shared" si="2022"/>
        <v>0</v>
      </c>
      <c r="AF167" s="95">
        <f t="shared" si="2023"/>
        <v>0</v>
      </c>
      <c r="AG167" s="114">
        <v>0</v>
      </c>
      <c r="AH167" s="95">
        <f t="shared" si="2047"/>
        <v>135935</v>
      </c>
      <c r="AI167" s="114">
        <f t="shared" si="2024"/>
        <v>262354.55</v>
      </c>
      <c r="AJ167" s="114">
        <f t="shared" si="2048"/>
        <v>338040</v>
      </c>
      <c r="AK167" s="114">
        <f t="shared" si="2049"/>
        <v>1361508</v>
      </c>
      <c r="AL167" s="114">
        <f t="shared" si="2050"/>
        <v>2538115</v>
      </c>
      <c r="AM167" s="114">
        <f t="shared" si="2051"/>
        <v>3372723</v>
      </c>
      <c r="AN167" s="133">
        <f t="shared" si="2025"/>
        <v>31.94523238344803</v>
      </c>
      <c r="AO167" s="133" t="str">
        <f t="shared" si="2026"/>
        <v>&gt; 30 дней (до 60)</v>
      </c>
      <c r="AP167" s="139" t="s">
        <v>185</v>
      </c>
      <c r="AQ167" s="134" t="s">
        <v>190</v>
      </c>
      <c r="AR167" s="138" t="s">
        <v>185</v>
      </c>
      <c r="AS167" s="134" t="s">
        <v>186</v>
      </c>
      <c r="AT167" s="115" t="s">
        <v>185</v>
      </c>
      <c r="AU167" s="138"/>
      <c r="AV167" s="97" t="str">
        <f t="shared" si="2027"/>
        <v>0-01</v>
      </c>
      <c r="AW167" s="126">
        <f t="shared" si="2028"/>
        <v>0</v>
      </c>
      <c r="AX167" s="138"/>
      <c r="AY167" s="115">
        <f t="shared" si="2029"/>
        <v>0</v>
      </c>
      <c r="AZ167" s="130" t="s">
        <v>439</v>
      </c>
      <c r="BA167" s="129" t="s">
        <v>187</v>
      </c>
      <c r="BB167" s="129" t="s">
        <v>187</v>
      </c>
      <c r="BC167" s="140" t="s">
        <v>187</v>
      </c>
      <c r="BD167" s="139" t="s">
        <v>187</v>
      </c>
      <c r="BE167" s="29">
        <v>0</v>
      </c>
      <c r="BF167" s="32">
        <f t="shared" si="2030"/>
        <v>0</v>
      </c>
      <c r="BG167" s="32">
        <v>0</v>
      </c>
      <c r="BH167" s="32">
        <f t="shared" si="2031"/>
        <v>0</v>
      </c>
      <c r="BI167" s="99">
        <v>0</v>
      </c>
      <c r="BJ167" s="130" t="s">
        <v>187</v>
      </c>
      <c r="BK167" s="95">
        <v>633842</v>
      </c>
      <c r="BL167" s="95">
        <v>564385</v>
      </c>
      <c r="BM167" s="95">
        <v>569373</v>
      </c>
      <c r="BN167" s="95">
        <v>526139</v>
      </c>
      <c r="BO167" s="95">
        <v>589302</v>
      </c>
      <c r="BP167" s="95">
        <v>489682</v>
      </c>
      <c r="BQ167" s="133">
        <f t="shared" si="2032"/>
        <v>562120.5</v>
      </c>
      <c r="BR167" s="95">
        <f t="shared" si="2033"/>
        <v>-494118</v>
      </c>
      <c r="BS167" s="133">
        <f t="shared" si="2052"/>
        <v>-1058503</v>
      </c>
      <c r="BT167" s="133">
        <f t="shared" si="2052"/>
        <v>-1627876</v>
      </c>
      <c r="BU167" s="133">
        <f t="shared" si="2052"/>
        <v>-2154015</v>
      </c>
      <c r="BV167" s="133">
        <f t="shared" si="2052"/>
        <v>-2743317</v>
      </c>
      <c r="BW167" s="133">
        <f t="shared" si="2052"/>
        <v>-3232999</v>
      </c>
      <c r="BX167" s="133">
        <f t="shared" si="2072"/>
        <v>-3795119.5</v>
      </c>
      <c r="BY167" s="133">
        <f t="shared" si="2072"/>
        <v>-4357240</v>
      </c>
      <c r="BZ167" s="133">
        <f t="shared" si="2072"/>
        <v>-4919360.5</v>
      </c>
      <c r="CA167" s="133">
        <f t="shared" si="2072"/>
        <v>-5481481</v>
      </c>
      <c r="CB167" s="133">
        <f t="shared" si="2072"/>
        <v>-6043601.5</v>
      </c>
      <c r="CC167" s="133">
        <f t="shared" si="2072"/>
        <v>-6605722</v>
      </c>
      <c r="CD167" s="133">
        <f t="shared" si="2072"/>
        <v>-7167842.5</v>
      </c>
      <c r="CE167" s="133">
        <f t="shared" si="2072"/>
        <v>-7729963</v>
      </c>
      <c r="CF167" s="133">
        <f t="shared" si="2072"/>
        <v>-8292083.5</v>
      </c>
      <c r="CG167" s="133">
        <f t="shared" si="2072"/>
        <v>-8854204</v>
      </c>
      <c r="CH167" s="133">
        <f t="shared" si="2072"/>
        <v>-9416324.5</v>
      </c>
      <c r="CI167" s="133">
        <f t="shared" si="2072"/>
        <v>-9978445</v>
      </c>
      <c r="CJ167" s="133">
        <f t="shared" si="2072"/>
        <v>-10540565.5</v>
      </c>
      <c r="CK167" s="133">
        <f t="shared" si="2072"/>
        <v>-11102686</v>
      </c>
      <c r="CL167" s="133">
        <f t="shared" si="2072"/>
        <v>-11664806.5</v>
      </c>
      <c r="CM167" s="133">
        <f t="shared" si="2072"/>
        <v>-12226927</v>
      </c>
      <c r="CN167" s="133">
        <f t="shared" si="2072"/>
        <v>-12789047.5</v>
      </c>
      <c r="CO167" s="133">
        <f t="shared" si="2072"/>
        <v>-13351168</v>
      </c>
      <c r="CP167" s="100">
        <v>402064</v>
      </c>
      <c r="CQ167" s="100">
        <v>333092</v>
      </c>
      <c r="CR167" s="100">
        <v>441451</v>
      </c>
      <c r="CS167" s="100">
        <v>481285</v>
      </c>
      <c r="CT167" s="100">
        <v>542183</v>
      </c>
      <c r="CU167" s="100">
        <v>338040</v>
      </c>
      <c r="CV167" s="121">
        <f t="shared" si="2034"/>
        <v>423019.16666666669</v>
      </c>
      <c r="CW167" t="s">
        <v>187</v>
      </c>
      <c r="CX167" t="s">
        <v>187</v>
      </c>
      <c r="CY167" s="4">
        <v>0</v>
      </c>
      <c r="CZ167" s="4">
        <v>1080</v>
      </c>
      <c r="DA167" s="136">
        <f t="shared" ref="DA167:DA174" si="2073">IFERROR(CZ167/CY167,0)</f>
        <v>0</v>
      </c>
      <c r="DB167" s="4">
        <f t="shared" ref="DB167:DB174" si="2074">CY167*FH167</f>
        <v>0</v>
      </c>
      <c r="DC167" s="4">
        <f t="shared" ref="DC167:DC174" si="2075">CZ167*FH167</f>
        <v>2084.4</v>
      </c>
      <c r="DD167" s="136">
        <f t="shared" ref="DD167:DD174" si="2076">IFERROR(DC167/DB167,0)</f>
        <v>0</v>
      </c>
      <c r="DE167" s="31">
        <v>0</v>
      </c>
      <c r="DG167" s="31">
        <v>0</v>
      </c>
      <c r="DH167" s="48">
        <f t="shared" si="2054"/>
        <v>0</v>
      </c>
      <c r="DI167" s="62">
        <v>401611.22600000002</v>
      </c>
      <c r="DJ167" s="62">
        <v>817527.35700000008</v>
      </c>
      <c r="DK167" s="48">
        <f t="shared" si="2035"/>
        <v>15</v>
      </c>
      <c r="DL167" s="62">
        <v>336878</v>
      </c>
      <c r="DM167" s="62">
        <v>683705.62859096576</v>
      </c>
      <c r="DN167" s="62">
        <v>386020.35699999996</v>
      </c>
      <c r="DO167" s="62">
        <v>782052.64599999995</v>
      </c>
      <c r="DP167" s="48">
        <f t="shared" si="2036"/>
        <v>14</v>
      </c>
      <c r="DQ167" s="62">
        <v>441451</v>
      </c>
      <c r="DR167" s="62">
        <v>891321.90997523163</v>
      </c>
      <c r="DS167" s="62">
        <v>639440.74300000002</v>
      </c>
      <c r="DT167" s="62">
        <v>1289743.4180000001</v>
      </c>
      <c r="DU167" s="48">
        <f t="shared" si="2037"/>
        <v>23</v>
      </c>
      <c r="DV167" s="62">
        <v>488505</v>
      </c>
      <c r="DW167" s="62">
        <v>985964.30136076256</v>
      </c>
      <c r="DX167" s="62">
        <f t="shared" si="2055"/>
        <v>0</v>
      </c>
      <c r="DY167" s="62">
        <f t="shared" si="2038"/>
        <v>0</v>
      </c>
      <c r="DZ167" s="48">
        <f t="shared" si="2056"/>
        <v>0</v>
      </c>
      <c r="EA167" s="62">
        <f t="shared" si="2057"/>
        <v>0</v>
      </c>
      <c r="EB167" s="62">
        <f t="shared" si="2039"/>
        <v>0</v>
      </c>
      <c r="EC167" s="48">
        <f t="shared" si="2058"/>
        <v>0</v>
      </c>
      <c r="ED167" s="62">
        <f t="shared" si="2059"/>
        <v>0</v>
      </c>
      <c r="EE167" s="62">
        <f t="shared" si="2040"/>
        <v>0</v>
      </c>
      <c r="EF167" s="48">
        <f t="shared" si="2060"/>
        <v>0</v>
      </c>
      <c r="EG167" s="62">
        <f t="shared" si="2061"/>
        <v>0</v>
      </c>
      <c r="EH167" s="62">
        <f t="shared" si="2041"/>
        <v>0</v>
      </c>
      <c r="EI167" s="48">
        <f t="shared" si="2062"/>
        <v>0</v>
      </c>
      <c r="EJ167" s="62">
        <f t="shared" si="2063"/>
        <v>0</v>
      </c>
      <c r="EK167" s="62">
        <f t="shared" si="2042"/>
        <v>0</v>
      </c>
      <c r="EL167" s="48">
        <f t="shared" si="2064"/>
        <v>0</v>
      </c>
      <c r="EM167" s="62">
        <f t="shared" si="2065"/>
        <v>0</v>
      </c>
      <c r="EN167" s="62">
        <f t="shared" si="2043"/>
        <v>0</v>
      </c>
      <c r="EO167" s="48">
        <f t="shared" si="2066"/>
        <v>0</v>
      </c>
      <c r="EP167" s="62">
        <f t="shared" si="2015"/>
        <v>1223315.06</v>
      </c>
      <c r="EQ167" s="62">
        <f t="shared" si="2015"/>
        <v>1089263.05</v>
      </c>
      <c r="ER167" s="62">
        <f t="shared" si="2015"/>
        <v>1098889.8899999999</v>
      </c>
      <c r="ES167" s="62">
        <f t="shared" si="2014"/>
        <v>1015448.27</v>
      </c>
      <c r="ET167" s="62">
        <f t="shared" si="2014"/>
        <v>1137352.8599999999</v>
      </c>
      <c r="EU167" s="62">
        <f t="shared" si="2014"/>
        <v>945086.26</v>
      </c>
      <c r="EV167" s="31" t="s">
        <v>192</v>
      </c>
      <c r="EW167" s="103">
        <v>0</v>
      </c>
      <c r="EX167" s="31">
        <v>28000</v>
      </c>
      <c r="EY167" s="31">
        <v>1</v>
      </c>
      <c r="FA167" s="31"/>
      <c r="FB167" s="119"/>
      <c r="FC167" s="119"/>
      <c r="FE167" s="137">
        <v>2.02</v>
      </c>
      <c r="FF167" s="137">
        <v>2</v>
      </c>
      <c r="FG167" s="137">
        <v>1.97</v>
      </c>
      <c r="FH167" s="106">
        <v>1.93</v>
      </c>
      <c r="FI167" s="107" t="b">
        <f t="shared" si="2044"/>
        <v>1</v>
      </c>
      <c r="FJ167" s="34"/>
      <c r="FK167" s="104" t="s">
        <v>187</v>
      </c>
      <c r="FL167" s="104" t="s">
        <v>187</v>
      </c>
      <c r="FM167" s="104" t="s">
        <v>187</v>
      </c>
      <c r="FN167" s="104" t="s">
        <v>187</v>
      </c>
      <c r="FO167" s="104">
        <v>0</v>
      </c>
      <c r="FP167" s="104"/>
      <c r="FQ167" s="104">
        <v>0</v>
      </c>
      <c r="FR167" s="120" t="b">
        <f t="shared" si="1819"/>
        <v>1</v>
      </c>
      <c r="FS167" s="120" t="b">
        <f t="shared" si="1820"/>
        <v>1</v>
      </c>
      <c r="FT167" s="120" t="b">
        <f t="shared" si="1821"/>
        <v>1</v>
      </c>
      <c r="FU167" s="120" t="b">
        <f t="shared" si="1822"/>
        <v>1</v>
      </c>
      <c r="FV167" s="120" t="b">
        <f t="shared" si="1823"/>
        <v>1</v>
      </c>
      <c r="FW167" s="120"/>
      <c r="FX167" s="120" t="b">
        <f t="shared" si="2067"/>
        <v>1</v>
      </c>
      <c r="FY167" s="104" t="s">
        <v>368</v>
      </c>
      <c r="FZ167" s="104" t="b">
        <f t="shared" si="2068"/>
        <v>1</v>
      </c>
      <c r="GA167" s="120">
        <v>0</v>
      </c>
      <c r="GB167" s="120" t="s">
        <v>193</v>
      </c>
      <c r="GC167" s="8"/>
      <c r="GD167" s="104" t="s">
        <v>368</v>
      </c>
      <c r="GE167" s="104">
        <v>0</v>
      </c>
      <c r="GF167" s="104" t="e">
        <v>#N/A</v>
      </c>
      <c r="GG167" s="104">
        <v>0</v>
      </c>
      <c r="GH167" s="120" t="b">
        <f t="shared" si="2069"/>
        <v>1</v>
      </c>
      <c r="GI167" s="8" t="b">
        <f t="shared" si="2070"/>
        <v>0</v>
      </c>
      <c r="GJ167" s="31" t="s">
        <v>203</v>
      </c>
    </row>
    <row r="168" spans="1:192" hidden="1" x14ac:dyDescent="0.25">
      <c r="A168" s="138">
        <v>49721</v>
      </c>
      <c r="B168" s="138">
        <v>610635</v>
      </c>
      <c r="C168" s="128" t="s">
        <v>368</v>
      </c>
      <c r="D168" s="130"/>
      <c r="E168" s="138" t="s">
        <v>547</v>
      </c>
      <c r="F168" s="124" t="s">
        <v>207</v>
      </c>
      <c r="G168" s="128"/>
      <c r="H168" s="138" t="s">
        <v>227</v>
      </c>
      <c r="I168" s="130" t="s">
        <v>292</v>
      </c>
      <c r="J168" s="138" t="s">
        <v>259</v>
      </c>
      <c r="K168" s="138"/>
      <c r="L168" s="130">
        <v>0</v>
      </c>
      <c r="M168" s="138"/>
      <c r="N168" s="125">
        <v>0</v>
      </c>
      <c r="O168" s="125">
        <v>0</v>
      </c>
      <c r="P168" s="125" t="str">
        <f t="shared" si="2018"/>
        <v>нет минмакс</v>
      </c>
      <c r="Q168" s="95">
        <v>142204</v>
      </c>
      <c r="R168" s="95">
        <f t="shared" si="2045"/>
        <v>819095.03999999992</v>
      </c>
      <c r="S168" s="114">
        <v>174285</v>
      </c>
      <c r="T168" s="114">
        <v>1063138.5</v>
      </c>
      <c r="U168" s="131">
        <f t="shared" si="2019"/>
        <v>89</v>
      </c>
      <c r="V168" s="115">
        <f t="shared" si="2046"/>
        <v>77571</v>
      </c>
      <c r="W168" s="115">
        <f t="shared" si="2020"/>
        <v>446808.95999999996</v>
      </c>
      <c r="X168" s="115">
        <f t="shared" si="2021"/>
        <v>40</v>
      </c>
      <c r="Y168" s="132"/>
      <c r="Z168" s="95">
        <v>77571</v>
      </c>
      <c r="AA168" s="115">
        <v>0</v>
      </c>
      <c r="AB168" s="115">
        <v>0</v>
      </c>
      <c r="AC168" s="95">
        <v>0</v>
      </c>
      <c r="AD168" s="95">
        <v>0</v>
      </c>
      <c r="AE168" s="95">
        <f t="shared" si="2022"/>
        <v>0</v>
      </c>
      <c r="AF168" s="95">
        <f t="shared" si="2023"/>
        <v>0</v>
      </c>
      <c r="AG168" s="114">
        <v>0</v>
      </c>
      <c r="AH168" s="95">
        <f t="shared" si="2047"/>
        <v>77571</v>
      </c>
      <c r="AI168" s="114">
        <f t="shared" si="2024"/>
        <v>446808.95999999996</v>
      </c>
      <c r="AJ168" s="114">
        <f t="shared" si="2048"/>
        <v>118390</v>
      </c>
      <c r="AK168" s="114">
        <f t="shared" si="2049"/>
        <v>337078</v>
      </c>
      <c r="AL168" s="114">
        <f t="shared" si="2050"/>
        <v>729783</v>
      </c>
      <c r="AM168" s="114">
        <f t="shared" si="2051"/>
        <v>745633</v>
      </c>
      <c r="AN168" s="133">
        <f t="shared" si="2025"/>
        <v>42.073379262988624</v>
      </c>
      <c r="AO168" s="133" t="str">
        <f t="shared" si="2026"/>
        <v>&gt; 30 дней (до 60)</v>
      </c>
      <c r="AP168" s="139" t="s">
        <v>185</v>
      </c>
      <c r="AQ168" s="134" t="s">
        <v>190</v>
      </c>
      <c r="AR168" s="138" t="s">
        <v>185</v>
      </c>
      <c r="AS168" s="134" t="s">
        <v>190</v>
      </c>
      <c r="AT168" s="115" t="s">
        <v>185</v>
      </c>
      <c r="AU168" s="138"/>
      <c r="AV168" s="97" t="str">
        <f t="shared" si="2027"/>
        <v>0-02</v>
      </c>
      <c r="AW168" s="126">
        <f t="shared" si="2028"/>
        <v>0</v>
      </c>
      <c r="AX168" s="138"/>
      <c r="AY168" s="115">
        <f t="shared" si="2029"/>
        <v>0</v>
      </c>
      <c r="AZ168" s="130" t="s">
        <v>439</v>
      </c>
      <c r="BA168" s="129" t="s">
        <v>187</v>
      </c>
      <c r="BB168" s="129" t="s">
        <v>187</v>
      </c>
      <c r="BC168" s="140" t="s">
        <v>187</v>
      </c>
      <c r="BD168" s="139" t="s">
        <v>187</v>
      </c>
      <c r="BE168" s="29">
        <v>0</v>
      </c>
      <c r="BF168" s="32">
        <f t="shared" si="2030"/>
        <v>0</v>
      </c>
      <c r="BG168" s="32">
        <v>0</v>
      </c>
      <c r="BH168" s="32">
        <f t="shared" si="2031"/>
        <v>0</v>
      </c>
      <c r="BI168" s="99">
        <v>0</v>
      </c>
      <c r="BJ168" s="130" t="s">
        <v>187</v>
      </c>
      <c r="BK168" s="95">
        <v>128600</v>
      </c>
      <c r="BL168" s="95">
        <v>97950</v>
      </c>
      <c r="BM168" s="95">
        <v>85024</v>
      </c>
      <c r="BN168" s="95">
        <v>124304</v>
      </c>
      <c r="BO168" s="95">
        <v>165149</v>
      </c>
      <c r="BP168" s="95">
        <v>144606</v>
      </c>
      <c r="BQ168" s="133">
        <f t="shared" si="2032"/>
        <v>124272.16666666667</v>
      </c>
      <c r="BR168" s="95">
        <f t="shared" si="2033"/>
        <v>13604</v>
      </c>
      <c r="BS168" s="133">
        <f t="shared" si="2052"/>
        <v>-84346</v>
      </c>
      <c r="BT168" s="133">
        <f t="shared" si="2052"/>
        <v>-169370</v>
      </c>
      <c r="BU168" s="133">
        <f t="shared" si="2052"/>
        <v>-293674</v>
      </c>
      <c r="BV168" s="133">
        <f t="shared" si="2052"/>
        <v>-458823</v>
      </c>
      <c r="BW168" s="133">
        <f t="shared" si="2052"/>
        <v>-603429</v>
      </c>
      <c r="BX168" s="133">
        <f t="shared" ref="BX168:CO169" si="2077">BW168-$BQ168</f>
        <v>-727701.16666666663</v>
      </c>
      <c r="BY168" s="133">
        <f t="shared" si="2077"/>
        <v>-851973.33333333326</v>
      </c>
      <c r="BZ168" s="133">
        <f t="shared" si="2077"/>
        <v>-976245.49999999988</v>
      </c>
      <c r="CA168" s="133">
        <f t="shared" si="2077"/>
        <v>-1100517.6666666665</v>
      </c>
      <c r="CB168" s="133">
        <f t="shared" si="2077"/>
        <v>-1224789.8333333333</v>
      </c>
      <c r="CC168" s="133">
        <f t="shared" si="2077"/>
        <v>-1349062</v>
      </c>
      <c r="CD168" s="133">
        <f t="shared" si="2077"/>
        <v>-1473334.1666666667</v>
      </c>
      <c r="CE168" s="133">
        <f t="shared" si="2077"/>
        <v>-1597606.3333333335</v>
      </c>
      <c r="CF168" s="133">
        <f t="shared" si="2077"/>
        <v>-1721878.5000000002</v>
      </c>
      <c r="CG168" s="133">
        <f t="shared" si="2077"/>
        <v>-1846150.666666667</v>
      </c>
      <c r="CH168" s="133">
        <f t="shared" si="2077"/>
        <v>-1970422.8333333337</v>
      </c>
      <c r="CI168" s="133">
        <f t="shared" si="2077"/>
        <v>-2094695.0000000005</v>
      </c>
      <c r="CJ168" s="133">
        <f t="shared" si="2077"/>
        <v>-2218967.166666667</v>
      </c>
      <c r="CK168" s="133">
        <f t="shared" si="2077"/>
        <v>-2343239.3333333335</v>
      </c>
      <c r="CL168" s="133">
        <f t="shared" si="2077"/>
        <v>-2467511.5</v>
      </c>
      <c r="CM168" s="133">
        <f t="shared" si="2077"/>
        <v>-2591783.6666666665</v>
      </c>
      <c r="CN168" s="133">
        <f t="shared" si="2077"/>
        <v>-2716055.833333333</v>
      </c>
      <c r="CO168" s="133">
        <f t="shared" si="2077"/>
        <v>-2840327.9999999995</v>
      </c>
      <c r="CP168" s="100">
        <v>61532</v>
      </c>
      <c r="CQ168" s="100">
        <v>208772</v>
      </c>
      <c r="CR168" s="100">
        <v>122401</v>
      </c>
      <c r="CS168" s="100">
        <v>116011</v>
      </c>
      <c r="CT168" s="100">
        <v>102677</v>
      </c>
      <c r="CU168" s="100">
        <v>118390</v>
      </c>
      <c r="CV168" s="121">
        <f t="shared" si="2034"/>
        <v>121630.5</v>
      </c>
      <c r="CW168" t="s">
        <v>187</v>
      </c>
      <c r="CX168" t="s">
        <v>187</v>
      </c>
      <c r="CY168" s="4">
        <v>0</v>
      </c>
      <c r="CZ168" s="4">
        <v>0</v>
      </c>
      <c r="DA168" s="136">
        <f t="shared" si="2073"/>
        <v>0</v>
      </c>
      <c r="DB168" s="4">
        <f t="shared" si="2074"/>
        <v>0</v>
      </c>
      <c r="DC168" s="4">
        <f t="shared" si="2075"/>
        <v>0</v>
      </c>
      <c r="DD168" s="136">
        <f t="shared" si="2076"/>
        <v>0</v>
      </c>
      <c r="DE168" s="31">
        <v>0</v>
      </c>
      <c r="DG168" s="31">
        <v>0</v>
      </c>
      <c r="DH168" s="48">
        <f t="shared" si="2054"/>
        <v>0</v>
      </c>
      <c r="DI168" s="62">
        <v>175849.03200000001</v>
      </c>
      <c r="DJ168" s="62">
        <v>1030883.6309999999</v>
      </c>
      <c r="DK168" s="48">
        <f t="shared" si="2035"/>
        <v>90</v>
      </c>
      <c r="DL168" s="62">
        <v>208790</v>
      </c>
      <c r="DM168" s="62">
        <v>1224430.1616571443</v>
      </c>
      <c r="DN168" s="62">
        <v>122682.75</v>
      </c>
      <c r="DO168" s="62">
        <v>754670.94000000006</v>
      </c>
      <c r="DP168" s="48">
        <f t="shared" si="2036"/>
        <v>63</v>
      </c>
      <c r="DQ168" s="62">
        <v>122459</v>
      </c>
      <c r="DR168" s="62">
        <v>752614.03195535368</v>
      </c>
      <c r="DS168" s="62">
        <v>176970.54800000001</v>
      </c>
      <c r="DT168" s="62">
        <v>1088242.102</v>
      </c>
      <c r="DU168" s="48">
        <f t="shared" si="2037"/>
        <v>91</v>
      </c>
      <c r="DV168" s="62">
        <v>116011</v>
      </c>
      <c r="DW168" s="62">
        <v>712980.70625633677</v>
      </c>
      <c r="DX168" s="62">
        <f t="shared" si="2055"/>
        <v>0</v>
      </c>
      <c r="DY168" s="62">
        <f t="shared" si="2038"/>
        <v>0</v>
      </c>
      <c r="DZ168" s="48">
        <f t="shared" si="2056"/>
        <v>0</v>
      </c>
      <c r="EA168" s="62">
        <f t="shared" si="2057"/>
        <v>0</v>
      </c>
      <c r="EB168" s="62">
        <f t="shared" si="2039"/>
        <v>0</v>
      </c>
      <c r="EC168" s="48">
        <f t="shared" si="2058"/>
        <v>0</v>
      </c>
      <c r="ED168" s="62">
        <f t="shared" si="2059"/>
        <v>0</v>
      </c>
      <c r="EE168" s="62">
        <f t="shared" si="2040"/>
        <v>0</v>
      </c>
      <c r="EF168" s="48">
        <f t="shared" si="2060"/>
        <v>0</v>
      </c>
      <c r="EG168" s="62">
        <f t="shared" si="2061"/>
        <v>0</v>
      </c>
      <c r="EH168" s="62">
        <f t="shared" si="2041"/>
        <v>0</v>
      </c>
      <c r="EI168" s="48">
        <f t="shared" si="2062"/>
        <v>0</v>
      </c>
      <c r="EJ168" s="62">
        <f t="shared" si="2063"/>
        <v>0</v>
      </c>
      <c r="EK168" s="62">
        <f t="shared" si="2042"/>
        <v>0</v>
      </c>
      <c r="EL168" s="48">
        <f t="shared" si="2064"/>
        <v>0</v>
      </c>
      <c r="EM168" s="62">
        <f t="shared" si="2065"/>
        <v>0</v>
      </c>
      <c r="EN168" s="62">
        <f t="shared" si="2043"/>
        <v>0</v>
      </c>
      <c r="EO168" s="48">
        <f t="shared" si="2066"/>
        <v>0</v>
      </c>
      <c r="EP168" s="62">
        <f t="shared" ref="EP168:EU173" si="2078">BK168*$FH168</f>
        <v>740736</v>
      </c>
      <c r="EQ168" s="62">
        <f t="shared" si="2078"/>
        <v>564192</v>
      </c>
      <c r="ER168" s="62">
        <f t="shared" si="2078"/>
        <v>489738.23999999999</v>
      </c>
      <c r="ES168" s="62">
        <f t="shared" si="2078"/>
        <v>715991.03999999992</v>
      </c>
      <c r="ET168" s="62">
        <f t="shared" si="2078"/>
        <v>951258.24</v>
      </c>
      <c r="EU168" s="62">
        <f t="shared" si="2078"/>
        <v>832930.55999999994</v>
      </c>
      <c r="EV168" s="31" t="s">
        <v>192</v>
      </c>
      <c r="EW168" s="103">
        <v>0</v>
      </c>
      <c r="EX168" s="31">
        <v>1960</v>
      </c>
      <c r="EY168" s="31">
        <v>1</v>
      </c>
      <c r="FA168" s="31"/>
      <c r="FB168" s="119"/>
      <c r="FC168" s="119"/>
      <c r="FE168" s="137">
        <v>6.2</v>
      </c>
      <c r="FF168" s="137">
        <v>6.1</v>
      </c>
      <c r="FG168" s="137">
        <v>6.03</v>
      </c>
      <c r="FH168" s="106">
        <v>5.76</v>
      </c>
      <c r="FI168" s="107" t="b">
        <f t="shared" si="2044"/>
        <v>1</v>
      </c>
      <c r="FJ168" s="34"/>
      <c r="FK168" s="104" t="s">
        <v>187</v>
      </c>
      <c r="FL168" s="104" t="s">
        <v>187</v>
      </c>
      <c r="FM168" s="104" t="s">
        <v>187</v>
      </c>
      <c r="FN168" s="104" t="s">
        <v>187</v>
      </c>
      <c r="FO168" s="104">
        <v>0</v>
      </c>
      <c r="FP168" s="104"/>
      <c r="FQ168" s="104">
        <v>0</v>
      </c>
      <c r="FR168" s="120" t="b">
        <f t="shared" si="1819"/>
        <v>1</v>
      </c>
      <c r="FS168" s="120" t="b">
        <f t="shared" si="1820"/>
        <v>1</v>
      </c>
      <c r="FT168" s="120" t="b">
        <f t="shared" si="1821"/>
        <v>1</v>
      </c>
      <c r="FU168" s="120" t="b">
        <f t="shared" si="1822"/>
        <v>1</v>
      </c>
      <c r="FV168" s="120" t="b">
        <f t="shared" si="1823"/>
        <v>1</v>
      </c>
      <c r="FW168" s="120"/>
      <c r="FX168" s="120" t="b">
        <f t="shared" si="2067"/>
        <v>1</v>
      </c>
      <c r="FY168" s="104" t="s">
        <v>368</v>
      </c>
      <c r="FZ168" s="104" t="b">
        <f t="shared" si="2068"/>
        <v>1</v>
      </c>
      <c r="GA168" s="120">
        <v>0</v>
      </c>
      <c r="GB168" s="120" t="s">
        <v>207</v>
      </c>
      <c r="GC168" s="8"/>
      <c r="GD168" s="104" t="s">
        <v>368</v>
      </c>
      <c r="GE168" s="104">
        <v>0</v>
      </c>
      <c r="GF168" s="104" t="e">
        <v>#N/A</v>
      </c>
      <c r="GG168" s="104">
        <v>0</v>
      </c>
      <c r="GH168" s="120" t="b">
        <f t="shared" si="2069"/>
        <v>1</v>
      </c>
      <c r="GI168" s="8" t="b">
        <f t="shared" si="2070"/>
        <v>0</v>
      </c>
      <c r="GJ168" s="31" t="s">
        <v>203</v>
      </c>
    </row>
    <row r="169" spans="1:192" ht="30" hidden="1" x14ac:dyDescent="0.25">
      <c r="A169" s="138">
        <v>101526</v>
      </c>
      <c r="B169" s="138">
        <v>69918</v>
      </c>
      <c r="C169" s="128" t="s">
        <v>368</v>
      </c>
      <c r="D169" s="130"/>
      <c r="E169" s="138" t="s">
        <v>548</v>
      </c>
      <c r="F169" s="124" t="s">
        <v>193</v>
      </c>
      <c r="G169" s="128"/>
      <c r="H169" s="138" t="s">
        <v>227</v>
      </c>
      <c r="I169" s="130" t="s">
        <v>538</v>
      </c>
      <c r="J169" s="138" t="s">
        <v>511</v>
      </c>
      <c r="K169" s="138"/>
      <c r="L169" s="130">
        <v>0</v>
      </c>
      <c r="M169" s="138"/>
      <c r="N169" s="125">
        <v>0</v>
      </c>
      <c r="O169" s="125">
        <v>0</v>
      </c>
      <c r="P169" s="125" t="str">
        <f t="shared" ref="P169:P178" si="2079">IF(AND(N169=0,O169=0),"нет минмакс",IF((S169-N169)&lt;0,"меньше мин",IF((S169-O169)&gt;0,"больше макс","в диапазоне")))</f>
        <v>нет минмакс</v>
      </c>
      <c r="Q169" s="95">
        <v>2914.89599609375</v>
      </c>
      <c r="R169" s="95">
        <f t="shared" si="2045"/>
        <v>397504.3669873047</v>
      </c>
      <c r="S169" s="114">
        <v>7128.1722412109375</v>
      </c>
      <c r="T169" s="114">
        <v>1052973.6034716796</v>
      </c>
      <c r="U169" s="131">
        <f t="shared" ref="U169:U178" si="2080">IFERROR(ROUNDUP(S169/$EX169,0)*$EY169,0)</f>
        <v>0</v>
      </c>
      <c r="V169" s="115">
        <f t="shared" si="2046"/>
        <v>8172.201904296875</v>
      </c>
      <c r="W169" s="115">
        <f t="shared" ref="W169:W178" si="2081">V169*FH169</f>
        <v>1114443.1736889649</v>
      </c>
      <c r="X169" s="115">
        <f t="shared" ref="X169:X178" si="2082">IFERROR(ROUNDUP(V169/$EX169,0)*$EY169,0)</f>
        <v>0</v>
      </c>
      <c r="Y169" s="132"/>
      <c r="Z169" s="95">
        <v>8172.201904296875</v>
      </c>
      <c r="AA169" s="115">
        <v>0</v>
      </c>
      <c r="AB169" s="115">
        <v>0</v>
      </c>
      <c r="AC169" s="95">
        <v>0</v>
      </c>
      <c r="AD169" s="95">
        <v>0</v>
      </c>
      <c r="AE169" s="95">
        <f t="shared" ref="AE169:AE178" si="2083">AA169*FH169</f>
        <v>0</v>
      </c>
      <c r="AF169" s="95">
        <f t="shared" ref="AF169:AF178" si="2084">AB169*FH169</f>
        <v>0</v>
      </c>
      <c r="AG169" s="114">
        <v>0</v>
      </c>
      <c r="AH169" s="95">
        <f t="shared" si="2047"/>
        <v>8172.201904296875</v>
      </c>
      <c r="AI169" s="114">
        <f t="shared" ref="AI169:AI178" si="2085">IF(AH169&gt;0,AH169*FH169,0)</f>
        <v>1114443.1736889649</v>
      </c>
      <c r="AJ169" s="114">
        <f t="shared" si="2048"/>
        <v>58647</v>
      </c>
      <c r="AK169" s="114">
        <f t="shared" si="2049"/>
        <v>189246</v>
      </c>
      <c r="AL169" s="114">
        <f t="shared" si="2050"/>
        <v>289351</v>
      </c>
      <c r="AM169" s="114">
        <f t="shared" si="2051"/>
        <v>0</v>
      </c>
      <c r="AN169" s="133" t="str">
        <f t="shared" ref="AN169:AN178" si="2086">IFERROR(S169/BQ169*30,"нет оборота")</f>
        <v>нет оборота</v>
      </c>
      <c r="AO169" s="133" t="str">
        <f t="shared" ref="AO169:AO178" si="2087">IF(S169=0,"нет остатка",IF(AN169="нет оборота","нет плана",IF(AN169&lt;30,"&lt; 30 дней",IF(AND(AN169&gt;=30,AN169&lt;60),"&gt; 30 дней (до 60)",IF(AND(AN169&gt;=60,AN169&lt;70),"&gt; 60 дней (до 70)",IF(AND(AN169&gt;=70,AN169&lt;80),"&gt; 70 дней (до 80)",IF(AND(AN169&gt;=80,AN169&lt;90),"&gt; 80 дней (до 90)",IF(AND(AN169&gt;=90,AN169&lt;120),"&gt; 90 дней (до 120)",IF(AN169&gt;=120,"&gt; 120 дней")))))))))</f>
        <v>нет плана</v>
      </c>
      <c r="AP169" s="139" t="s">
        <v>195</v>
      </c>
      <c r="AQ169" s="134" t="s">
        <v>200</v>
      </c>
      <c r="AR169" s="138" t="s">
        <v>195</v>
      </c>
      <c r="AS169" s="134" t="s">
        <v>200</v>
      </c>
      <c r="AT169" s="115" t="s">
        <v>195</v>
      </c>
      <c r="AU169" s="138"/>
      <c r="AV169" s="97" t="str">
        <f t="shared" ref="AV169:AV178" si="2088">IF(V169=0,"нет остатка",IF(SUM(BK169:BP169)=0,"Нет планов",IF(BR169&lt;=0,"0-01",IF(BS169&lt;=0,"0-02",IF(BT169&lt;=0,"0-03",IF(BU169&lt;=0,"0-04",IF(BV169&lt;=0,"0-05",IF(BW169&lt;=0,"0-06",IF(BX169&lt;=0,"0-07",IF(BY169&lt;=0,"0-08",IF(BZ169&lt;=0,"0-09",IF(CA169&lt;=0,"0-10",IF(CB169&lt;=0,"0-11",IF(CC169&lt;=0,"0-12",IF(CD169&lt;=0,"0-13",IF(CE169&lt;=0,"0-14",IF(CF169&lt;=0,"0-15",IF(CG169&lt;=0,"0-16",IF(CH169&lt;=0,"0-17",IF(CI169&lt;=0,"0-18",IF(CJ169&lt;=0,"0-19",IF(CK169&lt;=0,"0-20",IF(CL169&lt;=0,"0-21",IF(CM169&lt;=0,"0-22",IF(CN169&lt;=0,"0-23",IF(CO169&lt;=0,"0-24","0-25 более 24"))))))))))))))))))))))))))</f>
        <v>Нет планов</v>
      </c>
      <c r="AW169" s="126">
        <f t="shared" ref="AW169:AW178" si="2089">IF(AT169="Да",W169,0)</f>
        <v>1114443.1736889649</v>
      </c>
      <c r="AX169" s="138"/>
      <c r="AY169" s="115">
        <f t="shared" ref="AY169:AY178" si="2090">IF(AX169&gt;6,W169,0)</f>
        <v>0</v>
      </c>
      <c r="AZ169" s="130" t="s">
        <v>439</v>
      </c>
      <c r="BA169" s="26" t="s">
        <v>196</v>
      </c>
      <c r="BB169" s="26" t="s">
        <v>539</v>
      </c>
      <c r="BC169" s="27" t="s">
        <v>187</v>
      </c>
      <c r="BD169" s="139" t="s">
        <v>187</v>
      </c>
      <c r="BE169" s="29">
        <v>0</v>
      </c>
      <c r="BF169" s="32">
        <f t="shared" ref="BF169:BF178" si="2091">BE169*FH169</f>
        <v>0</v>
      </c>
      <c r="BG169" s="32">
        <v>0</v>
      </c>
      <c r="BH169" s="32">
        <f t="shared" ref="BH169:BH178" si="2092">BG169*FH169</f>
        <v>0</v>
      </c>
      <c r="BI169" s="99">
        <v>0</v>
      </c>
      <c r="BJ169" s="130" t="s">
        <v>187</v>
      </c>
      <c r="BK169" s="95">
        <v>0</v>
      </c>
      <c r="BL169" s="95">
        <v>0</v>
      </c>
      <c r="BM169" s="95">
        <v>0</v>
      </c>
      <c r="BN169" s="95">
        <v>0</v>
      </c>
      <c r="BO169" s="95">
        <v>0</v>
      </c>
      <c r="BP169" s="95">
        <v>0</v>
      </c>
      <c r="BQ169" s="133">
        <f t="shared" ref="BQ169:BQ178" si="2093">IF(COUNTIF(BK169:BP169,"&gt;0")=0,0,SUM(BK169:BP169)/COUNTIF(BK169:BP169,"&gt;0"))</f>
        <v>0</v>
      </c>
      <c r="BR169" s="95">
        <f t="shared" ref="BR169:BR178" si="2094">IF(OR(Q169=0,SUM(BK169:BP169)=0,V169&gt;Q169),V169-BK169,Q169-BK169)</f>
        <v>8172.201904296875</v>
      </c>
      <c r="BS169" s="133">
        <f t="shared" ref="BS169:BW175" si="2095">BR169-BL169</f>
        <v>8172.201904296875</v>
      </c>
      <c r="BT169" s="133">
        <f t="shared" si="2095"/>
        <v>8172.201904296875</v>
      </c>
      <c r="BU169" s="133">
        <f t="shared" si="2095"/>
        <v>8172.201904296875</v>
      </c>
      <c r="BV169" s="133">
        <f t="shared" si="2095"/>
        <v>8172.201904296875</v>
      </c>
      <c r="BW169" s="133">
        <f t="shared" si="2095"/>
        <v>8172.201904296875</v>
      </c>
      <c r="BX169" s="133">
        <f t="shared" si="2077"/>
        <v>8172.201904296875</v>
      </c>
      <c r="BY169" s="133">
        <f t="shared" si="2077"/>
        <v>8172.201904296875</v>
      </c>
      <c r="BZ169" s="133">
        <f t="shared" si="2077"/>
        <v>8172.201904296875</v>
      </c>
      <c r="CA169" s="133">
        <f t="shared" ref="CA169:CO169" si="2096">BZ169-$BQ169</f>
        <v>8172.201904296875</v>
      </c>
      <c r="CB169" s="133">
        <f t="shared" si="2096"/>
        <v>8172.201904296875</v>
      </c>
      <c r="CC169" s="133">
        <f t="shared" si="2096"/>
        <v>8172.201904296875</v>
      </c>
      <c r="CD169" s="133">
        <f t="shared" si="2096"/>
        <v>8172.201904296875</v>
      </c>
      <c r="CE169" s="133">
        <f t="shared" si="2096"/>
        <v>8172.201904296875</v>
      </c>
      <c r="CF169" s="133">
        <f t="shared" si="2096"/>
        <v>8172.201904296875</v>
      </c>
      <c r="CG169" s="133">
        <f t="shared" si="2096"/>
        <v>8172.201904296875</v>
      </c>
      <c r="CH169" s="133">
        <f t="shared" si="2096"/>
        <v>8172.201904296875</v>
      </c>
      <c r="CI169" s="133">
        <f t="shared" si="2096"/>
        <v>8172.201904296875</v>
      </c>
      <c r="CJ169" s="133">
        <f t="shared" si="2096"/>
        <v>8172.201904296875</v>
      </c>
      <c r="CK169" s="133">
        <f t="shared" si="2096"/>
        <v>8172.201904296875</v>
      </c>
      <c r="CL169" s="133">
        <f t="shared" si="2096"/>
        <v>8172.201904296875</v>
      </c>
      <c r="CM169" s="133">
        <f t="shared" si="2096"/>
        <v>8172.201904296875</v>
      </c>
      <c r="CN169" s="133">
        <f t="shared" si="2096"/>
        <v>8172.201904296875</v>
      </c>
      <c r="CO169" s="133">
        <f t="shared" si="2096"/>
        <v>8172.201904296875</v>
      </c>
      <c r="CP169" s="100">
        <v>15706</v>
      </c>
      <c r="CQ169" s="100">
        <v>33657</v>
      </c>
      <c r="CR169" s="100">
        <v>50742</v>
      </c>
      <c r="CS169" s="100">
        <v>55966</v>
      </c>
      <c r="CT169" s="100">
        <v>74633</v>
      </c>
      <c r="CU169" s="100">
        <v>58647</v>
      </c>
      <c r="CV169" s="121">
        <f t="shared" ref="CV169:CV178" si="2097">IF(COUNTIF(CP169:CU169,"&gt;0")=0,0,SUM(CP169:CU169)/COUNTIF(CP169:CU169,"&gt;0"))</f>
        <v>48225.166666666664</v>
      </c>
      <c r="CW169" t="s">
        <v>187</v>
      </c>
      <c r="CX169" t="s">
        <v>187</v>
      </c>
      <c r="CY169" s="4">
        <v>0</v>
      </c>
      <c r="CZ169" s="4">
        <v>0</v>
      </c>
      <c r="DA169" s="136">
        <f t="shared" si="2073"/>
        <v>0</v>
      </c>
      <c r="DB169" s="4">
        <f t="shared" si="2074"/>
        <v>0</v>
      </c>
      <c r="DC169" s="4">
        <f t="shared" si="2075"/>
        <v>0</v>
      </c>
      <c r="DD169" s="136">
        <f t="shared" si="2076"/>
        <v>0</v>
      </c>
      <c r="DE169" s="31">
        <v>0</v>
      </c>
      <c r="DG169" s="31">
        <v>0</v>
      </c>
      <c r="DH169" s="48">
        <f t="shared" si="2054"/>
        <v>0</v>
      </c>
      <c r="DI169" s="62">
        <v>8063.6940000000004</v>
      </c>
      <c r="DJ169" s="62">
        <v>1161619.3969999999</v>
      </c>
      <c r="DK169" s="48">
        <f t="shared" ref="DK169:DK178" si="2098">IFERROR(ROUNDUP(DI169/$EX169,0)*$EY169,0)</f>
        <v>0</v>
      </c>
      <c r="DL169" s="62">
        <v>37217.429000000004</v>
      </c>
      <c r="DM169" s="62">
        <v>5362407.0336767891</v>
      </c>
      <c r="DN169" s="62">
        <v>11030.544</v>
      </c>
      <c r="DO169" s="62">
        <v>1598677.3769999999</v>
      </c>
      <c r="DP169" s="48">
        <f t="shared" ref="DP169:DP178" si="2099">IFERROR(ROUNDUP(DN169/$EX169,0)*$EY169,0)</f>
        <v>0</v>
      </c>
      <c r="DQ169" s="62">
        <v>54201.65600000001</v>
      </c>
      <c r="DR169" s="62">
        <v>7892758.3981131827</v>
      </c>
      <c r="DS169" s="62">
        <v>6693.384</v>
      </c>
      <c r="DT169" s="62">
        <v>971533.14800000004</v>
      </c>
      <c r="DU169" s="48">
        <f t="shared" ref="DU169:DU178" si="2100">IFERROR(ROUNDUP(DS169/$EX169,0)*$EY169,0)</f>
        <v>0</v>
      </c>
      <c r="DV169" s="62">
        <v>60586.381999999991</v>
      </c>
      <c r="DW169" s="62">
        <v>8817162.5873018317</v>
      </c>
      <c r="DX169" s="62">
        <f t="shared" si="2055"/>
        <v>0</v>
      </c>
      <c r="DY169" s="62">
        <f t="shared" ref="DY169:DY178" si="2101">DX169*$FH169</f>
        <v>0</v>
      </c>
      <c r="DZ169" s="48">
        <f t="shared" si="2056"/>
        <v>0</v>
      </c>
      <c r="EA169" s="62">
        <f t="shared" si="2057"/>
        <v>0</v>
      </c>
      <c r="EB169" s="62">
        <f t="shared" ref="EB169:EB178" si="2102">EA169*$FH169</f>
        <v>0</v>
      </c>
      <c r="EC169" s="48">
        <f t="shared" si="2058"/>
        <v>0</v>
      </c>
      <c r="ED169" s="62">
        <f t="shared" si="2059"/>
        <v>0</v>
      </c>
      <c r="EE169" s="62">
        <f t="shared" ref="EE169:EE178" si="2103">ED169*$FH169</f>
        <v>0</v>
      </c>
      <c r="EF169" s="48">
        <f t="shared" si="2060"/>
        <v>0</v>
      </c>
      <c r="EG169" s="62">
        <f t="shared" si="2061"/>
        <v>0</v>
      </c>
      <c r="EH169" s="62">
        <f t="shared" ref="EH169:EH178" si="2104">EG169*$FH169</f>
        <v>0</v>
      </c>
      <c r="EI169" s="48">
        <f t="shared" si="2062"/>
        <v>0</v>
      </c>
      <c r="EJ169" s="62">
        <f t="shared" si="2063"/>
        <v>0</v>
      </c>
      <c r="EK169" s="62">
        <f t="shared" ref="EK169:EK178" si="2105">EJ169*$FH169</f>
        <v>0</v>
      </c>
      <c r="EL169" s="48">
        <f t="shared" si="2064"/>
        <v>0</v>
      </c>
      <c r="EM169" s="62">
        <f t="shared" si="2065"/>
        <v>0</v>
      </c>
      <c r="EN169" s="62">
        <f t="shared" ref="EN169:EN178" si="2106">EM169*$FH169</f>
        <v>0</v>
      </c>
      <c r="EO169" s="48">
        <f t="shared" si="2066"/>
        <v>0</v>
      </c>
      <c r="EP169" s="62">
        <f t="shared" si="2078"/>
        <v>0</v>
      </c>
      <c r="EQ169" s="62">
        <f t="shared" si="2078"/>
        <v>0</v>
      </c>
      <c r="ER169" s="62">
        <f t="shared" si="2078"/>
        <v>0</v>
      </c>
      <c r="ES169" s="62">
        <f t="shared" si="2078"/>
        <v>0</v>
      </c>
      <c r="ET169" s="62">
        <f t="shared" si="2078"/>
        <v>0</v>
      </c>
      <c r="EU169" s="62">
        <f t="shared" si="2078"/>
        <v>0</v>
      </c>
      <c r="EV169" t="s">
        <v>192</v>
      </c>
      <c r="EW169" s="103">
        <v>0</v>
      </c>
      <c r="EX169" s="31" t="s">
        <v>187</v>
      </c>
      <c r="EY169" s="31" t="e">
        <v>#REF!</v>
      </c>
      <c r="FA169" s="31"/>
      <c r="FB169" s="119"/>
      <c r="FC169" s="119"/>
      <c r="FE169" s="137">
        <v>145.4</v>
      </c>
      <c r="FF169" s="137">
        <v>147.72</v>
      </c>
      <c r="FG169" s="137">
        <v>145.16999999999999</v>
      </c>
      <c r="FH169" s="106">
        <v>136.37</v>
      </c>
      <c r="FI169" s="107" t="b">
        <f t="shared" ref="FI169:FI178" si="2107">EXACT(AT169,AP169)</f>
        <v>1</v>
      </c>
      <c r="FJ169" s="34"/>
      <c r="FK169" s="104" t="s">
        <v>196</v>
      </c>
      <c r="FL169" s="104" t="s">
        <v>539</v>
      </c>
      <c r="FM169" s="104" t="s">
        <v>187</v>
      </c>
      <c r="FN169" s="104" t="s">
        <v>187</v>
      </c>
      <c r="FO169" s="104">
        <v>0</v>
      </c>
      <c r="FP169" s="104"/>
      <c r="FQ169" s="104">
        <v>0</v>
      </c>
      <c r="FR169" s="120" t="b">
        <f t="shared" si="1819"/>
        <v>1</v>
      </c>
      <c r="FS169" s="120" t="b">
        <f t="shared" si="1820"/>
        <v>1</v>
      </c>
      <c r="FT169" s="120" t="b">
        <f t="shared" si="1821"/>
        <v>1</v>
      </c>
      <c r="FU169" s="120" t="b">
        <f t="shared" si="1822"/>
        <v>1</v>
      </c>
      <c r="FV169" s="120" t="b">
        <f t="shared" si="1823"/>
        <v>1</v>
      </c>
      <c r="FW169" s="120"/>
      <c r="FX169" s="120" t="b">
        <f t="shared" si="2067"/>
        <v>1</v>
      </c>
      <c r="FY169" s="104" t="s">
        <v>368</v>
      </c>
      <c r="FZ169" s="104" t="b">
        <f t="shared" si="2068"/>
        <v>1</v>
      </c>
      <c r="GA169" s="120">
        <v>0</v>
      </c>
      <c r="GB169" s="120" t="s">
        <v>193</v>
      </c>
      <c r="GC169" s="8"/>
      <c r="GD169" s="104" t="s">
        <v>368</v>
      </c>
      <c r="GE169" s="104">
        <v>0</v>
      </c>
      <c r="GF169" s="104" t="e">
        <v>#N/A</v>
      </c>
      <c r="GG169" s="104">
        <v>0</v>
      </c>
      <c r="GH169" s="120" t="b">
        <f t="shared" si="2069"/>
        <v>1</v>
      </c>
      <c r="GI169" s="8" t="b">
        <f t="shared" si="2070"/>
        <v>0</v>
      </c>
      <c r="GJ169" s="31" t="s">
        <v>203</v>
      </c>
    </row>
    <row r="170" spans="1:192" ht="30" hidden="1" x14ac:dyDescent="0.25">
      <c r="A170" s="138">
        <v>127939</v>
      </c>
      <c r="B170" s="138">
        <v>2266</v>
      </c>
      <c r="C170" s="128" t="s">
        <v>368</v>
      </c>
      <c r="D170" s="130"/>
      <c r="E170" s="138" t="s">
        <v>549</v>
      </c>
      <c r="F170" s="124">
        <v>0</v>
      </c>
      <c r="G170" s="128"/>
      <c r="H170" s="138" t="s">
        <v>227</v>
      </c>
      <c r="I170" s="130" t="s">
        <v>538</v>
      </c>
      <c r="J170" s="138" t="s">
        <v>511</v>
      </c>
      <c r="K170" s="138"/>
      <c r="L170" s="130">
        <v>0</v>
      </c>
      <c r="M170" s="138"/>
      <c r="N170" s="125">
        <v>0</v>
      </c>
      <c r="O170" s="125">
        <v>0</v>
      </c>
      <c r="P170" s="125" t="str">
        <f t="shared" si="2079"/>
        <v>нет минмакс</v>
      </c>
      <c r="Q170" s="95">
        <v>6119.3659057617188</v>
      </c>
      <c r="R170" s="95">
        <f t="shared" si="2045"/>
        <v>952601.69054992672</v>
      </c>
      <c r="S170" s="114">
        <v>6162.8368225097656</v>
      </c>
      <c r="T170" s="114">
        <v>1038191.4911199951</v>
      </c>
      <c r="U170" s="131">
        <f t="shared" si="2080"/>
        <v>0</v>
      </c>
      <c r="V170" s="115">
        <f t="shared" ref="V170:V178" si="2108">SUM(Z170:AD170)</f>
        <v>5396.06591796875</v>
      </c>
      <c r="W170" s="115">
        <f t="shared" si="2081"/>
        <v>840005.58145019528</v>
      </c>
      <c r="X170" s="115">
        <f t="shared" si="2082"/>
        <v>0</v>
      </c>
      <c r="Y170" s="132"/>
      <c r="Z170" s="95">
        <v>5396.06591796875</v>
      </c>
      <c r="AA170" s="115">
        <v>0</v>
      </c>
      <c r="AB170" s="115">
        <v>0</v>
      </c>
      <c r="AC170" s="95">
        <v>0</v>
      </c>
      <c r="AD170" s="95">
        <v>0</v>
      </c>
      <c r="AE170" s="95">
        <f t="shared" si="2083"/>
        <v>0</v>
      </c>
      <c r="AF170" s="95">
        <f t="shared" si="2084"/>
        <v>0</v>
      </c>
      <c r="AG170" s="114">
        <v>0</v>
      </c>
      <c r="AH170" s="95">
        <f t="shared" ref="AH170:AH178" si="2109">V170-AG170</f>
        <v>5396.06591796875</v>
      </c>
      <c r="AI170" s="114">
        <f t="shared" si="2085"/>
        <v>840005.58145019528</v>
      </c>
      <c r="AJ170" s="114">
        <f t="shared" ref="AJ170:AJ178" si="2110">CU170</f>
        <v>29733</v>
      </c>
      <c r="AK170" s="114">
        <f t="shared" si="2049"/>
        <v>134782</v>
      </c>
      <c r="AL170" s="114">
        <f t="shared" ref="AL170:AL178" si="2111">SUM(CP170:CU170)</f>
        <v>289803</v>
      </c>
      <c r="AM170" s="114">
        <f t="shared" ref="AM170:AM178" si="2112">SUM(BK170:BP170)</f>
        <v>0</v>
      </c>
      <c r="AN170" s="133" t="str">
        <f t="shared" si="2086"/>
        <v>нет оборота</v>
      </c>
      <c r="AO170" s="133" t="str">
        <f t="shared" si="2087"/>
        <v>нет плана</v>
      </c>
      <c r="AP170" s="139" t="s">
        <v>195</v>
      </c>
      <c r="AQ170" s="134" t="s">
        <v>200</v>
      </c>
      <c r="AR170" s="138" t="s">
        <v>195</v>
      </c>
      <c r="AS170" s="134" t="s">
        <v>200</v>
      </c>
      <c r="AT170" s="115" t="s">
        <v>195</v>
      </c>
      <c r="AU170" s="138"/>
      <c r="AV170" s="97" t="str">
        <f t="shared" si="2088"/>
        <v>Нет планов</v>
      </c>
      <c r="AW170" s="126">
        <f t="shared" si="2089"/>
        <v>840005.58145019528</v>
      </c>
      <c r="AX170" s="138"/>
      <c r="AY170" s="115">
        <f t="shared" si="2090"/>
        <v>0</v>
      </c>
      <c r="AZ170" s="130" t="s">
        <v>439</v>
      </c>
      <c r="BA170" s="26" t="s">
        <v>196</v>
      </c>
      <c r="BB170" s="26" t="s">
        <v>539</v>
      </c>
      <c r="BC170" s="27" t="s">
        <v>187</v>
      </c>
      <c r="BD170" s="139" t="s">
        <v>187</v>
      </c>
      <c r="BE170" s="29">
        <v>0</v>
      </c>
      <c r="BF170" s="32">
        <f t="shared" si="2091"/>
        <v>0</v>
      </c>
      <c r="BG170" s="32">
        <v>0</v>
      </c>
      <c r="BH170" s="32">
        <f t="shared" si="2092"/>
        <v>0</v>
      </c>
      <c r="BI170" s="99">
        <v>0</v>
      </c>
      <c r="BJ170" s="130" t="s">
        <v>187</v>
      </c>
      <c r="BK170" s="95">
        <v>0</v>
      </c>
      <c r="BL170" s="95">
        <v>0</v>
      </c>
      <c r="BM170" s="95">
        <v>0</v>
      </c>
      <c r="BN170" s="95">
        <v>0</v>
      </c>
      <c r="BO170" s="95">
        <v>0</v>
      </c>
      <c r="BP170" s="95">
        <v>0</v>
      </c>
      <c r="BQ170" s="133">
        <f t="shared" si="2093"/>
        <v>0</v>
      </c>
      <c r="BR170" s="95">
        <f t="shared" si="2094"/>
        <v>5396.06591796875</v>
      </c>
      <c r="BS170" s="133">
        <f t="shared" si="2095"/>
        <v>5396.06591796875</v>
      </c>
      <c r="BT170" s="133">
        <f t="shared" si="2095"/>
        <v>5396.06591796875</v>
      </c>
      <c r="BU170" s="133">
        <f t="shared" si="2095"/>
        <v>5396.06591796875</v>
      </c>
      <c r="BV170" s="133">
        <f t="shared" si="2095"/>
        <v>5396.06591796875</v>
      </c>
      <c r="BW170" s="133">
        <f t="shared" si="2095"/>
        <v>5396.06591796875</v>
      </c>
      <c r="BX170" s="133">
        <f t="shared" ref="BX170:CO172" si="2113">BW170-$BQ170</f>
        <v>5396.06591796875</v>
      </c>
      <c r="BY170" s="133">
        <f t="shared" si="2113"/>
        <v>5396.06591796875</v>
      </c>
      <c r="BZ170" s="133">
        <f t="shared" si="2113"/>
        <v>5396.06591796875</v>
      </c>
      <c r="CA170" s="133">
        <f t="shared" si="2113"/>
        <v>5396.06591796875</v>
      </c>
      <c r="CB170" s="133">
        <f t="shared" si="2113"/>
        <v>5396.06591796875</v>
      </c>
      <c r="CC170" s="133">
        <f t="shared" si="2113"/>
        <v>5396.06591796875</v>
      </c>
      <c r="CD170" s="133">
        <f t="shared" si="2113"/>
        <v>5396.06591796875</v>
      </c>
      <c r="CE170" s="133">
        <f t="shared" si="2113"/>
        <v>5396.06591796875</v>
      </c>
      <c r="CF170" s="133">
        <f t="shared" si="2113"/>
        <v>5396.06591796875</v>
      </c>
      <c r="CG170" s="133">
        <f t="shared" si="2113"/>
        <v>5396.06591796875</v>
      </c>
      <c r="CH170" s="133">
        <f t="shared" si="2113"/>
        <v>5396.06591796875</v>
      </c>
      <c r="CI170" s="133">
        <f t="shared" si="2113"/>
        <v>5396.06591796875</v>
      </c>
      <c r="CJ170" s="133">
        <f t="shared" si="2113"/>
        <v>5396.06591796875</v>
      </c>
      <c r="CK170" s="133">
        <f t="shared" si="2113"/>
        <v>5396.06591796875</v>
      </c>
      <c r="CL170" s="133">
        <f t="shared" si="2113"/>
        <v>5396.06591796875</v>
      </c>
      <c r="CM170" s="133">
        <f t="shared" si="2113"/>
        <v>5396.06591796875</v>
      </c>
      <c r="CN170" s="133">
        <f t="shared" si="2113"/>
        <v>5396.06591796875</v>
      </c>
      <c r="CO170" s="133">
        <f t="shared" si="2113"/>
        <v>5396.06591796875</v>
      </c>
      <c r="CP170" s="100">
        <v>12980</v>
      </c>
      <c r="CQ170" s="100">
        <v>36820</v>
      </c>
      <c r="CR170" s="100">
        <v>105221</v>
      </c>
      <c r="CS170" s="100">
        <v>38430</v>
      </c>
      <c r="CT170" s="100">
        <v>66619</v>
      </c>
      <c r="CU170" s="100">
        <v>29733</v>
      </c>
      <c r="CV170" s="121">
        <f t="shared" si="2097"/>
        <v>48300.5</v>
      </c>
      <c r="CW170" t="s">
        <v>187</v>
      </c>
      <c r="CX170" t="s">
        <v>187</v>
      </c>
      <c r="CY170" s="4">
        <v>0</v>
      </c>
      <c r="CZ170" s="4">
        <v>0</v>
      </c>
      <c r="DA170" s="136">
        <f t="shared" si="2073"/>
        <v>0</v>
      </c>
      <c r="DB170" s="4">
        <f t="shared" si="2074"/>
        <v>0</v>
      </c>
      <c r="DC170" s="4">
        <f t="shared" si="2075"/>
        <v>0</v>
      </c>
      <c r="DD170" s="136">
        <f t="shared" si="2076"/>
        <v>0</v>
      </c>
      <c r="DE170" s="31">
        <v>0</v>
      </c>
      <c r="DG170" s="31">
        <v>0</v>
      </c>
      <c r="DH170" s="48">
        <f t="shared" ref="DH170:DH178" si="2114">IFERROR(ROUNDUP(DG170/$EX170,0)*$EY170,0)</f>
        <v>0</v>
      </c>
      <c r="DI170" s="62">
        <v>8530.1219999999994</v>
      </c>
      <c r="DJ170" s="62">
        <v>1365199.331</v>
      </c>
      <c r="DK170" s="48">
        <f t="shared" si="2098"/>
        <v>0</v>
      </c>
      <c r="DL170" s="62">
        <v>37943.271000000001</v>
      </c>
      <c r="DM170" s="62">
        <v>6073014.0696927682</v>
      </c>
      <c r="DN170" s="62">
        <v>14602.474</v>
      </c>
      <c r="DO170" s="62">
        <v>2429858.4790000003</v>
      </c>
      <c r="DP170" s="48">
        <f t="shared" si="2099"/>
        <v>0</v>
      </c>
      <c r="DQ170" s="62">
        <v>107711.827</v>
      </c>
      <c r="DR170" s="62">
        <v>17983765.375650201</v>
      </c>
      <c r="DS170" s="62">
        <v>2785.114</v>
      </c>
      <c r="DT170" s="62">
        <v>465652.95600000001</v>
      </c>
      <c r="DU170" s="48">
        <f t="shared" si="2100"/>
        <v>0</v>
      </c>
      <c r="DV170" s="62">
        <v>38920.955000000009</v>
      </c>
      <c r="DW170" s="62">
        <v>6512947.890849012</v>
      </c>
      <c r="DX170" s="62">
        <f t="shared" ref="DX170:DX178" si="2115">$DF170*BK170/30</f>
        <v>0</v>
      </c>
      <c r="DY170" s="62">
        <f t="shared" si="2101"/>
        <v>0</v>
      </c>
      <c r="DZ170" s="48">
        <f t="shared" ref="DZ170:DZ178" si="2116">IFERROR(ROUNDUP(DX170/$EX170,0)*$EY170,0)</f>
        <v>0</v>
      </c>
      <c r="EA170" s="62">
        <f t="shared" ref="EA170:EA178" si="2117">$DF170*BL170/30</f>
        <v>0</v>
      </c>
      <c r="EB170" s="62">
        <f t="shared" si="2102"/>
        <v>0</v>
      </c>
      <c r="EC170" s="48">
        <f t="shared" ref="EC170:EC178" si="2118">IFERROR(ROUNDUP(EA170/$EX170,0)*$EY170,0)</f>
        <v>0</v>
      </c>
      <c r="ED170" s="62">
        <f t="shared" ref="ED170:ED178" si="2119">$DF170*BM170/30</f>
        <v>0</v>
      </c>
      <c r="EE170" s="62">
        <f t="shared" si="2103"/>
        <v>0</v>
      </c>
      <c r="EF170" s="48">
        <f t="shared" ref="EF170:EF178" si="2120">IFERROR(ROUNDUP(ED170/$EX170,0)*$EY170,0)</f>
        <v>0</v>
      </c>
      <c r="EG170" s="62">
        <f t="shared" ref="EG170:EG178" si="2121">$DF170*BN170/30</f>
        <v>0</v>
      </c>
      <c r="EH170" s="62">
        <f t="shared" si="2104"/>
        <v>0</v>
      </c>
      <c r="EI170" s="48">
        <f t="shared" ref="EI170:EI178" si="2122">IFERROR(ROUNDUP(EG170/$EX170,0)*$EY170,0)</f>
        <v>0</v>
      </c>
      <c r="EJ170" s="62">
        <f t="shared" ref="EJ170:EJ178" si="2123">$DF170*BO170/30</f>
        <v>0</v>
      </c>
      <c r="EK170" s="62">
        <f t="shared" si="2105"/>
        <v>0</v>
      </c>
      <c r="EL170" s="48">
        <f t="shared" ref="EL170:EL178" si="2124">IFERROR(ROUNDUP(EJ170/$EX170,0)*$EY170,0)</f>
        <v>0</v>
      </c>
      <c r="EM170" s="62">
        <f t="shared" ref="EM170:EM178" si="2125">$DF170*BP170/30</f>
        <v>0</v>
      </c>
      <c r="EN170" s="62">
        <f t="shared" si="2106"/>
        <v>0</v>
      </c>
      <c r="EO170" s="48">
        <f t="shared" ref="EO170:EO178" si="2126">IFERROR(ROUNDUP(EM170/$EX170,0)*$EY170,0)</f>
        <v>0</v>
      </c>
      <c r="EP170" s="62">
        <f t="shared" si="2078"/>
        <v>0</v>
      </c>
      <c r="EQ170" s="62">
        <f t="shared" si="2078"/>
        <v>0</v>
      </c>
      <c r="ER170" s="62">
        <f t="shared" si="2078"/>
        <v>0</v>
      </c>
      <c r="ES170" s="62">
        <f t="shared" si="2078"/>
        <v>0</v>
      </c>
      <c r="ET170" s="62">
        <f t="shared" si="2078"/>
        <v>0</v>
      </c>
      <c r="EU170" s="62">
        <f t="shared" si="2078"/>
        <v>0</v>
      </c>
      <c r="EV170" t="s">
        <v>192</v>
      </c>
      <c r="EW170" s="103">
        <v>0</v>
      </c>
      <c r="EX170" s="31" t="s">
        <v>187</v>
      </c>
      <c r="EY170" s="31" t="e">
        <v>#REF!</v>
      </c>
      <c r="FA170" s="31"/>
      <c r="FB170" s="119"/>
      <c r="FC170" s="119"/>
      <c r="FE170" s="137">
        <v>166.75</v>
      </c>
      <c r="FF170" s="137">
        <v>168.46</v>
      </c>
      <c r="FG170" s="137">
        <v>160.81</v>
      </c>
      <c r="FH170" s="106">
        <v>155.66999999999999</v>
      </c>
      <c r="FI170" s="107" t="b">
        <f t="shared" si="2107"/>
        <v>1</v>
      </c>
      <c r="FJ170" s="34"/>
      <c r="FK170" s="104" t="s">
        <v>196</v>
      </c>
      <c r="FL170" s="104" t="s">
        <v>539</v>
      </c>
      <c r="FM170" s="104" t="s">
        <v>187</v>
      </c>
      <c r="FN170" s="104" t="s">
        <v>187</v>
      </c>
      <c r="FO170" s="104">
        <v>0</v>
      </c>
      <c r="FP170" s="104"/>
      <c r="FQ170" s="104">
        <v>0</v>
      </c>
      <c r="FR170" s="120" t="b">
        <f t="shared" si="1819"/>
        <v>1</v>
      </c>
      <c r="FS170" s="120" t="b">
        <f t="shared" si="1820"/>
        <v>1</v>
      </c>
      <c r="FT170" s="120" t="b">
        <f t="shared" si="1821"/>
        <v>1</v>
      </c>
      <c r="FU170" s="120" t="b">
        <f t="shared" si="1822"/>
        <v>1</v>
      </c>
      <c r="FV170" s="120" t="b">
        <f t="shared" si="1823"/>
        <v>1</v>
      </c>
      <c r="FW170" s="120"/>
      <c r="FX170" s="120" t="b">
        <f t="shared" ref="FX170:FX178" si="2127">EXACT(FQ170,BI170)</f>
        <v>1</v>
      </c>
      <c r="FY170" s="104" t="s">
        <v>368</v>
      </c>
      <c r="FZ170" s="104" t="b">
        <f t="shared" ref="FZ170:FZ178" si="2128">EXACT(FY170,C170)</f>
        <v>1</v>
      </c>
      <c r="GA170" s="120">
        <v>0</v>
      </c>
      <c r="GB170" s="120">
        <v>0</v>
      </c>
      <c r="GC170" s="8"/>
      <c r="GD170" s="104" t="s">
        <v>368</v>
      </c>
      <c r="GE170" s="104">
        <v>0</v>
      </c>
      <c r="GF170" s="104" t="e">
        <v>#N/A</v>
      </c>
      <c r="GG170" s="104">
        <v>0</v>
      </c>
      <c r="GH170" s="120" t="b">
        <f t="shared" ref="GH170:GH178" si="2129">EXACT(GD170,C170)</f>
        <v>1</v>
      </c>
      <c r="GI170" s="8" t="b">
        <f t="shared" ref="GI170:GI178" si="2130">EXACT(GG170,G170)</f>
        <v>0</v>
      </c>
      <c r="GJ170" s="31" t="s">
        <v>203</v>
      </c>
    </row>
    <row r="171" spans="1:192" hidden="1" x14ac:dyDescent="0.25">
      <c r="A171" s="138">
        <v>98655</v>
      </c>
      <c r="B171" s="138">
        <v>70176</v>
      </c>
      <c r="C171" s="128" t="s">
        <v>368</v>
      </c>
      <c r="D171" s="130"/>
      <c r="E171" s="138" t="s">
        <v>550</v>
      </c>
      <c r="F171" s="124">
        <v>0</v>
      </c>
      <c r="G171" s="128"/>
      <c r="H171" s="138" t="s">
        <v>227</v>
      </c>
      <c r="I171" s="130" t="s">
        <v>319</v>
      </c>
      <c r="J171" s="138" t="s">
        <v>259</v>
      </c>
      <c r="K171" s="138"/>
      <c r="L171" s="130">
        <v>0</v>
      </c>
      <c r="M171" s="138"/>
      <c r="N171" s="125">
        <v>0</v>
      </c>
      <c r="O171" s="125">
        <v>0</v>
      </c>
      <c r="P171" s="125" t="str">
        <f t="shared" si="2079"/>
        <v>нет минмакс</v>
      </c>
      <c r="Q171" s="95">
        <v>1735281</v>
      </c>
      <c r="R171" s="95">
        <f t="shared" ref="R171:R178" si="2131">Q171*FH171</f>
        <v>1370871.99</v>
      </c>
      <c r="S171" s="114">
        <v>1267030</v>
      </c>
      <c r="T171" s="114">
        <v>1013624</v>
      </c>
      <c r="U171" s="131">
        <f t="shared" si="2080"/>
        <v>46</v>
      </c>
      <c r="V171" s="115">
        <f t="shared" si="2108"/>
        <v>2815410</v>
      </c>
      <c r="W171" s="115">
        <f t="shared" si="2081"/>
        <v>2224173.9</v>
      </c>
      <c r="X171" s="115">
        <f t="shared" si="2082"/>
        <v>101</v>
      </c>
      <c r="Y171" s="132"/>
      <c r="Z171" s="95">
        <v>2815410</v>
      </c>
      <c r="AA171" s="115">
        <v>0</v>
      </c>
      <c r="AB171" s="115">
        <v>0</v>
      </c>
      <c r="AC171" s="95">
        <v>0</v>
      </c>
      <c r="AD171" s="95">
        <v>0</v>
      </c>
      <c r="AE171" s="95">
        <f t="shared" si="2083"/>
        <v>0</v>
      </c>
      <c r="AF171" s="95">
        <f t="shared" si="2084"/>
        <v>0</v>
      </c>
      <c r="AG171" s="114">
        <v>0</v>
      </c>
      <c r="AH171" s="95">
        <f t="shared" si="2109"/>
        <v>2815410</v>
      </c>
      <c r="AI171" s="114">
        <f t="shared" si="2085"/>
        <v>2224173.9</v>
      </c>
      <c r="AJ171" s="114">
        <f t="shared" si="2110"/>
        <v>354536</v>
      </c>
      <c r="AK171" s="114">
        <f t="shared" si="2049"/>
        <v>1271321</v>
      </c>
      <c r="AL171" s="114">
        <f t="shared" si="2111"/>
        <v>3017028</v>
      </c>
      <c r="AM171" s="114">
        <f t="shared" si="2112"/>
        <v>5335294</v>
      </c>
      <c r="AN171" s="133">
        <f t="shared" si="2086"/>
        <v>42.746547800364894</v>
      </c>
      <c r="AO171" s="133" t="str">
        <f t="shared" si="2087"/>
        <v>&gt; 30 дней (до 60)</v>
      </c>
      <c r="AP171" s="139" t="s">
        <v>185</v>
      </c>
      <c r="AQ171" s="134" t="s">
        <v>198</v>
      </c>
      <c r="AR171" s="138" t="s">
        <v>185</v>
      </c>
      <c r="AS171" s="134" t="s">
        <v>198</v>
      </c>
      <c r="AT171" s="115" t="s">
        <v>185</v>
      </c>
      <c r="AU171" s="138"/>
      <c r="AV171" s="97" t="str">
        <f t="shared" si="2088"/>
        <v>0-03</v>
      </c>
      <c r="AW171" s="126">
        <f t="shared" si="2089"/>
        <v>0</v>
      </c>
      <c r="AX171" s="138"/>
      <c r="AY171" s="115">
        <f t="shared" si="2090"/>
        <v>0</v>
      </c>
      <c r="AZ171" s="130" t="s">
        <v>439</v>
      </c>
      <c r="BA171" s="129" t="s">
        <v>187</v>
      </c>
      <c r="BB171" s="129" t="s">
        <v>187</v>
      </c>
      <c r="BC171" s="140" t="s">
        <v>187</v>
      </c>
      <c r="BD171" s="139" t="s">
        <v>187</v>
      </c>
      <c r="BE171" s="29">
        <v>0</v>
      </c>
      <c r="BF171" s="32">
        <f t="shared" si="2091"/>
        <v>0</v>
      </c>
      <c r="BG171" s="32">
        <v>0</v>
      </c>
      <c r="BH171" s="32">
        <f t="shared" si="2092"/>
        <v>0</v>
      </c>
      <c r="BI171" s="99">
        <v>0</v>
      </c>
      <c r="BJ171" s="130" t="s">
        <v>187</v>
      </c>
      <c r="BK171" s="95">
        <v>767412</v>
      </c>
      <c r="BL171" s="95">
        <v>1469238</v>
      </c>
      <c r="BM171" s="95">
        <v>847862</v>
      </c>
      <c r="BN171" s="95">
        <v>758373</v>
      </c>
      <c r="BO171" s="95">
        <v>807497</v>
      </c>
      <c r="BP171" s="95">
        <v>684912</v>
      </c>
      <c r="BQ171" s="133">
        <f t="shared" si="2093"/>
        <v>889215.66666666663</v>
      </c>
      <c r="BR171" s="95">
        <f t="shared" si="2094"/>
        <v>2047998</v>
      </c>
      <c r="BS171" s="133">
        <f t="shared" si="2095"/>
        <v>578760</v>
      </c>
      <c r="BT171" s="133">
        <f t="shared" si="2095"/>
        <v>-269102</v>
      </c>
      <c r="BU171" s="133">
        <f t="shared" si="2095"/>
        <v>-1027475</v>
      </c>
      <c r="BV171" s="133">
        <f t="shared" si="2095"/>
        <v>-1834972</v>
      </c>
      <c r="BW171" s="133">
        <f t="shared" si="2095"/>
        <v>-2519884</v>
      </c>
      <c r="BX171" s="133">
        <f t="shared" si="2113"/>
        <v>-3409099.6666666665</v>
      </c>
      <c r="BY171" s="133">
        <f t="shared" si="2113"/>
        <v>-4298315.333333333</v>
      </c>
      <c r="BZ171" s="133">
        <f t="shared" si="2113"/>
        <v>-5187531</v>
      </c>
      <c r="CA171" s="133">
        <f t="shared" si="2113"/>
        <v>-6076746.666666667</v>
      </c>
      <c r="CB171" s="133">
        <f t="shared" si="2113"/>
        <v>-6965962.333333334</v>
      </c>
      <c r="CC171" s="133">
        <f t="shared" si="2113"/>
        <v>-7855178.0000000009</v>
      </c>
      <c r="CD171" s="133">
        <f t="shared" si="2113"/>
        <v>-8744393.6666666679</v>
      </c>
      <c r="CE171" s="133">
        <f t="shared" si="2113"/>
        <v>-9633609.333333334</v>
      </c>
      <c r="CF171" s="133">
        <f t="shared" si="2113"/>
        <v>-10522825</v>
      </c>
      <c r="CG171" s="133">
        <f t="shared" si="2113"/>
        <v>-11412040.666666666</v>
      </c>
      <c r="CH171" s="133">
        <f t="shared" si="2113"/>
        <v>-12301256.333333332</v>
      </c>
      <c r="CI171" s="133">
        <f t="shared" si="2113"/>
        <v>-13190471.999999998</v>
      </c>
      <c r="CJ171" s="133">
        <f t="shared" si="2113"/>
        <v>-14079687.666666664</v>
      </c>
      <c r="CK171" s="133">
        <f t="shared" si="2113"/>
        <v>-14968903.33333333</v>
      </c>
      <c r="CL171" s="133">
        <f t="shared" si="2113"/>
        <v>-15858118.999999996</v>
      </c>
      <c r="CM171" s="133">
        <f t="shared" si="2113"/>
        <v>-16747334.666666662</v>
      </c>
      <c r="CN171" s="133">
        <f t="shared" si="2113"/>
        <v>-17636550.333333328</v>
      </c>
      <c r="CO171" s="133">
        <f t="shared" si="2113"/>
        <v>-18525765.999999996</v>
      </c>
      <c r="CP171" s="100">
        <v>552704</v>
      </c>
      <c r="CQ171" s="100">
        <v>226663</v>
      </c>
      <c r="CR171" s="100">
        <v>966340</v>
      </c>
      <c r="CS171" s="100">
        <v>534919</v>
      </c>
      <c r="CT171" s="100">
        <v>381866</v>
      </c>
      <c r="CU171" s="100">
        <v>354536</v>
      </c>
      <c r="CV171" s="121">
        <f t="shared" si="2097"/>
        <v>502838</v>
      </c>
      <c r="CW171" t="s">
        <v>187</v>
      </c>
      <c r="CX171" t="s">
        <v>187</v>
      </c>
      <c r="CY171" s="4">
        <v>0</v>
      </c>
      <c r="CZ171" s="4">
        <v>0</v>
      </c>
      <c r="DA171" s="136">
        <f t="shared" si="2073"/>
        <v>0</v>
      </c>
      <c r="DB171" s="4">
        <f t="shared" si="2074"/>
        <v>0</v>
      </c>
      <c r="DC171" s="4">
        <f t="shared" si="2075"/>
        <v>0</v>
      </c>
      <c r="DD171" s="136">
        <f t="shared" si="2076"/>
        <v>0</v>
      </c>
      <c r="DE171" s="31">
        <v>0</v>
      </c>
      <c r="DG171" s="31">
        <v>0</v>
      </c>
      <c r="DH171" s="48">
        <f t="shared" si="2114"/>
        <v>0</v>
      </c>
      <c r="DI171" s="62">
        <v>1238264.838</v>
      </c>
      <c r="DJ171" s="62">
        <v>961135.01199999999</v>
      </c>
      <c r="DK171" s="48">
        <f t="shared" si="2098"/>
        <v>45</v>
      </c>
      <c r="DL171" s="62">
        <v>229688</v>
      </c>
      <c r="DM171" s="62">
        <v>178390.59563752977</v>
      </c>
      <c r="DN171" s="62">
        <v>997814.35700000008</v>
      </c>
      <c r="DO171" s="62">
        <v>796669.07500000007</v>
      </c>
      <c r="DP171" s="48">
        <f t="shared" si="2099"/>
        <v>36</v>
      </c>
      <c r="DQ171" s="62">
        <v>966890</v>
      </c>
      <c r="DR171" s="62">
        <v>769139.31636187772</v>
      </c>
      <c r="DS171" s="62">
        <v>1465599.6130000001</v>
      </c>
      <c r="DT171" s="62">
        <v>1167843.568</v>
      </c>
      <c r="DU171" s="48">
        <f t="shared" si="2100"/>
        <v>53</v>
      </c>
      <c r="DV171" s="62">
        <v>536459</v>
      </c>
      <c r="DW171" s="62">
        <v>426743.74267779593</v>
      </c>
      <c r="DX171" s="62">
        <f t="shared" si="2115"/>
        <v>0</v>
      </c>
      <c r="DY171" s="62">
        <f t="shared" si="2101"/>
        <v>0</v>
      </c>
      <c r="DZ171" s="48">
        <f t="shared" si="2116"/>
        <v>0</v>
      </c>
      <c r="EA171" s="62">
        <f t="shared" si="2117"/>
        <v>0</v>
      </c>
      <c r="EB171" s="62">
        <f t="shared" si="2102"/>
        <v>0</v>
      </c>
      <c r="EC171" s="48">
        <f t="shared" si="2118"/>
        <v>0</v>
      </c>
      <c r="ED171" s="62">
        <f t="shared" si="2119"/>
        <v>0</v>
      </c>
      <c r="EE171" s="62">
        <f t="shared" si="2103"/>
        <v>0</v>
      </c>
      <c r="EF171" s="48">
        <f t="shared" si="2120"/>
        <v>0</v>
      </c>
      <c r="EG171" s="62">
        <f t="shared" si="2121"/>
        <v>0</v>
      </c>
      <c r="EH171" s="62">
        <f t="shared" si="2104"/>
        <v>0</v>
      </c>
      <c r="EI171" s="48">
        <f t="shared" si="2122"/>
        <v>0</v>
      </c>
      <c r="EJ171" s="62">
        <f t="shared" si="2123"/>
        <v>0</v>
      </c>
      <c r="EK171" s="62">
        <f t="shared" si="2105"/>
        <v>0</v>
      </c>
      <c r="EL171" s="48">
        <f t="shared" si="2124"/>
        <v>0</v>
      </c>
      <c r="EM171" s="62">
        <f t="shared" si="2125"/>
        <v>0</v>
      </c>
      <c r="EN171" s="62">
        <f t="shared" si="2106"/>
        <v>0</v>
      </c>
      <c r="EO171" s="48">
        <f t="shared" si="2126"/>
        <v>0</v>
      </c>
      <c r="EP171" s="62">
        <f t="shared" si="2078"/>
        <v>606255.48</v>
      </c>
      <c r="EQ171" s="62">
        <f t="shared" si="2078"/>
        <v>1160698.02</v>
      </c>
      <c r="ER171" s="62">
        <f t="shared" si="2078"/>
        <v>669810.98</v>
      </c>
      <c r="ES171" s="62">
        <f t="shared" si="2078"/>
        <v>599114.67000000004</v>
      </c>
      <c r="ET171" s="62">
        <f t="shared" si="2078"/>
        <v>637922.63</v>
      </c>
      <c r="EU171" s="62">
        <f t="shared" si="2078"/>
        <v>541080.48</v>
      </c>
      <c r="EV171" s="31" t="s">
        <v>192</v>
      </c>
      <c r="EW171" s="103">
        <v>0</v>
      </c>
      <c r="EX171" s="31">
        <v>28000</v>
      </c>
      <c r="EY171" s="31">
        <v>1</v>
      </c>
      <c r="FA171" s="31"/>
      <c r="FB171" s="119"/>
      <c r="FC171" s="119"/>
      <c r="FE171" s="137">
        <v>0.8</v>
      </c>
      <c r="FF171" s="137">
        <v>0.8</v>
      </c>
      <c r="FG171" s="137">
        <v>0.79</v>
      </c>
      <c r="FH171" s="106">
        <v>0.79</v>
      </c>
      <c r="FI171" s="107" t="b">
        <f t="shared" si="2107"/>
        <v>1</v>
      </c>
      <c r="FJ171" s="34"/>
      <c r="FK171" s="104" t="s">
        <v>187</v>
      </c>
      <c r="FL171" s="104" t="s">
        <v>187</v>
      </c>
      <c r="FM171" s="104" t="s">
        <v>187</v>
      </c>
      <c r="FN171" s="104" t="s">
        <v>187</v>
      </c>
      <c r="FO171" s="104">
        <v>0</v>
      </c>
      <c r="FP171" s="104"/>
      <c r="FQ171" s="104">
        <v>0</v>
      </c>
      <c r="FR171" s="120" t="b">
        <f t="shared" si="1819"/>
        <v>1</v>
      </c>
      <c r="FS171" s="120" t="b">
        <f t="shared" si="1820"/>
        <v>1</v>
      </c>
      <c r="FT171" s="120" t="b">
        <f t="shared" si="1821"/>
        <v>1</v>
      </c>
      <c r="FU171" s="120" t="b">
        <f t="shared" si="1822"/>
        <v>1</v>
      </c>
      <c r="FV171" s="120" t="b">
        <f t="shared" si="1823"/>
        <v>1</v>
      </c>
      <c r="FW171" s="120"/>
      <c r="FX171" s="120" t="b">
        <f t="shared" si="2127"/>
        <v>1</v>
      </c>
      <c r="FY171" s="104" t="s">
        <v>368</v>
      </c>
      <c r="FZ171" s="104" t="b">
        <f t="shared" si="2128"/>
        <v>1</v>
      </c>
      <c r="GA171" s="120">
        <v>0</v>
      </c>
      <c r="GB171" s="120">
        <v>0</v>
      </c>
      <c r="GC171" s="8"/>
      <c r="GD171" s="104" t="s">
        <v>368</v>
      </c>
      <c r="GE171" s="104">
        <v>0</v>
      </c>
      <c r="GF171" s="104" t="e">
        <v>#N/A</v>
      </c>
      <c r="GG171" s="104">
        <v>0</v>
      </c>
      <c r="GH171" s="120" t="b">
        <f t="shared" si="2129"/>
        <v>1</v>
      </c>
      <c r="GI171" s="8" t="b">
        <f t="shared" si="2130"/>
        <v>0</v>
      </c>
      <c r="GJ171" s="31" t="s">
        <v>203</v>
      </c>
    </row>
    <row r="172" spans="1:192" hidden="1" x14ac:dyDescent="0.25">
      <c r="A172" s="138">
        <v>119318</v>
      </c>
      <c r="B172" s="138">
        <v>46129</v>
      </c>
      <c r="C172" s="128" t="s">
        <v>368</v>
      </c>
      <c r="D172" s="130"/>
      <c r="E172" s="138" t="s">
        <v>551</v>
      </c>
      <c r="F172" s="124" t="s">
        <v>193</v>
      </c>
      <c r="G172" s="128"/>
      <c r="H172" s="138" t="s">
        <v>227</v>
      </c>
      <c r="I172" s="130" t="s">
        <v>319</v>
      </c>
      <c r="J172" s="138" t="s">
        <v>259</v>
      </c>
      <c r="K172" s="138"/>
      <c r="L172" s="130">
        <v>0</v>
      </c>
      <c r="M172" s="138"/>
      <c r="N172" s="125">
        <v>0</v>
      </c>
      <c r="O172" s="125">
        <v>0</v>
      </c>
      <c r="P172" s="125" t="str">
        <f t="shared" si="2079"/>
        <v>нет минмакс</v>
      </c>
      <c r="Q172" s="95">
        <v>478030</v>
      </c>
      <c r="R172" s="95">
        <f t="shared" si="2131"/>
        <v>1348044.5999999999</v>
      </c>
      <c r="S172" s="114">
        <v>317753</v>
      </c>
      <c r="T172" s="114">
        <v>924661.2300000001</v>
      </c>
      <c r="U172" s="131">
        <f t="shared" si="2080"/>
        <v>46</v>
      </c>
      <c r="V172" s="115">
        <f t="shared" si="2108"/>
        <v>216748</v>
      </c>
      <c r="W172" s="115">
        <f t="shared" si="2081"/>
        <v>611229.36</v>
      </c>
      <c r="X172" s="115">
        <f t="shared" si="2082"/>
        <v>31</v>
      </c>
      <c r="Y172" s="132"/>
      <c r="Z172" s="95">
        <v>216748</v>
      </c>
      <c r="AA172" s="115">
        <v>0</v>
      </c>
      <c r="AB172" s="115">
        <v>0</v>
      </c>
      <c r="AC172" s="95">
        <v>0</v>
      </c>
      <c r="AD172" s="95">
        <v>0</v>
      </c>
      <c r="AE172" s="95">
        <f t="shared" si="2083"/>
        <v>0</v>
      </c>
      <c r="AF172" s="95">
        <f t="shared" si="2084"/>
        <v>0</v>
      </c>
      <c r="AG172" s="114">
        <v>0</v>
      </c>
      <c r="AH172" s="95">
        <f t="shared" si="2109"/>
        <v>216748</v>
      </c>
      <c r="AI172" s="114">
        <f t="shared" si="2085"/>
        <v>611229.36</v>
      </c>
      <c r="AJ172" s="114">
        <f t="shared" si="2110"/>
        <v>640977</v>
      </c>
      <c r="AK172" s="114">
        <f t="shared" ref="AK172:AK180" si="2132">SUM(CS172:CU172)</f>
        <v>1420065</v>
      </c>
      <c r="AL172" s="114">
        <f t="shared" si="2111"/>
        <v>2162047</v>
      </c>
      <c r="AM172" s="114">
        <f t="shared" si="2112"/>
        <v>2780698</v>
      </c>
      <c r="AN172" s="133">
        <f t="shared" si="2086"/>
        <v>20.568770862567597</v>
      </c>
      <c r="AO172" s="133" t="str">
        <f t="shared" si="2087"/>
        <v>&lt; 30 дней</v>
      </c>
      <c r="AP172" s="139" t="s">
        <v>185</v>
      </c>
      <c r="AQ172" s="134" t="s">
        <v>186</v>
      </c>
      <c r="AR172" s="138" t="s">
        <v>185</v>
      </c>
      <c r="AS172" s="134" t="s">
        <v>190</v>
      </c>
      <c r="AT172" s="115" t="s">
        <v>185</v>
      </c>
      <c r="AU172" s="138"/>
      <c r="AV172" s="97" t="str">
        <f t="shared" si="2088"/>
        <v>0-01</v>
      </c>
      <c r="AW172" s="126">
        <f t="shared" si="2089"/>
        <v>0</v>
      </c>
      <c r="AX172" s="138"/>
      <c r="AY172" s="115">
        <f t="shared" si="2090"/>
        <v>0</v>
      </c>
      <c r="AZ172" s="130" t="s">
        <v>439</v>
      </c>
      <c r="BA172" s="129" t="s">
        <v>187</v>
      </c>
      <c r="BB172" s="129" t="s">
        <v>187</v>
      </c>
      <c r="BC172" s="140" t="s">
        <v>187</v>
      </c>
      <c r="BD172" s="139" t="s">
        <v>187</v>
      </c>
      <c r="BE172" s="29">
        <v>0</v>
      </c>
      <c r="BF172" s="32">
        <f t="shared" si="2091"/>
        <v>0</v>
      </c>
      <c r="BG172" s="32">
        <v>0</v>
      </c>
      <c r="BH172" s="32">
        <f t="shared" si="2092"/>
        <v>0</v>
      </c>
      <c r="BI172" s="99">
        <v>0</v>
      </c>
      <c r="BJ172" s="130" t="s">
        <v>187</v>
      </c>
      <c r="BK172" s="95">
        <v>493153</v>
      </c>
      <c r="BL172" s="95">
        <v>436632</v>
      </c>
      <c r="BM172" s="95">
        <v>454130</v>
      </c>
      <c r="BN172" s="95">
        <v>459793</v>
      </c>
      <c r="BO172" s="95">
        <v>467367</v>
      </c>
      <c r="BP172" s="95">
        <v>469623</v>
      </c>
      <c r="BQ172" s="133">
        <f t="shared" si="2093"/>
        <v>463449.66666666669</v>
      </c>
      <c r="BR172" s="95">
        <f t="shared" si="2094"/>
        <v>-15123</v>
      </c>
      <c r="BS172" s="133">
        <f t="shared" si="2095"/>
        <v>-451755</v>
      </c>
      <c r="BT172" s="133">
        <f t="shared" si="2095"/>
        <v>-905885</v>
      </c>
      <c r="BU172" s="133">
        <f t="shared" si="2095"/>
        <v>-1365678</v>
      </c>
      <c r="BV172" s="133">
        <f t="shared" si="2095"/>
        <v>-1833045</v>
      </c>
      <c r="BW172" s="133">
        <f t="shared" si="2095"/>
        <v>-2302668</v>
      </c>
      <c r="BX172" s="133">
        <f t="shared" si="2113"/>
        <v>-2766117.6666666665</v>
      </c>
      <c r="BY172" s="133">
        <f t="shared" si="2113"/>
        <v>-3229567.333333333</v>
      </c>
      <c r="BZ172" s="133">
        <f t="shared" si="2113"/>
        <v>-3693016.9999999995</v>
      </c>
      <c r="CA172" s="133">
        <f t="shared" si="2113"/>
        <v>-4156466.666666666</v>
      </c>
      <c r="CB172" s="133">
        <f t="shared" si="2113"/>
        <v>-4619916.333333333</v>
      </c>
      <c r="CC172" s="133">
        <f t="shared" si="2113"/>
        <v>-5083366</v>
      </c>
      <c r="CD172" s="133">
        <f t="shared" si="2113"/>
        <v>-5546815.666666667</v>
      </c>
      <c r="CE172" s="133">
        <f t="shared" si="2113"/>
        <v>-6010265.333333334</v>
      </c>
      <c r="CF172" s="133">
        <f t="shared" si="2113"/>
        <v>-6473715.0000000009</v>
      </c>
      <c r="CG172" s="133">
        <f t="shared" si="2113"/>
        <v>-6937164.6666666679</v>
      </c>
      <c r="CH172" s="133">
        <f t="shared" si="2113"/>
        <v>-7400614.3333333349</v>
      </c>
      <c r="CI172" s="133">
        <f t="shared" si="2113"/>
        <v>-7864064.0000000019</v>
      </c>
      <c r="CJ172" s="133">
        <f t="shared" si="2113"/>
        <v>-8327513.6666666688</v>
      </c>
      <c r="CK172" s="133">
        <f t="shared" si="2113"/>
        <v>-8790963.3333333358</v>
      </c>
      <c r="CL172" s="133">
        <f t="shared" si="2113"/>
        <v>-9254413.0000000019</v>
      </c>
      <c r="CM172" s="133">
        <f t="shared" si="2113"/>
        <v>-9717862.6666666679</v>
      </c>
      <c r="CN172" s="133">
        <f t="shared" si="2113"/>
        <v>-10181312.333333334</v>
      </c>
      <c r="CO172" s="133">
        <f t="shared" si="2113"/>
        <v>-10644762</v>
      </c>
      <c r="CP172" s="100">
        <v>178078</v>
      </c>
      <c r="CQ172" s="100">
        <v>280483</v>
      </c>
      <c r="CR172" s="100">
        <v>283421</v>
      </c>
      <c r="CS172" s="100">
        <v>474463</v>
      </c>
      <c r="CT172" s="100">
        <v>304625</v>
      </c>
      <c r="CU172" s="100">
        <v>640977</v>
      </c>
      <c r="CV172" s="121">
        <f t="shared" si="2097"/>
        <v>360341.16666666669</v>
      </c>
      <c r="CW172" t="s">
        <v>187</v>
      </c>
      <c r="CX172" t="s">
        <v>187</v>
      </c>
      <c r="CY172" s="4">
        <v>0</v>
      </c>
      <c r="CZ172" s="4">
        <v>0</v>
      </c>
      <c r="DA172" s="136">
        <f t="shared" si="2073"/>
        <v>0</v>
      </c>
      <c r="DB172" s="4">
        <f t="shared" si="2074"/>
        <v>0</v>
      </c>
      <c r="DC172" s="4">
        <f t="shared" si="2075"/>
        <v>0</v>
      </c>
      <c r="DD172" s="136">
        <f t="shared" si="2076"/>
        <v>0</v>
      </c>
      <c r="DE172" s="31">
        <v>0</v>
      </c>
      <c r="DG172" s="31">
        <v>0</v>
      </c>
      <c r="DH172" s="48">
        <f t="shared" si="2114"/>
        <v>0</v>
      </c>
      <c r="DI172" s="62">
        <v>610337.67700000003</v>
      </c>
      <c r="DJ172" s="62">
        <v>1699089.8229999999</v>
      </c>
      <c r="DK172" s="48">
        <f t="shared" si="2098"/>
        <v>88</v>
      </c>
      <c r="DL172" s="62">
        <v>280483</v>
      </c>
      <c r="DM172" s="62">
        <v>780592.24569118954</v>
      </c>
      <c r="DN172" s="62">
        <v>382229</v>
      </c>
      <c r="DO172" s="62">
        <v>1097033.456</v>
      </c>
      <c r="DP172" s="48">
        <f t="shared" si="2099"/>
        <v>55</v>
      </c>
      <c r="DQ172" s="62">
        <v>301471</v>
      </c>
      <c r="DR172" s="62">
        <v>863396.35844591784</v>
      </c>
      <c r="DS172" s="62">
        <v>511256.516</v>
      </c>
      <c r="DT172" s="62">
        <v>1466334.1839999999</v>
      </c>
      <c r="DU172" s="48">
        <f t="shared" si="2100"/>
        <v>74</v>
      </c>
      <c r="DV172" s="62">
        <v>474463</v>
      </c>
      <c r="DW172" s="62">
        <v>1355798.9163188888</v>
      </c>
      <c r="DX172" s="62">
        <f t="shared" si="2115"/>
        <v>0</v>
      </c>
      <c r="DY172" s="62">
        <f t="shared" si="2101"/>
        <v>0</v>
      </c>
      <c r="DZ172" s="48">
        <f t="shared" si="2116"/>
        <v>0</v>
      </c>
      <c r="EA172" s="62">
        <f t="shared" si="2117"/>
        <v>0</v>
      </c>
      <c r="EB172" s="62">
        <f t="shared" si="2102"/>
        <v>0</v>
      </c>
      <c r="EC172" s="48">
        <f t="shared" si="2118"/>
        <v>0</v>
      </c>
      <c r="ED172" s="62">
        <f t="shared" si="2119"/>
        <v>0</v>
      </c>
      <c r="EE172" s="62">
        <f t="shared" si="2103"/>
        <v>0</v>
      </c>
      <c r="EF172" s="48">
        <f t="shared" si="2120"/>
        <v>0</v>
      </c>
      <c r="EG172" s="62">
        <f t="shared" si="2121"/>
        <v>0</v>
      </c>
      <c r="EH172" s="62">
        <f t="shared" si="2104"/>
        <v>0</v>
      </c>
      <c r="EI172" s="48">
        <f t="shared" si="2122"/>
        <v>0</v>
      </c>
      <c r="EJ172" s="62">
        <f t="shared" si="2123"/>
        <v>0</v>
      </c>
      <c r="EK172" s="62">
        <f t="shared" si="2105"/>
        <v>0</v>
      </c>
      <c r="EL172" s="48">
        <f t="shared" si="2124"/>
        <v>0</v>
      </c>
      <c r="EM172" s="62">
        <f t="shared" si="2125"/>
        <v>0</v>
      </c>
      <c r="EN172" s="62">
        <f t="shared" si="2106"/>
        <v>0</v>
      </c>
      <c r="EO172" s="48">
        <f t="shared" si="2126"/>
        <v>0</v>
      </c>
      <c r="EP172" s="62">
        <f t="shared" si="2078"/>
        <v>1390691.46</v>
      </c>
      <c r="EQ172" s="62">
        <f t="shared" si="2078"/>
        <v>1231302.24</v>
      </c>
      <c r="ER172" s="62">
        <f t="shared" si="2078"/>
        <v>1280646.5999999999</v>
      </c>
      <c r="ES172" s="62">
        <f t="shared" si="2078"/>
        <v>1296616.26</v>
      </c>
      <c r="ET172" s="62">
        <f t="shared" si="2078"/>
        <v>1317974.94</v>
      </c>
      <c r="EU172" s="62">
        <f t="shared" si="2078"/>
        <v>1324336.8599999999</v>
      </c>
      <c r="EV172" s="31" t="s">
        <v>192</v>
      </c>
      <c r="EW172" s="103">
        <v>0</v>
      </c>
      <c r="EX172" s="31">
        <v>7000</v>
      </c>
      <c r="EY172" s="31">
        <v>1</v>
      </c>
      <c r="FA172" s="31"/>
      <c r="FB172" s="119"/>
      <c r="FC172" s="119"/>
      <c r="FE172" s="137">
        <v>2.91</v>
      </c>
      <c r="FF172" s="137">
        <v>2.91</v>
      </c>
      <c r="FG172" s="137">
        <v>2.89</v>
      </c>
      <c r="FH172" s="106">
        <v>2.82</v>
      </c>
      <c r="FI172" s="107" t="b">
        <f t="shared" si="2107"/>
        <v>1</v>
      </c>
      <c r="FJ172" s="34"/>
      <c r="FK172" s="104" t="s">
        <v>187</v>
      </c>
      <c r="FL172" s="104" t="s">
        <v>187</v>
      </c>
      <c r="FM172" s="104" t="s">
        <v>187</v>
      </c>
      <c r="FN172" s="104" t="s">
        <v>187</v>
      </c>
      <c r="FO172" s="104">
        <v>0</v>
      </c>
      <c r="FP172" s="104"/>
      <c r="FQ172" s="104">
        <v>0</v>
      </c>
      <c r="FR172" s="120" t="b">
        <f t="shared" si="1819"/>
        <v>1</v>
      </c>
      <c r="FS172" s="120" t="b">
        <f t="shared" si="1820"/>
        <v>1</v>
      </c>
      <c r="FT172" s="120" t="b">
        <f t="shared" si="1821"/>
        <v>1</v>
      </c>
      <c r="FU172" s="120" t="b">
        <f t="shared" si="1822"/>
        <v>1</v>
      </c>
      <c r="FV172" s="120" t="b">
        <f t="shared" si="1823"/>
        <v>1</v>
      </c>
      <c r="FW172" s="120"/>
      <c r="FX172" s="120" t="b">
        <f t="shared" si="2127"/>
        <v>1</v>
      </c>
      <c r="FY172" s="104" t="s">
        <v>368</v>
      </c>
      <c r="FZ172" s="104" t="b">
        <f t="shared" si="2128"/>
        <v>1</v>
      </c>
      <c r="GA172" s="120">
        <v>0</v>
      </c>
      <c r="GB172" s="120" t="s">
        <v>193</v>
      </c>
      <c r="GC172" s="8"/>
      <c r="GD172" s="104" t="s">
        <v>368</v>
      </c>
      <c r="GE172" s="104">
        <v>0</v>
      </c>
      <c r="GF172" s="104" t="e">
        <v>#N/A</v>
      </c>
      <c r="GG172" s="104">
        <v>0</v>
      </c>
      <c r="GH172" s="120" t="b">
        <f t="shared" si="2129"/>
        <v>1</v>
      </c>
      <c r="GI172" s="8" t="b">
        <f t="shared" si="2130"/>
        <v>0</v>
      </c>
      <c r="GJ172" s="31" t="s">
        <v>203</v>
      </c>
    </row>
    <row r="173" spans="1:192" ht="30" hidden="1" x14ac:dyDescent="0.25">
      <c r="A173" s="130">
        <v>116584</v>
      </c>
      <c r="B173" s="130">
        <v>535220</v>
      </c>
      <c r="C173" s="128" t="s">
        <v>368</v>
      </c>
      <c r="D173" s="130"/>
      <c r="E173" s="130" t="s">
        <v>552</v>
      </c>
      <c r="F173" s="109" t="s">
        <v>193</v>
      </c>
      <c r="G173" s="128"/>
      <c r="H173" s="130" t="s">
        <v>188</v>
      </c>
      <c r="I173" s="130" t="s">
        <v>514</v>
      </c>
      <c r="J173" s="130" t="s">
        <v>483</v>
      </c>
      <c r="K173" s="130"/>
      <c r="L173" s="130">
        <v>0</v>
      </c>
      <c r="M173" s="130"/>
      <c r="N173" s="111">
        <v>9114.0278806733932</v>
      </c>
      <c r="O173" s="111">
        <v>11223.147380673394</v>
      </c>
      <c r="P173" s="111" t="str">
        <f t="shared" si="2079"/>
        <v>меньше мин</v>
      </c>
      <c r="Q173" s="95">
        <v>6479.0438946783543</v>
      </c>
      <c r="R173" s="95">
        <f t="shared" si="2131"/>
        <v>1010212.524058249</v>
      </c>
      <c r="S173" s="131">
        <v>6514.6369037628174</v>
      </c>
      <c r="T173" s="131">
        <v>899019.8927192688</v>
      </c>
      <c r="U173" s="131">
        <f t="shared" si="2080"/>
        <v>10.5</v>
      </c>
      <c r="V173" s="113">
        <f t="shared" si="2108"/>
        <v>4843.4071151907556</v>
      </c>
      <c r="W173" s="113">
        <f t="shared" si="2081"/>
        <v>755184.03740054253</v>
      </c>
      <c r="X173" s="113">
        <f t="shared" si="2082"/>
        <v>7.5</v>
      </c>
      <c r="Y173" s="132"/>
      <c r="Z173" s="95">
        <v>4843.4071151907556</v>
      </c>
      <c r="AA173" s="95">
        <v>0</v>
      </c>
      <c r="AB173" s="95">
        <v>0</v>
      </c>
      <c r="AC173" s="95">
        <v>0</v>
      </c>
      <c r="AD173" s="95">
        <v>0</v>
      </c>
      <c r="AE173" s="95">
        <f t="shared" si="2083"/>
        <v>0</v>
      </c>
      <c r="AF173" s="95">
        <f t="shared" si="2084"/>
        <v>0</v>
      </c>
      <c r="AG173" s="114">
        <v>0</v>
      </c>
      <c r="AH173" s="95">
        <f t="shared" si="2109"/>
        <v>4843.4071151907556</v>
      </c>
      <c r="AI173" s="114">
        <f t="shared" si="2085"/>
        <v>755184.03740054253</v>
      </c>
      <c r="AJ173" s="133">
        <f t="shared" si="2110"/>
        <v>9020</v>
      </c>
      <c r="AK173" s="133">
        <f t="shared" si="2132"/>
        <v>40289</v>
      </c>
      <c r="AL173" s="133">
        <f t="shared" si="2111"/>
        <v>77494</v>
      </c>
      <c r="AM173" s="133">
        <f t="shared" si="2112"/>
        <v>110110.19999999998</v>
      </c>
      <c r="AN173" s="133">
        <f t="shared" si="2086"/>
        <v>10.649645924512964</v>
      </c>
      <c r="AO173" s="133" t="str">
        <f t="shared" si="2087"/>
        <v>&lt; 30 дней</v>
      </c>
      <c r="AP173" s="29" t="s">
        <v>185</v>
      </c>
      <c r="AQ173" s="134" t="s">
        <v>186</v>
      </c>
      <c r="AR173" s="29" t="s">
        <v>185</v>
      </c>
      <c r="AS173" s="134" t="s">
        <v>186</v>
      </c>
      <c r="AT173" s="25" t="s">
        <v>185</v>
      </c>
      <c r="AU173" s="14"/>
      <c r="AV173" s="97" t="str">
        <f t="shared" si="2088"/>
        <v>0-01</v>
      </c>
      <c r="AW173" s="117">
        <f t="shared" si="2089"/>
        <v>0</v>
      </c>
      <c r="AX173" s="14"/>
      <c r="AY173" s="25">
        <f t="shared" si="2090"/>
        <v>0</v>
      </c>
      <c r="AZ173" s="130" t="s">
        <v>439</v>
      </c>
      <c r="BA173" s="26" t="s">
        <v>196</v>
      </c>
      <c r="BB173" s="26" t="s">
        <v>553</v>
      </c>
      <c r="BC173" s="27"/>
      <c r="BD173" s="28"/>
      <c r="BE173" s="29">
        <v>0</v>
      </c>
      <c r="BF173" s="32">
        <f t="shared" si="2091"/>
        <v>0</v>
      </c>
      <c r="BG173" s="32">
        <v>0</v>
      </c>
      <c r="BH173" s="32">
        <f t="shared" si="2092"/>
        <v>0</v>
      </c>
      <c r="BI173" s="135">
        <v>0</v>
      </c>
      <c r="BJ173" s="130">
        <v>0</v>
      </c>
      <c r="BK173" s="95">
        <v>15672.220000000001</v>
      </c>
      <c r="BL173" s="95">
        <v>19768.310000000001</v>
      </c>
      <c r="BM173" s="95">
        <v>18349.009999999998</v>
      </c>
      <c r="BN173" s="95">
        <v>18517.219999999998</v>
      </c>
      <c r="BO173" s="95">
        <v>19984.12</v>
      </c>
      <c r="BP173" s="95">
        <v>17819.32</v>
      </c>
      <c r="BQ173" s="133">
        <f t="shared" si="2093"/>
        <v>18351.699999999997</v>
      </c>
      <c r="BR173" s="95">
        <f t="shared" si="2094"/>
        <v>-9193.1761053216469</v>
      </c>
      <c r="BS173" s="133">
        <f t="shared" si="2095"/>
        <v>-28961.486105321648</v>
      </c>
      <c r="BT173" s="133">
        <f t="shared" si="2095"/>
        <v>-47310.496105321647</v>
      </c>
      <c r="BU173" s="133">
        <f t="shared" si="2095"/>
        <v>-65827.71610532164</v>
      </c>
      <c r="BV173" s="133">
        <f t="shared" si="2095"/>
        <v>-85811.836105321636</v>
      </c>
      <c r="BW173" s="133">
        <f t="shared" si="2095"/>
        <v>-103631.15610532163</v>
      </c>
      <c r="BX173" s="133">
        <f t="shared" ref="BX173:CO173" si="2133">BW173-$BQ173</f>
        <v>-121982.85610532163</v>
      </c>
      <c r="BY173" s="133">
        <f t="shared" si="2133"/>
        <v>-140334.55610532162</v>
      </c>
      <c r="BZ173" s="133">
        <f t="shared" si="2133"/>
        <v>-158686.25610532163</v>
      </c>
      <c r="CA173" s="133">
        <f t="shared" si="2133"/>
        <v>-177037.95610532165</v>
      </c>
      <c r="CB173" s="133">
        <f t="shared" si="2133"/>
        <v>-195389.65610532166</v>
      </c>
      <c r="CC173" s="133">
        <f t="shared" si="2133"/>
        <v>-213741.35610532167</v>
      </c>
      <c r="CD173" s="133">
        <f t="shared" si="2133"/>
        <v>-232093.05610532168</v>
      </c>
      <c r="CE173" s="133">
        <f t="shared" si="2133"/>
        <v>-250444.75610532169</v>
      </c>
      <c r="CF173" s="133">
        <f t="shared" si="2133"/>
        <v>-268796.4561053217</v>
      </c>
      <c r="CG173" s="133">
        <f t="shared" si="2133"/>
        <v>-287148.15610532172</v>
      </c>
      <c r="CH173" s="133">
        <f t="shared" si="2133"/>
        <v>-305499.85610532173</v>
      </c>
      <c r="CI173" s="133">
        <f t="shared" si="2133"/>
        <v>-323851.55610532174</v>
      </c>
      <c r="CJ173" s="133">
        <f t="shared" si="2133"/>
        <v>-342203.25610532175</v>
      </c>
      <c r="CK173" s="133">
        <f t="shared" si="2133"/>
        <v>-360554.95610532176</v>
      </c>
      <c r="CL173" s="133">
        <f t="shared" si="2133"/>
        <v>-378906.65610532177</v>
      </c>
      <c r="CM173" s="133">
        <f t="shared" si="2133"/>
        <v>-397258.35610532179</v>
      </c>
      <c r="CN173" s="133">
        <f t="shared" si="2133"/>
        <v>-415610.0561053218</v>
      </c>
      <c r="CO173" s="133">
        <f t="shared" si="2133"/>
        <v>-433961.75610532181</v>
      </c>
      <c r="CP173" s="100">
        <v>11219</v>
      </c>
      <c r="CQ173" s="100">
        <v>11949</v>
      </c>
      <c r="CR173" s="100">
        <v>14037</v>
      </c>
      <c r="CS173" s="100">
        <v>14918</v>
      </c>
      <c r="CT173" s="100">
        <v>16351</v>
      </c>
      <c r="CU173" s="100">
        <v>9020</v>
      </c>
      <c r="CV173" s="121">
        <f t="shared" si="2097"/>
        <v>12915.666666666666</v>
      </c>
      <c r="CW173">
        <v>0</v>
      </c>
      <c r="CX173">
        <v>0</v>
      </c>
      <c r="CY173" s="4">
        <v>0</v>
      </c>
      <c r="CZ173" s="4">
        <v>0</v>
      </c>
      <c r="DA173" s="136">
        <f t="shared" si="2073"/>
        <v>0</v>
      </c>
      <c r="DB173" s="4">
        <f t="shared" si="2074"/>
        <v>0</v>
      </c>
      <c r="DC173" s="4">
        <f t="shared" si="2075"/>
        <v>0</v>
      </c>
      <c r="DD173" s="136">
        <f t="shared" si="2076"/>
        <v>0</v>
      </c>
      <c r="DE173" s="31">
        <v>0</v>
      </c>
      <c r="DF173" s="31">
        <v>25</v>
      </c>
      <c r="DG173" s="31">
        <v>0</v>
      </c>
      <c r="DH173" s="48">
        <f t="shared" si="2114"/>
        <v>0</v>
      </c>
      <c r="DI173" s="62">
        <v>9996.3040000000001</v>
      </c>
      <c r="DJ173" s="62">
        <v>1379516.453</v>
      </c>
      <c r="DK173" s="48">
        <f t="shared" si="2098"/>
        <v>15</v>
      </c>
      <c r="DL173" s="62">
        <v>11949.406999999923</v>
      </c>
      <c r="DM173" s="62">
        <v>1649162.6959939895</v>
      </c>
      <c r="DN173" s="62">
        <v>9281.0429999999997</v>
      </c>
      <c r="DO173" s="62">
        <v>1280794.355</v>
      </c>
      <c r="DP173" s="48">
        <f t="shared" si="2099"/>
        <v>15</v>
      </c>
      <c r="DQ173" s="62">
        <v>14037.49099999992</v>
      </c>
      <c r="DR173" s="62">
        <v>1937212.2728838911</v>
      </c>
      <c r="DS173" s="62">
        <v>7936.8859999999995</v>
      </c>
      <c r="DT173" s="62">
        <v>1095296.1310000001</v>
      </c>
      <c r="DU173" s="48">
        <f t="shared" si="2100"/>
        <v>12</v>
      </c>
      <c r="DV173" s="62">
        <v>14905.643999999926</v>
      </c>
      <c r="DW173" s="62">
        <v>2057015.1556293583</v>
      </c>
      <c r="DX173" s="62">
        <f t="shared" si="2115"/>
        <v>13060.183333333332</v>
      </c>
      <c r="DY173" s="62">
        <f t="shared" si="2101"/>
        <v>2036343.7853333331</v>
      </c>
      <c r="DZ173" s="48">
        <f t="shared" si="2116"/>
        <v>21</v>
      </c>
      <c r="EA173" s="62">
        <f t="shared" si="2117"/>
        <v>16473.591666666667</v>
      </c>
      <c r="EB173" s="62">
        <f t="shared" si="2102"/>
        <v>2568562.4126666663</v>
      </c>
      <c r="EC173" s="48">
        <f t="shared" si="2118"/>
        <v>25.5</v>
      </c>
      <c r="ED173" s="62">
        <f t="shared" si="2119"/>
        <v>15290.841666666665</v>
      </c>
      <c r="EE173" s="62">
        <f t="shared" si="2103"/>
        <v>2384148.0326666664</v>
      </c>
      <c r="EF173" s="48">
        <f t="shared" si="2120"/>
        <v>24</v>
      </c>
      <c r="EG173" s="62">
        <f t="shared" si="2121"/>
        <v>15431.016666666665</v>
      </c>
      <c r="EH173" s="62">
        <f t="shared" si="2104"/>
        <v>2406004.1186666661</v>
      </c>
      <c r="EI173" s="48">
        <f t="shared" si="2122"/>
        <v>24</v>
      </c>
      <c r="EJ173" s="62">
        <f t="shared" si="2123"/>
        <v>16653.433333333334</v>
      </c>
      <c r="EK173" s="62">
        <f t="shared" si="2105"/>
        <v>2596603.3253333331</v>
      </c>
      <c r="EL173" s="48">
        <f t="shared" si="2124"/>
        <v>25.5</v>
      </c>
      <c r="EM173" s="62">
        <f t="shared" si="2125"/>
        <v>14849.433333333332</v>
      </c>
      <c r="EN173" s="62">
        <f t="shared" si="2106"/>
        <v>2315323.6453333329</v>
      </c>
      <c r="EO173" s="48">
        <f t="shared" si="2126"/>
        <v>22.5</v>
      </c>
      <c r="EP173" s="62">
        <f t="shared" si="2078"/>
        <v>2443612.5424000002</v>
      </c>
      <c r="EQ173" s="62">
        <f t="shared" si="2078"/>
        <v>3082274.8952000001</v>
      </c>
      <c r="ER173" s="62">
        <f t="shared" si="2078"/>
        <v>2860977.6391999996</v>
      </c>
      <c r="ES173" s="62">
        <f t="shared" ref="ES173:EU182" si="2134">BN173*$FH173</f>
        <v>2887204.9423999996</v>
      </c>
      <c r="ET173" s="62">
        <f t="shared" si="2134"/>
        <v>3115923.9903999995</v>
      </c>
      <c r="EU173" s="62">
        <f t="shared" si="2134"/>
        <v>2778388.3743999996</v>
      </c>
      <c r="EV173" s="31" t="s">
        <v>192</v>
      </c>
      <c r="EW173" s="103">
        <v>0</v>
      </c>
      <c r="EX173" s="31">
        <f>EZ173</f>
        <v>1000</v>
      </c>
      <c r="EY173" s="31">
        <f>FA173</f>
        <v>1.5</v>
      </c>
      <c r="EZ173" s="31">
        <v>1000</v>
      </c>
      <c r="FA173" s="31">
        <v>1.5</v>
      </c>
      <c r="FB173" s="119"/>
      <c r="FC173" s="119"/>
      <c r="FE173" s="137">
        <v>138</v>
      </c>
      <c r="FF173" s="137">
        <v>138</v>
      </c>
      <c r="FG173" s="137">
        <v>137.96</v>
      </c>
      <c r="FH173" s="106">
        <v>155.91999999999999</v>
      </c>
      <c r="FI173" s="107" t="b">
        <f t="shared" si="2107"/>
        <v>1</v>
      </c>
      <c r="FJ173" s="34"/>
      <c r="FK173" s="104" t="s">
        <v>196</v>
      </c>
      <c r="FL173" s="104" t="s">
        <v>553</v>
      </c>
      <c r="FM173" s="104">
        <v>0</v>
      </c>
      <c r="FN173" s="104">
        <v>0</v>
      </c>
      <c r="FO173" s="104">
        <v>0</v>
      </c>
      <c r="FP173" s="104"/>
      <c r="FQ173" s="104">
        <v>0</v>
      </c>
      <c r="FR173" s="103" t="b">
        <f t="shared" si="1819"/>
        <v>1</v>
      </c>
      <c r="FS173" s="103" t="b">
        <f t="shared" si="1820"/>
        <v>1</v>
      </c>
      <c r="FT173" s="103" t="b">
        <f t="shared" si="1821"/>
        <v>0</v>
      </c>
      <c r="FU173" s="103" t="b">
        <f t="shared" si="1822"/>
        <v>0</v>
      </c>
      <c r="FV173" s="103" t="b">
        <f t="shared" si="1823"/>
        <v>1</v>
      </c>
      <c r="FW173" s="103"/>
      <c r="FX173" s="120" t="b">
        <f t="shared" si="2127"/>
        <v>1</v>
      </c>
      <c r="FY173" s="104" t="s">
        <v>368</v>
      </c>
      <c r="FZ173" s="104" t="b">
        <f t="shared" si="2128"/>
        <v>1</v>
      </c>
      <c r="GA173" s="104">
        <v>0</v>
      </c>
      <c r="GB173" s="104" t="s">
        <v>193</v>
      </c>
      <c r="GD173" s="104" t="s">
        <v>368</v>
      </c>
      <c r="GE173" s="104">
        <v>0</v>
      </c>
      <c r="GF173" s="104" t="e">
        <v>#N/A</v>
      </c>
      <c r="GG173" s="104">
        <v>0</v>
      </c>
      <c r="GH173" s="104" t="b">
        <f t="shared" si="2129"/>
        <v>1</v>
      </c>
      <c r="GI173" s="8" t="b">
        <f t="shared" si="2130"/>
        <v>0</v>
      </c>
      <c r="GJ173" s="31" t="s">
        <v>203</v>
      </c>
    </row>
    <row r="174" spans="1:192" ht="30" hidden="1" x14ac:dyDescent="0.25">
      <c r="A174" s="138">
        <v>2268</v>
      </c>
      <c r="B174" s="138">
        <v>621228</v>
      </c>
      <c r="C174" s="128" t="s">
        <v>368</v>
      </c>
      <c r="D174" s="130"/>
      <c r="E174" s="138" t="s">
        <v>554</v>
      </c>
      <c r="F174" s="124" t="s">
        <v>193</v>
      </c>
      <c r="G174" s="128"/>
      <c r="H174" s="138" t="s">
        <v>227</v>
      </c>
      <c r="I174" s="130" t="s">
        <v>538</v>
      </c>
      <c r="J174" s="138" t="s">
        <v>511</v>
      </c>
      <c r="K174" s="138"/>
      <c r="L174" s="130">
        <v>0</v>
      </c>
      <c r="M174" s="138"/>
      <c r="N174" s="125">
        <v>0</v>
      </c>
      <c r="O174" s="125">
        <v>0</v>
      </c>
      <c r="P174" s="125" t="str">
        <f t="shared" si="2079"/>
        <v>нет минмакс</v>
      </c>
      <c r="Q174" s="95">
        <v>2294.1909198760986</v>
      </c>
      <c r="R174" s="95">
        <f t="shared" si="2131"/>
        <v>283630.82342428208</v>
      </c>
      <c r="S174" s="114">
        <v>6376.010986328125</v>
      </c>
      <c r="T174" s="114">
        <v>879379.43523437495</v>
      </c>
      <c r="U174" s="131">
        <f t="shared" si="2080"/>
        <v>0</v>
      </c>
      <c r="V174" s="115">
        <f t="shared" si="2108"/>
        <v>9226.4580078125</v>
      </c>
      <c r="W174" s="115">
        <f t="shared" si="2081"/>
        <v>1140667.0035058593</v>
      </c>
      <c r="X174" s="115">
        <f t="shared" si="2082"/>
        <v>0</v>
      </c>
      <c r="Y174" s="132"/>
      <c r="Z174" s="95">
        <v>9226.4580078125</v>
      </c>
      <c r="AA174" s="115">
        <v>0</v>
      </c>
      <c r="AB174" s="115">
        <v>0</v>
      </c>
      <c r="AC174" s="95">
        <v>0</v>
      </c>
      <c r="AD174" s="95">
        <v>0</v>
      </c>
      <c r="AE174" s="95">
        <f t="shared" si="2083"/>
        <v>0</v>
      </c>
      <c r="AF174" s="95">
        <f t="shared" si="2084"/>
        <v>0</v>
      </c>
      <c r="AG174" s="114">
        <v>0</v>
      </c>
      <c r="AH174" s="95">
        <f t="shared" si="2109"/>
        <v>9226.4580078125</v>
      </c>
      <c r="AI174" s="114">
        <f t="shared" si="2085"/>
        <v>1140667.0035058593</v>
      </c>
      <c r="AJ174" s="114">
        <f t="shared" si="2110"/>
        <v>202932</v>
      </c>
      <c r="AK174" s="114">
        <f t="shared" si="2132"/>
        <v>525824</v>
      </c>
      <c r="AL174" s="114">
        <f t="shared" si="2111"/>
        <v>1003698</v>
      </c>
      <c r="AM174" s="114">
        <f t="shared" si="2112"/>
        <v>0</v>
      </c>
      <c r="AN174" s="133" t="str">
        <f t="shared" si="2086"/>
        <v>нет оборота</v>
      </c>
      <c r="AO174" s="133" t="str">
        <f t="shared" si="2087"/>
        <v>нет плана</v>
      </c>
      <c r="AP174" s="139" t="s">
        <v>195</v>
      </c>
      <c r="AQ174" s="134" t="s">
        <v>200</v>
      </c>
      <c r="AR174" s="138" t="s">
        <v>195</v>
      </c>
      <c r="AS174" s="134" t="s">
        <v>191</v>
      </c>
      <c r="AT174" s="115" t="s">
        <v>195</v>
      </c>
      <c r="AU174" s="138"/>
      <c r="AV174" s="97" t="str">
        <f t="shared" si="2088"/>
        <v>Нет планов</v>
      </c>
      <c r="AW174" s="126">
        <f t="shared" si="2089"/>
        <v>1140667.0035058593</v>
      </c>
      <c r="AX174" s="138"/>
      <c r="AY174" s="115">
        <f t="shared" si="2090"/>
        <v>0</v>
      </c>
      <c r="AZ174" s="130" t="s">
        <v>439</v>
      </c>
      <c r="BA174" s="26" t="s">
        <v>196</v>
      </c>
      <c r="BB174" s="26" t="s">
        <v>539</v>
      </c>
      <c r="BC174" s="27" t="s">
        <v>187</v>
      </c>
      <c r="BD174" s="139" t="s">
        <v>187</v>
      </c>
      <c r="BE174" s="29">
        <v>0</v>
      </c>
      <c r="BF174" s="32">
        <f t="shared" si="2091"/>
        <v>0</v>
      </c>
      <c r="BG174" s="32">
        <v>0</v>
      </c>
      <c r="BH174" s="32">
        <f t="shared" si="2092"/>
        <v>0</v>
      </c>
      <c r="BI174" s="99">
        <v>0</v>
      </c>
      <c r="BJ174" s="130" t="s">
        <v>187</v>
      </c>
      <c r="BK174" s="95">
        <v>0</v>
      </c>
      <c r="BL174" s="95">
        <v>0</v>
      </c>
      <c r="BM174" s="95">
        <v>0</v>
      </c>
      <c r="BN174" s="95">
        <v>0</v>
      </c>
      <c r="BO174" s="95">
        <v>0</v>
      </c>
      <c r="BP174" s="95">
        <v>0</v>
      </c>
      <c r="BQ174" s="133">
        <f t="shared" si="2093"/>
        <v>0</v>
      </c>
      <c r="BR174" s="95">
        <f t="shared" si="2094"/>
        <v>9226.4580078125</v>
      </c>
      <c r="BS174" s="133">
        <f t="shared" si="2095"/>
        <v>9226.4580078125</v>
      </c>
      <c r="BT174" s="133">
        <f t="shared" si="2095"/>
        <v>9226.4580078125</v>
      </c>
      <c r="BU174" s="133">
        <f t="shared" si="2095"/>
        <v>9226.4580078125</v>
      </c>
      <c r="BV174" s="133">
        <f t="shared" si="2095"/>
        <v>9226.4580078125</v>
      </c>
      <c r="BW174" s="133">
        <f t="shared" si="2095"/>
        <v>9226.4580078125</v>
      </c>
      <c r="BX174" s="133">
        <f t="shared" ref="BX174:CO175" si="2135">BW174-$BQ174</f>
        <v>9226.4580078125</v>
      </c>
      <c r="BY174" s="133">
        <f t="shared" si="2135"/>
        <v>9226.4580078125</v>
      </c>
      <c r="BZ174" s="133">
        <f t="shared" si="2135"/>
        <v>9226.4580078125</v>
      </c>
      <c r="CA174" s="133">
        <f t="shared" si="2135"/>
        <v>9226.4580078125</v>
      </c>
      <c r="CB174" s="133">
        <f t="shared" si="2135"/>
        <v>9226.4580078125</v>
      </c>
      <c r="CC174" s="133">
        <f t="shared" si="2135"/>
        <v>9226.4580078125</v>
      </c>
      <c r="CD174" s="133">
        <f t="shared" si="2135"/>
        <v>9226.4580078125</v>
      </c>
      <c r="CE174" s="133">
        <f t="shared" si="2135"/>
        <v>9226.4580078125</v>
      </c>
      <c r="CF174" s="133">
        <f t="shared" si="2135"/>
        <v>9226.4580078125</v>
      </c>
      <c r="CG174" s="133">
        <f t="shared" si="2135"/>
        <v>9226.4580078125</v>
      </c>
      <c r="CH174" s="133">
        <f t="shared" si="2135"/>
        <v>9226.4580078125</v>
      </c>
      <c r="CI174" s="133">
        <f t="shared" si="2135"/>
        <v>9226.4580078125</v>
      </c>
      <c r="CJ174" s="133">
        <f t="shared" si="2135"/>
        <v>9226.4580078125</v>
      </c>
      <c r="CK174" s="133">
        <f t="shared" si="2135"/>
        <v>9226.4580078125</v>
      </c>
      <c r="CL174" s="133">
        <f t="shared" si="2135"/>
        <v>9226.4580078125</v>
      </c>
      <c r="CM174" s="133">
        <f t="shared" si="2135"/>
        <v>9226.4580078125</v>
      </c>
      <c r="CN174" s="133">
        <f t="shared" si="2135"/>
        <v>9226.4580078125</v>
      </c>
      <c r="CO174" s="133">
        <f t="shared" si="2135"/>
        <v>9226.4580078125</v>
      </c>
      <c r="CP174" s="100">
        <v>184322</v>
      </c>
      <c r="CQ174" s="100">
        <v>165023</v>
      </c>
      <c r="CR174" s="100">
        <v>128529</v>
      </c>
      <c r="CS174" s="100">
        <v>150667</v>
      </c>
      <c r="CT174" s="100">
        <v>172225</v>
      </c>
      <c r="CU174" s="100">
        <v>202932</v>
      </c>
      <c r="CV174" s="121">
        <f t="shared" si="2097"/>
        <v>167283</v>
      </c>
      <c r="CW174" t="s">
        <v>187</v>
      </c>
      <c r="CX174" t="s">
        <v>187</v>
      </c>
      <c r="CY174" s="4">
        <v>0</v>
      </c>
      <c r="CZ174" s="4">
        <v>0</v>
      </c>
      <c r="DA174" s="136">
        <f t="shared" si="2073"/>
        <v>0</v>
      </c>
      <c r="DB174" s="4">
        <f t="shared" si="2074"/>
        <v>0</v>
      </c>
      <c r="DC174" s="4">
        <f t="shared" si="2075"/>
        <v>0</v>
      </c>
      <c r="DD174" s="136">
        <f t="shared" si="2076"/>
        <v>0</v>
      </c>
      <c r="DE174" s="31">
        <v>0</v>
      </c>
      <c r="DG174" s="31">
        <v>0</v>
      </c>
      <c r="DH174" s="48">
        <f t="shared" si="2114"/>
        <v>0</v>
      </c>
      <c r="DI174" s="62">
        <v>8141.8559999999998</v>
      </c>
      <c r="DJ174" s="62">
        <v>1090287.263</v>
      </c>
      <c r="DK174" s="48">
        <f t="shared" si="2098"/>
        <v>0</v>
      </c>
      <c r="DL174" s="62">
        <v>167012.22300000014</v>
      </c>
      <c r="DM174" s="62">
        <v>22366506.918052752</v>
      </c>
      <c r="DN174" s="62">
        <v>6458.4270000000006</v>
      </c>
      <c r="DO174" s="62">
        <v>889883.821</v>
      </c>
      <c r="DP174" s="48">
        <f t="shared" si="2099"/>
        <v>0</v>
      </c>
      <c r="DQ174" s="62">
        <v>133619.046</v>
      </c>
      <c r="DR174" s="62">
        <v>18409691.777927529</v>
      </c>
      <c r="DS174" s="62">
        <v>5859.607</v>
      </c>
      <c r="DT174" s="62">
        <v>807049.86499999999</v>
      </c>
      <c r="DU174" s="48">
        <f t="shared" si="2100"/>
        <v>0</v>
      </c>
      <c r="DV174" s="62">
        <v>149425.56700000001</v>
      </c>
      <c r="DW174" s="62">
        <v>20582739.40209002</v>
      </c>
      <c r="DX174" s="62">
        <f t="shared" si="2115"/>
        <v>0</v>
      </c>
      <c r="DY174" s="62">
        <f t="shared" si="2101"/>
        <v>0</v>
      </c>
      <c r="DZ174" s="48">
        <f t="shared" si="2116"/>
        <v>0</v>
      </c>
      <c r="EA174" s="62">
        <f t="shared" si="2117"/>
        <v>0</v>
      </c>
      <c r="EB174" s="62">
        <f t="shared" si="2102"/>
        <v>0</v>
      </c>
      <c r="EC174" s="48">
        <f t="shared" si="2118"/>
        <v>0</v>
      </c>
      <c r="ED174" s="62">
        <f t="shared" si="2119"/>
        <v>0</v>
      </c>
      <c r="EE174" s="62">
        <f t="shared" si="2103"/>
        <v>0</v>
      </c>
      <c r="EF174" s="48">
        <f t="shared" si="2120"/>
        <v>0</v>
      </c>
      <c r="EG174" s="62">
        <f t="shared" si="2121"/>
        <v>0</v>
      </c>
      <c r="EH174" s="62">
        <f t="shared" si="2104"/>
        <v>0</v>
      </c>
      <c r="EI174" s="48">
        <f t="shared" si="2122"/>
        <v>0</v>
      </c>
      <c r="EJ174" s="62">
        <f t="shared" si="2123"/>
        <v>0</v>
      </c>
      <c r="EK174" s="62">
        <f t="shared" si="2105"/>
        <v>0</v>
      </c>
      <c r="EL174" s="48">
        <f t="shared" si="2124"/>
        <v>0</v>
      </c>
      <c r="EM174" s="62">
        <f t="shared" si="2125"/>
        <v>0</v>
      </c>
      <c r="EN174" s="62">
        <f t="shared" si="2106"/>
        <v>0</v>
      </c>
      <c r="EO174" s="48">
        <f t="shared" si="2126"/>
        <v>0</v>
      </c>
      <c r="EP174" s="62">
        <f t="shared" ref="EP174:ER182" si="2136">BK174*$FH174</f>
        <v>0</v>
      </c>
      <c r="EQ174" s="62">
        <f t="shared" si="2136"/>
        <v>0</v>
      </c>
      <c r="ER174" s="62">
        <f t="shared" si="2136"/>
        <v>0</v>
      </c>
      <c r="ES174" s="62">
        <f t="shared" si="2134"/>
        <v>0</v>
      </c>
      <c r="ET174" s="62">
        <f t="shared" si="2134"/>
        <v>0</v>
      </c>
      <c r="EU174" s="62">
        <f t="shared" si="2134"/>
        <v>0</v>
      </c>
      <c r="EV174" t="s">
        <v>192</v>
      </c>
      <c r="EW174" s="103">
        <v>0</v>
      </c>
      <c r="EX174" s="31" t="s">
        <v>187</v>
      </c>
      <c r="EY174" s="31" t="e">
        <v>#REF!</v>
      </c>
      <c r="FA174" s="31"/>
      <c r="FB174" s="119"/>
      <c r="FC174" s="119"/>
      <c r="FE174" s="137">
        <v>137.78</v>
      </c>
      <c r="FF174" s="137">
        <v>137.91999999999999</v>
      </c>
      <c r="FG174" s="137">
        <v>134.52000000000001</v>
      </c>
      <c r="FH174" s="106">
        <v>123.63</v>
      </c>
      <c r="FI174" s="107" t="b">
        <f t="shared" si="2107"/>
        <v>1</v>
      </c>
      <c r="FJ174" s="34"/>
      <c r="FK174" s="104" t="s">
        <v>196</v>
      </c>
      <c r="FL174" s="104" t="s">
        <v>539</v>
      </c>
      <c r="FM174" s="104" t="s">
        <v>187</v>
      </c>
      <c r="FN174" s="104" t="s">
        <v>187</v>
      </c>
      <c r="FO174" s="104">
        <v>0</v>
      </c>
      <c r="FP174" s="104"/>
      <c r="FQ174" s="104">
        <v>0</v>
      </c>
      <c r="FR174" s="120" t="b">
        <f t="shared" si="1819"/>
        <v>1</v>
      </c>
      <c r="FS174" s="120" t="b">
        <f t="shared" si="1820"/>
        <v>1</v>
      </c>
      <c r="FT174" s="120" t="b">
        <f t="shared" si="1821"/>
        <v>1</v>
      </c>
      <c r="FU174" s="120" t="b">
        <f t="shared" si="1822"/>
        <v>1</v>
      </c>
      <c r="FV174" s="120" t="b">
        <f t="shared" si="1823"/>
        <v>1</v>
      </c>
      <c r="FW174" s="120"/>
      <c r="FX174" s="120" t="b">
        <f t="shared" si="2127"/>
        <v>1</v>
      </c>
      <c r="FY174" s="104" t="s">
        <v>368</v>
      </c>
      <c r="FZ174" s="104" t="b">
        <f t="shared" si="2128"/>
        <v>1</v>
      </c>
      <c r="GA174" s="120">
        <v>0</v>
      </c>
      <c r="GB174" s="120" t="s">
        <v>193</v>
      </c>
      <c r="GC174" s="8"/>
      <c r="GD174" s="104" t="s">
        <v>368</v>
      </c>
      <c r="GE174" s="104">
        <v>0</v>
      </c>
      <c r="GF174" s="104" t="e">
        <v>#N/A</v>
      </c>
      <c r="GG174" s="104">
        <v>0</v>
      </c>
      <c r="GH174" s="120" t="b">
        <f t="shared" si="2129"/>
        <v>1</v>
      </c>
      <c r="GI174" s="8" t="b">
        <f t="shared" si="2130"/>
        <v>0</v>
      </c>
      <c r="GJ174" s="31" t="s">
        <v>203</v>
      </c>
    </row>
    <row r="175" spans="1:192" hidden="1" x14ac:dyDescent="0.25">
      <c r="A175" s="138">
        <v>110932</v>
      </c>
      <c r="B175" s="138">
        <v>110932</v>
      </c>
      <c r="C175" s="128" t="s">
        <v>214</v>
      </c>
      <c r="D175" s="130"/>
      <c r="E175" s="138" t="s">
        <v>555</v>
      </c>
      <c r="F175" s="124" t="s">
        <v>207</v>
      </c>
      <c r="G175" s="128"/>
      <c r="H175" s="138" t="s">
        <v>227</v>
      </c>
      <c r="I175" s="130" t="s">
        <v>292</v>
      </c>
      <c r="J175" s="138" t="s">
        <v>259</v>
      </c>
      <c r="K175" s="138"/>
      <c r="L175" s="130">
        <v>0</v>
      </c>
      <c r="M175" s="138"/>
      <c r="N175" s="125">
        <v>0</v>
      </c>
      <c r="O175" s="125">
        <v>0</v>
      </c>
      <c r="P175" s="125" t="str">
        <f t="shared" si="2079"/>
        <v>нет минмакс</v>
      </c>
      <c r="Q175" s="95">
        <v>19402</v>
      </c>
      <c r="R175" s="95">
        <f t="shared" si="2131"/>
        <v>636773.64</v>
      </c>
      <c r="S175" s="114">
        <v>26639</v>
      </c>
      <c r="T175" s="114">
        <v>874291.98</v>
      </c>
      <c r="U175" s="131">
        <f t="shared" si="2080"/>
        <v>124</v>
      </c>
      <c r="V175" s="115">
        <f t="shared" si="2108"/>
        <v>19438</v>
      </c>
      <c r="W175" s="115">
        <f t="shared" si="2081"/>
        <v>637955.16</v>
      </c>
      <c r="X175" s="115">
        <f t="shared" si="2082"/>
        <v>90</v>
      </c>
      <c r="Y175" s="132"/>
      <c r="Z175" s="95">
        <v>19438</v>
      </c>
      <c r="AA175" s="115">
        <v>0</v>
      </c>
      <c r="AB175" s="115">
        <v>0</v>
      </c>
      <c r="AC175" s="95">
        <v>0</v>
      </c>
      <c r="AD175" s="95">
        <v>0</v>
      </c>
      <c r="AE175" s="95">
        <f t="shared" si="2083"/>
        <v>0</v>
      </c>
      <c r="AF175" s="95">
        <f t="shared" si="2084"/>
        <v>0</v>
      </c>
      <c r="AG175" s="114">
        <v>0</v>
      </c>
      <c r="AH175" s="95">
        <f t="shared" si="2109"/>
        <v>19438</v>
      </c>
      <c r="AI175" s="114">
        <f t="shared" si="2085"/>
        <v>637955.16</v>
      </c>
      <c r="AJ175" s="114">
        <f t="shared" si="2110"/>
        <v>0</v>
      </c>
      <c r="AK175" s="114">
        <f t="shared" si="2132"/>
        <v>7865</v>
      </c>
      <c r="AL175" s="114">
        <f t="shared" si="2111"/>
        <v>16165</v>
      </c>
      <c r="AM175" s="114">
        <f t="shared" si="2112"/>
        <v>42295</v>
      </c>
      <c r="AN175" s="133">
        <f t="shared" si="2086"/>
        <v>113.37084761792174</v>
      </c>
      <c r="AO175" s="133" t="str">
        <f t="shared" si="2087"/>
        <v>&gt; 90 дней (до 120)</v>
      </c>
      <c r="AP175" s="139" t="s">
        <v>185</v>
      </c>
      <c r="AQ175" s="134" t="s">
        <v>198</v>
      </c>
      <c r="AR175" s="138" t="s">
        <v>185</v>
      </c>
      <c r="AS175" s="134" t="s">
        <v>197</v>
      </c>
      <c r="AT175" s="115" t="s">
        <v>185</v>
      </c>
      <c r="AU175" s="138"/>
      <c r="AV175" s="97" t="str">
        <f t="shared" si="2088"/>
        <v>0-03</v>
      </c>
      <c r="AW175" s="126">
        <f t="shared" si="2089"/>
        <v>0</v>
      </c>
      <c r="AX175" s="138"/>
      <c r="AY175" s="115">
        <f t="shared" si="2090"/>
        <v>0</v>
      </c>
      <c r="AZ175" s="130" t="s">
        <v>439</v>
      </c>
      <c r="BA175" s="129" t="s">
        <v>187</v>
      </c>
      <c r="BB175" s="129" t="s">
        <v>187</v>
      </c>
      <c r="BC175" s="140" t="s">
        <v>187</v>
      </c>
      <c r="BD175" s="139" t="s">
        <v>187</v>
      </c>
      <c r="BE175" s="29">
        <v>0</v>
      </c>
      <c r="BF175" s="32">
        <f t="shared" si="2091"/>
        <v>0</v>
      </c>
      <c r="BG175" s="32">
        <v>0</v>
      </c>
      <c r="BH175" s="32">
        <f t="shared" si="2092"/>
        <v>0</v>
      </c>
      <c r="BI175" s="99">
        <v>0</v>
      </c>
      <c r="BJ175" s="130" t="s">
        <v>187</v>
      </c>
      <c r="BK175" s="95">
        <v>7260</v>
      </c>
      <c r="BL175" s="95">
        <v>8415</v>
      </c>
      <c r="BM175" s="95">
        <v>7867</v>
      </c>
      <c r="BN175" s="95">
        <v>12242</v>
      </c>
      <c r="BO175" s="95">
        <v>2940</v>
      </c>
      <c r="BP175" s="95">
        <v>3571</v>
      </c>
      <c r="BQ175" s="133">
        <f t="shared" si="2093"/>
        <v>7049.166666666667</v>
      </c>
      <c r="BR175" s="95">
        <f t="shared" si="2094"/>
        <v>12178</v>
      </c>
      <c r="BS175" s="133">
        <f t="shared" si="2095"/>
        <v>3763</v>
      </c>
      <c r="BT175" s="133">
        <f t="shared" si="2095"/>
        <v>-4104</v>
      </c>
      <c r="BU175" s="133">
        <f t="shared" si="2095"/>
        <v>-16346</v>
      </c>
      <c r="BV175" s="133">
        <f t="shared" si="2095"/>
        <v>-19286</v>
      </c>
      <c r="BW175" s="133">
        <f t="shared" si="2095"/>
        <v>-22857</v>
      </c>
      <c r="BX175" s="133">
        <f t="shared" si="2135"/>
        <v>-29906.166666666668</v>
      </c>
      <c r="BY175" s="133">
        <f t="shared" si="2135"/>
        <v>-36955.333333333336</v>
      </c>
      <c r="BZ175" s="133">
        <f t="shared" si="2135"/>
        <v>-44004.5</v>
      </c>
      <c r="CA175" s="133">
        <f t="shared" si="2135"/>
        <v>-51053.666666666664</v>
      </c>
      <c r="CB175" s="133">
        <f t="shared" si="2135"/>
        <v>-58102.833333333328</v>
      </c>
      <c r="CC175" s="133">
        <f t="shared" si="2135"/>
        <v>-65151.999999999993</v>
      </c>
      <c r="CD175" s="133">
        <f t="shared" si="2135"/>
        <v>-72201.166666666657</v>
      </c>
      <c r="CE175" s="133">
        <f t="shared" si="2135"/>
        <v>-79250.333333333328</v>
      </c>
      <c r="CF175" s="133">
        <f t="shared" si="2135"/>
        <v>-86299.5</v>
      </c>
      <c r="CG175" s="133">
        <f t="shared" si="2135"/>
        <v>-93348.666666666672</v>
      </c>
      <c r="CH175" s="133">
        <f t="shared" si="2135"/>
        <v>-100397.83333333334</v>
      </c>
      <c r="CI175" s="133">
        <f t="shared" si="2135"/>
        <v>-107447.00000000001</v>
      </c>
      <c r="CJ175" s="133">
        <f t="shared" si="2135"/>
        <v>-114496.16666666669</v>
      </c>
      <c r="CK175" s="133">
        <f t="shared" si="2135"/>
        <v>-121545.33333333336</v>
      </c>
      <c r="CL175" s="133">
        <f t="shared" si="2135"/>
        <v>-128594.50000000003</v>
      </c>
      <c r="CM175" s="133">
        <f t="shared" si="2135"/>
        <v>-135643.66666666669</v>
      </c>
      <c r="CN175" s="133">
        <f t="shared" si="2135"/>
        <v>-142692.83333333334</v>
      </c>
      <c r="CO175" s="133">
        <f t="shared" si="2135"/>
        <v>-149742</v>
      </c>
      <c r="CP175" s="100">
        <v>2031</v>
      </c>
      <c r="CQ175" s="100">
        <v>4427</v>
      </c>
      <c r="CR175" s="100">
        <v>1842</v>
      </c>
      <c r="CS175" s="100">
        <v>408</v>
      </c>
      <c r="CT175" s="100">
        <v>7457</v>
      </c>
      <c r="CU175" s="100">
        <v>0</v>
      </c>
      <c r="CV175" s="121">
        <f t="shared" si="2097"/>
        <v>3233</v>
      </c>
      <c r="CW175" t="s">
        <v>187</v>
      </c>
      <c r="CX175" t="s">
        <v>187</v>
      </c>
      <c r="CY175" s="4">
        <v>0</v>
      </c>
      <c r="CZ175" s="4">
        <v>0</v>
      </c>
      <c r="DA175" s="136">
        <f t="shared" ref="DA175:DA182" si="2137">IFERROR(CZ175/CY175,0)</f>
        <v>0</v>
      </c>
      <c r="DB175" s="4">
        <f t="shared" ref="DB175:DB182" si="2138">CY175*FH175</f>
        <v>0</v>
      </c>
      <c r="DC175" s="4">
        <f t="shared" ref="DC175:DC182" si="2139">CZ175*FH175</f>
        <v>0</v>
      </c>
      <c r="DD175" s="136">
        <f t="shared" ref="DD175:DD182" si="2140">IFERROR(DC175/DB175,0)</f>
        <v>0</v>
      </c>
      <c r="DE175" s="31">
        <v>0</v>
      </c>
      <c r="DG175" s="31">
        <v>0</v>
      </c>
      <c r="DH175" s="48">
        <f t="shared" si="2114"/>
        <v>0</v>
      </c>
      <c r="DI175" s="62">
        <v>32513.903000000002</v>
      </c>
      <c r="DJ175" s="62">
        <v>1067035.034</v>
      </c>
      <c r="DK175" s="48">
        <f t="shared" si="2098"/>
        <v>151</v>
      </c>
      <c r="DL175" s="62">
        <v>4427</v>
      </c>
      <c r="DM175" s="62">
        <v>145280.02077743487</v>
      </c>
      <c r="DN175" s="62">
        <v>27230.322</v>
      </c>
      <c r="DO175" s="62">
        <v>893640.147</v>
      </c>
      <c r="DP175" s="48">
        <f t="shared" si="2099"/>
        <v>127</v>
      </c>
      <c r="DQ175" s="62">
        <v>1927</v>
      </c>
      <c r="DR175" s="62">
        <v>63239.459724761808</v>
      </c>
      <c r="DS175" s="62">
        <v>26757.934999999998</v>
      </c>
      <c r="DT175" s="62">
        <v>878137.41299999994</v>
      </c>
      <c r="DU175" s="48">
        <f t="shared" si="2100"/>
        <v>124</v>
      </c>
      <c r="DV175" s="62">
        <v>408</v>
      </c>
      <c r="DW175" s="62">
        <v>13389.569726775957</v>
      </c>
      <c r="DX175" s="62">
        <f t="shared" si="2115"/>
        <v>0</v>
      </c>
      <c r="DY175" s="62">
        <f t="shared" si="2101"/>
        <v>0</v>
      </c>
      <c r="DZ175" s="48">
        <f t="shared" si="2116"/>
        <v>0</v>
      </c>
      <c r="EA175" s="62">
        <f t="shared" si="2117"/>
        <v>0</v>
      </c>
      <c r="EB175" s="62">
        <f t="shared" si="2102"/>
        <v>0</v>
      </c>
      <c r="EC175" s="48">
        <f t="shared" si="2118"/>
        <v>0</v>
      </c>
      <c r="ED175" s="62">
        <f t="shared" si="2119"/>
        <v>0</v>
      </c>
      <c r="EE175" s="62">
        <f t="shared" si="2103"/>
        <v>0</v>
      </c>
      <c r="EF175" s="48">
        <f t="shared" si="2120"/>
        <v>0</v>
      </c>
      <c r="EG175" s="62">
        <f t="shared" si="2121"/>
        <v>0</v>
      </c>
      <c r="EH175" s="62">
        <f t="shared" si="2104"/>
        <v>0</v>
      </c>
      <c r="EI175" s="48">
        <f t="shared" si="2122"/>
        <v>0</v>
      </c>
      <c r="EJ175" s="62">
        <f t="shared" si="2123"/>
        <v>0</v>
      </c>
      <c r="EK175" s="62">
        <f t="shared" si="2105"/>
        <v>0</v>
      </c>
      <c r="EL175" s="48">
        <f t="shared" si="2124"/>
        <v>0</v>
      </c>
      <c r="EM175" s="62">
        <f t="shared" si="2125"/>
        <v>0</v>
      </c>
      <c r="EN175" s="62">
        <f t="shared" si="2106"/>
        <v>0</v>
      </c>
      <c r="EO175" s="48">
        <f t="shared" si="2126"/>
        <v>0</v>
      </c>
      <c r="EP175" s="62">
        <f t="shared" si="2136"/>
        <v>238273.2</v>
      </c>
      <c r="EQ175" s="62">
        <f t="shared" si="2136"/>
        <v>276180.3</v>
      </c>
      <c r="ER175" s="62">
        <f t="shared" si="2136"/>
        <v>258194.94</v>
      </c>
      <c r="ES175" s="62">
        <f t="shared" si="2134"/>
        <v>401782.44</v>
      </c>
      <c r="ET175" s="62">
        <f t="shared" si="2134"/>
        <v>96490.8</v>
      </c>
      <c r="EU175" s="62">
        <f t="shared" si="2134"/>
        <v>117200.22</v>
      </c>
      <c r="EV175" s="31" t="s">
        <v>192</v>
      </c>
      <c r="EW175" s="103">
        <v>0</v>
      </c>
      <c r="EX175" s="31">
        <v>216</v>
      </c>
      <c r="EY175" s="31">
        <v>1</v>
      </c>
      <c r="FA175" s="31"/>
      <c r="FB175" s="119"/>
      <c r="FC175" s="119"/>
      <c r="FE175" s="137">
        <v>32.82</v>
      </c>
      <c r="FF175" s="137">
        <v>32.82</v>
      </c>
      <c r="FG175" s="137">
        <v>32.82</v>
      </c>
      <c r="FH175" s="106">
        <v>32.82</v>
      </c>
      <c r="FI175" s="107" t="b">
        <f t="shared" si="2107"/>
        <v>1</v>
      </c>
      <c r="FJ175" s="34"/>
      <c r="FK175" s="104" t="s">
        <v>187</v>
      </c>
      <c r="FL175" s="104" t="s">
        <v>187</v>
      </c>
      <c r="FM175" s="104" t="s">
        <v>187</v>
      </c>
      <c r="FN175" s="104" t="s">
        <v>187</v>
      </c>
      <c r="FO175" s="104">
        <v>0</v>
      </c>
      <c r="FP175" s="104"/>
      <c r="FQ175" s="104">
        <v>0</v>
      </c>
      <c r="FR175" s="120" t="b">
        <f t="shared" si="1819"/>
        <v>1</v>
      </c>
      <c r="FS175" s="120" t="b">
        <f t="shared" si="1820"/>
        <v>1</v>
      </c>
      <c r="FT175" s="120" t="b">
        <f t="shared" si="1821"/>
        <v>1</v>
      </c>
      <c r="FU175" s="120" t="b">
        <f t="shared" si="1822"/>
        <v>1</v>
      </c>
      <c r="FV175" s="120" t="b">
        <f t="shared" si="1823"/>
        <v>1</v>
      </c>
      <c r="FW175" s="120"/>
      <c r="FX175" s="120" t="b">
        <f t="shared" si="2127"/>
        <v>1</v>
      </c>
      <c r="FY175" s="104" t="s">
        <v>214</v>
      </c>
      <c r="FZ175" s="104" t="b">
        <f t="shared" si="2128"/>
        <v>1</v>
      </c>
      <c r="GA175" s="120">
        <v>0</v>
      </c>
      <c r="GB175" s="120" t="s">
        <v>207</v>
      </c>
      <c r="GC175" s="8"/>
      <c r="GD175" s="104" t="s">
        <v>214</v>
      </c>
      <c r="GE175" s="104">
        <v>0</v>
      </c>
      <c r="GF175" s="104" t="e">
        <v>#N/A</v>
      </c>
      <c r="GG175" s="104">
        <v>0</v>
      </c>
      <c r="GH175" s="120" t="b">
        <f t="shared" si="2129"/>
        <v>1</v>
      </c>
      <c r="GI175" s="8" t="b">
        <f t="shared" si="2130"/>
        <v>0</v>
      </c>
    </row>
    <row r="176" spans="1:192" ht="30" hidden="1" x14ac:dyDescent="0.25">
      <c r="A176" s="138">
        <v>120550</v>
      </c>
      <c r="B176" s="138">
        <v>120550</v>
      </c>
      <c r="C176" s="128" t="s">
        <v>368</v>
      </c>
      <c r="D176" s="130"/>
      <c r="E176" s="138" t="s">
        <v>556</v>
      </c>
      <c r="F176" s="124">
        <v>0</v>
      </c>
      <c r="G176" s="128"/>
      <c r="H176" s="138" t="s">
        <v>227</v>
      </c>
      <c r="I176" s="130" t="s">
        <v>538</v>
      </c>
      <c r="J176" s="138" t="s">
        <v>511</v>
      </c>
      <c r="K176" s="138"/>
      <c r="L176" s="130">
        <v>0</v>
      </c>
      <c r="M176" s="138"/>
      <c r="N176" s="125">
        <v>0</v>
      </c>
      <c r="O176" s="125">
        <v>0</v>
      </c>
      <c r="P176" s="125" t="str">
        <f t="shared" si="2079"/>
        <v>нет минмакс</v>
      </c>
      <c r="Q176" s="95">
        <v>877.59698486328125</v>
      </c>
      <c r="R176" s="95">
        <f t="shared" si="2131"/>
        <v>115167.05232360838</v>
      </c>
      <c r="S176" s="114">
        <v>5586.0458984375</v>
      </c>
      <c r="T176" s="114">
        <v>820031.53789062507</v>
      </c>
      <c r="U176" s="131">
        <f t="shared" si="2080"/>
        <v>0</v>
      </c>
      <c r="V176" s="115">
        <f t="shared" si="2108"/>
        <v>7338.114013671875</v>
      </c>
      <c r="W176" s="115">
        <f t="shared" si="2081"/>
        <v>962980.70201416011</v>
      </c>
      <c r="X176" s="115">
        <f t="shared" si="2082"/>
        <v>0</v>
      </c>
      <c r="Y176" s="132"/>
      <c r="Z176" s="95">
        <v>7338.114013671875</v>
      </c>
      <c r="AA176" s="115">
        <v>0</v>
      </c>
      <c r="AB176" s="115">
        <v>0</v>
      </c>
      <c r="AC176" s="95">
        <v>0</v>
      </c>
      <c r="AD176" s="95">
        <v>0</v>
      </c>
      <c r="AE176" s="95">
        <f t="shared" si="2083"/>
        <v>0</v>
      </c>
      <c r="AF176" s="95">
        <f t="shared" si="2084"/>
        <v>0</v>
      </c>
      <c r="AG176" s="114">
        <v>0</v>
      </c>
      <c r="AH176" s="95">
        <f t="shared" si="2109"/>
        <v>7338.114013671875</v>
      </c>
      <c r="AI176" s="114">
        <f t="shared" si="2085"/>
        <v>962980.70201416011</v>
      </c>
      <c r="AJ176" s="114">
        <f t="shared" si="2110"/>
        <v>70088</v>
      </c>
      <c r="AK176" s="114">
        <f t="shared" si="2132"/>
        <v>208545</v>
      </c>
      <c r="AL176" s="114">
        <f t="shared" si="2111"/>
        <v>344973</v>
      </c>
      <c r="AM176" s="114">
        <f t="shared" si="2112"/>
        <v>0</v>
      </c>
      <c r="AN176" s="133" t="str">
        <f t="shared" si="2086"/>
        <v>нет оборота</v>
      </c>
      <c r="AO176" s="133" t="str">
        <f t="shared" si="2087"/>
        <v>нет плана</v>
      </c>
      <c r="AP176" s="139" t="s">
        <v>195</v>
      </c>
      <c r="AQ176" s="134" t="s">
        <v>200</v>
      </c>
      <c r="AR176" s="138" t="s">
        <v>185</v>
      </c>
      <c r="AS176" s="134" t="s">
        <v>191</v>
      </c>
      <c r="AT176" s="115" t="s">
        <v>195</v>
      </c>
      <c r="AU176" s="138"/>
      <c r="AV176" s="97" t="str">
        <f t="shared" si="2088"/>
        <v>Нет планов</v>
      </c>
      <c r="AW176" s="126">
        <f t="shared" si="2089"/>
        <v>962980.70201416011</v>
      </c>
      <c r="AX176" s="138"/>
      <c r="AY176" s="115">
        <f t="shared" si="2090"/>
        <v>0</v>
      </c>
      <c r="AZ176" s="130" t="s">
        <v>439</v>
      </c>
      <c r="BA176" s="26" t="s">
        <v>196</v>
      </c>
      <c r="BB176" s="26" t="s">
        <v>539</v>
      </c>
      <c r="BC176" s="27" t="s">
        <v>187</v>
      </c>
      <c r="BD176" s="139" t="s">
        <v>187</v>
      </c>
      <c r="BE176" s="29">
        <v>0</v>
      </c>
      <c r="BF176" s="32">
        <f t="shared" si="2091"/>
        <v>0</v>
      </c>
      <c r="BG176" s="32">
        <v>0</v>
      </c>
      <c r="BH176" s="32">
        <f t="shared" si="2092"/>
        <v>0</v>
      </c>
      <c r="BI176" s="99">
        <v>0</v>
      </c>
      <c r="BJ176" s="130" t="s">
        <v>187</v>
      </c>
      <c r="BK176" s="95">
        <v>0</v>
      </c>
      <c r="BL176" s="95">
        <v>0</v>
      </c>
      <c r="BM176" s="95">
        <v>0</v>
      </c>
      <c r="BN176" s="95">
        <v>0</v>
      </c>
      <c r="BO176" s="95">
        <v>0</v>
      </c>
      <c r="BP176" s="95">
        <v>0</v>
      </c>
      <c r="BQ176" s="133">
        <f t="shared" si="2093"/>
        <v>0</v>
      </c>
      <c r="BR176" s="95">
        <f t="shared" si="2094"/>
        <v>7338.114013671875</v>
      </c>
      <c r="BS176" s="133">
        <f t="shared" ref="BS176:BW182" si="2141">BR176-BL176</f>
        <v>7338.114013671875</v>
      </c>
      <c r="BT176" s="133">
        <f t="shared" si="2141"/>
        <v>7338.114013671875</v>
      </c>
      <c r="BU176" s="133">
        <f t="shared" si="2141"/>
        <v>7338.114013671875</v>
      </c>
      <c r="BV176" s="133">
        <f t="shared" si="2141"/>
        <v>7338.114013671875</v>
      </c>
      <c r="BW176" s="133">
        <f t="shared" si="2141"/>
        <v>7338.114013671875</v>
      </c>
      <c r="BX176" s="133">
        <f t="shared" ref="BX176:CO177" si="2142">BW176-$BQ176</f>
        <v>7338.114013671875</v>
      </c>
      <c r="BY176" s="133">
        <f t="shared" si="2142"/>
        <v>7338.114013671875</v>
      </c>
      <c r="BZ176" s="133">
        <f t="shared" si="2142"/>
        <v>7338.114013671875</v>
      </c>
      <c r="CA176" s="133">
        <f t="shared" si="2142"/>
        <v>7338.114013671875</v>
      </c>
      <c r="CB176" s="133">
        <f t="shared" si="2142"/>
        <v>7338.114013671875</v>
      </c>
      <c r="CC176" s="133">
        <f t="shared" si="2142"/>
        <v>7338.114013671875</v>
      </c>
      <c r="CD176" s="133">
        <f t="shared" si="2142"/>
        <v>7338.114013671875</v>
      </c>
      <c r="CE176" s="133">
        <f t="shared" si="2142"/>
        <v>7338.114013671875</v>
      </c>
      <c r="CF176" s="133">
        <f t="shared" si="2142"/>
        <v>7338.114013671875</v>
      </c>
      <c r="CG176" s="133">
        <f t="shared" si="2142"/>
        <v>7338.114013671875</v>
      </c>
      <c r="CH176" s="133">
        <f t="shared" si="2142"/>
        <v>7338.114013671875</v>
      </c>
      <c r="CI176" s="133">
        <f t="shared" si="2142"/>
        <v>7338.114013671875</v>
      </c>
      <c r="CJ176" s="133">
        <f t="shared" si="2142"/>
        <v>7338.114013671875</v>
      </c>
      <c r="CK176" s="133">
        <f t="shared" si="2142"/>
        <v>7338.114013671875</v>
      </c>
      <c r="CL176" s="133">
        <f t="shared" si="2142"/>
        <v>7338.114013671875</v>
      </c>
      <c r="CM176" s="133">
        <f t="shared" si="2142"/>
        <v>7338.114013671875</v>
      </c>
      <c r="CN176" s="133">
        <f t="shared" si="2142"/>
        <v>7338.114013671875</v>
      </c>
      <c r="CO176" s="133">
        <f t="shared" si="2142"/>
        <v>7338.114013671875</v>
      </c>
      <c r="CP176" s="100">
        <v>24143</v>
      </c>
      <c r="CQ176" s="100">
        <v>53889</v>
      </c>
      <c r="CR176" s="100">
        <v>58396</v>
      </c>
      <c r="CS176" s="100">
        <v>71345</v>
      </c>
      <c r="CT176" s="100">
        <v>67112</v>
      </c>
      <c r="CU176" s="100">
        <v>70088</v>
      </c>
      <c r="CV176" s="121">
        <f t="shared" si="2097"/>
        <v>57495.5</v>
      </c>
      <c r="CW176" t="s">
        <v>187</v>
      </c>
      <c r="CX176" t="s">
        <v>187</v>
      </c>
      <c r="CY176" s="4">
        <v>0</v>
      </c>
      <c r="CZ176" s="4">
        <v>0</v>
      </c>
      <c r="DA176" s="136">
        <f t="shared" si="2137"/>
        <v>0</v>
      </c>
      <c r="DB176" s="4">
        <f t="shared" si="2138"/>
        <v>0</v>
      </c>
      <c r="DC176" s="4">
        <f t="shared" si="2139"/>
        <v>0</v>
      </c>
      <c r="DD176" s="136">
        <f t="shared" si="2140"/>
        <v>0</v>
      </c>
      <c r="DE176" s="31">
        <v>0</v>
      </c>
      <c r="DG176" s="31">
        <v>0</v>
      </c>
      <c r="DH176" s="48">
        <f t="shared" si="2114"/>
        <v>0</v>
      </c>
      <c r="DI176" s="62">
        <v>3874.8159999999998</v>
      </c>
      <c r="DJ176" s="62">
        <v>556030.31799999997</v>
      </c>
      <c r="DK176" s="48">
        <f t="shared" si="2098"/>
        <v>0</v>
      </c>
      <c r="DL176" s="62">
        <v>56462.524000000005</v>
      </c>
      <c r="DM176" s="62">
        <v>8102048.0130506707</v>
      </c>
      <c r="DN176" s="62">
        <v>2329.1759999999999</v>
      </c>
      <c r="DO176" s="62">
        <v>344558.23300000001</v>
      </c>
      <c r="DP176" s="48">
        <f t="shared" si="2099"/>
        <v>0</v>
      </c>
      <c r="DQ176" s="62">
        <v>58395.874000000003</v>
      </c>
      <c r="DR176" s="62">
        <v>8651215.8503466975</v>
      </c>
      <c r="DS176" s="62">
        <v>2388.7380000000003</v>
      </c>
      <c r="DT176" s="62">
        <v>353461.63500000001</v>
      </c>
      <c r="DU176" s="48">
        <f t="shared" si="2100"/>
        <v>0</v>
      </c>
      <c r="DV176" s="62">
        <v>69051.147000000026</v>
      </c>
      <c r="DW176" s="62">
        <v>10226108.623173768</v>
      </c>
      <c r="DX176" s="62">
        <f t="shared" si="2115"/>
        <v>0</v>
      </c>
      <c r="DY176" s="62">
        <f t="shared" si="2101"/>
        <v>0</v>
      </c>
      <c r="DZ176" s="48">
        <f t="shared" si="2116"/>
        <v>0</v>
      </c>
      <c r="EA176" s="62">
        <f t="shared" si="2117"/>
        <v>0</v>
      </c>
      <c r="EB176" s="62">
        <f t="shared" si="2102"/>
        <v>0</v>
      </c>
      <c r="EC176" s="48">
        <f t="shared" si="2118"/>
        <v>0</v>
      </c>
      <c r="ED176" s="62">
        <f t="shared" si="2119"/>
        <v>0</v>
      </c>
      <c r="EE176" s="62">
        <f t="shared" si="2103"/>
        <v>0</v>
      </c>
      <c r="EF176" s="48">
        <f t="shared" si="2120"/>
        <v>0</v>
      </c>
      <c r="EG176" s="62">
        <f t="shared" si="2121"/>
        <v>0</v>
      </c>
      <c r="EH176" s="62">
        <f t="shared" si="2104"/>
        <v>0</v>
      </c>
      <c r="EI176" s="48">
        <f t="shared" si="2122"/>
        <v>0</v>
      </c>
      <c r="EJ176" s="62">
        <f t="shared" si="2123"/>
        <v>0</v>
      </c>
      <c r="EK176" s="62">
        <f t="shared" si="2105"/>
        <v>0</v>
      </c>
      <c r="EL176" s="48">
        <f t="shared" si="2124"/>
        <v>0</v>
      </c>
      <c r="EM176" s="62">
        <f t="shared" si="2125"/>
        <v>0</v>
      </c>
      <c r="EN176" s="62">
        <f t="shared" si="2106"/>
        <v>0</v>
      </c>
      <c r="EO176" s="48">
        <f t="shared" si="2126"/>
        <v>0</v>
      </c>
      <c r="EP176" s="62">
        <f t="shared" si="2136"/>
        <v>0</v>
      </c>
      <c r="EQ176" s="62">
        <f t="shared" si="2136"/>
        <v>0</v>
      </c>
      <c r="ER176" s="62">
        <f t="shared" si="2136"/>
        <v>0</v>
      </c>
      <c r="ES176" s="62">
        <f t="shared" si="2134"/>
        <v>0</v>
      </c>
      <c r="ET176" s="62">
        <f t="shared" si="2134"/>
        <v>0</v>
      </c>
      <c r="EU176" s="62">
        <f t="shared" si="2134"/>
        <v>0</v>
      </c>
      <c r="EV176" t="s">
        <v>192</v>
      </c>
      <c r="EW176" s="103">
        <v>0</v>
      </c>
      <c r="EX176" s="31" t="s">
        <v>187</v>
      </c>
      <c r="EY176" s="31" t="e">
        <v>#REF!</v>
      </c>
      <c r="FA176" s="31"/>
      <c r="FB176" s="119"/>
      <c r="FC176" s="119"/>
      <c r="FE176" s="137">
        <v>148.04</v>
      </c>
      <c r="FF176" s="137">
        <v>146.80000000000001</v>
      </c>
      <c r="FG176" s="137">
        <v>142.79</v>
      </c>
      <c r="FH176" s="106">
        <v>131.22999999999999</v>
      </c>
      <c r="FI176" s="107" t="b">
        <f t="shared" si="2107"/>
        <v>1</v>
      </c>
      <c r="FJ176" s="34"/>
      <c r="FK176" s="104" t="s">
        <v>196</v>
      </c>
      <c r="FL176" s="104" t="s">
        <v>539</v>
      </c>
      <c r="FM176" s="104" t="s">
        <v>187</v>
      </c>
      <c r="FN176" s="104" t="s">
        <v>187</v>
      </c>
      <c r="FO176" s="104">
        <v>0</v>
      </c>
      <c r="FP176" s="104"/>
      <c r="FQ176" s="104">
        <v>0</v>
      </c>
      <c r="FR176" s="120" t="b">
        <f t="shared" si="1819"/>
        <v>1</v>
      </c>
      <c r="FS176" s="120" t="b">
        <f t="shared" si="1820"/>
        <v>1</v>
      </c>
      <c r="FT176" s="120" t="b">
        <f t="shared" si="1821"/>
        <v>1</v>
      </c>
      <c r="FU176" s="120" t="b">
        <f t="shared" si="1822"/>
        <v>1</v>
      </c>
      <c r="FV176" s="120" t="b">
        <f t="shared" si="1823"/>
        <v>1</v>
      </c>
      <c r="FW176" s="120"/>
      <c r="FX176" s="120" t="b">
        <f t="shared" si="2127"/>
        <v>1</v>
      </c>
      <c r="FY176" s="104" t="s">
        <v>368</v>
      </c>
      <c r="FZ176" s="104" t="b">
        <f t="shared" si="2128"/>
        <v>1</v>
      </c>
      <c r="GA176" s="120">
        <v>0</v>
      </c>
      <c r="GB176" s="120">
        <v>0</v>
      </c>
      <c r="GC176" s="8"/>
      <c r="GD176" s="104" t="s">
        <v>368</v>
      </c>
      <c r="GE176" s="104">
        <v>0</v>
      </c>
      <c r="GF176" s="104" t="e">
        <v>#N/A</v>
      </c>
      <c r="GG176" s="104">
        <v>0</v>
      </c>
      <c r="GH176" s="120" t="b">
        <f t="shared" si="2129"/>
        <v>1</v>
      </c>
      <c r="GI176" s="8" t="b">
        <f t="shared" si="2130"/>
        <v>0</v>
      </c>
      <c r="GJ176" s="31" t="s">
        <v>203</v>
      </c>
    </row>
    <row r="177" spans="1:192" hidden="1" x14ac:dyDescent="0.25">
      <c r="A177" s="138">
        <v>34291</v>
      </c>
      <c r="B177" s="138">
        <v>610989</v>
      </c>
      <c r="C177" s="128" t="s">
        <v>368</v>
      </c>
      <c r="D177" s="130"/>
      <c r="E177" s="138" t="s">
        <v>557</v>
      </c>
      <c r="F177" s="124" t="s">
        <v>193</v>
      </c>
      <c r="G177" s="128"/>
      <c r="H177" s="138" t="s">
        <v>227</v>
      </c>
      <c r="I177" s="130" t="s">
        <v>292</v>
      </c>
      <c r="J177" s="138" t="s">
        <v>259</v>
      </c>
      <c r="K177" s="138"/>
      <c r="L177" s="130">
        <v>0</v>
      </c>
      <c r="M177" s="138"/>
      <c r="N177" s="125">
        <v>0</v>
      </c>
      <c r="O177" s="125">
        <v>0</v>
      </c>
      <c r="P177" s="125" t="str">
        <f t="shared" si="2079"/>
        <v>нет минмакс</v>
      </c>
      <c r="Q177" s="95">
        <v>5987</v>
      </c>
      <c r="R177" s="95">
        <f t="shared" si="2131"/>
        <v>176257.28</v>
      </c>
      <c r="S177" s="114">
        <v>27213</v>
      </c>
      <c r="T177" s="114">
        <v>811219.52999999991</v>
      </c>
      <c r="U177" s="131">
        <f t="shared" si="2080"/>
        <v>120</v>
      </c>
      <c r="V177" s="115">
        <f t="shared" si="2108"/>
        <v>23518</v>
      </c>
      <c r="W177" s="115">
        <f t="shared" si="2081"/>
        <v>692369.92000000004</v>
      </c>
      <c r="X177" s="115">
        <f t="shared" si="2082"/>
        <v>104</v>
      </c>
      <c r="Y177" s="132"/>
      <c r="Z177" s="95">
        <v>23518</v>
      </c>
      <c r="AA177" s="115">
        <v>0</v>
      </c>
      <c r="AB177" s="115">
        <v>0</v>
      </c>
      <c r="AC177" s="95">
        <v>0</v>
      </c>
      <c r="AD177" s="95">
        <v>0</v>
      </c>
      <c r="AE177" s="95">
        <f t="shared" si="2083"/>
        <v>0</v>
      </c>
      <c r="AF177" s="95">
        <f t="shared" si="2084"/>
        <v>0</v>
      </c>
      <c r="AG177" s="114">
        <v>0</v>
      </c>
      <c r="AH177" s="95">
        <f t="shared" si="2109"/>
        <v>23518</v>
      </c>
      <c r="AI177" s="114">
        <f t="shared" si="2085"/>
        <v>692369.92000000004</v>
      </c>
      <c r="AJ177" s="114">
        <f t="shared" si="2110"/>
        <v>31479</v>
      </c>
      <c r="AK177" s="114">
        <f t="shared" si="2132"/>
        <v>81610</v>
      </c>
      <c r="AL177" s="114">
        <f t="shared" si="2111"/>
        <v>179075</v>
      </c>
      <c r="AM177" s="114">
        <f t="shared" si="2112"/>
        <v>263565</v>
      </c>
      <c r="AN177" s="133">
        <f t="shared" si="2086"/>
        <v>18.584941096124293</v>
      </c>
      <c r="AO177" s="133" t="str">
        <f t="shared" si="2087"/>
        <v>&lt; 30 дней</v>
      </c>
      <c r="AP177" s="139" t="s">
        <v>185</v>
      </c>
      <c r="AQ177" s="134" t="s">
        <v>190</v>
      </c>
      <c r="AR177" s="138" t="s">
        <v>185</v>
      </c>
      <c r="AS177" s="134" t="s">
        <v>190</v>
      </c>
      <c r="AT177" s="115" t="s">
        <v>185</v>
      </c>
      <c r="AU177" s="138"/>
      <c r="AV177" s="97" t="str">
        <f t="shared" si="2088"/>
        <v>0-01</v>
      </c>
      <c r="AW177" s="126">
        <f t="shared" si="2089"/>
        <v>0</v>
      </c>
      <c r="AX177" s="138"/>
      <c r="AY177" s="115">
        <f t="shared" si="2090"/>
        <v>0</v>
      </c>
      <c r="AZ177" s="130" t="s">
        <v>439</v>
      </c>
      <c r="BA177" s="129" t="s">
        <v>187</v>
      </c>
      <c r="BB177" s="129" t="s">
        <v>187</v>
      </c>
      <c r="BC177" s="140" t="s">
        <v>187</v>
      </c>
      <c r="BD177" s="139" t="s">
        <v>187</v>
      </c>
      <c r="BE177" s="29">
        <v>0</v>
      </c>
      <c r="BF177" s="32">
        <f t="shared" si="2091"/>
        <v>0</v>
      </c>
      <c r="BG177" s="32">
        <v>0</v>
      </c>
      <c r="BH177" s="32">
        <f t="shared" si="2092"/>
        <v>0</v>
      </c>
      <c r="BI177" s="99">
        <v>0</v>
      </c>
      <c r="BJ177" s="130" t="s">
        <v>187</v>
      </c>
      <c r="BK177" s="95">
        <v>34544</v>
      </c>
      <c r="BL177" s="95">
        <v>44981</v>
      </c>
      <c r="BM177" s="95">
        <v>45518</v>
      </c>
      <c r="BN177" s="95">
        <v>45816</v>
      </c>
      <c r="BO177" s="95">
        <v>46353</v>
      </c>
      <c r="BP177" s="95">
        <v>46353</v>
      </c>
      <c r="BQ177" s="133">
        <f t="shared" si="2093"/>
        <v>43927.5</v>
      </c>
      <c r="BR177" s="95">
        <f t="shared" si="2094"/>
        <v>-11026</v>
      </c>
      <c r="BS177" s="133">
        <f t="shared" si="2141"/>
        <v>-56007</v>
      </c>
      <c r="BT177" s="133">
        <f t="shared" si="2141"/>
        <v>-101525</v>
      </c>
      <c r="BU177" s="133">
        <f t="shared" si="2141"/>
        <v>-147341</v>
      </c>
      <c r="BV177" s="133">
        <f t="shared" si="2141"/>
        <v>-193694</v>
      </c>
      <c r="BW177" s="133">
        <f t="shared" si="2141"/>
        <v>-240047</v>
      </c>
      <c r="BX177" s="133">
        <f t="shared" si="2142"/>
        <v>-283974.5</v>
      </c>
      <c r="BY177" s="133">
        <f t="shared" si="2142"/>
        <v>-327902</v>
      </c>
      <c r="BZ177" s="133">
        <f t="shared" si="2142"/>
        <v>-371829.5</v>
      </c>
      <c r="CA177" s="133">
        <f t="shared" si="2142"/>
        <v>-415757</v>
      </c>
      <c r="CB177" s="133">
        <f t="shared" si="2142"/>
        <v>-459684.5</v>
      </c>
      <c r="CC177" s="133">
        <f t="shared" si="2142"/>
        <v>-503612</v>
      </c>
      <c r="CD177" s="133">
        <f t="shared" si="2142"/>
        <v>-547539.5</v>
      </c>
      <c r="CE177" s="133">
        <f t="shared" si="2142"/>
        <v>-591467</v>
      </c>
      <c r="CF177" s="133">
        <f t="shared" si="2142"/>
        <v>-635394.5</v>
      </c>
      <c r="CG177" s="133">
        <f t="shared" si="2142"/>
        <v>-679322</v>
      </c>
      <c r="CH177" s="133">
        <f t="shared" si="2142"/>
        <v>-723249.5</v>
      </c>
      <c r="CI177" s="133">
        <f t="shared" si="2142"/>
        <v>-767177</v>
      </c>
      <c r="CJ177" s="133">
        <f t="shared" si="2142"/>
        <v>-811104.5</v>
      </c>
      <c r="CK177" s="133">
        <f t="shared" si="2142"/>
        <v>-855032</v>
      </c>
      <c r="CL177" s="133">
        <f t="shared" si="2142"/>
        <v>-898959.5</v>
      </c>
      <c r="CM177" s="133">
        <f t="shared" si="2142"/>
        <v>-942887</v>
      </c>
      <c r="CN177" s="133">
        <f t="shared" si="2142"/>
        <v>-986814.5</v>
      </c>
      <c r="CO177" s="133">
        <f t="shared" si="2142"/>
        <v>-1030742</v>
      </c>
      <c r="CP177" s="100">
        <v>26591</v>
      </c>
      <c r="CQ177" s="100">
        <v>39355</v>
      </c>
      <c r="CR177" s="100">
        <v>31519</v>
      </c>
      <c r="CS177" s="100">
        <v>18424</v>
      </c>
      <c r="CT177" s="100">
        <v>31707</v>
      </c>
      <c r="CU177" s="100">
        <v>31479</v>
      </c>
      <c r="CV177" s="121">
        <f t="shared" si="2097"/>
        <v>29845.833333333332</v>
      </c>
      <c r="CW177" t="s">
        <v>187</v>
      </c>
      <c r="CX177" t="s">
        <v>187</v>
      </c>
      <c r="CY177" s="4">
        <v>0</v>
      </c>
      <c r="CZ177" s="4">
        <v>0</v>
      </c>
      <c r="DA177" s="136">
        <f t="shared" si="2137"/>
        <v>0</v>
      </c>
      <c r="DB177" s="4">
        <f t="shared" si="2138"/>
        <v>0</v>
      </c>
      <c r="DC177" s="4">
        <f t="shared" si="2139"/>
        <v>0</v>
      </c>
      <c r="DD177" s="136">
        <f t="shared" si="2140"/>
        <v>0</v>
      </c>
      <c r="DE177" s="31">
        <v>0</v>
      </c>
      <c r="DG177" s="31">
        <v>0</v>
      </c>
      <c r="DH177" s="48">
        <f t="shared" si="2114"/>
        <v>0</v>
      </c>
      <c r="DI177" s="62">
        <v>13594.547999999999</v>
      </c>
      <c r="DJ177" s="62">
        <v>400122.935</v>
      </c>
      <c r="DK177" s="48">
        <f t="shared" si="2098"/>
        <v>60</v>
      </c>
      <c r="DL177" s="62">
        <v>39355</v>
      </c>
      <c r="DM177" s="62">
        <v>1157846.4945604582</v>
      </c>
      <c r="DN177" s="62">
        <v>15234.822</v>
      </c>
      <c r="DO177" s="62">
        <v>454850.40700000001</v>
      </c>
      <c r="DP177" s="48">
        <f t="shared" si="2099"/>
        <v>67</v>
      </c>
      <c r="DQ177" s="62">
        <v>31519</v>
      </c>
      <c r="DR177" s="62">
        <v>940934.54656084406</v>
      </c>
      <c r="DS177" s="62">
        <v>27998.321999999996</v>
      </c>
      <c r="DT177" s="62">
        <v>835911.15899999999</v>
      </c>
      <c r="DU177" s="48">
        <f t="shared" si="2100"/>
        <v>123</v>
      </c>
      <c r="DV177" s="62">
        <v>18424</v>
      </c>
      <c r="DW177" s="62">
        <v>550053.69413074793</v>
      </c>
      <c r="DX177" s="62">
        <f t="shared" si="2115"/>
        <v>0</v>
      </c>
      <c r="DY177" s="62">
        <f t="shared" si="2101"/>
        <v>0</v>
      </c>
      <c r="DZ177" s="48">
        <f t="shared" si="2116"/>
        <v>0</v>
      </c>
      <c r="EA177" s="62">
        <f t="shared" si="2117"/>
        <v>0</v>
      </c>
      <c r="EB177" s="62">
        <f t="shared" si="2102"/>
        <v>0</v>
      </c>
      <c r="EC177" s="48">
        <f t="shared" si="2118"/>
        <v>0</v>
      </c>
      <c r="ED177" s="62">
        <f t="shared" si="2119"/>
        <v>0</v>
      </c>
      <c r="EE177" s="62">
        <f t="shared" si="2103"/>
        <v>0</v>
      </c>
      <c r="EF177" s="48">
        <f t="shared" si="2120"/>
        <v>0</v>
      </c>
      <c r="EG177" s="62">
        <f t="shared" si="2121"/>
        <v>0</v>
      </c>
      <c r="EH177" s="62">
        <f t="shared" si="2104"/>
        <v>0</v>
      </c>
      <c r="EI177" s="48">
        <f t="shared" si="2122"/>
        <v>0</v>
      </c>
      <c r="EJ177" s="62">
        <f t="shared" si="2123"/>
        <v>0</v>
      </c>
      <c r="EK177" s="62">
        <f t="shared" si="2105"/>
        <v>0</v>
      </c>
      <c r="EL177" s="48">
        <f t="shared" si="2124"/>
        <v>0</v>
      </c>
      <c r="EM177" s="62">
        <f t="shared" si="2125"/>
        <v>0</v>
      </c>
      <c r="EN177" s="62">
        <f t="shared" si="2106"/>
        <v>0</v>
      </c>
      <c r="EO177" s="48">
        <f t="shared" si="2126"/>
        <v>0</v>
      </c>
      <c r="EP177" s="62">
        <f t="shared" si="2136"/>
        <v>1016975.36</v>
      </c>
      <c r="EQ177" s="62">
        <f t="shared" si="2136"/>
        <v>1324240.6400000001</v>
      </c>
      <c r="ER177" s="62">
        <f t="shared" si="2136"/>
        <v>1340049.9200000002</v>
      </c>
      <c r="ES177" s="62">
        <f t="shared" si="2134"/>
        <v>1348823.04</v>
      </c>
      <c r="ET177" s="62">
        <f t="shared" si="2134"/>
        <v>1364632.32</v>
      </c>
      <c r="EU177" s="62">
        <f t="shared" si="2134"/>
        <v>1364632.32</v>
      </c>
      <c r="EV177" s="31" t="s">
        <v>192</v>
      </c>
      <c r="EW177" s="103">
        <v>0</v>
      </c>
      <c r="EX177" s="31">
        <v>228</v>
      </c>
      <c r="EY177" s="31">
        <v>1</v>
      </c>
      <c r="FA177" s="31"/>
      <c r="FB177" s="119"/>
      <c r="FC177" s="119"/>
      <c r="FE177" s="137">
        <v>29.89</v>
      </c>
      <c r="FF177" s="137">
        <v>29.81</v>
      </c>
      <c r="FG177" s="137">
        <v>29.69</v>
      </c>
      <c r="FH177" s="106">
        <v>29.44</v>
      </c>
      <c r="FI177" s="107" t="b">
        <f t="shared" si="2107"/>
        <v>1</v>
      </c>
      <c r="FJ177" s="34"/>
      <c r="FK177" s="104" t="s">
        <v>187</v>
      </c>
      <c r="FL177" s="104" t="s">
        <v>187</v>
      </c>
      <c r="FM177" s="104" t="s">
        <v>187</v>
      </c>
      <c r="FN177" s="104" t="s">
        <v>187</v>
      </c>
      <c r="FO177" s="104">
        <v>0</v>
      </c>
      <c r="FP177" s="104"/>
      <c r="FQ177" s="104">
        <v>0</v>
      </c>
      <c r="FR177" s="120" t="b">
        <f t="shared" si="1819"/>
        <v>1</v>
      </c>
      <c r="FS177" s="120" t="b">
        <f t="shared" si="1820"/>
        <v>1</v>
      </c>
      <c r="FT177" s="120" t="b">
        <f t="shared" si="1821"/>
        <v>1</v>
      </c>
      <c r="FU177" s="120" t="b">
        <f t="shared" si="1822"/>
        <v>1</v>
      </c>
      <c r="FV177" s="120" t="b">
        <f t="shared" si="1823"/>
        <v>1</v>
      </c>
      <c r="FW177" s="120"/>
      <c r="FX177" s="120" t="b">
        <f t="shared" si="2127"/>
        <v>1</v>
      </c>
      <c r="FY177" s="104" t="s">
        <v>368</v>
      </c>
      <c r="FZ177" s="104" t="b">
        <f t="shared" si="2128"/>
        <v>1</v>
      </c>
      <c r="GA177" s="120">
        <v>0</v>
      </c>
      <c r="GB177" s="120" t="s">
        <v>193</v>
      </c>
      <c r="GC177" s="8"/>
      <c r="GD177" s="104" t="s">
        <v>368</v>
      </c>
      <c r="GE177" s="104">
        <v>0</v>
      </c>
      <c r="GF177" s="104" t="e">
        <v>#N/A</v>
      </c>
      <c r="GG177" s="104">
        <v>0</v>
      </c>
      <c r="GH177" s="120" t="b">
        <f t="shared" si="2129"/>
        <v>1</v>
      </c>
      <c r="GI177" s="8" t="b">
        <f t="shared" si="2130"/>
        <v>0</v>
      </c>
      <c r="GJ177" s="31" t="s">
        <v>203</v>
      </c>
    </row>
    <row r="178" spans="1:192" hidden="1" x14ac:dyDescent="0.25">
      <c r="A178" s="130">
        <v>169760</v>
      </c>
      <c r="B178" s="130">
        <v>0</v>
      </c>
      <c r="C178" s="128" t="s">
        <v>368</v>
      </c>
      <c r="D178" s="130"/>
      <c r="E178" s="130" t="s">
        <v>558</v>
      </c>
      <c r="F178" s="109">
        <v>0</v>
      </c>
      <c r="G178" s="128"/>
      <c r="H178" s="130" t="s">
        <v>188</v>
      </c>
      <c r="I178" s="130" t="s">
        <v>559</v>
      </c>
      <c r="J178" s="130" t="s">
        <v>511</v>
      </c>
      <c r="K178" s="130"/>
      <c r="L178" s="130">
        <v>0</v>
      </c>
      <c r="M178" s="130"/>
      <c r="N178" s="111">
        <v>290.12393333333335</v>
      </c>
      <c r="O178" s="111">
        <v>22290.123933333336</v>
      </c>
      <c r="P178" s="111" t="str">
        <f t="shared" si="2079"/>
        <v>в диапазоне</v>
      </c>
      <c r="Q178" s="95">
        <v>0</v>
      </c>
      <c r="R178" s="95">
        <f t="shared" si="2131"/>
        <v>0</v>
      </c>
      <c r="S178" s="131">
        <v>6380.8017578125</v>
      </c>
      <c r="T178" s="131">
        <v>1046451.48828125</v>
      </c>
      <c r="U178" s="131">
        <f t="shared" si="2080"/>
        <v>9</v>
      </c>
      <c r="V178" s="113">
        <f t="shared" si="2108"/>
        <v>0</v>
      </c>
      <c r="W178" s="113">
        <f t="shared" si="2081"/>
        <v>0</v>
      </c>
      <c r="X178" s="113">
        <f t="shared" si="2082"/>
        <v>0</v>
      </c>
      <c r="Y178" s="132"/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f t="shared" si="2083"/>
        <v>0</v>
      </c>
      <c r="AF178" s="95">
        <f t="shared" si="2084"/>
        <v>0</v>
      </c>
      <c r="AG178" s="114">
        <v>0</v>
      </c>
      <c r="AH178" s="95">
        <f t="shared" si="2109"/>
        <v>0</v>
      </c>
      <c r="AI178" s="114">
        <f t="shared" si="2085"/>
        <v>0</v>
      </c>
      <c r="AJ178" s="133">
        <f t="shared" si="2110"/>
        <v>4894</v>
      </c>
      <c r="AK178" s="133">
        <f t="shared" si="2132"/>
        <v>46208</v>
      </c>
      <c r="AL178" s="133">
        <f t="shared" si="2111"/>
        <v>46208</v>
      </c>
      <c r="AM178" s="133">
        <f t="shared" si="2112"/>
        <v>79655.44</v>
      </c>
      <c r="AN178" s="133">
        <f t="shared" si="2086"/>
        <v>14.418906184012666</v>
      </c>
      <c r="AO178" s="133" t="str">
        <f t="shared" si="2087"/>
        <v>&lt; 30 дней</v>
      </c>
      <c r="AP178" s="29" t="s">
        <v>185</v>
      </c>
      <c r="AQ178" s="134" t="s">
        <v>186</v>
      </c>
      <c r="AR178" s="29" t="s">
        <v>185</v>
      </c>
      <c r="AS178" s="134" t="s">
        <v>191</v>
      </c>
      <c r="AT178" s="25" t="s">
        <v>185</v>
      </c>
      <c r="AU178" s="14"/>
      <c r="AV178" s="97" t="str">
        <f t="shared" si="2088"/>
        <v>нет остатка</v>
      </c>
      <c r="AW178" s="117">
        <f t="shared" si="2089"/>
        <v>0</v>
      </c>
      <c r="AX178" s="14"/>
      <c r="AY178" s="25">
        <f t="shared" si="2090"/>
        <v>0</v>
      </c>
      <c r="AZ178" s="130" t="s">
        <v>439</v>
      </c>
      <c r="BA178" s="26" t="s">
        <v>187</v>
      </c>
      <c r="BB178" s="26" t="s">
        <v>187</v>
      </c>
      <c r="BC178" s="27" t="s">
        <v>187</v>
      </c>
      <c r="BD178" s="28" t="s">
        <v>187</v>
      </c>
      <c r="BE178" s="29">
        <v>0</v>
      </c>
      <c r="BF178" s="32">
        <f t="shared" si="2091"/>
        <v>0</v>
      </c>
      <c r="BG178" s="32">
        <v>0</v>
      </c>
      <c r="BH178" s="32">
        <f t="shared" si="2092"/>
        <v>0</v>
      </c>
      <c r="BI178" s="99">
        <v>0</v>
      </c>
      <c r="BJ178" s="130" t="s">
        <v>187</v>
      </c>
      <c r="BK178" s="95">
        <v>5925.14</v>
      </c>
      <c r="BL178" s="95">
        <v>12231.38</v>
      </c>
      <c r="BM178" s="95">
        <v>15315.4</v>
      </c>
      <c r="BN178" s="95">
        <v>15527.92</v>
      </c>
      <c r="BO178" s="95">
        <v>15374.46</v>
      </c>
      <c r="BP178" s="95">
        <v>15281.14</v>
      </c>
      <c r="BQ178" s="133">
        <f t="shared" si="2093"/>
        <v>13275.906666666668</v>
      </c>
      <c r="BR178" s="95">
        <f t="shared" si="2094"/>
        <v>-5925.14</v>
      </c>
      <c r="BS178" s="133">
        <f t="shared" si="2141"/>
        <v>-18156.52</v>
      </c>
      <c r="BT178" s="133">
        <f t="shared" si="2141"/>
        <v>-33471.919999999998</v>
      </c>
      <c r="BU178" s="133">
        <f t="shared" si="2141"/>
        <v>-48999.839999999997</v>
      </c>
      <c r="BV178" s="133">
        <f t="shared" si="2141"/>
        <v>-64374.299999999996</v>
      </c>
      <c r="BW178" s="133">
        <f t="shared" si="2141"/>
        <v>-79655.44</v>
      </c>
      <c r="BX178" s="133">
        <f t="shared" ref="BX178:CO181" si="2143">BW178-$BQ178</f>
        <v>-92931.346666666665</v>
      </c>
      <c r="BY178" s="133">
        <f t="shared" si="2143"/>
        <v>-106207.25333333333</v>
      </c>
      <c r="BZ178" s="133">
        <f t="shared" si="2143"/>
        <v>-119483.15999999999</v>
      </c>
      <c r="CA178" s="133">
        <f t="shared" si="2143"/>
        <v>-132759.06666666665</v>
      </c>
      <c r="CB178" s="133">
        <f t="shared" si="2143"/>
        <v>-146034.97333333333</v>
      </c>
      <c r="CC178" s="133">
        <f t="shared" si="2143"/>
        <v>-159310.88</v>
      </c>
      <c r="CD178" s="133">
        <f t="shared" si="2143"/>
        <v>-172586.78666666668</v>
      </c>
      <c r="CE178" s="133">
        <f t="shared" si="2143"/>
        <v>-185862.69333333336</v>
      </c>
      <c r="CF178" s="133">
        <f t="shared" si="2143"/>
        <v>-199138.60000000003</v>
      </c>
      <c r="CG178" s="133">
        <f t="shared" si="2143"/>
        <v>-212414.50666666671</v>
      </c>
      <c r="CH178" s="133">
        <f t="shared" si="2143"/>
        <v>-225690.41333333339</v>
      </c>
      <c r="CI178" s="133">
        <f t="shared" si="2143"/>
        <v>-238966.32000000007</v>
      </c>
      <c r="CJ178" s="133">
        <f t="shared" si="2143"/>
        <v>-252242.22666666674</v>
      </c>
      <c r="CK178" s="133">
        <f t="shared" si="2143"/>
        <v>-265518.13333333342</v>
      </c>
      <c r="CL178" s="133">
        <f t="shared" si="2143"/>
        <v>-278794.0400000001</v>
      </c>
      <c r="CM178" s="133">
        <f t="shared" si="2143"/>
        <v>-292069.94666666677</v>
      </c>
      <c r="CN178" s="133">
        <f t="shared" si="2143"/>
        <v>-305345.85333333345</v>
      </c>
      <c r="CO178" s="133">
        <f t="shared" si="2143"/>
        <v>-318621.76000000013</v>
      </c>
      <c r="CP178" s="100">
        <v>0</v>
      </c>
      <c r="CQ178" s="100">
        <v>0</v>
      </c>
      <c r="CR178" s="100">
        <v>0</v>
      </c>
      <c r="CS178" s="100">
        <v>14994</v>
      </c>
      <c r="CT178" s="100">
        <v>26320</v>
      </c>
      <c r="CU178" s="100">
        <v>4894</v>
      </c>
      <c r="CV178" s="121">
        <f t="shared" si="2097"/>
        <v>15402.666666666666</v>
      </c>
      <c r="CW178" t="s">
        <v>187</v>
      </c>
      <c r="CX178" t="s">
        <v>187</v>
      </c>
      <c r="CY178" s="4">
        <v>0</v>
      </c>
      <c r="CZ178" s="4">
        <v>0</v>
      </c>
      <c r="DA178" s="136">
        <f t="shared" si="2137"/>
        <v>0</v>
      </c>
      <c r="DB178" s="4">
        <f t="shared" si="2138"/>
        <v>0</v>
      </c>
      <c r="DC178" s="4">
        <f t="shared" si="2139"/>
        <v>0</v>
      </c>
      <c r="DD178" s="136">
        <f t="shared" si="2140"/>
        <v>0</v>
      </c>
      <c r="DE178" s="31">
        <v>0</v>
      </c>
      <c r="DF178" s="31">
        <v>30</v>
      </c>
      <c r="DG178" s="31">
        <v>15750</v>
      </c>
      <c r="DH178" s="48">
        <f t="shared" si="2114"/>
        <v>21</v>
      </c>
      <c r="DI178" s="62">
        <v>0</v>
      </c>
      <c r="DJ178" s="62">
        <v>0</v>
      </c>
      <c r="DK178" s="48">
        <f t="shared" si="2098"/>
        <v>0</v>
      </c>
      <c r="DL178" s="62">
        <v>0</v>
      </c>
      <c r="DM178" s="62">
        <v>0</v>
      </c>
      <c r="DN178" s="62">
        <v>0</v>
      </c>
      <c r="DO178" s="62">
        <v>0</v>
      </c>
      <c r="DP178" s="48">
        <f t="shared" si="2099"/>
        <v>0</v>
      </c>
      <c r="DQ178" s="62">
        <v>0</v>
      </c>
      <c r="DR178" s="62">
        <v>0</v>
      </c>
      <c r="DS178" s="62">
        <v>7086.1679999999997</v>
      </c>
      <c r="DT178" s="62">
        <v>0</v>
      </c>
      <c r="DU178" s="48">
        <f t="shared" si="2100"/>
        <v>10.5</v>
      </c>
      <c r="DV178" s="62">
        <v>14994.198</v>
      </c>
      <c r="DW178" s="62">
        <v>2459048.530508168</v>
      </c>
      <c r="DX178" s="62">
        <f t="shared" si="2115"/>
        <v>5925.14</v>
      </c>
      <c r="DY178" s="62">
        <f t="shared" si="2101"/>
        <v>948614.91399999999</v>
      </c>
      <c r="DZ178" s="48">
        <f t="shared" si="2116"/>
        <v>9</v>
      </c>
      <c r="EA178" s="62">
        <f t="shared" si="2117"/>
        <v>12231.38</v>
      </c>
      <c r="EB178" s="62">
        <f t="shared" si="2102"/>
        <v>1958243.9379999998</v>
      </c>
      <c r="EC178" s="48">
        <f t="shared" si="2118"/>
        <v>16.5</v>
      </c>
      <c r="ED178" s="62">
        <f t="shared" si="2119"/>
        <v>15315.4</v>
      </c>
      <c r="EE178" s="62">
        <f t="shared" si="2103"/>
        <v>2451995.54</v>
      </c>
      <c r="EF178" s="48">
        <f t="shared" si="2120"/>
        <v>21</v>
      </c>
      <c r="EG178" s="62">
        <f t="shared" si="2121"/>
        <v>15527.92</v>
      </c>
      <c r="EH178" s="62">
        <f t="shared" si="2104"/>
        <v>2486019.9920000001</v>
      </c>
      <c r="EI178" s="48">
        <f t="shared" si="2122"/>
        <v>21</v>
      </c>
      <c r="EJ178" s="62">
        <f t="shared" si="2123"/>
        <v>15374.46</v>
      </c>
      <c r="EK178" s="62">
        <f t="shared" si="2105"/>
        <v>2461451.0459999996</v>
      </c>
      <c r="EL178" s="48">
        <f t="shared" si="2124"/>
        <v>21</v>
      </c>
      <c r="EM178" s="62">
        <f t="shared" si="2125"/>
        <v>15281.139999999998</v>
      </c>
      <c r="EN178" s="62">
        <f t="shared" si="2106"/>
        <v>2446510.5139999995</v>
      </c>
      <c r="EO178" s="48">
        <f t="shared" si="2126"/>
        <v>21</v>
      </c>
      <c r="EP178" s="62">
        <f t="shared" si="2136"/>
        <v>948614.91399999999</v>
      </c>
      <c r="EQ178" s="62">
        <f t="shared" si="2136"/>
        <v>1958243.9379999998</v>
      </c>
      <c r="ER178" s="62">
        <f t="shared" si="2136"/>
        <v>2451995.54</v>
      </c>
      <c r="ES178" s="62">
        <f t="shared" si="2134"/>
        <v>2486019.9920000001</v>
      </c>
      <c r="ET178" s="62">
        <f t="shared" si="2134"/>
        <v>2461451.0459999996</v>
      </c>
      <c r="EU178" s="62">
        <f t="shared" si="2134"/>
        <v>2446510.514</v>
      </c>
      <c r="EV178" s="31" t="s">
        <v>192</v>
      </c>
      <c r="EW178" s="103">
        <v>0</v>
      </c>
      <c r="EX178" s="31">
        <v>1125</v>
      </c>
      <c r="EY178" s="31">
        <v>1.5</v>
      </c>
      <c r="FA178" s="31"/>
      <c r="FB178" s="119"/>
      <c r="FC178" s="119"/>
      <c r="FE178" s="137">
        <v>124.27</v>
      </c>
      <c r="FF178" s="137">
        <v>164</v>
      </c>
      <c r="FG178" s="137">
        <v>159.63999999999999</v>
      </c>
      <c r="FH178" s="106">
        <v>160.1</v>
      </c>
      <c r="FI178" s="107" t="b">
        <f t="shared" si="2107"/>
        <v>1</v>
      </c>
      <c r="FJ178" s="34"/>
      <c r="FK178" s="104" t="s">
        <v>187</v>
      </c>
      <c r="FL178" s="104" t="s">
        <v>187</v>
      </c>
      <c r="FM178" s="104" t="s">
        <v>187</v>
      </c>
      <c r="FN178" s="104" t="s">
        <v>187</v>
      </c>
      <c r="FO178" s="104">
        <v>0</v>
      </c>
      <c r="FP178" s="104"/>
      <c r="FQ178" s="104">
        <v>0</v>
      </c>
      <c r="FR178" s="103" t="b">
        <f t="shared" si="1819"/>
        <v>1</v>
      </c>
      <c r="FS178" s="103" t="b">
        <f t="shared" si="1820"/>
        <v>1</v>
      </c>
      <c r="FT178" s="103" t="b">
        <f t="shared" si="1821"/>
        <v>1</v>
      </c>
      <c r="FU178" s="103" t="b">
        <f t="shared" si="1822"/>
        <v>1</v>
      </c>
      <c r="FV178" s="103" t="b">
        <f t="shared" si="1823"/>
        <v>1</v>
      </c>
      <c r="FW178" s="103"/>
      <c r="FX178" s="120" t="b">
        <f t="shared" si="2127"/>
        <v>1</v>
      </c>
      <c r="FY178" s="104" t="s">
        <v>368</v>
      </c>
      <c r="FZ178" s="104" t="b">
        <f t="shared" si="2128"/>
        <v>1</v>
      </c>
      <c r="GA178" s="104">
        <v>0</v>
      </c>
      <c r="GB178" s="104">
        <v>0</v>
      </c>
      <c r="GD178" s="104" t="s">
        <v>368</v>
      </c>
      <c r="GE178" s="104">
        <v>0</v>
      </c>
      <c r="GF178" s="104" t="e">
        <v>#N/A</v>
      </c>
      <c r="GG178" s="104">
        <v>0</v>
      </c>
      <c r="GH178" s="104" t="b">
        <f t="shared" si="2129"/>
        <v>1</v>
      </c>
      <c r="GI178" s="8" t="b">
        <f t="shared" si="2130"/>
        <v>0</v>
      </c>
      <c r="GJ178" s="31" t="s">
        <v>203</v>
      </c>
    </row>
    <row r="179" spans="1:192" hidden="1" x14ac:dyDescent="0.25">
      <c r="A179" s="138">
        <v>100743</v>
      </c>
      <c r="B179" s="138">
        <v>703195</v>
      </c>
      <c r="C179" s="128" t="s">
        <v>368</v>
      </c>
      <c r="D179" s="130"/>
      <c r="E179" s="138" t="s">
        <v>560</v>
      </c>
      <c r="F179" s="124" t="s">
        <v>193</v>
      </c>
      <c r="G179" s="128"/>
      <c r="H179" s="138" t="s">
        <v>227</v>
      </c>
      <c r="I179" s="130" t="s">
        <v>319</v>
      </c>
      <c r="J179" s="138" t="s">
        <v>259</v>
      </c>
      <c r="K179" s="138"/>
      <c r="L179" s="130">
        <v>0</v>
      </c>
      <c r="M179" s="138"/>
      <c r="N179" s="125">
        <v>0</v>
      </c>
      <c r="O179" s="125">
        <v>0</v>
      </c>
      <c r="P179" s="125" t="str">
        <f t="shared" ref="P179:P184" si="2144">IF(AND(N179=0,O179=0),"нет минмакс",IF((S179-N179)&lt;0,"меньше мин",IF((S179-O179)&gt;0,"больше макс","в диапазоне")))</f>
        <v>нет минмакс</v>
      </c>
      <c r="Q179" s="95">
        <v>119503</v>
      </c>
      <c r="R179" s="95">
        <f t="shared" ref="R179:R184" si="2145">Q179*FH179</f>
        <v>234225.88</v>
      </c>
      <c r="S179" s="114">
        <v>374104</v>
      </c>
      <c r="T179" s="114">
        <v>778136.32000000007</v>
      </c>
      <c r="U179" s="131">
        <f t="shared" ref="U179:U184" si="2146">IFERROR(ROUNDUP(S179/$EX179,0)*$EY179,0)</f>
        <v>14</v>
      </c>
      <c r="V179" s="115">
        <f t="shared" ref="V179:V184" si="2147">SUM(Z179:AD179)</f>
        <v>29811</v>
      </c>
      <c r="W179" s="115">
        <f t="shared" ref="W179:W184" si="2148">V179*FH179</f>
        <v>58429.56</v>
      </c>
      <c r="X179" s="115">
        <f t="shared" ref="X179:X184" si="2149">IFERROR(ROUNDUP(V179/$EX179,0)*$EY179,0)</f>
        <v>2</v>
      </c>
      <c r="Y179" s="132"/>
      <c r="Z179" s="95">
        <v>29811</v>
      </c>
      <c r="AA179" s="115">
        <v>0</v>
      </c>
      <c r="AB179" s="115">
        <v>0</v>
      </c>
      <c r="AC179" s="95">
        <v>0</v>
      </c>
      <c r="AD179" s="95">
        <v>0</v>
      </c>
      <c r="AE179" s="95">
        <f t="shared" ref="AE179:AE184" si="2150">AA179*FH179</f>
        <v>0</v>
      </c>
      <c r="AF179" s="95">
        <f t="shared" ref="AF179:AF184" si="2151">AB179*FH179</f>
        <v>0</v>
      </c>
      <c r="AG179" s="114">
        <v>0</v>
      </c>
      <c r="AH179" s="95">
        <f t="shared" ref="AH179:AH184" si="2152">V179-AG179</f>
        <v>29811</v>
      </c>
      <c r="AI179" s="114">
        <f t="shared" ref="AI179:AI184" si="2153">IF(AH179&gt;0,AH179*FH179,0)</f>
        <v>58429.56</v>
      </c>
      <c r="AJ179" s="114">
        <f t="shared" ref="AJ179:AJ184" si="2154">CU179</f>
        <v>711388</v>
      </c>
      <c r="AK179" s="114">
        <f t="shared" si="2132"/>
        <v>1609008</v>
      </c>
      <c r="AL179" s="114">
        <f t="shared" ref="AL179:AL184" si="2155">SUM(CP179:CU179)</f>
        <v>2927477</v>
      </c>
      <c r="AM179" s="114">
        <f t="shared" ref="AM179:AM184" si="2156">SUM(BK179:BP179)</f>
        <v>3703930</v>
      </c>
      <c r="AN179" s="133">
        <f t="shared" ref="AN179:AN184" si="2157">IFERROR(S179/BQ179*30,"нет оборота")</f>
        <v>18.1803435810072</v>
      </c>
      <c r="AO179" s="133" t="str">
        <f t="shared" ref="AO179:AO184" si="2158">IF(S179=0,"нет остатка",IF(AN179="нет оборота","нет плана",IF(AN179&lt;30,"&lt; 30 дней",IF(AND(AN179&gt;=30,AN179&lt;60),"&gt; 30 дней (до 60)",IF(AND(AN179&gt;=60,AN179&lt;70),"&gt; 60 дней (до 70)",IF(AND(AN179&gt;=70,AN179&lt;80),"&gt; 70 дней (до 80)",IF(AND(AN179&gt;=80,AN179&lt;90),"&gt; 80 дней (до 90)",IF(AND(AN179&gt;=90,AN179&lt;120),"&gt; 90 дней (до 120)",IF(AN179&gt;=120,"&gt; 120 дней")))))))))</f>
        <v>&lt; 30 дней</v>
      </c>
      <c r="AP179" s="139" t="s">
        <v>185</v>
      </c>
      <c r="AQ179" s="134" t="s">
        <v>186</v>
      </c>
      <c r="AR179" s="138" t="s">
        <v>185</v>
      </c>
      <c r="AS179" s="134" t="s">
        <v>186</v>
      </c>
      <c r="AT179" s="115" t="s">
        <v>185</v>
      </c>
      <c r="AU179" s="138"/>
      <c r="AV179" s="97" t="str">
        <f t="shared" ref="AV179:AV184" si="2159">IF(V179=0,"нет остатка",IF(SUM(BK179:BP179)=0,"Нет планов",IF(BR179&lt;=0,"0-01",IF(BS179&lt;=0,"0-02",IF(BT179&lt;=0,"0-03",IF(BU179&lt;=0,"0-04",IF(BV179&lt;=0,"0-05",IF(BW179&lt;=0,"0-06",IF(BX179&lt;=0,"0-07",IF(BY179&lt;=0,"0-08",IF(BZ179&lt;=0,"0-09",IF(CA179&lt;=0,"0-10",IF(CB179&lt;=0,"0-11",IF(CC179&lt;=0,"0-12",IF(CD179&lt;=0,"0-13",IF(CE179&lt;=0,"0-14",IF(CF179&lt;=0,"0-15",IF(CG179&lt;=0,"0-16",IF(CH179&lt;=0,"0-17",IF(CI179&lt;=0,"0-18",IF(CJ179&lt;=0,"0-19",IF(CK179&lt;=0,"0-20",IF(CL179&lt;=0,"0-21",IF(CM179&lt;=0,"0-22",IF(CN179&lt;=0,"0-23",IF(CO179&lt;=0,"0-24","0-25 более 24"))))))))))))))))))))))))))</f>
        <v>0-01</v>
      </c>
      <c r="AW179" s="126">
        <f t="shared" ref="AW179:AW184" si="2160">IF(AT179="Да",W179,0)</f>
        <v>0</v>
      </c>
      <c r="AX179" s="138"/>
      <c r="AY179" s="115">
        <f t="shared" ref="AY179:AY184" si="2161">IF(AX179&gt;6,W179,0)</f>
        <v>0</v>
      </c>
      <c r="AZ179" s="130" t="s">
        <v>439</v>
      </c>
      <c r="BA179" s="129" t="s">
        <v>187</v>
      </c>
      <c r="BB179" s="129" t="s">
        <v>187</v>
      </c>
      <c r="BC179" s="140" t="s">
        <v>187</v>
      </c>
      <c r="BD179" s="139" t="s">
        <v>187</v>
      </c>
      <c r="BE179" s="29">
        <v>0</v>
      </c>
      <c r="BF179" s="32">
        <f t="shared" ref="BF179:BF184" si="2162">BE179*FH179</f>
        <v>0</v>
      </c>
      <c r="BG179" s="32">
        <v>0</v>
      </c>
      <c r="BH179" s="32">
        <f t="shared" ref="BH179:BH184" si="2163">BG179*FH179</f>
        <v>0</v>
      </c>
      <c r="BI179" s="99">
        <v>0</v>
      </c>
      <c r="BJ179" s="130" t="s">
        <v>187</v>
      </c>
      <c r="BK179" s="95">
        <v>517694</v>
      </c>
      <c r="BL179" s="95">
        <v>881963</v>
      </c>
      <c r="BM179" s="95">
        <v>603757</v>
      </c>
      <c r="BN179" s="95">
        <v>538511</v>
      </c>
      <c r="BO179" s="95">
        <v>625243</v>
      </c>
      <c r="BP179" s="95">
        <v>536762</v>
      </c>
      <c r="BQ179" s="133">
        <f t="shared" ref="BQ179:BQ184" si="2164">IF(COUNTIF(BK179:BP179,"&gt;0")=0,0,SUM(BK179:BP179)/COUNTIF(BK179:BP179,"&gt;0"))</f>
        <v>617321.66666666663</v>
      </c>
      <c r="BR179" s="95">
        <f t="shared" ref="BR179:BR184" si="2165">IF(OR(Q179=0,SUM(BK179:BP179)=0,V179&gt;Q179),V179-BK179,Q179-BK179)</f>
        <v>-398191</v>
      </c>
      <c r="BS179" s="133">
        <f t="shared" si="2141"/>
        <v>-1280154</v>
      </c>
      <c r="BT179" s="133">
        <f t="shared" si="2141"/>
        <v>-1883911</v>
      </c>
      <c r="BU179" s="133">
        <f t="shared" si="2141"/>
        <v>-2422422</v>
      </c>
      <c r="BV179" s="133">
        <f t="shared" si="2141"/>
        <v>-3047665</v>
      </c>
      <c r="BW179" s="133">
        <f t="shared" si="2141"/>
        <v>-3584427</v>
      </c>
      <c r="BX179" s="133">
        <f t="shared" si="2143"/>
        <v>-4201748.666666667</v>
      </c>
      <c r="BY179" s="133">
        <f t="shared" si="2143"/>
        <v>-4819070.333333334</v>
      </c>
      <c r="BZ179" s="133">
        <f t="shared" si="2143"/>
        <v>-5436392.0000000009</v>
      </c>
      <c r="CA179" s="133">
        <f t="shared" si="2143"/>
        <v>-6053713.6666666679</v>
      </c>
      <c r="CB179" s="133">
        <f t="shared" si="2143"/>
        <v>-6671035.3333333349</v>
      </c>
      <c r="CC179" s="133">
        <f t="shared" si="2143"/>
        <v>-7288357.0000000019</v>
      </c>
      <c r="CD179" s="133">
        <f t="shared" si="2143"/>
        <v>-7905678.6666666688</v>
      </c>
      <c r="CE179" s="133">
        <f t="shared" si="2143"/>
        <v>-8523000.3333333358</v>
      </c>
      <c r="CF179" s="133">
        <f t="shared" si="2143"/>
        <v>-9140322.0000000019</v>
      </c>
      <c r="CG179" s="133">
        <f t="shared" si="2143"/>
        <v>-9757643.6666666679</v>
      </c>
      <c r="CH179" s="133">
        <f t="shared" si="2143"/>
        <v>-10374965.333333334</v>
      </c>
      <c r="CI179" s="133">
        <f t="shared" si="2143"/>
        <v>-10992287</v>
      </c>
      <c r="CJ179" s="133">
        <f t="shared" si="2143"/>
        <v>-11609608.666666666</v>
      </c>
      <c r="CK179" s="133">
        <f t="shared" si="2143"/>
        <v>-12226930.333333332</v>
      </c>
      <c r="CL179" s="133">
        <f t="shared" si="2143"/>
        <v>-12844251.999999998</v>
      </c>
      <c r="CM179" s="133">
        <f t="shared" si="2143"/>
        <v>-13461573.666666664</v>
      </c>
      <c r="CN179" s="133">
        <f t="shared" si="2143"/>
        <v>-14078895.33333333</v>
      </c>
      <c r="CO179" s="133">
        <f t="shared" si="2143"/>
        <v>-14696216.999999996</v>
      </c>
      <c r="CP179" s="100">
        <v>262179</v>
      </c>
      <c r="CQ179" s="100">
        <v>646051</v>
      </c>
      <c r="CR179" s="100">
        <v>410239</v>
      </c>
      <c r="CS179" s="100">
        <v>522876</v>
      </c>
      <c r="CT179" s="100">
        <v>374744</v>
      </c>
      <c r="CU179" s="100">
        <v>711388</v>
      </c>
      <c r="CV179" s="121">
        <f t="shared" ref="CV179:CV184" si="2166">IF(COUNTIF(CP179:CU179,"&gt;0")=0,0,SUM(CP179:CU179)/COUNTIF(CP179:CU179,"&gt;0"))</f>
        <v>487912.83333333331</v>
      </c>
      <c r="CW179" t="s">
        <v>187</v>
      </c>
      <c r="CX179" t="s">
        <v>187</v>
      </c>
      <c r="CY179" s="4">
        <v>0</v>
      </c>
      <c r="CZ179" s="4">
        <v>0</v>
      </c>
      <c r="DA179" s="136">
        <f t="shared" si="2137"/>
        <v>0</v>
      </c>
      <c r="DB179" s="4">
        <f t="shared" si="2138"/>
        <v>0</v>
      </c>
      <c r="DC179" s="4">
        <f t="shared" si="2139"/>
        <v>0</v>
      </c>
      <c r="DD179" s="136">
        <f t="shared" si="2140"/>
        <v>0</v>
      </c>
      <c r="DE179" s="31">
        <v>0</v>
      </c>
      <c r="DG179" s="31">
        <v>0</v>
      </c>
      <c r="DH179" s="48">
        <f t="shared" ref="DH179:DH184" si="2167">IFERROR(ROUNDUP(DG179/$EX179,0)*$EY179,0)</f>
        <v>0</v>
      </c>
      <c r="DI179" s="62">
        <v>297762.67700000003</v>
      </c>
      <c r="DJ179" s="62">
        <v>626026.35699999996</v>
      </c>
      <c r="DK179" s="48">
        <f t="shared" ref="DK179:DK184" si="2168">IFERROR(ROUNDUP(DI179/$EX179,0)*$EY179,0)</f>
        <v>11</v>
      </c>
      <c r="DL179" s="62">
        <v>646896</v>
      </c>
      <c r="DM179" s="62">
        <v>1356458.5289958084</v>
      </c>
      <c r="DN179" s="62">
        <v>203578.42800000001</v>
      </c>
      <c r="DO179" s="62">
        <v>429790.40399999998</v>
      </c>
      <c r="DP179" s="48">
        <f t="shared" ref="DP179:DP184" si="2169">IFERROR(ROUNDUP(DN179/$EX179,0)*$EY179,0)</f>
        <v>8</v>
      </c>
      <c r="DQ179" s="62">
        <v>411042</v>
      </c>
      <c r="DR179" s="62">
        <v>866142.84535499895</v>
      </c>
      <c r="DS179" s="62">
        <v>338584.61300000001</v>
      </c>
      <c r="DT179" s="62">
        <v>716024.57700000005</v>
      </c>
      <c r="DU179" s="48">
        <f t="shared" ref="DU179:DU184" si="2170">IFERROR(ROUNDUP(DS179/$EX179,0)*$EY179,0)</f>
        <v>13</v>
      </c>
      <c r="DV179" s="62">
        <v>523971</v>
      </c>
      <c r="DW179" s="62">
        <v>1104486.3928825536</v>
      </c>
      <c r="DX179" s="62">
        <f t="shared" ref="DX179:DX184" si="2171">$DF179*BK179/30</f>
        <v>0</v>
      </c>
      <c r="DY179" s="62">
        <f t="shared" ref="DY179:DY184" si="2172">DX179*$FH179</f>
        <v>0</v>
      </c>
      <c r="DZ179" s="48">
        <f t="shared" ref="DZ179:DZ184" si="2173">IFERROR(ROUNDUP(DX179/$EX179,0)*$EY179,0)</f>
        <v>0</v>
      </c>
      <c r="EA179" s="62">
        <f t="shared" ref="EA179:EA184" si="2174">$DF179*BL179/30</f>
        <v>0</v>
      </c>
      <c r="EB179" s="62">
        <f t="shared" ref="EB179:EB184" si="2175">EA179*$FH179</f>
        <v>0</v>
      </c>
      <c r="EC179" s="48">
        <f t="shared" ref="EC179:EC184" si="2176">IFERROR(ROUNDUP(EA179/$EX179,0)*$EY179,0)</f>
        <v>0</v>
      </c>
      <c r="ED179" s="62">
        <f t="shared" ref="ED179:ED184" si="2177">$DF179*BM179/30</f>
        <v>0</v>
      </c>
      <c r="EE179" s="62">
        <f t="shared" ref="EE179:EE184" si="2178">ED179*$FH179</f>
        <v>0</v>
      </c>
      <c r="EF179" s="48">
        <f t="shared" ref="EF179:EF184" si="2179">IFERROR(ROUNDUP(ED179/$EX179,0)*$EY179,0)</f>
        <v>0</v>
      </c>
      <c r="EG179" s="62">
        <f t="shared" ref="EG179:EG184" si="2180">$DF179*BN179/30</f>
        <v>0</v>
      </c>
      <c r="EH179" s="62">
        <f t="shared" ref="EH179:EH184" si="2181">EG179*$FH179</f>
        <v>0</v>
      </c>
      <c r="EI179" s="48">
        <f t="shared" ref="EI179:EI184" si="2182">IFERROR(ROUNDUP(EG179/$EX179,0)*$EY179,0)</f>
        <v>0</v>
      </c>
      <c r="EJ179" s="62">
        <f t="shared" ref="EJ179:EJ184" si="2183">$DF179*BO179/30</f>
        <v>0</v>
      </c>
      <c r="EK179" s="62">
        <f t="shared" ref="EK179:EK184" si="2184">EJ179*$FH179</f>
        <v>0</v>
      </c>
      <c r="EL179" s="48">
        <f t="shared" ref="EL179:EL184" si="2185">IFERROR(ROUNDUP(EJ179/$EX179,0)*$EY179,0)</f>
        <v>0</v>
      </c>
      <c r="EM179" s="62">
        <f t="shared" ref="EM179:EM184" si="2186">$DF179*BP179/30</f>
        <v>0</v>
      </c>
      <c r="EN179" s="62">
        <f t="shared" ref="EN179:EN184" si="2187">EM179*$FH179</f>
        <v>0</v>
      </c>
      <c r="EO179" s="48">
        <f t="shared" ref="EO179:EO184" si="2188">IFERROR(ROUNDUP(EM179/$EX179,0)*$EY179,0)</f>
        <v>0</v>
      </c>
      <c r="EP179" s="62">
        <f t="shared" si="2136"/>
        <v>1014680.24</v>
      </c>
      <c r="EQ179" s="62">
        <f t="shared" si="2136"/>
        <v>1728647.48</v>
      </c>
      <c r="ER179" s="62">
        <f t="shared" si="2136"/>
        <v>1183363.72</v>
      </c>
      <c r="ES179" s="62">
        <f t="shared" si="2134"/>
        <v>1055481.56</v>
      </c>
      <c r="ET179" s="62">
        <f t="shared" si="2134"/>
        <v>1225476.28</v>
      </c>
      <c r="EU179" s="62">
        <f t="shared" si="2134"/>
        <v>1052053.52</v>
      </c>
      <c r="EV179" s="31" t="s">
        <v>192</v>
      </c>
      <c r="EW179" s="103">
        <v>0</v>
      </c>
      <c r="EX179" s="31">
        <v>28000</v>
      </c>
      <c r="EY179" s="31">
        <v>1</v>
      </c>
      <c r="FA179" s="31"/>
      <c r="FB179" s="119"/>
      <c r="FC179" s="119"/>
      <c r="FE179" s="137">
        <v>2.11</v>
      </c>
      <c r="FF179" s="137">
        <v>2.08</v>
      </c>
      <c r="FG179" s="137">
        <v>2.06</v>
      </c>
      <c r="FH179" s="106">
        <v>1.96</v>
      </c>
      <c r="FI179" s="107" t="b">
        <f t="shared" ref="FI179:FI184" si="2189">EXACT(AT179,AP179)</f>
        <v>1</v>
      </c>
      <c r="FJ179" s="34"/>
      <c r="FK179" s="104" t="s">
        <v>187</v>
      </c>
      <c r="FL179" s="104" t="s">
        <v>187</v>
      </c>
      <c r="FM179" s="104" t="s">
        <v>187</v>
      </c>
      <c r="FN179" s="104" t="s">
        <v>187</v>
      </c>
      <c r="FO179" s="104">
        <v>0</v>
      </c>
      <c r="FP179" s="104"/>
      <c r="FQ179" s="104">
        <v>0</v>
      </c>
      <c r="FR179" s="120" t="b">
        <f t="shared" si="1819"/>
        <v>1</v>
      </c>
      <c r="FS179" s="120" t="b">
        <f t="shared" si="1820"/>
        <v>1</v>
      </c>
      <c r="FT179" s="120" t="b">
        <f t="shared" si="1821"/>
        <v>1</v>
      </c>
      <c r="FU179" s="120" t="b">
        <f t="shared" si="1822"/>
        <v>1</v>
      </c>
      <c r="FV179" s="120" t="b">
        <f t="shared" si="1823"/>
        <v>1</v>
      </c>
      <c r="FW179" s="120"/>
      <c r="FX179" s="120" t="b">
        <f t="shared" ref="FX179:FX184" si="2190">EXACT(FQ179,BI179)</f>
        <v>1</v>
      </c>
      <c r="FY179" s="104" t="s">
        <v>368</v>
      </c>
      <c r="FZ179" s="104" t="b">
        <f t="shared" ref="FZ179:FZ184" si="2191">EXACT(FY179,C179)</f>
        <v>1</v>
      </c>
      <c r="GA179" s="120">
        <v>0</v>
      </c>
      <c r="GB179" s="120" t="s">
        <v>193</v>
      </c>
      <c r="GC179" s="8"/>
      <c r="GD179" s="104" t="s">
        <v>368</v>
      </c>
      <c r="GE179" s="104">
        <v>0</v>
      </c>
      <c r="GF179" s="104" t="e">
        <v>#N/A</v>
      </c>
      <c r="GG179" s="104">
        <v>0</v>
      </c>
      <c r="GH179" s="120" t="b">
        <f t="shared" ref="GH179:GH184" si="2192">EXACT(GD179,C179)</f>
        <v>1</v>
      </c>
      <c r="GI179" s="8" t="b">
        <f t="shared" ref="GI179:GI184" si="2193">EXACT(GG179,G179)</f>
        <v>0</v>
      </c>
      <c r="GJ179" s="31" t="s">
        <v>203</v>
      </c>
    </row>
    <row r="180" spans="1:192" hidden="1" x14ac:dyDescent="0.25">
      <c r="A180" s="130">
        <v>164812</v>
      </c>
      <c r="B180" s="130">
        <v>383094</v>
      </c>
      <c r="C180" s="128" t="s">
        <v>214</v>
      </c>
      <c r="D180" s="130"/>
      <c r="E180" s="130" t="s">
        <v>561</v>
      </c>
      <c r="F180" s="109" t="s">
        <v>216</v>
      </c>
      <c r="G180" s="128"/>
      <c r="H180" s="130" t="s">
        <v>188</v>
      </c>
      <c r="I180" s="130" t="s">
        <v>312</v>
      </c>
      <c r="J180" s="109" t="s">
        <v>312</v>
      </c>
      <c r="K180" s="130"/>
      <c r="L180" s="130">
        <v>0</v>
      </c>
      <c r="M180" s="130"/>
      <c r="N180" s="111">
        <v>79.833811435553159</v>
      </c>
      <c r="O180" s="111">
        <v>255.83381143555317</v>
      </c>
      <c r="P180" s="111" t="str">
        <f t="shared" si="2144"/>
        <v>больше макс</v>
      </c>
      <c r="Q180" s="95">
        <v>206</v>
      </c>
      <c r="R180" s="95">
        <f t="shared" si="2145"/>
        <v>616199.56000000006</v>
      </c>
      <c r="S180" s="131">
        <v>259</v>
      </c>
      <c r="T180" s="131">
        <v>774842.53</v>
      </c>
      <c r="U180" s="131">
        <f t="shared" si="2146"/>
        <v>97.5</v>
      </c>
      <c r="V180" s="113">
        <f t="shared" si="2147"/>
        <v>206</v>
      </c>
      <c r="W180" s="113">
        <f t="shared" si="2148"/>
        <v>616199.56000000006</v>
      </c>
      <c r="X180" s="113">
        <f t="shared" si="2149"/>
        <v>78</v>
      </c>
      <c r="Y180" s="132"/>
      <c r="Z180" s="95">
        <v>206</v>
      </c>
      <c r="AA180" s="95">
        <v>0</v>
      </c>
      <c r="AB180" s="95">
        <v>0</v>
      </c>
      <c r="AC180" s="95">
        <v>0</v>
      </c>
      <c r="AD180" s="95">
        <v>0</v>
      </c>
      <c r="AE180" s="95">
        <f t="shared" si="2150"/>
        <v>0</v>
      </c>
      <c r="AF180" s="95">
        <f t="shared" si="2151"/>
        <v>0</v>
      </c>
      <c r="AG180" s="114">
        <v>0</v>
      </c>
      <c r="AH180" s="95">
        <f t="shared" si="2152"/>
        <v>206</v>
      </c>
      <c r="AI180" s="114">
        <f t="shared" si="2153"/>
        <v>616199.56000000006</v>
      </c>
      <c r="AJ180" s="133">
        <f t="shared" si="2154"/>
        <v>1</v>
      </c>
      <c r="AK180" s="133">
        <f t="shared" si="2132"/>
        <v>367</v>
      </c>
      <c r="AL180" s="133">
        <f t="shared" si="2155"/>
        <v>657</v>
      </c>
      <c r="AM180" s="133">
        <f t="shared" si="2156"/>
        <v>505</v>
      </c>
      <c r="AN180" s="133">
        <f t="shared" si="2157"/>
        <v>92.316831683168303</v>
      </c>
      <c r="AO180" s="133" t="str">
        <f t="shared" si="2158"/>
        <v>&gt; 90 дней (до 120)</v>
      </c>
      <c r="AP180" s="29" t="s">
        <v>185</v>
      </c>
      <c r="AQ180" s="134" t="s">
        <v>186</v>
      </c>
      <c r="AR180" s="29" t="s">
        <v>185</v>
      </c>
      <c r="AS180" s="134" t="s">
        <v>197</v>
      </c>
      <c r="AT180" s="25" t="s">
        <v>185</v>
      </c>
      <c r="AU180" s="14"/>
      <c r="AV180" s="97" t="str">
        <f t="shared" si="2159"/>
        <v>0-04</v>
      </c>
      <c r="AW180" s="117">
        <f t="shared" si="2160"/>
        <v>0</v>
      </c>
      <c r="AX180" s="14"/>
      <c r="AY180" s="25">
        <f t="shared" si="2161"/>
        <v>0</v>
      </c>
      <c r="AZ180" s="130" t="s">
        <v>439</v>
      </c>
      <c r="BA180" s="26" t="s">
        <v>196</v>
      </c>
      <c r="BB180" s="26"/>
      <c r="BC180" s="27">
        <v>45839</v>
      </c>
      <c r="BD180" s="28"/>
      <c r="BE180" s="29">
        <v>0</v>
      </c>
      <c r="BF180" s="32">
        <f t="shared" si="2162"/>
        <v>0</v>
      </c>
      <c r="BG180" s="32">
        <v>0</v>
      </c>
      <c r="BH180" s="32">
        <f t="shared" si="2163"/>
        <v>0</v>
      </c>
      <c r="BI180" s="135">
        <v>0</v>
      </c>
      <c r="BJ180" s="130">
        <v>0</v>
      </c>
      <c r="BK180" s="95">
        <v>86</v>
      </c>
      <c r="BL180" s="95">
        <v>56</v>
      </c>
      <c r="BM180" s="95">
        <v>56</v>
      </c>
      <c r="BN180" s="95">
        <v>86</v>
      </c>
      <c r="BO180" s="95">
        <v>86</v>
      </c>
      <c r="BP180" s="95">
        <v>135</v>
      </c>
      <c r="BQ180" s="133">
        <f t="shared" si="2164"/>
        <v>84.166666666666671</v>
      </c>
      <c r="BR180" s="95">
        <f t="shared" si="2165"/>
        <v>120</v>
      </c>
      <c r="BS180" s="133">
        <f t="shared" si="2141"/>
        <v>64</v>
      </c>
      <c r="BT180" s="133">
        <f t="shared" si="2141"/>
        <v>8</v>
      </c>
      <c r="BU180" s="133">
        <f t="shared" si="2141"/>
        <v>-78</v>
      </c>
      <c r="BV180" s="133">
        <f t="shared" si="2141"/>
        <v>-164</v>
      </c>
      <c r="BW180" s="133">
        <f t="shared" si="2141"/>
        <v>-299</v>
      </c>
      <c r="BX180" s="133">
        <f t="shared" si="2143"/>
        <v>-383.16666666666669</v>
      </c>
      <c r="BY180" s="133">
        <f t="shared" si="2143"/>
        <v>-467.33333333333337</v>
      </c>
      <c r="BZ180" s="133">
        <f t="shared" si="2143"/>
        <v>-551.5</v>
      </c>
      <c r="CA180" s="133">
        <f t="shared" si="2143"/>
        <v>-635.66666666666663</v>
      </c>
      <c r="CB180" s="133">
        <f t="shared" si="2143"/>
        <v>-719.83333333333326</v>
      </c>
      <c r="CC180" s="133">
        <f t="shared" si="2143"/>
        <v>-803.99999999999989</v>
      </c>
      <c r="CD180" s="133">
        <f t="shared" si="2143"/>
        <v>-888.16666666666652</v>
      </c>
      <c r="CE180" s="133">
        <f t="shared" si="2143"/>
        <v>-972.33333333333314</v>
      </c>
      <c r="CF180" s="133">
        <f t="shared" si="2143"/>
        <v>-1056.4999999999998</v>
      </c>
      <c r="CG180" s="133">
        <f t="shared" si="2143"/>
        <v>-1140.6666666666665</v>
      </c>
      <c r="CH180" s="133">
        <f t="shared" si="2143"/>
        <v>-1224.8333333333333</v>
      </c>
      <c r="CI180" s="133">
        <f t="shared" si="2143"/>
        <v>-1309</v>
      </c>
      <c r="CJ180" s="133">
        <f t="shared" si="2143"/>
        <v>-1393.1666666666667</v>
      </c>
      <c r="CK180" s="133">
        <f t="shared" si="2143"/>
        <v>-1477.3333333333335</v>
      </c>
      <c r="CL180" s="133">
        <f t="shared" si="2143"/>
        <v>-1561.5000000000002</v>
      </c>
      <c r="CM180" s="133">
        <f t="shared" si="2143"/>
        <v>-1645.666666666667</v>
      </c>
      <c r="CN180" s="133">
        <f t="shared" si="2143"/>
        <v>-1729.8333333333337</v>
      </c>
      <c r="CO180" s="133">
        <f t="shared" si="2143"/>
        <v>-1814.0000000000005</v>
      </c>
      <c r="CP180" s="100">
        <v>52</v>
      </c>
      <c r="CQ180" s="100">
        <v>54</v>
      </c>
      <c r="CR180" s="100">
        <v>184</v>
      </c>
      <c r="CS180" s="100">
        <v>314</v>
      </c>
      <c r="CT180" s="100">
        <v>52</v>
      </c>
      <c r="CU180" s="100">
        <v>1</v>
      </c>
      <c r="CV180" s="121">
        <f t="shared" si="2166"/>
        <v>109.5</v>
      </c>
      <c r="CW180">
        <v>0</v>
      </c>
      <c r="CX180">
        <v>1</v>
      </c>
      <c r="CY180" s="4">
        <v>0</v>
      </c>
      <c r="CZ180" s="4">
        <v>0</v>
      </c>
      <c r="DA180" s="136">
        <f t="shared" si="2137"/>
        <v>0</v>
      </c>
      <c r="DB180" s="4">
        <f t="shared" si="2138"/>
        <v>0</v>
      </c>
      <c r="DC180" s="4">
        <f t="shared" si="2139"/>
        <v>0</v>
      </c>
      <c r="DD180" s="136">
        <f t="shared" si="2140"/>
        <v>0</v>
      </c>
      <c r="DE180" s="31">
        <v>0</v>
      </c>
      <c r="DF180" s="31">
        <v>10</v>
      </c>
      <c r="DG180" s="31">
        <v>202</v>
      </c>
      <c r="DH180" s="48">
        <f t="shared" si="2167"/>
        <v>76.5</v>
      </c>
      <c r="DI180" s="62">
        <v>439.839</v>
      </c>
      <c r="DJ180" s="62">
        <v>1338612.4679999999</v>
      </c>
      <c r="DK180" s="48">
        <f t="shared" si="2168"/>
        <v>165</v>
      </c>
      <c r="DL180" s="62">
        <v>54</v>
      </c>
      <c r="DM180" s="62">
        <v>164344.42000000001</v>
      </c>
      <c r="DN180" s="62">
        <v>282.572</v>
      </c>
      <c r="DO180" s="62">
        <v>859982.24699999997</v>
      </c>
      <c r="DP180" s="48">
        <f t="shared" si="2169"/>
        <v>106.5</v>
      </c>
      <c r="DQ180" s="62">
        <v>184</v>
      </c>
      <c r="DR180" s="62">
        <v>559988.99371123</v>
      </c>
      <c r="DS180" s="62">
        <v>269.774</v>
      </c>
      <c r="DT180" s="62">
        <v>821034.96799999999</v>
      </c>
      <c r="DU180" s="48">
        <f t="shared" si="2170"/>
        <v>102</v>
      </c>
      <c r="DV180" s="62">
        <v>314</v>
      </c>
      <c r="DW180" s="62">
        <v>955634.39572192531</v>
      </c>
      <c r="DX180" s="62">
        <f t="shared" si="2171"/>
        <v>28.666666666666668</v>
      </c>
      <c r="DY180" s="62">
        <f t="shared" si="2172"/>
        <v>85749.453333333338</v>
      </c>
      <c r="DZ180" s="48">
        <f t="shared" si="2173"/>
        <v>12</v>
      </c>
      <c r="EA180" s="62">
        <f t="shared" si="2174"/>
        <v>18.666666666666668</v>
      </c>
      <c r="EB180" s="62">
        <f t="shared" si="2175"/>
        <v>55836.85333333334</v>
      </c>
      <c r="EC180" s="48">
        <f t="shared" si="2176"/>
        <v>7.5</v>
      </c>
      <c r="ED180" s="62">
        <f t="shared" si="2177"/>
        <v>18.666666666666668</v>
      </c>
      <c r="EE180" s="62">
        <f t="shared" si="2178"/>
        <v>55836.85333333334</v>
      </c>
      <c r="EF180" s="48">
        <f t="shared" si="2179"/>
        <v>7.5</v>
      </c>
      <c r="EG180" s="62">
        <f t="shared" si="2180"/>
        <v>28.666666666666668</v>
      </c>
      <c r="EH180" s="62">
        <f t="shared" si="2181"/>
        <v>85749.453333333338</v>
      </c>
      <c r="EI180" s="48">
        <f t="shared" si="2182"/>
        <v>12</v>
      </c>
      <c r="EJ180" s="62">
        <f t="shared" si="2183"/>
        <v>28.666666666666668</v>
      </c>
      <c r="EK180" s="62">
        <f t="shared" si="2184"/>
        <v>85749.453333333338</v>
      </c>
      <c r="EL180" s="48">
        <f t="shared" si="2185"/>
        <v>12</v>
      </c>
      <c r="EM180" s="62">
        <f t="shared" si="2186"/>
        <v>45</v>
      </c>
      <c r="EN180" s="62">
        <f t="shared" si="2187"/>
        <v>134606.70000000001</v>
      </c>
      <c r="EO180" s="48">
        <f t="shared" si="2188"/>
        <v>18</v>
      </c>
      <c r="EP180" s="62">
        <f t="shared" si="2136"/>
        <v>257248.36000000002</v>
      </c>
      <c r="EQ180" s="62">
        <f t="shared" si="2136"/>
        <v>167510.56</v>
      </c>
      <c r="ER180" s="62">
        <f t="shared" si="2136"/>
        <v>167510.56</v>
      </c>
      <c r="ES180" s="62">
        <f t="shared" si="2134"/>
        <v>257248.36000000002</v>
      </c>
      <c r="ET180" s="62">
        <f t="shared" si="2134"/>
        <v>257248.36000000002</v>
      </c>
      <c r="EU180" s="62">
        <f t="shared" si="2134"/>
        <v>403820.10000000003</v>
      </c>
      <c r="EV180" s="31" t="s">
        <v>192</v>
      </c>
      <c r="EW180" s="103">
        <v>0</v>
      </c>
      <c r="EX180" s="31">
        <v>4</v>
      </c>
      <c r="EY180" s="31">
        <v>1.5</v>
      </c>
      <c r="FA180" s="31"/>
      <c r="FB180" s="119"/>
      <c r="FC180" s="119"/>
      <c r="FE180" s="137">
        <v>3043.42</v>
      </c>
      <c r="FF180" s="137">
        <v>2991.67</v>
      </c>
      <c r="FG180" s="137">
        <v>2991.26</v>
      </c>
      <c r="FH180" s="106">
        <v>2991.26</v>
      </c>
      <c r="FI180" s="107" t="b">
        <f t="shared" si="2189"/>
        <v>1</v>
      </c>
      <c r="FJ180" s="34"/>
      <c r="FK180" s="104" t="s">
        <v>196</v>
      </c>
      <c r="FL180" s="104">
        <v>0</v>
      </c>
      <c r="FM180" s="104">
        <v>45839</v>
      </c>
      <c r="FN180" s="104">
        <v>0</v>
      </c>
      <c r="FO180" s="104">
        <v>0</v>
      </c>
      <c r="FP180" s="104"/>
      <c r="FQ180" s="104">
        <v>0</v>
      </c>
      <c r="FR180" s="103" t="b">
        <f t="shared" si="1819"/>
        <v>1</v>
      </c>
      <c r="FS180" s="103" t="b">
        <f t="shared" si="1820"/>
        <v>0</v>
      </c>
      <c r="FT180" s="103" t="b">
        <f t="shared" si="1821"/>
        <v>1</v>
      </c>
      <c r="FU180" s="103" t="b">
        <f t="shared" si="1822"/>
        <v>0</v>
      </c>
      <c r="FV180" s="103" t="b">
        <f t="shared" si="1823"/>
        <v>1</v>
      </c>
      <c r="FW180" s="103"/>
      <c r="FX180" s="120" t="b">
        <f t="shared" si="2190"/>
        <v>1</v>
      </c>
      <c r="FY180" s="104" t="s">
        <v>214</v>
      </c>
      <c r="FZ180" s="104" t="b">
        <f t="shared" si="2191"/>
        <v>1</v>
      </c>
      <c r="GA180" s="104">
        <v>0</v>
      </c>
      <c r="GB180" s="104" t="s">
        <v>216</v>
      </c>
      <c r="GD180" s="104" t="s">
        <v>214</v>
      </c>
      <c r="GE180" s="104">
        <v>0</v>
      </c>
      <c r="GF180" s="104" t="e">
        <v>#N/A</v>
      </c>
      <c r="GG180" s="104">
        <v>0</v>
      </c>
      <c r="GH180" s="104" t="b">
        <f t="shared" si="2192"/>
        <v>1</v>
      </c>
      <c r="GI180" s="8" t="b">
        <f t="shared" si="2193"/>
        <v>0</v>
      </c>
    </row>
    <row r="181" spans="1:192" hidden="1" x14ac:dyDescent="0.25">
      <c r="A181" s="138">
        <v>121462</v>
      </c>
      <c r="B181" s="138">
        <v>46127</v>
      </c>
      <c r="C181" s="128" t="s">
        <v>368</v>
      </c>
      <c r="D181" s="130"/>
      <c r="E181" s="138" t="s">
        <v>563</v>
      </c>
      <c r="F181" s="124" t="s">
        <v>193</v>
      </c>
      <c r="G181" s="128"/>
      <c r="H181" s="138" t="s">
        <v>227</v>
      </c>
      <c r="I181" s="130" t="s">
        <v>292</v>
      </c>
      <c r="J181" s="138" t="s">
        <v>259</v>
      </c>
      <c r="K181" s="138"/>
      <c r="L181" s="130">
        <v>0</v>
      </c>
      <c r="M181" s="138"/>
      <c r="N181" s="125">
        <v>0</v>
      </c>
      <c r="O181" s="125">
        <v>0</v>
      </c>
      <c r="P181" s="125" t="str">
        <f t="shared" si="2144"/>
        <v>нет минмакс</v>
      </c>
      <c r="Q181" s="95">
        <v>10274</v>
      </c>
      <c r="R181" s="95">
        <f t="shared" si="2145"/>
        <v>320446.06</v>
      </c>
      <c r="S181" s="114">
        <v>24535</v>
      </c>
      <c r="T181" s="114">
        <v>765492</v>
      </c>
      <c r="U181" s="131">
        <f t="shared" si="2146"/>
        <v>114</v>
      </c>
      <c r="V181" s="115">
        <f t="shared" si="2147"/>
        <v>27328</v>
      </c>
      <c r="W181" s="115">
        <f t="shared" si="2148"/>
        <v>852360.32000000007</v>
      </c>
      <c r="X181" s="115">
        <f t="shared" si="2149"/>
        <v>127</v>
      </c>
      <c r="Y181" s="132"/>
      <c r="Z181" s="95">
        <v>27328</v>
      </c>
      <c r="AA181" s="115">
        <v>0</v>
      </c>
      <c r="AB181" s="115">
        <v>0</v>
      </c>
      <c r="AC181" s="95">
        <v>0</v>
      </c>
      <c r="AD181" s="95">
        <v>0</v>
      </c>
      <c r="AE181" s="95">
        <f t="shared" si="2150"/>
        <v>0</v>
      </c>
      <c r="AF181" s="95">
        <f t="shared" si="2151"/>
        <v>0</v>
      </c>
      <c r="AG181" s="114">
        <v>0</v>
      </c>
      <c r="AH181" s="95">
        <f t="shared" si="2152"/>
        <v>27328</v>
      </c>
      <c r="AI181" s="114">
        <f t="shared" si="2153"/>
        <v>852360.32000000007</v>
      </c>
      <c r="AJ181" s="114">
        <f t="shared" si="2154"/>
        <v>7249</v>
      </c>
      <c r="AK181" s="114">
        <f t="shared" ref="AK181:AK184" si="2194">SUM(CS181:CU181)</f>
        <v>17285</v>
      </c>
      <c r="AL181" s="114">
        <f t="shared" si="2155"/>
        <v>59252</v>
      </c>
      <c r="AM181" s="114">
        <f t="shared" si="2156"/>
        <v>113103</v>
      </c>
      <c r="AN181" s="133">
        <f t="shared" si="2157"/>
        <v>39.046709636349163</v>
      </c>
      <c r="AO181" s="133" t="str">
        <f t="shared" si="2158"/>
        <v>&gt; 30 дней (до 60)</v>
      </c>
      <c r="AP181" s="139" t="s">
        <v>185</v>
      </c>
      <c r="AQ181" s="134" t="s">
        <v>190</v>
      </c>
      <c r="AR181" s="138" t="s">
        <v>185</v>
      </c>
      <c r="AS181" s="134" t="s">
        <v>186</v>
      </c>
      <c r="AT181" s="115" t="s">
        <v>185</v>
      </c>
      <c r="AU181" s="138"/>
      <c r="AV181" s="97" t="str">
        <f t="shared" si="2159"/>
        <v>0-02</v>
      </c>
      <c r="AW181" s="126">
        <f t="shared" si="2160"/>
        <v>0</v>
      </c>
      <c r="AX181" s="138"/>
      <c r="AY181" s="115">
        <f t="shared" si="2161"/>
        <v>0</v>
      </c>
      <c r="AZ181" s="130" t="s">
        <v>439</v>
      </c>
      <c r="BA181" s="129" t="s">
        <v>187</v>
      </c>
      <c r="BB181" s="129" t="s">
        <v>187</v>
      </c>
      <c r="BC181" s="140" t="s">
        <v>187</v>
      </c>
      <c r="BD181" s="139" t="s">
        <v>187</v>
      </c>
      <c r="BE181" s="29">
        <v>0</v>
      </c>
      <c r="BF181" s="32">
        <f t="shared" si="2162"/>
        <v>0</v>
      </c>
      <c r="BG181" s="32">
        <v>0</v>
      </c>
      <c r="BH181" s="32">
        <f t="shared" si="2163"/>
        <v>0</v>
      </c>
      <c r="BI181" s="99">
        <v>0</v>
      </c>
      <c r="BJ181" s="130" t="s">
        <v>187</v>
      </c>
      <c r="BK181" s="95">
        <v>16933</v>
      </c>
      <c r="BL181" s="95">
        <v>24320</v>
      </c>
      <c r="BM181" s="95">
        <v>28469</v>
      </c>
      <c r="BN181" s="95">
        <v>16099</v>
      </c>
      <c r="BO181" s="95">
        <v>13048</v>
      </c>
      <c r="BP181" s="95">
        <v>14234</v>
      </c>
      <c r="BQ181" s="133">
        <f t="shared" si="2164"/>
        <v>18850.5</v>
      </c>
      <c r="BR181" s="95">
        <f t="shared" si="2165"/>
        <v>10395</v>
      </c>
      <c r="BS181" s="133">
        <f t="shared" si="2141"/>
        <v>-13925</v>
      </c>
      <c r="BT181" s="133">
        <f t="shared" si="2141"/>
        <v>-42394</v>
      </c>
      <c r="BU181" s="133">
        <f t="shared" si="2141"/>
        <v>-58493</v>
      </c>
      <c r="BV181" s="133">
        <f t="shared" si="2141"/>
        <v>-71541</v>
      </c>
      <c r="BW181" s="133">
        <f t="shared" si="2141"/>
        <v>-85775</v>
      </c>
      <c r="BX181" s="133">
        <f t="shared" si="2143"/>
        <v>-104625.5</v>
      </c>
      <c r="BY181" s="133">
        <f t="shared" si="2143"/>
        <v>-123476</v>
      </c>
      <c r="BZ181" s="133">
        <f t="shared" si="2143"/>
        <v>-142326.5</v>
      </c>
      <c r="CA181" s="133">
        <f t="shared" ref="CA181:CO181" si="2195">BZ181-$BQ181</f>
        <v>-161177</v>
      </c>
      <c r="CB181" s="133">
        <f t="shared" si="2195"/>
        <v>-180027.5</v>
      </c>
      <c r="CC181" s="133">
        <f t="shared" si="2195"/>
        <v>-198878</v>
      </c>
      <c r="CD181" s="133">
        <f t="shared" si="2195"/>
        <v>-217728.5</v>
      </c>
      <c r="CE181" s="133">
        <f t="shared" si="2195"/>
        <v>-236579</v>
      </c>
      <c r="CF181" s="133">
        <f t="shared" si="2195"/>
        <v>-255429.5</v>
      </c>
      <c r="CG181" s="133">
        <f t="shared" si="2195"/>
        <v>-274280</v>
      </c>
      <c r="CH181" s="133">
        <f t="shared" si="2195"/>
        <v>-293130.5</v>
      </c>
      <c r="CI181" s="133">
        <f t="shared" si="2195"/>
        <v>-311981</v>
      </c>
      <c r="CJ181" s="133">
        <f t="shared" si="2195"/>
        <v>-330831.5</v>
      </c>
      <c r="CK181" s="133">
        <f t="shared" si="2195"/>
        <v>-349682</v>
      </c>
      <c r="CL181" s="133">
        <f t="shared" si="2195"/>
        <v>-368532.5</v>
      </c>
      <c r="CM181" s="133">
        <f t="shared" si="2195"/>
        <v>-387383</v>
      </c>
      <c r="CN181" s="133">
        <f t="shared" si="2195"/>
        <v>-406233.5</v>
      </c>
      <c r="CO181" s="133">
        <f t="shared" si="2195"/>
        <v>-425084</v>
      </c>
      <c r="CP181" s="100">
        <v>6772</v>
      </c>
      <c r="CQ181" s="100">
        <v>11152</v>
      </c>
      <c r="CR181" s="100">
        <v>24043</v>
      </c>
      <c r="CS181" s="100">
        <v>0</v>
      </c>
      <c r="CT181" s="100">
        <v>10036</v>
      </c>
      <c r="CU181" s="100">
        <v>7249</v>
      </c>
      <c r="CV181" s="121">
        <f t="shared" si="2166"/>
        <v>11850.4</v>
      </c>
      <c r="CW181" t="s">
        <v>187</v>
      </c>
      <c r="CX181" t="s">
        <v>187</v>
      </c>
      <c r="CY181" s="4">
        <v>0</v>
      </c>
      <c r="CZ181" s="4">
        <v>0</v>
      </c>
      <c r="DA181" s="136">
        <f t="shared" si="2137"/>
        <v>0</v>
      </c>
      <c r="DB181" s="4">
        <f t="shared" si="2138"/>
        <v>0</v>
      </c>
      <c r="DC181" s="4">
        <f t="shared" si="2139"/>
        <v>0</v>
      </c>
      <c r="DD181" s="136">
        <f t="shared" si="2140"/>
        <v>0</v>
      </c>
      <c r="DE181" s="31">
        <v>0</v>
      </c>
      <c r="DG181" s="31">
        <v>0</v>
      </c>
      <c r="DH181" s="48">
        <f t="shared" si="2167"/>
        <v>0</v>
      </c>
      <c r="DI181" s="62">
        <v>33369.872000000003</v>
      </c>
      <c r="DJ181" s="62">
        <v>1039045.264</v>
      </c>
      <c r="DK181" s="48">
        <f t="shared" si="2168"/>
        <v>155</v>
      </c>
      <c r="DL181" s="62">
        <v>11368</v>
      </c>
      <c r="DM181" s="62">
        <v>353825.97876952734</v>
      </c>
      <c r="DN181" s="62">
        <v>10694.035</v>
      </c>
      <c r="DO181" s="62">
        <v>332828.77</v>
      </c>
      <c r="DP181" s="48">
        <f t="shared" si="2169"/>
        <v>50</v>
      </c>
      <c r="DQ181" s="62">
        <v>24043</v>
      </c>
      <c r="DR181" s="62">
        <v>749003.00180266716</v>
      </c>
      <c r="DS181" s="62">
        <v>4709.4519999999993</v>
      </c>
      <c r="DT181" s="62">
        <v>146438.84100000001</v>
      </c>
      <c r="DU181" s="48">
        <f t="shared" si="2170"/>
        <v>22</v>
      </c>
      <c r="DV181" s="62">
        <v>0</v>
      </c>
      <c r="DW181" s="62">
        <v>0</v>
      </c>
      <c r="DX181" s="62">
        <f t="shared" si="2171"/>
        <v>0</v>
      </c>
      <c r="DY181" s="62">
        <f t="shared" si="2172"/>
        <v>0</v>
      </c>
      <c r="DZ181" s="48">
        <f t="shared" si="2173"/>
        <v>0</v>
      </c>
      <c r="EA181" s="62">
        <f t="shared" si="2174"/>
        <v>0</v>
      </c>
      <c r="EB181" s="62">
        <f t="shared" si="2175"/>
        <v>0</v>
      </c>
      <c r="EC181" s="48">
        <f t="shared" si="2176"/>
        <v>0</v>
      </c>
      <c r="ED181" s="62">
        <f t="shared" si="2177"/>
        <v>0</v>
      </c>
      <c r="EE181" s="62">
        <f t="shared" si="2178"/>
        <v>0</v>
      </c>
      <c r="EF181" s="48">
        <f t="shared" si="2179"/>
        <v>0</v>
      </c>
      <c r="EG181" s="62">
        <f t="shared" si="2180"/>
        <v>0</v>
      </c>
      <c r="EH181" s="62">
        <f t="shared" si="2181"/>
        <v>0</v>
      </c>
      <c r="EI181" s="48">
        <f t="shared" si="2182"/>
        <v>0</v>
      </c>
      <c r="EJ181" s="62">
        <f t="shared" si="2183"/>
        <v>0</v>
      </c>
      <c r="EK181" s="62">
        <f t="shared" si="2184"/>
        <v>0</v>
      </c>
      <c r="EL181" s="48">
        <f t="shared" si="2185"/>
        <v>0</v>
      </c>
      <c r="EM181" s="62">
        <f t="shared" si="2186"/>
        <v>0</v>
      </c>
      <c r="EN181" s="62">
        <f t="shared" si="2187"/>
        <v>0</v>
      </c>
      <c r="EO181" s="48">
        <f t="shared" si="2188"/>
        <v>0</v>
      </c>
      <c r="EP181" s="62">
        <f t="shared" si="2136"/>
        <v>528140.27</v>
      </c>
      <c r="EQ181" s="62">
        <f t="shared" si="2136"/>
        <v>758540.80000000005</v>
      </c>
      <c r="ER181" s="62">
        <f t="shared" si="2136"/>
        <v>887948.11</v>
      </c>
      <c r="ES181" s="62">
        <f t="shared" si="2134"/>
        <v>502127.81</v>
      </c>
      <c r="ET181" s="62">
        <f t="shared" si="2134"/>
        <v>406967.12</v>
      </c>
      <c r="EU181" s="62">
        <f t="shared" si="2134"/>
        <v>443958.46</v>
      </c>
      <c r="EV181" s="31" t="s">
        <v>192</v>
      </c>
      <c r="EW181" s="103">
        <v>0</v>
      </c>
      <c r="EX181" s="31">
        <v>216</v>
      </c>
      <c r="EY181" s="31">
        <v>1</v>
      </c>
      <c r="FA181" s="31"/>
      <c r="FB181" s="119"/>
      <c r="FC181" s="119"/>
      <c r="FE181" s="137">
        <v>31.15</v>
      </c>
      <c r="FF181" s="137">
        <v>31.2</v>
      </c>
      <c r="FG181" s="137">
        <v>31.17</v>
      </c>
      <c r="FH181" s="106">
        <v>31.19</v>
      </c>
      <c r="FI181" s="107" t="b">
        <f t="shared" si="2189"/>
        <v>1</v>
      </c>
      <c r="FJ181" s="34"/>
      <c r="FK181" s="104" t="s">
        <v>187</v>
      </c>
      <c r="FL181" s="104" t="s">
        <v>187</v>
      </c>
      <c r="FM181" s="104" t="s">
        <v>187</v>
      </c>
      <c r="FN181" s="104" t="s">
        <v>187</v>
      </c>
      <c r="FO181" s="104">
        <v>0</v>
      </c>
      <c r="FP181" s="104"/>
      <c r="FQ181" s="104">
        <v>0</v>
      </c>
      <c r="FR181" s="120" t="b">
        <f t="shared" si="1819"/>
        <v>1</v>
      </c>
      <c r="FS181" s="120" t="b">
        <f t="shared" si="1820"/>
        <v>1</v>
      </c>
      <c r="FT181" s="120" t="b">
        <f t="shared" si="1821"/>
        <v>1</v>
      </c>
      <c r="FU181" s="120" t="b">
        <f t="shared" si="1822"/>
        <v>1</v>
      </c>
      <c r="FV181" s="120" t="b">
        <f t="shared" si="1823"/>
        <v>1</v>
      </c>
      <c r="FW181" s="120"/>
      <c r="FX181" s="120" t="b">
        <f t="shared" si="2190"/>
        <v>1</v>
      </c>
      <c r="FY181" s="104" t="s">
        <v>368</v>
      </c>
      <c r="FZ181" s="104" t="b">
        <f t="shared" si="2191"/>
        <v>1</v>
      </c>
      <c r="GA181" s="120">
        <v>0</v>
      </c>
      <c r="GB181" s="120" t="s">
        <v>193</v>
      </c>
      <c r="GC181" s="8"/>
      <c r="GD181" s="104" t="s">
        <v>368</v>
      </c>
      <c r="GE181" s="104">
        <v>0</v>
      </c>
      <c r="GF181" s="104" t="e">
        <v>#N/A</v>
      </c>
      <c r="GG181" s="104">
        <v>0</v>
      </c>
      <c r="GH181" s="120" t="b">
        <f t="shared" si="2192"/>
        <v>1</v>
      </c>
      <c r="GI181" s="8" t="b">
        <f t="shared" si="2193"/>
        <v>0</v>
      </c>
      <c r="GJ181" s="31" t="s">
        <v>203</v>
      </c>
    </row>
    <row r="182" spans="1:192" x14ac:dyDescent="0.25">
      <c r="A182" s="130">
        <v>88077</v>
      </c>
      <c r="B182" s="130">
        <v>620410</v>
      </c>
      <c r="C182" s="128" t="s">
        <v>491</v>
      </c>
      <c r="D182" s="130"/>
      <c r="E182" s="130" t="s">
        <v>564</v>
      </c>
      <c r="F182" s="109" t="s">
        <v>193</v>
      </c>
      <c r="G182" s="128"/>
      <c r="H182" s="130" t="s">
        <v>188</v>
      </c>
      <c r="I182" s="130" t="s">
        <v>493</v>
      </c>
      <c r="J182" s="130" t="s">
        <v>480</v>
      </c>
      <c r="K182" s="130"/>
      <c r="L182" s="130" t="s">
        <v>478</v>
      </c>
      <c r="M182" s="130"/>
      <c r="N182" s="111">
        <v>323.50177715918073</v>
      </c>
      <c r="O182" s="111">
        <v>550.03761499701852</v>
      </c>
      <c r="P182" s="111" t="str">
        <f t="shared" si="2144"/>
        <v>больше макс</v>
      </c>
      <c r="Q182" s="95">
        <v>395</v>
      </c>
      <c r="R182" s="95">
        <f t="shared" si="2145"/>
        <v>374456.05</v>
      </c>
      <c r="S182" s="131">
        <v>802</v>
      </c>
      <c r="T182" s="131">
        <v>760287.98</v>
      </c>
      <c r="U182" s="131">
        <f t="shared" si="2146"/>
        <v>1.5</v>
      </c>
      <c r="V182" s="113">
        <f t="shared" si="2147"/>
        <v>661.89999389648438</v>
      </c>
      <c r="W182" s="113">
        <f t="shared" si="2148"/>
        <v>627474.57521392824</v>
      </c>
      <c r="X182" s="113">
        <f t="shared" si="2149"/>
        <v>1.5</v>
      </c>
      <c r="Y182" s="132"/>
      <c r="Z182" s="95">
        <v>661.89999389648438</v>
      </c>
      <c r="AA182" s="95">
        <v>0</v>
      </c>
      <c r="AB182" s="95">
        <v>0</v>
      </c>
      <c r="AC182" s="95">
        <v>0</v>
      </c>
      <c r="AD182" s="95">
        <v>0</v>
      </c>
      <c r="AE182" s="95">
        <f t="shared" si="2150"/>
        <v>0</v>
      </c>
      <c r="AF182" s="95">
        <f t="shared" si="2151"/>
        <v>0</v>
      </c>
      <c r="AG182" s="114">
        <v>0</v>
      </c>
      <c r="AH182" s="95">
        <f t="shared" si="2152"/>
        <v>661.89999389648438</v>
      </c>
      <c r="AI182" s="114">
        <f t="shared" si="2153"/>
        <v>627474.57521392824</v>
      </c>
      <c r="AJ182" s="133">
        <f t="shared" si="2154"/>
        <v>197</v>
      </c>
      <c r="AK182" s="133">
        <f t="shared" si="2194"/>
        <v>626</v>
      </c>
      <c r="AL182" s="133">
        <f t="shared" si="2155"/>
        <v>824</v>
      </c>
      <c r="AM182" s="133">
        <f t="shared" si="2156"/>
        <v>1715.98</v>
      </c>
      <c r="AN182" s="133">
        <f t="shared" si="2157"/>
        <v>84.126854625345288</v>
      </c>
      <c r="AO182" s="133" t="str">
        <f t="shared" si="2158"/>
        <v>&gt; 80 дней (до 90)</v>
      </c>
      <c r="AP182" s="29" t="s">
        <v>185</v>
      </c>
      <c r="AQ182" s="134" t="s">
        <v>198</v>
      </c>
      <c r="AR182" s="29" t="s">
        <v>185</v>
      </c>
      <c r="AS182" s="134" t="s">
        <v>198</v>
      </c>
      <c r="AT182" s="25" t="s">
        <v>185</v>
      </c>
      <c r="AU182" s="14"/>
      <c r="AV182" s="97" t="str">
        <f t="shared" si="2159"/>
        <v>0-03</v>
      </c>
      <c r="AW182" s="117">
        <f t="shared" si="2160"/>
        <v>0</v>
      </c>
      <c r="AX182" s="14"/>
      <c r="AY182" s="25">
        <f t="shared" si="2161"/>
        <v>0</v>
      </c>
      <c r="AZ182" s="130" t="s">
        <v>439</v>
      </c>
      <c r="BA182" s="26"/>
      <c r="BB182" s="26" t="s">
        <v>565</v>
      </c>
      <c r="BC182" s="27"/>
      <c r="BD182" s="28"/>
      <c r="BE182" s="29">
        <v>0</v>
      </c>
      <c r="BF182" s="32">
        <f t="shared" si="2162"/>
        <v>0</v>
      </c>
      <c r="BG182" s="32">
        <v>0</v>
      </c>
      <c r="BH182" s="32">
        <f t="shared" si="2163"/>
        <v>0</v>
      </c>
      <c r="BI182" s="135">
        <v>0</v>
      </c>
      <c r="BJ182" s="130">
        <v>0</v>
      </c>
      <c r="BK182" s="95">
        <v>355.04</v>
      </c>
      <c r="BL182" s="95">
        <v>199.12</v>
      </c>
      <c r="BM182" s="95">
        <v>212.81</v>
      </c>
      <c r="BN182" s="95">
        <v>326.45</v>
      </c>
      <c r="BO182" s="95">
        <v>326.37</v>
      </c>
      <c r="BP182" s="95">
        <v>296.19</v>
      </c>
      <c r="BQ182" s="133">
        <f t="shared" si="2164"/>
        <v>285.99666666666667</v>
      </c>
      <c r="BR182" s="95">
        <f t="shared" si="2165"/>
        <v>306.85999389648435</v>
      </c>
      <c r="BS182" s="133">
        <f t="shared" si="2141"/>
        <v>107.73999389648435</v>
      </c>
      <c r="BT182" s="133">
        <f t="shared" si="2141"/>
        <v>-105.07000610351565</v>
      </c>
      <c r="BU182" s="133">
        <f t="shared" si="2141"/>
        <v>-431.52000610351564</v>
      </c>
      <c r="BV182" s="133">
        <f t="shared" si="2141"/>
        <v>-757.89000610351559</v>
      </c>
      <c r="BW182" s="133">
        <f t="shared" si="2141"/>
        <v>-1054.0800061035156</v>
      </c>
      <c r="BX182" s="133">
        <f t="shared" ref="BX182:CO182" si="2196">BW182-$BQ182</f>
        <v>-1340.0766727701823</v>
      </c>
      <c r="BY182" s="133">
        <f t="shared" si="2196"/>
        <v>-1626.073339436849</v>
      </c>
      <c r="BZ182" s="133">
        <f t="shared" si="2196"/>
        <v>-1912.0700061035157</v>
      </c>
      <c r="CA182" s="133">
        <f t="shared" si="2196"/>
        <v>-2198.0666727701823</v>
      </c>
      <c r="CB182" s="133">
        <f t="shared" si="2196"/>
        <v>-2484.0633394368488</v>
      </c>
      <c r="CC182" s="133">
        <f t="shared" si="2196"/>
        <v>-2770.0600061035157</v>
      </c>
      <c r="CD182" s="133">
        <f t="shared" si="2196"/>
        <v>-3056.0566727701826</v>
      </c>
      <c r="CE182" s="133">
        <f t="shared" si="2196"/>
        <v>-3342.0533394368495</v>
      </c>
      <c r="CF182" s="133">
        <f t="shared" si="2196"/>
        <v>-3628.0500061035164</v>
      </c>
      <c r="CG182" s="133">
        <f t="shared" si="2196"/>
        <v>-3914.0466727701832</v>
      </c>
      <c r="CH182" s="133">
        <f t="shared" si="2196"/>
        <v>-4200.0433394368501</v>
      </c>
      <c r="CI182" s="133">
        <f t="shared" si="2196"/>
        <v>-4486.040006103517</v>
      </c>
      <c r="CJ182" s="133">
        <f t="shared" si="2196"/>
        <v>-4772.0366727701839</v>
      </c>
      <c r="CK182" s="133">
        <f t="shared" si="2196"/>
        <v>-5058.0333394368508</v>
      </c>
      <c r="CL182" s="133">
        <f t="shared" si="2196"/>
        <v>-5344.0300061035177</v>
      </c>
      <c r="CM182" s="133">
        <f t="shared" si="2196"/>
        <v>-5630.0266727701846</v>
      </c>
      <c r="CN182" s="133">
        <f t="shared" si="2196"/>
        <v>-5916.0233394368515</v>
      </c>
      <c r="CO182" s="133">
        <f t="shared" si="2196"/>
        <v>-6202.0200061035184</v>
      </c>
      <c r="CP182" s="100">
        <v>86</v>
      </c>
      <c r="CQ182" s="100">
        <v>26</v>
      </c>
      <c r="CR182" s="100">
        <v>86</v>
      </c>
      <c r="CS182" s="100">
        <v>218</v>
      </c>
      <c r="CT182" s="100">
        <v>211</v>
      </c>
      <c r="CU182" s="100">
        <v>197</v>
      </c>
      <c r="CV182" s="121">
        <f t="shared" si="2166"/>
        <v>137.33333333333334</v>
      </c>
      <c r="CW182">
        <v>0</v>
      </c>
      <c r="CX182">
        <v>0</v>
      </c>
      <c r="CY182" s="4">
        <v>0</v>
      </c>
      <c r="CZ182" s="4">
        <v>0</v>
      </c>
      <c r="DA182" s="136">
        <f t="shared" si="2137"/>
        <v>0</v>
      </c>
      <c r="DB182" s="4">
        <f t="shared" si="2138"/>
        <v>0</v>
      </c>
      <c r="DC182" s="4">
        <f t="shared" si="2139"/>
        <v>0</v>
      </c>
      <c r="DD182" s="136">
        <f t="shared" si="2140"/>
        <v>0</v>
      </c>
      <c r="DE182" s="31">
        <v>0</v>
      </c>
      <c r="DF182" s="31">
        <v>45</v>
      </c>
      <c r="DG182" s="31">
        <v>0</v>
      </c>
      <c r="DH182" s="48">
        <f t="shared" si="2167"/>
        <v>0</v>
      </c>
      <c r="DI182" s="62">
        <v>1113.5240000000001</v>
      </c>
      <c r="DJ182" s="62">
        <v>1055613.6470000001</v>
      </c>
      <c r="DK182" s="48">
        <f t="shared" si="2168"/>
        <v>3</v>
      </c>
      <c r="DL182" s="62">
        <v>26</v>
      </c>
      <c r="DM182" s="62">
        <v>24647.825090547703</v>
      </c>
      <c r="DN182" s="62">
        <v>1074.2139999999999</v>
      </c>
      <c r="DO182" s="62">
        <v>1018348.1109999999</v>
      </c>
      <c r="DP182" s="48">
        <f t="shared" si="2169"/>
        <v>3</v>
      </c>
      <c r="DQ182" s="62">
        <v>86</v>
      </c>
      <c r="DR182" s="62">
        <v>81527.437631103079</v>
      </c>
      <c r="DS182" s="62">
        <v>905.548</v>
      </c>
      <c r="DT182" s="62">
        <v>858453.94299999997</v>
      </c>
      <c r="DU182" s="48">
        <f t="shared" si="2170"/>
        <v>1.5</v>
      </c>
      <c r="DV182" s="62">
        <v>218</v>
      </c>
      <c r="DW182" s="62">
        <v>206662.57461155931</v>
      </c>
      <c r="DX182" s="62">
        <f t="shared" si="2171"/>
        <v>532.56000000000006</v>
      </c>
      <c r="DY182" s="62">
        <f t="shared" si="2172"/>
        <v>504861.55440000008</v>
      </c>
      <c r="DZ182" s="48">
        <f t="shared" si="2173"/>
        <v>1.5</v>
      </c>
      <c r="EA182" s="62">
        <f t="shared" si="2174"/>
        <v>298.68</v>
      </c>
      <c r="EB182" s="62">
        <f t="shared" si="2175"/>
        <v>283145.6532</v>
      </c>
      <c r="EC182" s="48">
        <f t="shared" si="2176"/>
        <v>1.5</v>
      </c>
      <c r="ED182" s="62">
        <f t="shared" si="2177"/>
        <v>319.21500000000003</v>
      </c>
      <c r="EE182" s="62">
        <f t="shared" si="2178"/>
        <v>302612.62785000005</v>
      </c>
      <c r="EF182" s="48">
        <f t="shared" si="2179"/>
        <v>1.5</v>
      </c>
      <c r="EG182" s="62">
        <f t="shared" si="2180"/>
        <v>489.67500000000001</v>
      </c>
      <c r="EH182" s="62">
        <f t="shared" si="2181"/>
        <v>464207.00325000001</v>
      </c>
      <c r="EI182" s="48">
        <f t="shared" si="2182"/>
        <v>1.5</v>
      </c>
      <c r="EJ182" s="62">
        <f t="shared" si="2183"/>
        <v>489.55500000000001</v>
      </c>
      <c r="EK182" s="62">
        <f t="shared" si="2184"/>
        <v>464093.24445</v>
      </c>
      <c r="EL182" s="48">
        <f t="shared" si="2185"/>
        <v>1.5</v>
      </c>
      <c r="EM182" s="62">
        <f t="shared" si="2186"/>
        <v>444.28499999999997</v>
      </c>
      <c r="EN182" s="62">
        <f t="shared" si="2187"/>
        <v>421177.73715</v>
      </c>
      <c r="EO182" s="48">
        <f t="shared" si="2188"/>
        <v>1.5</v>
      </c>
      <c r="EP182" s="62">
        <f t="shared" si="2136"/>
        <v>336574.36960000003</v>
      </c>
      <c r="EQ182" s="62">
        <f t="shared" si="2136"/>
        <v>188763.76880000002</v>
      </c>
      <c r="ER182" s="62">
        <f t="shared" si="2136"/>
        <v>201741.7519</v>
      </c>
      <c r="ES182" s="62">
        <f t="shared" si="2134"/>
        <v>309471.33549999999</v>
      </c>
      <c r="ET182" s="62">
        <f t="shared" si="2134"/>
        <v>309395.4963</v>
      </c>
      <c r="EU182" s="62">
        <f t="shared" si="2134"/>
        <v>280785.1581</v>
      </c>
      <c r="EV182" s="31" t="s">
        <v>192</v>
      </c>
      <c r="EW182" s="103">
        <v>0</v>
      </c>
      <c r="EX182" s="31">
        <f>EZ182</f>
        <v>1000</v>
      </c>
      <c r="EY182" s="31">
        <f>FA182</f>
        <v>1.5</v>
      </c>
      <c r="EZ182" s="31">
        <v>1000</v>
      </c>
      <c r="FA182" s="31">
        <v>1.5</v>
      </c>
      <c r="FB182" s="119"/>
      <c r="FC182" s="119"/>
      <c r="FE182" s="137">
        <v>947.99</v>
      </c>
      <c r="FF182" s="137">
        <v>947.99</v>
      </c>
      <c r="FG182" s="137">
        <v>947.99</v>
      </c>
      <c r="FH182" s="106">
        <v>947.99</v>
      </c>
      <c r="FI182" s="107" t="b">
        <f t="shared" si="2189"/>
        <v>1</v>
      </c>
      <c r="FJ182" s="34"/>
      <c r="FK182" s="104">
        <v>0</v>
      </c>
      <c r="FL182" s="104" t="s">
        <v>565</v>
      </c>
      <c r="FM182" s="104">
        <v>0</v>
      </c>
      <c r="FN182" s="104">
        <v>0</v>
      </c>
      <c r="FO182" s="104">
        <v>0</v>
      </c>
      <c r="FP182" s="104"/>
      <c r="FQ182" s="104">
        <v>0</v>
      </c>
      <c r="FR182" s="103" t="b">
        <f t="shared" si="1819"/>
        <v>0</v>
      </c>
      <c r="FS182" s="103" t="b">
        <f t="shared" si="1820"/>
        <v>1</v>
      </c>
      <c r="FT182" s="103" t="b">
        <f t="shared" si="1821"/>
        <v>0</v>
      </c>
      <c r="FU182" s="103" t="b">
        <f t="shared" si="1822"/>
        <v>0</v>
      </c>
      <c r="FV182" s="103" t="b">
        <f t="shared" si="1823"/>
        <v>1</v>
      </c>
      <c r="FW182" s="103"/>
      <c r="FX182" s="120" t="b">
        <f t="shared" si="2190"/>
        <v>1</v>
      </c>
      <c r="FY182" s="104" t="s">
        <v>491</v>
      </c>
      <c r="FZ182" s="104" t="b">
        <f t="shared" si="2191"/>
        <v>1</v>
      </c>
      <c r="GA182" s="104">
        <v>0</v>
      </c>
      <c r="GB182" s="104" t="s">
        <v>193</v>
      </c>
      <c r="GD182" s="104" t="s">
        <v>491</v>
      </c>
      <c r="GE182" s="104">
        <v>0</v>
      </c>
      <c r="GF182" s="104" t="e">
        <v>#N/A</v>
      </c>
      <c r="GG182" s="104">
        <v>0</v>
      </c>
      <c r="GH182" s="104" t="b">
        <f t="shared" si="2192"/>
        <v>1</v>
      </c>
      <c r="GI182" s="8" t="b">
        <f t="shared" si="2193"/>
        <v>0</v>
      </c>
      <c r="GJ182" s="31" t="s">
        <v>203</v>
      </c>
    </row>
    <row r="183" spans="1:192" ht="30" x14ac:dyDescent="0.25">
      <c r="A183" s="130">
        <v>160013</v>
      </c>
      <c r="B183" s="130">
        <v>0</v>
      </c>
      <c r="C183" s="128" t="s">
        <v>491</v>
      </c>
      <c r="D183" s="130"/>
      <c r="E183" s="130" t="s">
        <v>567</v>
      </c>
      <c r="F183" s="109">
        <v>0</v>
      </c>
      <c r="G183" s="128"/>
      <c r="H183" s="130" t="s">
        <v>188</v>
      </c>
      <c r="I183" s="130" t="s">
        <v>493</v>
      </c>
      <c r="J183" s="130" t="s">
        <v>480</v>
      </c>
      <c r="K183" s="130"/>
      <c r="L183" s="130">
        <v>0</v>
      </c>
      <c r="M183" s="130"/>
      <c r="N183" s="111">
        <v>0</v>
      </c>
      <c r="O183" s="111">
        <v>0</v>
      </c>
      <c r="P183" s="111" t="str">
        <f t="shared" si="2144"/>
        <v>нет минмакс</v>
      </c>
      <c r="Q183" s="95">
        <v>2248</v>
      </c>
      <c r="R183" s="95">
        <f t="shared" si="2145"/>
        <v>690383.28</v>
      </c>
      <c r="S183" s="131">
        <v>2248</v>
      </c>
      <c r="T183" s="131">
        <v>690383.28</v>
      </c>
      <c r="U183" s="131">
        <f t="shared" si="2146"/>
        <v>3</v>
      </c>
      <c r="V183" s="113">
        <f t="shared" si="2147"/>
        <v>2248</v>
      </c>
      <c r="W183" s="113">
        <f t="shared" si="2148"/>
        <v>690383.28</v>
      </c>
      <c r="X183" s="113">
        <f t="shared" si="2149"/>
        <v>3</v>
      </c>
      <c r="Y183" s="132"/>
      <c r="Z183" s="95">
        <v>2248</v>
      </c>
      <c r="AA183" s="95">
        <v>0</v>
      </c>
      <c r="AB183" s="95">
        <v>0</v>
      </c>
      <c r="AC183" s="95">
        <v>0</v>
      </c>
      <c r="AD183" s="95">
        <v>0</v>
      </c>
      <c r="AE183" s="95">
        <f t="shared" si="2150"/>
        <v>0</v>
      </c>
      <c r="AF183" s="95">
        <f t="shared" si="2151"/>
        <v>0</v>
      </c>
      <c r="AG183" s="114">
        <v>0</v>
      </c>
      <c r="AH183" s="95">
        <f t="shared" si="2152"/>
        <v>2248</v>
      </c>
      <c r="AI183" s="114">
        <f t="shared" si="2153"/>
        <v>690383.28</v>
      </c>
      <c r="AJ183" s="133">
        <f t="shared" si="2154"/>
        <v>0</v>
      </c>
      <c r="AK183" s="133">
        <f t="shared" si="2194"/>
        <v>0</v>
      </c>
      <c r="AL183" s="133">
        <f t="shared" si="2155"/>
        <v>0</v>
      </c>
      <c r="AM183" s="133">
        <f t="shared" si="2156"/>
        <v>0</v>
      </c>
      <c r="AN183" s="133" t="str">
        <f t="shared" si="2157"/>
        <v>нет оборота</v>
      </c>
      <c r="AO183" s="133" t="str">
        <f t="shared" si="2158"/>
        <v>нет плана</v>
      </c>
      <c r="AP183" s="29" t="s">
        <v>195</v>
      </c>
      <c r="AQ183" s="134" t="s">
        <v>200</v>
      </c>
      <c r="AR183" s="29" t="s">
        <v>195</v>
      </c>
      <c r="AS183" s="134" t="s">
        <v>200</v>
      </c>
      <c r="AT183" s="94" t="s">
        <v>195</v>
      </c>
      <c r="AU183" s="14"/>
      <c r="AV183" s="97" t="str">
        <f t="shared" si="2159"/>
        <v>Нет планов</v>
      </c>
      <c r="AW183" s="117">
        <f t="shared" si="2160"/>
        <v>690383.28</v>
      </c>
      <c r="AX183" s="14">
        <f>MONTH(BC183)-6</f>
        <v>2</v>
      </c>
      <c r="AY183" s="25">
        <f t="shared" si="2161"/>
        <v>0</v>
      </c>
      <c r="AZ183" s="130" t="s">
        <v>439</v>
      </c>
      <c r="BA183" s="26" t="s">
        <v>196</v>
      </c>
      <c r="BB183" s="26" t="s">
        <v>516</v>
      </c>
      <c r="BC183" s="27">
        <v>45900</v>
      </c>
      <c r="BD183" s="28"/>
      <c r="BE183" s="29">
        <v>0</v>
      </c>
      <c r="BF183" s="32">
        <f t="shared" si="2162"/>
        <v>0</v>
      </c>
      <c r="BG183" s="32">
        <v>0</v>
      </c>
      <c r="BH183" s="32">
        <f t="shared" si="2163"/>
        <v>0</v>
      </c>
      <c r="BI183" s="135">
        <v>0</v>
      </c>
      <c r="BJ183" s="130">
        <v>0</v>
      </c>
      <c r="BK183" s="95">
        <v>0</v>
      </c>
      <c r="BL183" s="95">
        <v>0</v>
      </c>
      <c r="BM183" s="95">
        <v>0</v>
      </c>
      <c r="BN183" s="95">
        <v>0</v>
      </c>
      <c r="BO183" s="95">
        <v>0</v>
      </c>
      <c r="BP183" s="95">
        <v>0</v>
      </c>
      <c r="BQ183" s="133">
        <f t="shared" si="2164"/>
        <v>0</v>
      </c>
      <c r="BR183" s="95">
        <f t="shared" si="2165"/>
        <v>2248</v>
      </c>
      <c r="BS183" s="133">
        <f t="shared" ref="BS183:BW185" si="2197">BR183-BL183</f>
        <v>2248</v>
      </c>
      <c r="BT183" s="133">
        <f t="shared" si="2197"/>
        <v>2248</v>
      </c>
      <c r="BU183" s="133">
        <f t="shared" si="2197"/>
        <v>2248</v>
      </c>
      <c r="BV183" s="133">
        <f t="shared" si="2197"/>
        <v>2248</v>
      </c>
      <c r="BW183" s="133">
        <f t="shared" si="2197"/>
        <v>2248</v>
      </c>
      <c r="BX183" s="133">
        <f t="shared" ref="BX183:CO183" si="2198">BW183-$BQ183</f>
        <v>2248</v>
      </c>
      <c r="BY183" s="133">
        <f t="shared" si="2198"/>
        <v>2248</v>
      </c>
      <c r="BZ183" s="133">
        <f t="shared" si="2198"/>
        <v>2248</v>
      </c>
      <c r="CA183" s="133">
        <f t="shared" si="2198"/>
        <v>2248</v>
      </c>
      <c r="CB183" s="133">
        <f t="shared" si="2198"/>
        <v>2248</v>
      </c>
      <c r="CC183" s="133">
        <f t="shared" si="2198"/>
        <v>2248</v>
      </c>
      <c r="CD183" s="133">
        <f t="shared" si="2198"/>
        <v>2248</v>
      </c>
      <c r="CE183" s="133">
        <f t="shared" si="2198"/>
        <v>2248</v>
      </c>
      <c r="CF183" s="133">
        <f t="shared" si="2198"/>
        <v>2248</v>
      </c>
      <c r="CG183" s="133">
        <f t="shared" si="2198"/>
        <v>2248</v>
      </c>
      <c r="CH183" s="133">
        <f t="shared" si="2198"/>
        <v>2248</v>
      </c>
      <c r="CI183" s="133">
        <f t="shared" si="2198"/>
        <v>2248</v>
      </c>
      <c r="CJ183" s="133">
        <f t="shared" si="2198"/>
        <v>2248</v>
      </c>
      <c r="CK183" s="133">
        <f t="shared" si="2198"/>
        <v>2248</v>
      </c>
      <c r="CL183" s="133">
        <f t="shared" si="2198"/>
        <v>2248</v>
      </c>
      <c r="CM183" s="133">
        <f t="shared" si="2198"/>
        <v>2248</v>
      </c>
      <c r="CN183" s="133">
        <f t="shared" si="2198"/>
        <v>2248</v>
      </c>
      <c r="CO183" s="133">
        <f t="shared" si="2198"/>
        <v>2248</v>
      </c>
      <c r="CP183" s="100">
        <v>0</v>
      </c>
      <c r="CQ183" s="100">
        <v>0</v>
      </c>
      <c r="CR183" s="100">
        <v>0</v>
      </c>
      <c r="CS183" s="100">
        <v>0</v>
      </c>
      <c r="CT183" s="100">
        <v>0</v>
      </c>
      <c r="CU183" s="100">
        <v>0</v>
      </c>
      <c r="CV183" s="121">
        <f t="shared" si="2166"/>
        <v>0</v>
      </c>
      <c r="CW183">
        <v>0</v>
      </c>
      <c r="CX183">
        <v>2</v>
      </c>
      <c r="CY183" s="4">
        <v>0</v>
      </c>
      <c r="CZ183" s="4">
        <v>0</v>
      </c>
      <c r="DA183" s="136">
        <f t="shared" ref="DA183:DA189" si="2199">IFERROR(CZ183/CY183,0)</f>
        <v>0</v>
      </c>
      <c r="DB183" s="4">
        <f t="shared" ref="DB183:DB189" si="2200">CY183*FH183</f>
        <v>0</v>
      </c>
      <c r="DC183" s="4">
        <f t="shared" ref="DC183:DC189" si="2201">CZ183*FH183</f>
        <v>0</v>
      </c>
      <c r="DD183" s="136">
        <f t="shared" ref="DD183:DD189" si="2202">IFERROR(DC183/DB183,0)</f>
        <v>0</v>
      </c>
      <c r="DE183" s="31">
        <v>0</v>
      </c>
      <c r="DF183" s="31">
        <v>45</v>
      </c>
      <c r="DG183" s="31">
        <v>2248</v>
      </c>
      <c r="DH183" s="48">
        <f t="shared" si="2167"/>
        <v>3</v>
      </c>
      <c r="DI183" s="62">
        <v>2248</v>
      </c>
      <c r="DJ183" s="62">
        <v>690385.78</v>
      </c>
      <c r="DK183" s="48">
        <f t="shared" si="2168"/>
        <v>3</v>
      </c>
      <c r="DL183" s="62">
        <v>0</v>
      </c>
      <c r="DM183" s="62">
        <v>0</v>
      </c>
      <c r="DN183" s="62">
        <v>2248</v>
      </c>
      <c r="DO183" s="62">
        <v>690385.78</v>
      </c>
      <c r="DP183" s="48">
        <f t="shared" si="2169"/>
        <v>3</v>
      </c>
      <c r="DQ183" s="62">
        <v>0</v>
      </c>
      <c r="DR183" s="62">
        <v>0</v>
      </c>
      <c r="DS183" s="62">
        <v>2248</v>
      </c>
      <c r="DT183" s="62">
        <v>690385.78</v>
      </c>
      <c r="DU183" s="48">
        <f t="shared" si="2170"/>
        <v>3</v>
      </c>
      <c r="DV183" s="62">
        <v>0</v>
      </c>
      <c r="DW183" s="62">
        <v>0</v>
      </c>
      <c r="DX183" s="62">
        <f t="shared" si="2171"/>
        <v>0</v>
      </c>
      <c r="DY183" s="62">
        <f t="shared" si="2172"/>
        <v>0</v>
      </c>
      <c r="DZ183" s="48">
        <f t="shared" si="2173"/>
        <v>0</v>
      </c>
      <c r="EA183" s="62">
        <f t="shared" si="2174"/>
        <v>0</v>
      </c>
      <c r="EB183" s="62">
        <f t="shared" si="2175"/>
        <v>0</v>
      </c>
      <c r="EC183" s="48">
        <f t="shared" si="2176"/>
        <v>0</v>
      </c>
      <c r="ED183" s="62">
        <f t="shared" si="2177"/>
        <v>0</v>
      </c>
      <c r="EE183" s="62">
        <f t="shared" si="2178"/>
        <v>0</v>
      </c>
      <c r="EF183" s="48">
        <f t="shared" si="2179"/>
        <v>0</v>
      </c>
      <c r="EG183" s="62">
        <f t="shared" si="2180"/>
        <v>0</v>
      </c>
      <c r="EH183" s="62">
        <f t="shared" si="2181"/>
        <v>0</v>
      </c>
      <c r="EI183" s="48">
        <f t="shared" si="2182"/>
        <v>0</v>
      </c>
      <c r="EJ183" s="62">
        <f t="shared" si="2183"/>
        <v>0</v>
      </c>
      <c r="EK183" s="62">
        <f t="shared" si="2184"/>
        <v>0</v>
      </c>
      <c r="EL183" s="48">
        <f t="shared" si="2185"/>
        <v>0</v>
      </c>
      <c r="EM183" s="62">
        <f t="shared" si="2186"/>
        <v>0</v>
      </c>
      <c r="EN183" s="62">
        <f t="shared" si="2187"/>
        <v>0</v>
      </c>
      <c r="EO183" s="48">
        <f t="shared" si="2188"/>
        <v>0</v>
      </c>
      <c r="EP183" s="62">
        <f t="shared" ref="EP183:EU184" si="2203">BK183*$FH183</f>
        <v>0</v>
      </c>
      <c r="EQ183" s="62">
        <f t="shared" si="2203"/>
        <v>0</v>
      </c>
      <c r="ER183" s="62">
        <f t="shared" si="2203"/>
        <v>0</v>
      </c>
      <c r="ES183" s="62">
        <f t="shared" si="2203"/>
        <v>0</v>
      </c>
      <c r="ET183" s="62">
        <f t="shared" si="2203"/>
        <v>0</v>
      </c>
      <c r="EU183" s="62">
        <f t="shared" si="2203"/>
        <v>0</v>
      </c>
      <c r="EV183" s="31" t="s">
        <v>192</v>
      </c>
      <c r="EW183" s="103">
        <v>0</v>
      </c>
      <c r="EX183" s="31">
        <v>1000</v>
      </c>
      <c r="EY183" s="31">
        <v>1</v>
      </c>
      <c r="FA183" s="31"/>
      <c r="FB183" s="119"/>
      <c r="FC183" s="119"/>
      <c r="FE183" s="137">
        <v>307.11</v>
      </c>
      <c r="FF183" s="137">
        <v>307.11</v>
      </c>
      <c r="FG183" s="137">
        <v>307.11</v>
      </c>
      <c r="FH183" s="106">
        <v>307.11</v>
      </c>
      <c r="FI183" s="107" t="b">
        <f t="shared" si="2189"/>
        <v>1</v>
      </c>
      <c r="FJ183" s="34"/>
      <c r="FK183" s="104" t="s">
        <v>196</v>
      </c>
      <c r="FL183" s="104" t="s">
        <v>516</v>
      </c>
      <c r="FM183" s="104">
        <v>45900</v>
      </c>
      <c r="FN183" s="104">
        <v>0</v>
      </c>
      <c r="FO183" s="104">
        <v>0</v>
      </c>
      <c r="FP183" s="104"/>
      <c r="FQ183" s="104">
        <v>0</v>
      </c>
      <c r="FR183" s="103" t="b">
        <f t="shared" si="1819"/>
        <v>1</v>
      </c>
      <c r="FS183" s="103" t="b">
        <f t="shared" si="1820"/>
        <v>1</v>
      </c>
      <c r="FT183" s="103" t="b">
        <f t="shared" si="1821"/>
        <v>1</v>
      </c>
      <c r="FU183" s="103" t="b">
        <f t="shared" si="1822"/>
        <v>0</v>
      </c>
      <c r="FV183" s="103" t="b">
        <f t="shared" si="1823"/>
        <v>1</v>
      </c>
      <c r="FW183" s="103"/>
      <c r="FX183" s="120" t="b">
        <f t="shared" si="2190"/>
        <v>1</v>
      </c>
      <c r="FY183" s="104" t="s">
        <v>491</v>
      </c>
      <c r="FZ183" s="104" t="b">
        <f t="shared" si="2191"/>
        <v>1</v>
      </c>
      <c r="GA183" s="104">
        <v>0</v>
      </c>
      <c r="GB183" s="104">
        <v>0</v>
      </c>
      <c r="GD183" s="104" t="s">
        <v>491</v>
      </c>
      <c r="GE183" s="104">
        <v>0</v>
      </c>
      <c r="GF183" s="104" t="e">
        <v>#N/A</v>
      </c>
      <c r="GG183" s="104">
        <v>0</v>
      </c>
      <c r="GH183" s="104" t="b">
        <f t="shared" si="2192"/>
        <v>1</v>
      </c>
      <c r="GI183" s="8" t="b">
        <f t="shared" si="2193"/>
        <v>0</v>
      </c>
      <c r="GJ183" s="31" t="s">
        <v>203</v>
      </c>
    </row>
    <row r="184" spans="1:192" hidden="1" x14ac:dyDescent="0.25">
      <c r="A184" s="138">
        <v>144008</v>
      </c>
      <c r="B184" s="138">
        <v>144008</v>
      </c>
      <c r="C184" s="128" t="s">
        <v>368</v>
      </c>
      <c r="D184" s="130"/>
      <c r="E184" s="138" t="s">
        <v>568</v>
      </c>
      <c r="F184" s="124" t="s">
        <v>193</v>
      </c>
      <c r="G184" s="128"/>
      <c r="H184" s="138" t="s">
        <v>227</v>
      </c>
      <c r="I184" s="130" t="s">
        <v>281</v>
      </c>
      <c r="J184" s="138" t="s">
        <v>259</v>
      </c>
      <c r="K184" s="138"/>
      <c r="L184" s="130">
        <v>0</v>
      </c>
      <c r="M184" s="138"/>
      <c r="N184" s="125">
        <v>0</v>
      </c>
      <c r="O184" s="125">
        <v>0</v>
      </c>
      <c r="P184" s="125" t="str">
        <f t="shared" si="2144"/>
        <v>нет минмакс</v>
      </c>
      <c r="Q184" s="95">
        <v>32200</v>
      </c>
      <c r="R184" s="95">
        <f t="shared" si="2145"/>
        <v>385434</v>
      </c>
      <c r="S184" s="114">
        <v>56107</v>
      </c>
      <c r="T184" s="114">
        <v>670478.64999999991</v>
      </c>
      <c r="U184" s="131">
        <f t="shared" si="2146"/>
        <v>60</v>
      </c>
      <c r="V184" s="115">
        <f t="shared" si="2147"/>
        <v>97656</v>
      </c>
      <c r="W184" s="115">
        <f t="shared" si="2148"/>
        <v>1168942.32</v>
      </c>
      <c r="X184" s="115">
        <f t="shared" si="2149"/>
        <v>105</v>
      </c>
      <c r="Y184" s="132"/>
      <c r="Z184" s="95">
        <v>97656</v>
      </c>
      <c r="AA184" s="115">
        <v>0</v>
      </c>
      <c r="AB184" s="115">
        <v>0</v>
      </c>
      <c r="AC184" s="95">
        <v>0</v>
      </c>
      <c r="AD184" s="95">
        <v>0</v>
      </c>
      <c r="AE184" s="95">
        <f t="shared" si="2150"/>
        <v>0</v>
      </c>
      <c r="AF184" s="95">
        <f t="shared" si="2151"/>
        <v>0</v>
      </c>
      <c r="AG184" s="114">
        <v>0</v>
      </c>
      <c r="AH184" s="95">
        <f t="shared" si="2152"/>
        <v>97656</v>
      </c>
      <c r="AI184" s="114">
        <f t="shared" si="2153"/>
        <v>1168942.32</v>
      </c>
      <c r="AJ184" s="114">
        <f t="shared" si="2154"/>
        <v>51433</v>
      </c>
      <c r="AK184" s="114">
        <f t="shared" si="2194"/>
        <v>144409</v>
      </c>
      <c r="AL184" s="114">
        <f t="shared" si="2155"/>
        <v>219564</v>
      </c>
      <c r="AM184" s="114">
        <f t="shared" si="2156"/>
        <v>324539</v>
      </c>
      <c r="AN184" s="133">
        <f t="shared" si="2157"/>
        <v>31.118786956267193</v>
      </c>
      <c r="AO184" s="133" t="str">
        <f t="shared" si="2158"/>
        <v>&gt; 30 дней (до 60)</v>
      </c>
      <c r="AP184" s="139" t="s">
        <v>185</v>
      </c>
      <c r="AQ184" s="134" t="s">
        <v>190</v>
      </c>
      <c r="AR184" s="138" t="s">
        <v>185</v>
      </c>
      <c r="AS184" s="134" t="s">
        <v>190</v>
      </c>
      <c r="AT184" s="115" t="s">
        <v>185</v>
      </c>
      <c r="AU184" s="138"/>
      <c r="AV184" s="97" t="str">
        <f t="shared" si="2159"/>
        <v>0-03</v>
      </c>
      <c r="AW184" s="126">
        <f t="shared" si="2160"/>
        <v>0</v>
      </c>
      <c r="AX184" s="138"/>
      <c r="AY184" s="115">
        <f t="shared" si="2161"/>
        <v>0</v>
      </c>
      <c r="AZ184" s="130" t="s">
        <v>439</v>
      </c>
      <c r="BA184" s="129" t="s">
        <v>187</v>
      </c>
      <c r="BB184" s="129" t="s">
        <v>187</v>
      </c>
      <c r="BC184" s="140" t="s">
        <v>187</v>
      </c>
      <c r="BD184" s="139" t="s">
        <v>187</v>
      </c>
      <c r="BE184" s="29">
        <v>0</v>
      </c>
      <c r="BF184" s="32">
        <f t="shared" si="2162"/>
        <v>0</v>
      </c>
      <c r="BG184" s="32">
        <v>0</v>
      </c>
      <c r="BH184" s="32">
        <f t="shared" si="2163"/>
        <v>0</v>
      </c>
      <c r="BI184" s="99">
        <v>0</v>
      </c>
      <c r="BJ184" s="130" t="s">
        <v>187</v>
      </c>
      <c r="BK184" s="95">
        <v>36784</v>
      </c>
      <c r="BL184" s="95">
        <v>51482</v>
      </c>
      <c r="BM184" s="95">
        <v>54415</v>
      </c>
      <c r="BN184" s="95">
        <v>65478</v>
      </c>
      <c r="BO184" s="95">
        <v>60359</v>
      </c>
      <c r="BP184" s="95">
        <v>56021</v>
      </c>
      <c r="BQ184" s="133">
        <f t="shared" si="2164"/>
        <v>54089.833333333336</v>
      </c>
      <c r="BR184" s="95">
        <f t="shared" si="2165"/>
        <v>60872</v>
      </c>
      <c r="BS184" s="133">
        <f t="shared" si="2197"/>
        <v>9390</v>
      </c>
      <c r="BT184" s="133">
        <f t="shared" si="2197"/>
        <v>-45025</v>
      </c>
      <c r="BU184" s="133">
        <f t="shared" si="2197"/>
        <v>-110503</v>
      </c>
      <c r="BV184" s="133">
        <f t="shared" si="2197"/>
        <v>-170862</v>
      </c>
      <c r="BW184" s="133">
        <f t="shared" si="2197"/>
        <v>-226883</v>
      </c>
      <c r="BX184" s="133">
        <f t="shared" ref="BX184:CO184" si="2204">BW184-$BQ184</f>
        <v>-280972.83333333331</v>
      </c>
      <c r="BY184" s="133">
        <f t="shared" si="2204"/>
        <v>-335062.66666666663</v>
      </c>
      <c r="BZ184" s="133">
        <f t="shared" si="2204"/>
        <v>-389152.49999999994</v>
      </c>
      <c r="CA184" s="133">
        <f t="shared" si="2204"/>
        <v>-443242.33333333326</v>
      </c>
      <c r="CB184" s="133">
        <f t="shared" si="2204"/>
        <v>-497332.16666666657</v>
      </c>
      <c r="CC184" s="133">
        <f t="shared" si="2204"/>
        <v>-551421.99999999988</v>
      </c>
      <c r="CD184" s="133">
        <f t="shared" si="2204"/>
        <v>-605511.83333333326</v>
      </c>
      <c r="CE184" s="133">
        <f t="shared" si="2204"/>
        <v>-659601.66666666663</v>
      </c>
      <c r="CF184" s="133">
        <f t="shared" si="2204"/>
        <v>-713691.5</v>
      </c>
      <c r="CG184" s="133">
        <f t="shared" si="2204"/>
        <v>-767781.33333333337</v>
      </c>
      <c r="CH184" s="133">
        <f t="shared" si="2204"/>
        <v>-821871.16666666674</v>
      </c>
      <c r="CI184" s="133">
        <f t="shared" si="2204"/>
        <v>-875961.00000000012</v>
      </c>
      <c r="CJ184" s="133">
        <f t="shared" si="2204"/>
        <v>-930050.83333333349</v>
      </c>
      <c r="CK184" s="133">
        <f t="shared" si="2204"/>
        <v>-984140.66666666686</v>
      </c>
      <c r="CL184" s="133">
        <f t="shared" si="2204"/>
        <v>-1038230.5000000002</v>
      </c>
      <c r="CM184" s="133">
        <f t="shared" si="2204"/>
        <v>-1092320.3333333335</v>
      </c>
      <c r="CN184" s="133">
        <f t="shared" si="2204"/>
        <v>-1146410.1666666667</v>
      </c>
      <c r="CO184" s="133">
        <f t="shared" si="2204"/>
        <v>-1200500</v>
      </c>
      <c r="CP184" s="100">
        <v>34216</v>
      </c>
      <c r="CQ184" s="100">
        <v>26431</v>
      </c>
      <c r="CR184" s="100">
        <v>14508</v>
      </c>
      <c r="CS184" s="100">
        <v>52174</v>
      </c>
      <c r="CT184" s="100">
        <v>40802</v>
      </c>
      <c r="CU184" s="100">
        <v>51433</v>
      </c>
      <c r="CV184" s="121">
        <f t="shared" si="2166"/>
        <v>36594</v>
      </c>
      <c r="CW184" t="s">
        <v>187</v>
      </c>
      <c r="CX184" t="s">
        <v>187</v>
      </c>
      <c r="CY184" s="4">
        <v>0</v>
      </c>
      <c r="CZ184" s="4">
        <v>0</v>
      </c>
      <c r="DA184" s="136">
        <f t="shared" si="2199"/>
        <v>0</v>
      </c>
      <c r="DB184" s="4">
        <f t="shared" si="2200"/>
        <v>0</v>
      </c>
      <c r="DC184" s="4">
        <f t="shared" si="2201"/>
        <v>0</v>
      </c>
      <c r="DD184" s="136">
        <f t="shared" si="2202"/>
        <v>0</v>
      </c>
      <c r="DE184" s="31">
        <v>0</v>
      </c>
      <c r="DG184" s="31">
        <v>0</v>
      </c>
      <c r="DH184" s="48">
        <f t="shared" si="2167"/>
        <v>0</v>
      </c>
      <c r="DI184" s="62">
        <v>34774.419000000002</v>
      </c>
      <c r="DJ184" s="62">
        <v>413179.05800000002</v>
      </c>
      <c r="DK184" s="48">
        <f t="shared" si="2168"/>
        <v>38</v>
      </c>
      <c r="DL184" s="62">
        <v>26431</v>
      </c>
      <c r="DM184" s="62">
        <v>313884.08286455297</v>
      </c>
      <c r="DN184" s="62">
        <v>118617.071</v>
      </c>
      <c r="DO184" s="62">
        <v>1417487.7629999998</v>
      </c>
      <c r="DP184" s="48">
        <f t="shared" si="2169"/>
        <v>127</v>
      </c>
      <c r="DQ184" s="62">
        <v>15444</v>
      </c>
      <c r="DR184" s="62">
        <v>184254.86432951721</v>
      </c>
      <c r="DS184" s="62">
        <v>82732.58</v>
      </c>
      <c r="DT184" s="62">
        <v>988593.853</v>
      </c>
      <c r="DU184" s="48">
        <f t="shared" si="2170"/>
        <v>89</v>
      </c>
      <c r="DV184" s="62">
        <v>52174</v>
      </c>
      <c r="DW184" s="62">
        <v>622390.77177456312</v>
      </c>
      <c r="DX184" s="62">
        <f t="shared" si="2171"/>
        <v>0</v>
      </c>
      <c r="DY184" s="62">
        <f t="shared" si="2172"/>
        <v>0</v>
      </c>
      <c r="DZ184" s="48">
        <f t="shared" si="2173"/>
        <v>0</v>
      </c>
      <c r="EA184" s="62">
        <f t="shared" si="2174"/>
        <v>0</v>
      </c>
      <c r="EB184" s="62">
        <f t="shared" si="2175"/>
        <v>0</v>
      </c>
      <c r="EC184" s="48">
        <f t="shared" si="2176"/>
        <v>0</v>
      </c>
      <c r="ED184" s="62">
        <f t="shared" si="2177"/>
        <v>0</v>
      </c>
      <c r="EE184" s="62">
        <f t="shared" si="2178"/>
        <v>0</v>
      </c>
      <c r="EF184" s="48">
        <f t="shared" si="2179"/>
        <v>0</v>
      </c>
      <c r="EG184" s="62">
        <f t="shared" si="2180"/>
        <v>0</v>
      </c>
      <c r="EH184" s="62">
        <f t="shared" si="2181"/>
        <v>0</v>
      </c>
      <c r="EI184" s="48">
        <f t="shared" si="2182"/>
        <v>0</v>
      </c>
      <c r="EJ184" s="62">
        <f t="shared" si="2183"/>
        <v>0</v>
      </c>
      <c r="EK184" s="62">
        <f t="shared" si="2184"/>
        <v>0</v>
      </c>
      <c r="EL184" s="48">
        <f t="shared" si="2185"/>
        <v>0</v>
      </c>
      <c r="EM184" s="62">
        <f t="shared" si="2186"/>
        <v>0</v>
      </c>
      <c r="EN184" s="62">
        <f t="shared" si="2187"/>
        <v>0</v>
      </c>
      <c r="EO184" s="48">
        <f t="shared" si="2188"/>
        <v>0</v>
      </c>
      <c r="EP184" s="62">
        <f t="shared" si="2203"/>
        <v>440304.48000000004</v>
      </c>
      <c r="EQ184" s="62">
        <f t="shared" si="2203"/>
        <v>616239.54</v>
      </c>
      <c r="ER184" s="62">
        <f t="shared" si="2203"/>
        <v>651347.55000000005</v>
      </c>
      <c r="ES184" s="62">
        <f t="shared" si="2203"/>
        <v>783771.66</v>
      </c>
      <c r="ET184" s="62">
        <f t="shared" si="2203"/>
        <v>722497.23</v>
      </c>
      <c r="EU184" s="62">
        <f t="shared" si="2203"/>
        <v>670571.37</v>
      </c>
      <c r="EV184" s="31" t="s">
        <v>192</v>
      </c>
      <c r="EW184" s="103">
        <v>0</v>
      </c>
      <c r="EX184" s="31">
        <v>936</v>
      </c>
      <c r="EY184" s="31">
        <v>1</v>
      </c>
      <c r="FA184" s="31"/>
      <c r="FB184" s="119"/>
      <c r="FC184" s="119"/>
      <c r="FE184" s="137">
        <v>12.02</v>
      </c>
      <c r="FF184" s="137">
        <v>11.95</v>
      </c>
      <c r="FG184" s="137">
        <v>11.97</v>
      </c>
      <c r="FH184" s="106">
        <v>11.97</v>
      </c>
      <c r="FI184" s="107" t="b">
        <f t="shared" si="2189"/>
        <v>1</v>
      </c>
      <c r="FJ184" s="34"/>
      <c r="FK184" s="104" t="s">
        <v>187</v>
      </c>
      <c r="FL184" s="104" t="s">
        <v>187</v>
      </c>
      <c r="FM184" s="104" t="s">
        <v>187</v>
      </c>
      <c r="FN184" s="104" t="s">
        <v>187</v>
      </c>
      <c r="FO184" s="104">
        <v>0</v>
      </c>
      <c r="FP184" s="104"/>
      <c r="FQ184" s="104">
        <v>0</v>
      </c>
      <c r="FR184" s="120" t="b">
        <f t="shared" si="1819"/>
        <v>1</v>
      </c>
      <c r="FS184" s="120" t="b">
        <f t="shared" si="1820"/>
        <v>1</v>
      </c>
      <c r="FT184" s="120" t="b">
        <f t="shared" si="1821"/>
        <v>1</v>
      </c>
      <c r="FU184" s="120" t="b">
        <f t="shared" si="1822"/>
        <v>1</v>
      </c>
      <c r="FV184" s="120" t="b">
        <f t="shared" si="1823"/>
        <v>1</v>
      </c>
      <c r="FW184" s="120"/>
      <c r="FX184" s="120" t="b">
        <f t="shared" si="2190"/>
        <v>1</v>
      </c>
      <c r="FY184" s="104" t="s">
        <v>368</v>
      </c>
      <c r="FZ184" s="104" t="b">
        <f t="shared" si="2191"/>
        <v>1</v>
      </c>
      <c r="GA184" s="120">
        <v>0</v>
      </c>
      <c r="GB184" s="120" t="s">
        <v>226</v>
      </c>
      <c r="GC184" s="8"/>
      <c r="GD184" s="104" t="s">
        <v>368</v>
      </c>
      <c r="GE184" s="104">
        <v>0</v>
      </c>
      <c r="GF184" s="104" t="e">
        <v>#N/A</v>
      </c>
      <c r="GG184" s="104">
        <v>0</v>
      </c>
      <c r="GH184" s="120" t="b">
        <f t="shared" si="2192"/>
        <v>1</v>
      </c>
      <c r="GI184" s="8" t="b">
        <f t="shared" si="2193"/>
        <v>0</v>
      </c>
      <c r="GJ184" s="31" t="s">
        <v>203</v>
      </c>
    </row>
    <row r="185" spans="1:192" ht="45" hidden="1" x14ac:dyDescent="0.25">
      <c r="A185" s="130">
        <v>168044</v>
      </c>
      <c r="B185" s="130">
        <v>0</v>
      </c>
      <c r="C185" s="128" t="s">
        <v>368</v>
      </c>
      <c r="D185" s="130"/>
      <c r="E185" s="130" t="s">
        <v>569</v>
      </c>
      <c r="F185" s="109">
        <v>0</v>
      </c>
      <c r="G185" s="128"/>
      <c r="H185" s="130" t="s">
        <v>188</v>
      </c>
      <c r="I185" s="130" t="s">
        <v>510</v>
      </c>
      <c r="J185" s="130" t="s">
        <v>511</v>
      </c>
      <c r="K185" s="130"/>
      <c r="L185" s="130">
        <v>0</v>
      </c>
      <c r="M185" s="130"/>
      <c r="N185" s="111">
        <v>11.165666666666665</v>
      </c>
      <c r="O185" s="111">
        <v>346.13566666666662</v>
      </c>
      <c r="P185" s="111" t="str">
        <f t="shared" ref="P185:P192" si="2205">IF(AND(N185=0,O185=0),"нет минмакс",IF((S185-N185)&lt;0,"меньше мин",IF((S185-O185)&gt;0,"больше макс","в диапазоне")))</f>
        <v>больше макс</v>
      </c>
      <c r="Q185" s="95">
        <v>2925</v>
      </c>
      <c r="R185" s="95">
        <f t="shared" ref="R185:R192" si="2206">Q185*FH185</f>
        <v>392184.00000000006</v>
      </c>
      <c r="S185" s="131">
        <v>4300</v>
      </c>
      <c r="T185" s="131">
        <v>576716</v>
      </c>
      <c r="U185" s="131">
        <f t="shared" ref="U185:U192" si="2207">IFERROR(ROUNDUP(S185/$EX185,0)*$EY185,0)</f>
        <v>6</v>
      </c>
      <c r="V185" s="113">
        <f t="shared" ref="V185:V192" si="2208">SUM(Z185:AD185)</f>
        <v>2925</v>
      </c>
      <c r="W185" s="113">
        <f t="shared" ref="W185:W192" si="2209">V185*FH185</f>
        <v>392184.00000000006</v>
      </c>
      <c r="X185" s="113">
        <f t="shared" ref="X185:X192" si="2210">IFERROR(ROUNDUP(V185/$EX185,0)*$EY185,0)</f>
        <v>4.5</v>
      </c>
      <c r="Y185" s="132"/>
      <c r="Z185" s="95">
        <v>2925</v>
      </c>
      <c r="AA185" s="95">
        <v>0</v>
      </c>
      <c r="AB185" s="95">
        <v>0</v>
      </c>
      <c r="AC185" s="95">
        <v>0</v>
      </c>
      <c r="AD185" s="95">
        <v>0</v>
      </c>
      <c r="AE185" s="95">
        <f t="shared" ref="AE185:AE192" si="2211">AA185*FH185</f>
        <v>0</v>
      </c>
      <c r="AF185" s="95">
        <f t="shared" ref="AF185:AF192" si="2212">AB185*FH185</f>
        <v>0</v>
      </c>
      <c r="AG185" s="114">
        <v>0</v>
      </c>
      <c r="AH185" s="95">
        <f t="shared" ref="AH185:AH192" si="2213">V185-AG185</f>
        <v>2925</v>
      </c>
      <c r="AI185" s="114">
        <f t="shared" ref="AI185:AI192" si="2214">IF(AH185&gt;0,AH185*FH185,0)</f>
        <v>392184.00000000006</v>
      </c>
      <c r="AJ185" s="133">
        <f t="shared" ref="AJ185:AJ192" si="2215">CU185</f>
        <v>0</v>
      </c>
      <c r="AK185" s="133">
        <f t="shared" ref="AK185:AK193" si="2216">SUM(CS185:CU185)</f>
        <v>1277</v>
      </c>
      <c r="AL185" s="133">
        <f t="shared" ref="AL185:AL192" si="2217">SUM(CP185:CU185)</f>
        <v>4275</v>
      </c>
      <c r="AM185" s="133">
        <f t="shared" ref="AM185:AM192" si="2218">SUM(BK185:BP185)</f>
        <v>1935.5900000000001</v>
      </c>
      <c r="AN185" s="133">
        <f t="shared" ref="AN185:AN192" si="2219">IFERROR(S185/BQ185*30,"нет оборота")</f>
        <v>399.87807335231116</v>
      </c>
      <c r="AO185" s="133" t="str">
        <f t="shared" ref="AO185:AO192" si="2220">IF(S185=0,"нет остатка",IF(AN185="нет оборота","нет плана",IF(AN185&lt;30,"&lt; 30 дней",IF(AND(AN185&gt;=30,AN185&lt;60),"&gt; 30 дней (до 60)",IF(AND(AN185&gt;=60,AN185&lt;70),"&gt; 60 дней (до 70)",IF(AND(AN185&gt;=70,AN185&lt;80),"&gt; 70 дней (до 80)",IF(AND(AN185&gt;=80,AN185&lt;90),"&gt; 80 дней (до 90)",IF(AND(AN185&gt;=90,AN185&lt;120),"&gt; 90 дней (до 120)",IF(AN185&gt;=120,"&gt; 120 дней")))))))))</f>
        <v>&gt; 120 дней</v>
      </c>
      <c r="AP185" s="29" t="s">
        <v>195</v>
      </c>
      <c r="AQ185" s="134" t="s">
        <v>234</v>
      </c>
      <c r="AR185" s="29" t="s">
        <v>195</v>
      </c>
      <c r="AS185" s="134" t="s">
        <v>210</v>
      </c>
      <c r="AT185" s="25" t="s">
        <v>195</v>
      </c>
      <c r="AU185" s="14"/>
      <c r="AV185" s="97" t="str">
        <f t="shared" ref="AV185:AV192" si="2221">IF(V185=0,"нет остатка",IF(SUM(BK185:BP185)=0,"Нет планов",IF(BR185&lt;=0,"0-01",IF(BS185&lt;=0,"0-02",IF(BT185&lt;=0,"0-03",IF(BU185&lt;=0,"0-04",IF(BV185&lt;=0,"0-05",IF(BW185&lt;=0,"0-06",IF(BX185&lt;=0,"0-07",IF(BY185&lt;=0,"0-08",IF(BZ185&lt;=0,"0-09",IF(CA185&lt;=0,"0-10",IF(CB185&lt;=0,"0-11",IF(CC185&lt;=0,"0-12",IF(CD185&lt;=0,"0-13",IF(CE185&lt;=0,"0-14",IF(CF185&lt;=0,"0-15",IF(CG185&lt;=0,"0-16",IF(CH185&lt;=0,"0-17",IF(CI185&lt;=0,"0-18",IF(CJ185&lt;=0,"0-19",IF(CK185&lt;=0,"0-20",IF(CL185&lt;=0,"0-21",IF(CM185&lt;=0,"0-22",IF(CN185&lt;=0,"0-23",IF(CO185&lt;=0,"0-24","0-25 более 24"))))))))))))))))))))))))))</f>
        <v>0-10</v>
      </c>
      <c r="AW185" s="117">
        <f t="shared" ref="AW185:AW192" si="2222">IF(AT185="Да",W185,0)</f>
        <v>392184.00000000006</v>
      </c>
      <c r="AX185" s="14"/>
      <c r="AY185" s="25">
        <f t="shared" ref="AY185:AY192" si="2223">IF(AX185&gt;6,W185,0)</f>
        <v>0</v>
      </c>
      <c r="AZ185" s="130" t="s">
        <v>439</v>
      </c>
      <c r="BA185" s="26" t="s">
        <v>196</v>
      </c>
      <c r="BB185" s="26" t="s">
        <v>570</v>
      </c>
      <c r="BC185" s="27"/>
      <c r="BD185" s="28"/>
      <c r="BE185" s="29">
        <v>0</v>
      </c>
      <c r="BF185" s="32">
        <f t="shared" ref="BF185:BF192" si="2224">BE185*FH185</f>
        <v>0</v>
      </c>
      <c r="BG185" s="32">
        <v>0</v>
      </c>
      <c r="BH185" s="32">
        <f t="shared" ref="BH185:BH192" si="2225">BG185*FH185</f>
        <v>0</v>
      </c>
      <c r="BI185" s="135">
        <v>0</v>
      </c>
      <c r="BJ185" s="130">
        <v>0</v>
      </c>
      <c r="BK185" s="95">
        <v>126.02</v>
      </c>
      <c r="BL185" s="95">
        <v>228.43</v>
      </c>
      <c r="BM185" s="95">
        <v>478.96</v>
      </c>
      <c r="BN185" s="95">
        <v>478.96</v>
      </c>
      <c r="BO185" s="95">
        <v>311.61</v>
      </c>
      <c r="BP185" s="95">
        <v>311.61</v>
      </c>
      <c r="BQ185" s="133">
        <f t="shared" ref="BQ185:BQ192" si="2226">IF(COUNTIF(BK185:BP185,"&gt;0")=0,0,SUM(BK185:BP185)/COUNTIF(BK185:BP185,"&gt;0"))</f>
        <v>322.59833333333336</v>
      </c>
      <c r="BR185" s="95">
        <f t="shared" ref="BR185:BR192" si="2227">IF(OR(Q185=0,SUM(BK185:BP185)=0,V185&gt;Q185),V185-BK185,Q185-BK185)</f>
        <v>2798.98</v>
      </c>
      <c r="BS185" s="133">
        <f t="shared" si="2197"/>
        <v>2570.5500000000002</v>
      </c>
      <c r="BT185" s="133">
        <f t="shared" si="2197"/>
        <v>2091.59</v>
      </c>
      <c r="BU185" s="133">
        <f t="shared" si="2197"/>
        <v>1612.63</v>
      </c>
      <c r="BV185" s="133">
        <f t="shared" si="2197"/>
        <v>1301.02</v>
      </c>
      <c r="BW185" s="133">
        <f t="shared" si="2197"/>
        <v>989.41</v>
      </c>
      <c r="BX185" s="133">
        <f t="shared" ref="BX185:CO186" si="2228">BW185-$BQ185</f>
        <v>666.81166666666661</v>
      </c>
      <c r="BY185" s="133">
        <f t="shared" si="2228"/>
        <v>344.21333333333325</v>
      </c>
      <c r="BZ185" s="133">
        <f t="shared" si="2228"/>
        <v>21.614999999999895</v>
      </c>
      <c r="CA185" s="133">
        <f t="shared" si="2228"/>
        <v>-300.98333333333346</v>
      </c>
      <c r="CB185" s="133">
        <f t="shared" si="2228"/>
        <v>-623.58166666666682</v>
      </c>
      <c r="CC185" s="133">
        <f t="shared" si="2228"/>
        <v>-946.18000000000018</v>
      </c>
      <c r="CD185" s="133">
        <f t="shared" si="2228"/>
        <v>-1268.7783333333336</v>
      </c>
      <c r="CE185" s="133">
        <f t="shared" si="2228"/>
        <v>-1591.376666666667</v>
      </c>
      <c r="CF185" s="133">
        <f t="shared" si="2228"/>
        <v>-1913.9750000000004</v>
      </c>
      <c r="CG185" s="133">
        <f t="shared" si="2228"/>
        <v>-2236.5733333333337</v>
      </c>
      <c r="CH185" s="133">
        <f t="shared" si="2228"/>
        <v>-2559.1716666666671</v>
      </c>
      <c r="CI185" s="133">
        <f t="shared" si="2228"/>
        <v>-2881.7700000000004</v>
      </c>
      <c r="CJ185" s="133">
        <f t="shared" si="2228"/>
        <v>-3204.3683333333338</v>
      </c>
      <c r="CK185" s="133">
        <f t="shared" si="2228"/>
        <v>-3526.9666666666672</v>
      </c>
      <c r="CL185" s="133">
        <f t="shared" si="2228"/>
        <v>-3849.5650000000005</v>
      </c>
      <c r="CM185" s="133">
        <f t="shared" si="2228"/>
        <v>-4172.1633333333339</v>
      </c>
      <c r="CN185" s="133">
        <f t="shared" si="2228"/>
        <v>-4494.7616666666672</v>
      </c>
      <c r="CO185" s="133">
        <f t="shared" si="2228"/>
        <v>-4817.3600000000006</v>
      </c>
      <c r="CP185" s="100">
        <v>1514</v>
      </c>
      <c r="CQ185" s="100">
        <v>841</v>
      </c>
      <c r="CR185" s="100">
        <v>643</v>
      </c>
      <c r="CS185" s="100">
        <v>0</v>
      </c>
      <c r="CT185" s="100">
        <v>1277</v>
      </c>
      <c r="CU185" s="100">
        <v>0</v>
      </c>
      <c r="CV185" s="121">
        <f t="shared" ref="CV185:CV192" si="2229">IF(COUNTIF(CP185:CU185,"&gt;0")=0,0,SUM(CP185:CU185)/COUNTIF(CP185:CU185,"&gt;0"))</f>
        <v>1068.75</v>
      </c>
      <c r="CW185">
        <v>0</v>
      </c>
      <c r="CX185">
        <v>5</v>
      </c>
      <c r="CY185" s="4">
        <v>0</v>
      </c>
      <c r="CZ185" s="4">
        <v>0</v>
      </c>
      <c r="DA185" s="136">
        <f t="shared" si="2199"/>
        <v>0</v>
      </c>
      <c r="DB185" s="4">
        <f t="shared" si="2200"/>
        <v>0</v>
      </c>
      <c r="DC185" s="4">
        <f t="shared" si="2201"/>
        <v>0</v>
      </c>
      <c r="DD185" s="136">
        <f t="shared" si="2202"/>
        <v>0</v>
      </c>
      <c r="DE185" s="31">
        <v>0</v>
      </c>
      <c r="DF185" s="31">
        <v>30</v>
      </c>
      <c r="DG185" s="31">
        <v>2750</v>
      </c>
      <c r="DH185" s="48">
        <f t="shared" ref="DH185:DH192" si="2230">IFERROR(ROUNDUP(DG185/$EX185,0)*$EY185,0)</f>
        <v>3</v>
      </c>
      <c r="DI185" s="62">
        <v>1472.5319999999999</v>
      </c>
      <c r="DJ185" s="62">
        <v>201732.75899999999</v>
      </c>
      <c r="DK185" s="48">
        <f t="shared" ref="DK185:DK192" si="2231">IFERROR(ROUNDUP(DI185/$EX185,0)*$EY185,0)</f>
        <v>3</v>
      </c>
      <c r="DL185" s="62">
        <v>840.62199999999996</v>
      </c>
      <c r="DM185" s="62">
        <v>115162.87</v>
      </c>
      <c r="DN185" s="62">
        <v>258.17200000000003</v>
      </c>
      <c r="DO185" s="62">
        <v>35368.860999999997</v>
      </c>
      <c r="DP185" s="48">
        <f t="shared" ref="DP185:DP192" si="2232">IFERROR(ROUNDUP(DN185/$EX185,0)*$EY185,0)</f>
        <v>1.5</v>
      </c>
      <c r="DQ185" s="62">
        <v>992.93600000000015</v>
      </c>
      <c r="DR185" s="62">
        <v>136029.58384514222</v>
      </c>
      <c r="DS185" s="62">
        <v>308.065</v>
      </c>
      <c r="DT185" s="62">
        <v>42204.373</v>
      </c>
      <c r="DU185" s="48">
        <f t="shared" ref="DU185:DU192" si="2233">IFERROR(ROUNDUP(DS185/$EX185,0)*$EY185,0)</f>
        <v>1.5</v>
      </c>
      <c r="DV185" s="62">
        <v>0</v>
      </c>
      <c r="DW185" s="62">
        <v>0</v>
      </c>
      <c r="DX185" s="62">
        <f t="shared" ref="DX185:DX192" si="2234">$DF185*BK185/30</f>
        <v>126.02</v>
      </c>
      <c r="DY185" s="62">
        <f t="shared" ref="DY185:DY192" si="2235">DX185*$FH185</f>
        <v>16896.761600000002</v>
      </c>
      <c r="DZ185" s="48">
        <f t="shared" ref="DZ185:DZ192" si="2236">IFERROR(ROUNDUP(DX185/$EX185,0)*$EY185,0)</f>
        <v>1.5</v>
      </c>
      <c r="EA185" s="62">
        <f t="shared" ref="EA185:EA192" si="2237">$DF185*BL185/30</f>
        <v>228.43</v>
      </c>
      <c r="EB185" s="62">
        <f t="shared" ref="EB185:EB192" si="2238">EA185*$FH185</f>
        <v>30627.894400000005</v>
      </c>
      <c r="EC185" s="48">
        <f t="shared" ref="EC185:EC192" si="2239">IFERROR(ROUNDUP(EA185/$EX185,0)*$EY185,0)</f>
        <v>1.5</v>
      </c>
      <c r="ED185" s="62">
        <f t="shared" ref="ED185:ED192" si="2240">$DF185*BM185/30</f>
        <v>478.96</v>
      </c>
      <c r="EE185" s="62">
        <f t="shared" ref="EE185:EE192" si="2241">ED185*$FH185</f>
        <v>64218.9568</v>
      </c>
      <c r="EF185" s="48">
        <f t="shared" ref="EF185:EF192" si="2242">IFERROR(ROUNDUP(ED185/$EX185,0)*$EY185,0)</f>
        <v>1.5</v>
      </c>
      <c r="EG185" s="62">
        <f t="shared" ref="EG185:EG192" si="2243">$DF185*BN185/30</f>
        <v>478.96</v>
      </c>
      <c r="EH185" s="62">
        <f t="shared" ref="EH185:EH192" si="2244">EG185*$FH185</f>
        <v>64218.9568</v>
      </c>
      <c r="EI185" s="48">
        <f t="shared" ref="EI185:EI192" si="2245">IFERROR(ROUNDUP(EG185/$EX185,0)*$EY185,0)</f>
        <v>1.5</v>
      </c>
      <c r="EJ185" s="62">
        <f t="shared" ref="EJ185:EJ192" si="2246">$DF185*BO185/30</f>
        <v>311.61</v>
      </c>
      <c r="EK185" s="62">
        <f t="shared" ref="EK185:EK192" si="2247">EJ185*$FH185</f>
        <v>41780.668800000007</v>
      </c>
      <c r="EL185" s="48">
        <f t="shared" ref="EL185:EL192" si="2248">IFERROR(ROUNDUP(EJ185/$EX185,0)*$EY185,0)</f>
        <v>1.5</v>
      </c>
      <c r="EM185" s="62">
        <f t="shared" ref="EM185:EM192" si="2249">$DF185*BP185/30</f>
        <v>311.61</v>
      </c>
      <c r="EN185" s="62">
        <f t="shared" ref="EN185:EN192" si="2250">EM185*$FH185</f>
        <v>41780.668800000007</v>
      </c>
      <c r="EO185" s="48">
        <f t="shared" ref="EO185:EO192" si="2251">IFERROR(ROUNDUP(EM185/$EX185,0)*$EY185,0)</f>
        <v>1.5</v>
      </c>
      <c r="EP185" s="62">
        <f t="shared" ref="EP185:ER192" si="2252">BK185*$FH185</f>
        <v>16896.761600000002</v>
      </c>
      <c r="EQ185" s="62">
        <f t="shared" si="2252"/>
        <v>30627.894400000005</v>
      </c>
      <c r="ER185" s="62">
        <f t="shared" si="2252"/>
        <v>64218.9568</v>
      </c>
      <c r="ES185" s="62">
        <f t="shared" ref="ES185:EU192" si="2253">BN185*$FH185</f>
        <v>64218.9568</v>
      </c>
      <c r="ET185" s="62">
        <f t="shared" si="2253"/>
        <v>41780.668800000007</v>
      </c>
      <c r="EU185" s="62">
        <f t="shared" si="2253"/>
        <v>41780.668800000007</v>
      </c>
      <c r="EV185" s="31" t="s">
        <v>192</v>
      </c>
      <c r="EW185" s="103">
        <v>0</v>
      </c>
      <c r="EX185" s="31">
        <v>1375</v>
      </c>
      <c r="EY185" s="31">
        <v>1.5</v>
      </c>
      <c r="FA185" s="31"/>
      <c r="FB185" s="119"/>
      <c r="FC185" s="119"/>
      <c r="FE185" s="137">
        <v>137</v>
      </c>
      <c r="FF185" s="137">
        <v>134.12</v>
      </c>
      <c r="FG185" s="137">
        <v>134.09</v>
      </c>
      <c r="FH185" s="106">
        <v>134.08000000000001</v>
      </c>
      <c r="FI185" s="107" t="b">
        <f t="shared" ref="FI185:FI192" si="2254">EXACT(AT185,AP185)</f>
        <v>1</v>
      </c>
      <c r="FJ185" s="34"/>
      <c r="FK185" s="104" t="s">
        <v>196</v>
      </c>
      <c r="FL185" s="104" t="s">
        <v>570</v>
      </c>
      <c r="FM185" s="104">
        <v>0</v>
      </c>
      <c r="FN185" s="104">
        <v>0</v>
      </c>
      <c r="FO185" s="104">
        <v>0</v>
      </c>
      <c r="FP185" s="104"/>
      <c r="FQ185" s="104">
        <v>0</v>
      </c>
      <c r="FR185" s="103" t="b">
        <f t="shared" si="1819"/>
        <v>1</v>
      </c>
      <c r="FS185" s="103" t="b">
        <f t="shared" si="1820"/>
        <v>1</v>
      </c>
      <c r="FT185" s="103" t="b">
        <f t="shared" si="1821"/>
        <v>0</v>
      </c>
      <c r="FU185" s="103" t="b">
        <f t="shared" si="1822"/>
        <v>0</v>
      </c>
      <c r="FV185" s="103" t="b">
        <f t="shared" si="1823"/>
        <v>1</v>
      </c>
      <c r="FW185" s="103"/>
      <c r="FX185" s="120" t="b">
        <f t="shared" ref="FX185:FX192" si="2255">EXACT(FQ185,BI185)</f>
        <v>1</v>
      </c>
      <c r="FY185" s="104" t="s">
        <v>368</v>
      </c>
      <c r="FZ185" s="104" t="b">
        <f t="shared" ref="FZ185:FZ192" si="2256">EXACT(FY185,C185)</f>
        <v>1</v>
      </c>
      <c r="GA185" s="104">
        <v>0</v>
      </c>
      <c r="GB185" s="104">
        <v>0</v>
      </c>
      <c r="GD185" s="104" t="s">
        <v>368</v>
      </c>
      <c r="GE185" s="104">
        <v>0</v>
      </c>
      <c r="GF185" s="104" t="e">
        <v>#N/A</v>
      </c>
      <c r="GG185" s="104">
        <v>0</v>
      </c>
      <c r="GH185" s="104" t="b">
        <f t="shared" ref="GH185:GH192" si="2257">EXACT(GD185,C185)</f>
        <v>1</v>
      </c>
      <c r="GI185" s="8" t="b">
        <f t="shared" ref="GI185:GI192" si="2258">EXACT(GG185,G185)</f>
        <v>0</v>
      </c>
      <c r="GJ185" s="31" t="s">
        <v>203</v>
      </c>
    </row>
    <row r="186" spans="1:192" ht="30" hidden="1" x14ac:dyDescent="0.25">
      <c r="A186" s="138">
        <v>41026</v>
      </c>
      <c r="B186" s="138">
        <v>611203</v>
      </c>
      <c r="C186" s="128" t="s">
        <v>368</v>
      </c>
      <c r="D186" s="130"/>
      <c r="E186" s="138" t="s">
        <v>571</v>
      </c>
      <c r="F186" s="124">
        <v>0</v>
      </c>
      <c r="G186" s="128"/>
      <c r="H186" s="138" t="s">
        <v>227</v>
      </c>
      <c r="I186" s="130" t="s">
        <v>538</v>
      </c>
      <c r="J186" s="138" t="s">
        <v>511</v>
      </c>
      <c r="K186" s="138"/>
      <c r="L186" s="130">
        <v>0</v>
      </c>
      <c r="M186" s="138"/>
      <c r="N186" s="125">
        <v>0</v>
      </c>
      <c r="O186" s="125">
        <v>0</v>
      </c>
      <c r="P186" s="125" t="str">
        <f t="shared" si="2205"/>
        <v>нет минмакс</v>
      </c>
      <c r="Q186" s="95">
        <v>2223.4310302734375</v>
      </c>
      <c r="R186" s="95">
        <f t="shared" si="2206"/>
        <v>277083.97499267576</v>
      </c>
      <c r="S186" s="114">
        <v>4170.5029296875</v>
      </c>
      <c r="T186" s="114">
        <v>581409.81342773431</v>
      </c>
      <c r="U186" s="131">
        <f t="shared" si="2207"/>
        <v>0</v>
      </c>
      <c r="V186" s="115">
        <f t="shared" si="2208"/>
        <v>7710.7568359375</v>
      </c>
      <c r="W186" s="115">
        <f t="shared" si="2209"/>
        <v>960914.51689453132</v>
      </c>
      <c r="X186" s="115">
        <f t="shared" si="2210"/>
        <v>0</v>
      </c>
      <c r="Y186" s="132"/>
      <c r="Z186" s="95">
        <v>7710.7568359375</v>
      </c>
      <c r="AA186" s="115">
        <v>0</v>
      </c>
      <c r="AB186" s="115">
        <v>0</v>
      </c>
      <c r="AC186" s="95">
        <v>0</v>
      </c>
      <c r="AD186" s="95">
        <v>0</v>
      </c>
      <c r="AE186" s="95">
        <f t="shared" si="2211"/>
        <v>0</v>
      </c>
      <c r="AF186" s="95">
        <f t="shared" si="2212"/>
        <v>0</v>
      </c>
      <c r="AG186" s="114">
        <v>0</v>
      </c>
      <c r="AH186" s="95">
        <f t="shared" si="2213"/>
        <v>7710.7568359375</v>
      </c>
      <c r="AI186" s="114">
        <f t="shared" si="2214"/>
        <v>960914.51689453132</v>
      </c>
      <c r="AJ186" s="114">
        <f t="shared" si="2215"/>
        <v>61088</v>
      </c>
      <c r="AK186" s="114">
        <f t="shared" si="2216"/>
        <v>167226</v>
      </c>
      <c r="AL186" s="114">
        <f t="shared" si="2217"/>
        <v>276723</v>
      </c>
      <c r="AM186" s="114">
        <f t="shared" si="2218"/>
        <v>0</v>
      </c>
      <c r="AN186" s="133" t="str">
        <f t="shared" si="2219"/>
        <v>нет оборота</v>
      </c>
      <c r="AO186" s="133" t="str">
        <f t="shared" si="2220"/>
        <v>нет плана</v>
      </c>
      <c r="AP186" s="139" t="s">
        <v>195</v>
      </c>
      <c r="AQ186" s="134" t="s">
        <v>200</v>
      </c>
      <c r="AR186" s="138" t="s">
        <v>195</v>
      </c>
      <c r="AS186" s="134" t="s">
        <v>200</v>
      </c>
      <c r="AT186" s="115" t="s">
        <v>195</v>
      </c>
      <c r="AU186" s="138"/>
      <c r="AV186" s="97" t="str">
        <f t="shared" si="2221"/>
        <v>Нет планов</v>
      </c>
      <c r="AW186" s="126">
        <f t="shared" si="2222"/>
        <v>960914.51689453132</v>
      </c>
      <c r="AX186" s="138"/>
      <c r="AY186" s="115">
        <f t="shared" si="2223"/>
        <v>0</v>
      </c>
      <c r="AZ186" s="130" t="s">
        <v>439</v>
      </c>
      <c r="BA186" s="26" t="s">
        <v>196</v>
      </c>
      <c r="BB186" s="26" t="s">
        <v>539</v>
      </c>
      <c r="BC186" s="27" t="s">
        <v>187</v>
      </c>
      <c r="BD186" s="139" t="s">
        <v>187</v>
      </c>
      <c r="BE186" s="29">
        <v>0</v>
      </c>
      <c r="BF186" s="32">
        <f t="shared" si="2224"/>
        <v>0</v>
      </c>
      <c r="BG186" s="32">
        <v>0</v>
      </c>
      <c r="BH186" s="32">
        <f t="shared" si="2225"/>
        <v>0</v>
      </c>
      <c r="BI186" s="99">
        <v>0</v>
      </c>
      <c r="BJ186" s="130" t="s">
        <v>187</v>
      </c>
      <c r="BK186" s="95">
        <v>0</v>
      </c>
      <c r="BL186" s="95">
        <v>0</v>
      </c>
      <c r="BM186" s="95">
        <v>0</v>
      </c>
      <c r="BN186" s="95">
        <v>0</v>
      </c>
      <c r="BO186" s="95">
        <v>0</v>
      </c>
      <c r="BP186" s="95">
        <v>0</v>
      </c>
      <c r="BQ186" s="133">
        <f t="shared" si="2226"/>
        <v>0</v>
      </c>
      <c r="BR186" s="95">
        <f t="shared" si="2227"/>
        <v>7710.7568359375</v>
      </c>
      <c r="BS186" s="133">
        <f t="shared" ref="BS186:BW193" si="2259">BR186-BL186</f>
        <v>7710.7568359375</v>
      </c>
      <c r="BT186" s="133">
        <f t="shared" si="2259"/>
        <v>7710.7568359375</v>
      </c>
      <c r="BU186" s="133">
        <f t="shared" si="2259"/>
        <v>7710.7568359375</v>
      </c>
      <c r="BV186" s="133">
        <f t="shared" si="2259"/>
        <v>7710.7568359375</v>
      </c>
      <c r="BW186" s="133">
        <f t="shared" si="2259"/>
        <v>7710.7568359375</v>
      </c>
      <c r="BX186" s="133">
        <f t="shared" si="2228"/>
        <v>7710.7568359375</v>
      </c>
      <c r="BY186" s="133">
        <f t="shared" si="2228"/>
        <v>7710.7568359375</v>
      </c>
      <c r="BZ186" s="133">
        <f t="shared" si="2228"/>
        <v>7710.7568359375</v>
      </c>
      <c r="CA186" s="133">
        <f t="shared" ref="CA186:CO186" si="2260">BZ186-$BQ186</f>
        <v>7710.7568359375</v>
      </c>
      <c r="CB186" s="133">
        <f t="shared" si="2260"/>
        <v>7710.7568359375</v>
      </c>
      <c r="CC186" s="133">
        <f t="shared" si="2260"/>
        <v>7710.7568359375</v>
      </c>
      <c r="CD186" s="133">
        <f t="shared" si="2260"/>
        <v>7710.7568359375</v>
      </c>
      <c r="CE186" s="133">
        <f t="shared" si="2260"/>
        <v>7710.7568359375</v>
      </c>
      <c r="CF186" s="133">
        <f t="shared" si="2260"/>
        <v>7710.7568359375</v>
      </c>
      <c r="CG186" s="133">
        <f t="shared" si="2260"/>
        <v>7710.7568359375</v>
      </c>
      <c r="CH186" s="133">
        <f t="shared" si="2260"/>
        <v>7710.7568359375</v>
      </c>
      <c r="CI186" s="133">
        <f t="shared" si="2260"/>
        <v>7710.7568359375</v>
      </c>
      <c r="CJ186" s="133">
        <f t="shared" si="2260"/>
        <v>7710.7568359375</v>
      </c>
      <c r="CK186" s="133">
        <f t="shared" si="2260"/>
        <v>7710.7568359375</v>
      </c>
      <c r="CL186" s="133">
        <f t="shared" si="2260"/>
        <v>7710.7568359375</v>
      </c>
      <c r="CM186" s="133">
        <f t="shared" si="2260"/>
        <v>7710.7568359375</v>
      </c>
      <c r="CN186" s="133">
        <f t="shared" si="2260"/>
        <v>7710.7568359375</v>
      </c>
      <c r="CO186" s="133">
        <f t="shared" si="2260"/>
        <v>7710.7568359375</v>
      </c>
      <c r="CP186" s="100">
        <v>26591</v>
      </c>
      <c r="CQ186" s="100">
        <v>33915</v>
      </c>
      <c r="CR186" s="100">
        <v>48991</v>
      </c>
      <c r="CS186" s="100">
        <v>77797</v>
      </c>
      <c r="CT186" s="100">
        <v>28341</v>
      </c>
      <c r="CU186" s="100">
        <v>61088</v>
      </c>
      <c r="CV186" s="121">
        <f t="shared" si="2229"/>
        <v>46120.5</v>
      </c>
      <c r="CW186" t="s">
        <v>187</v>
      </c>
      <c r="CX186" t="s">
        <v>187</v>
      </c>
      <c r="CY186" s="4">
        <v>0</v>
      </c>
      <c r="CZ186" s="4">
        <v>0</v>
      </c>
      <c r="DA186" s="136">
        <f t="shared" si="2199"/>
        <v>0</v>
      </c>
      <c r="DB186" s="4">
        <f t="shared" si="2200"/>
        <v>0</v>
      </c>
      <c r="DC186" s="4">
        <f t="shared" si="2201"/>
        <v>0</v>
      </c>
      <c r="DD186" s="136">
        <f t="shared" si="2202"/>
        <v>0</v>
      </c>
      <c r="DE186" s="31">
        <v>0</v>
      </c>
      <c r="DG186" s="31">
        <v>0</v>
      </c>
      <c r="DH186" s="48">
        <f t="shared" si="2230"/>
        <v>0</v>
      </c>
      <c r="DI186" s="62">
        <v>4417.1660000000002</v>
      </c>
      <c r="DJ186" s="62">
        <v>599413.91599999997</v>
      </c>
      <c r="DK186" s="48">
        <f t="shared" si="2231"/>
        <v>0</v>
      </c>
      <c r="DL186" s="62">
        <v>33914.746999999996</v>
      </c>
      <c r="DM186" s="62">
        <v>4602710.1584952623</v>
      </c>
      <c r="DN186" s="62">
        <v>4822.6660000000002</v>
      </c>
      <c r="DO186" s="62">
        <v>673713.36499999999</v>
      </c>
      <c r="DP186" s="48">
        <f t="shared" si="2232"/>
        <v>0</v>
      </c>
      <c r="DQ186" s="62">
        <v>48990.539999999994</v>
      </c>
      <c r="DR186" s="62">
        <v>6850774.7547300672</v>
      </c>
      <c r="DS186" s="62">
        <v>4709.4800000000005</v>
      </c>
      <c r="DT186" s="62">
        <v>658584.81999999995</v>
      </c>
      <c r="DU186" s="48">
        <f t="shared" si="2233"/>
        <v>0</v>
      </c>
      <c r="DV186" s="62">
        <v>76906.925000000017</v>
      </c>
      <c r="DW186" s="62">
        <v>10755806.994647266</v>
      </c>
      <c r="DX186" s="62">
        <f t="shared" si="2234"/>
        <v>0</v>
      </c>
      <c r="DY186" s="62">
        <f t="shared" si="2235"/>
        <v>0</v>
      </c>
      <c r="DZ186" s="48">
        <f t="shared" si="2236"/>
        <v>0</v>
      </c>
      <c r="EA186" s="62">
        <f t="shared" si="2237"/>
        <v>0</v>
      </c>
      <c r="EB186" s="62">
        <f t="shared" si="2238"/>
        <v>0</v>
      </c>
      <c r="EC186" s="48">
        <f t="shared" si="2239"/>
        <v>0</v>
      </c>
      <c r="ED186" s="62">
        <f t="shared" si="2240"/>
        <v>0</v>
      </c>
      <c r="EE186" s="62">
        <f t="shared" si="2241"/>
        <v>0</v>
      </c>
      <c r="EF186" s="48">
        <f t="shared" si="2242"/>
        <v>0</v>
      </c>
      <c r="EG186" s="62">
        <f t="shared" si="2243"/>
        <v>0</v>
      </c>
      <c r="EH186" s="62">
        <f t="shared" si="2244"/>
        <v>0</v>
      </c>
      <c r="EI186" s="48">
        <f t="shared" si="2245"/>
        <v>0</v>
      </c>
      <c r="EJ186" s="62">
        <f t="shared" si="2246"/>
        <v>0</v>
      </c>
      <c r="EK186" s="62">
        <f t="shared" si="2247"/>
        <v>0</v>
      </c>
      <c r="EL186" s="48">
        <f t="shared" si="2248"/>
        <v>0</v>
      </c>
      <c r="EM186" s="62">
        <f t="shared" si="2249"/>
        <v>0</v>
      </c>
      <c r="EN186" s="62">
        <f t="shared" si="2250"/>
        <v>0</v>
      </c>
      <c r="EO186" s="48">
        <f t="shared" si="2251"/>
        <v>0</v>
      </c>
      <c r="EP186" s="62">
        <f t="shared" si="2252"/>
        <v>0</v>
      </c>
      <c r="EQ186" s="62">
        <f t="shared" si="2252"/>
        <v>0</v>
      </c>
      <c r="ER186" s="62">
        <f t="shared" si="2252"/>
        <v>0</v>
      </c>
      <c r="ES186" s="62">
        <f t="shared" si="2253"/>
        <v>0</v>
      </c>
      <c r="ET186" s="62">
        <f t="shared" si="2253"/>
        <v>0</v>
      </c>
      <c r="EU186" s="62">
        <f t="shared" si="2253"/>
        <v>0</v>
      </c>
      <c r="EV186" t="s">
        <v>192</v>
      </c>
      <c r="EW186" s="103">
        <v>0</v>
      </c>
      <c r="EX186" s="31" t="s">
        <v>187</v>
      </c>
      <c r="EY186" s="31" t="e">
        <v>#REF!</v>
      </c>
      <c r="FA186" s="31"/>
      <c r="FB186" s="119"/>
      <c r="FC186" s="119"/>
      <c r="FE186" s="137">
        <v>139.72</v>
      </c>
      <c r="FF186" s="137">
        <v>139.41</v>
      </c>
      <c r="FG186" s="137">
        <v>137.09</v>
      </c>
      <c r="FH186" s="106">
        <v>124.62</v>
      </c>
      <c r="FI186" s="107" t="b">
        <f t="shared" si="2254"/>
        <v>1</v>
      </c>
      <c r="FJ186" s="34"/>
      <c r="FK186" s="104" t="s">
        <v>196</v>
      </c>
      <c r="FL186" s="104" t="s">
        <v>539</v>
      </c>
      <c r="FM186" s="104" t="s">
        <v>187</v>
      </c>
      <c r="FN186" s="104" t="s">
        <v>187</v>
      </c>
      <c r="FO186" s="104">
        <v>0</v>
      </c>
      <c r="FP186" s="104"/>
      <c r="FQ186" s="104">
        <v>0</v>
      </c>
      <c r="FR186" s="120" t="b">
        <f t="shared" si="1819"/>
        <v>1</v>
      </c>
      <c r="FS186" s="120" t="b">
        <f t="shared" si="1820"/>
        <v>1</v>
      </c>
      <c r="FT186" s="120" t="b">
        <f t="shared" si="1821"/>
        <v>1</v>
      </c>
      <c r="FU186" s="120" t="b">
        <f t="shared" si="1822"/>
        <v>1</v>
      </c>
      <c r="FV186" s="120" t="b">
        <f t="shared" si="1823"/>
        <v>1</v>
      </c>
      <c r="FW186" s="120"/>
      <c r="FX186" s="120" t="b">
        <f t="shared" si="2255"/>
        <v>1</v>
      </c>
      <c r="FY186" s="104" t="s">
        <v>368</v>
      </c>
      <c r="FZ186" s="104" t="b">
        <f t="shared" si="2256"/>
        <v>1</v>
      </c>
      <c r="GA186" s="120">
        <v>0</v>
      </c>
      <c r="GB186" s="120">
        <v>0</v>
      </c>
      <c r="GC186" s="8"/>
      <c r="GD186" s="104" t="s">
        <v>368</v>
      </c>
      <c r="GE186" s="104">
        <v>0</v>
      </c>
      <c r="GF186" s="104" t="e">
        <v>#N/A</v>
      </c>
      <c r="GG186" s="104">
        <v>0</v>
      </c>
      <c r="GH186" s="120" t="b">
        <f t="shared" si="2257"/>
        <v>1</v>
      </c>
      <c r="GI186" s="8" t="b">
        <f t="shared" si="2258"/>
        <v>0</v>
      </c>
      <c r="GJ186" s="31" t="s">
        <v>203</v>
      </c>
    </row>
    <row r="187" spans="1:192" hidden="1" x14ac:dyDescent="0.25">
      <c r="A187" s="130">
        <v>111654</v>
      </c>
      <c r="B187" s="130">
        <v>534443</v>
      </c>
      <c r="C187" s="128" t="s">
        <v>368</v>
      </c>
      <c r="D187" s="130"/>
      <c r="E187" s="130" t="s">
        <v>572</v>
      </c>
      <c r="F187" s="109">
        <v>0</v>
      </c>
      <c r="G187" s="128"/>
      <c r="H187" s="130" t="s">
        <v>188</v>
      </c>
      <c r="I187" s="130" t="s">
        <v>544</v>
      </c>
      <c r="J187" s="130" t="s">
        <v>483</v>
      </c>
      <c r="K187" s="130"/>
      <c r="L187" s="130">
        <v>0</v>
      </c>
      <c r="M187" s="130"/>
      <c r="N187" s="111">
        <v>9736.1733333333341</v>
      </c>
      <c r="O187" s="111">
        <v>301821.37333333335</v>
      </c>
      <c r="P187" s="111" t="str">
        <f t="shared" si="2205"/>
        <v>больше макс</v>
      </c>
      <c r="Q187" s="95">
        <v>312920</v>
      </c>
      <c r="R187" s="95">
        <f t="shared" si="2206"/>
        <v>197139.6</v>
      </c>
      <c r="S187" s="131">
        <v>916025</v>
      </c>
      <c r="T187" s="131">
        <v>577095.75</v>
      </c>
      <c r="U187" s="131">
        <f t="shared" si="2207"/>
        <v>3</v>
      </c>
      <c r="V187" s="113">
        <f t="shared" si="2208"/>
        <v>478590</v>
      </c>
      <c r="W187" s="113">
        <f t="shared" si="2209"/>
        <v>301511.7</v>
      </c>
      <c r="X187" s="113">
        <f t="shared" si="2210"/>
        <v>2</v>
      </c>
      <c r="Y187" s="132"/>
      <c r="Z187" s="95">
        <v>478590</v>
      </c>
      <c r="AA187" s="95">
        <v>0</v>
      </c>
      <c r="AB187" s="95">
        <v>0</v>
      </c>
      <c r="AC187" s="95">
        <v>0</v>
      </c>
      <c r="AD187" s="95">
        <v>0</v>
      </c>
      <c r="AE187" s="95">
        <f t="shared" si="2211"/>
        <v>0</v>
      </c>
      <c r="AF187" s="95">
        <f t="shared" si="2212"/>
        <v>0</v>
      </c>
      <c r="AG187" s="114">
        <v>0</v>
      </c>
      <c r="AH187" s="95">
        <f t="shared" si="2213"/>
        <v>478590</v>
      </c>
      <c r="AI187" s="114">
        <f t="shared" si="2214"/>
        <v>301511.7</v>
      </c>
      <c r="AJ187" s="133">
        <f t="shared" si="2215"/>
        <v>324773</v>
      </c>
      <c r="AK187" s="133">
        <f t="shared" si="2216"/>
        <v>765952</v>
      </c>
      <c r="AL187" s="133">
        <f t="shared" si="2217"/>
        <v>1379660</v>
      </c>
      <c r="AM187" s="133">
        <f t="shared" si="2218"/>
        <v>2842884</v>
      </c>
      <c r="AN187" s="133">
        <f t="shared" si="2219"/>
        <v>57.999024933834797</v>
      </c>
      <c r="AO187" s="133" t="str">
        <f t="shared" si="2220"/>
        <v>&gt; 30 дней (до 60)</v>
      </c>
      <c r="AP187" s="29" t="s">
        <v>185</v>
      </c>
      <c r="AQ187" s="134" t="s">
        <v>198</v>
      </c>
      <c r="AR187" s="29" t="s">
        <v>185</v>
      </c>
      <c r="AS187" s="134" t="s">
        <v>198</v>
      </c>
      <c r="AT187" s="25" t="s">
        <v>185</v>
      </c>
      <c r="AU187" s="14"/>
      <c r="AV187" s="97" t="str">
        <f t="shared" si="2221"/>
        <v>0-02</v>
      </c>
      <c r="AW187" s="117">
        <f t="shared" si="2222"/>
        <v>0</v>
      </c>
      <c r="AX187" s="14"/>
      <c r="AY187" s="25">
        <f t="shared" si="2223"/>
        <v>0</v>
      </c>
      <c r="AZ187" s="130" t="s">
        <v>439</v>
      </c>
      <c r="BA187" s="26"/>
      <c r="BB187" s="26" t="s">
        <v>573</v>
      </c>
      <c r="BC187" s="27"/>
      <c r="BD187" s="28"/>
      <c r="BE187" s="29">
        <v>0</v>
      </c>
      <c r="BF187" s="32">
        <f t="shared" si="2224"/>
        <v>0</v>
      </c>
      <c r="BG187" s="32">
        <v>0</v>
      </c>
      <c r="BH187" s="32">
        <f t="shared" si="2225"/>
        <v>0</v>
      </c>
      <c r="BI187" s="135">
        <v>0</v>
      </c>
      <c r="BJ187" s="130">
        <v>0</v>
      </c>
      <c r="BK187" s="95">
        <v>252335</v>
      </c>
      <c r="BL187" s="95">
        <v>342210</v>
      </c>
      <c r="BM187" s="95">
        <v>212887</v>
      </c>
      <c r="BN187" s="95">
        <v>394367</v>
      </c>
      <c r="BO187" s="95">
        <v>795299</v>
      </c>
      <c r="BP187" s="95">
        <v>845786</v>
      </c>
      <c r="BQ187" s="133">
        <f t="shared" si="2226"/>
        <v>473814</v>
      </c>
      <c r="BR187" s="95">
        <f t="shared" si="2227"/>
        <v>226255</v>
      </c>
      <c r="BS187" s="133">
        <f t="shared" si="2259"/>
        <v>-115955</v>
      </c>
      <c r="BT187" s="133">
        <f t="shared" si="2259"/>
        <v>-328842</v>
      </c>
      <c r="BU187" s="133">
        <f t="shared" si="2259"/>
        <v>-723209</v>
      </c>
      <c r="BV187" s="133">
        <f t="shared" si="2259"/>
        <v>-1518508</v>
      </c>
      <c r="BW187" s="133">
        <f t="shared" si="2259"/>
        <v>-2364294</v>
      </c>
      <c r="BX187" s="133">
        <f t="shared" ref="BX187:CO189" si="2261">BW187-$BQ187</f>
        <v>-2838108</v>
      </c>
      <c r="BY187" s="133">
        <f t="shared" si="2261"/>
        <v>-3311922</v>
      </c>
      <c r="BZ187" s="133">
        <f t="shared" si="2261"/>
        <v>-3785736</v>
      </c>
      <c r="CA187" s="133">
        <f t="shared" si="2261"/>
        <v>-4259550</v>
      </c>
      <c r="CB187" s="133">
        <f t="shared" si="2261"/>
        <v>-4733364</v>
      </c>
      <c r="CC187" s="133">
        <f t="shared" si="2261"/>
        <v>-5207178</v>
      </c>
      <c r="CD187" s="133">
        <f t="shared" si="2261"/>
        <v>-5680992</v>
      </c>
      <c r="CE187" s="133">
        <f t="shared" si="2261"/>
        <v>-6154806</v>
      </c>
      <c r="CF187" s="133">
        <f t="shared" si="2261"/>
        <v>-6628620</v>
      </c>
      <c r="CG187" s="133">
        <f t="shared" si="2261"/>
        <v>-7102434</v>
      </c>
      <c r="CH187" s="133">
        <f t="shared" si="2261"/>
        <v>-7576248</v>
      </c>
      <c r="CI187" s="133">
        <f t="shared" si="2261"/>
        <v>-8050062</v>
      </c>
      <c r="CJ187" s="133">
        <f t="shared" si="2261"/>
        <v>-8523876</v>
      </c>
      <c r="CK187" s="133">
        <f t="shared" si="2261"/>
        <v>-8997690</v>
      </c>
      <c r="CL187" s="133">
        <f t="shared" si="2261"/>
        <v>-9471504</v>
      </c>
      <c r="CM187" s="133">
        <f t="shared" si="2261"/>
        <v>-9945318</v>
      </c>
      <c r="CN187" s="133">
        <f t="shared" si="2261"/>
        <v>-10419132</v>
      </c>
      <c r="CO187" s="133">
        <f t="shared" si="2261"/>
        <v>-10892946</v>
      </c>
      <c r="CP187" s="100">
        <v>472675</v>
      </c>
      <c r="CQ187" s="100">
        <v>9362</v>
      </c>
      <c r="CR187" s="100">
        <v>131671</v>
      </c>
      <c r="CS187" s="100">
        <v>165847</v>
      </c>
      <c r="CT187" s="100">
        <v>275332</v>
      </c>
      <c r="CU187" s="100">
        <v>324773</v>
      </c>
      <c r="CV187" s="121">
        <f t="shared" si="2229"/>
        <v>229943.33333333334</v>
      </c>
      <c r="CW187">
        <v>0</v>
      </c>
      <c r="CX187">
        <v>0</v>
      </c>
      <c r="CY187" s="4">
        <v>0</v>
      </c>
      <c r="CZ187" s="4">
        <v>0</v>
      </c>
      <c r="DA187" s="136">
        <f t="shared" si="2199"/>
        <v>0</v>
      </c>
      <c r="DB187" s="4">
        <f t="shared" si="2200"/>
        <v>0</v>
      </c>
      <c r="DC187" s="4">
        <f t="shared" si="2201"/>
        <v>0</v>
      </c>
      <c r="DD187" s="136">
        <f t="shared" si="2202"/>
        <v>0</v>
      </c>
      <c r="DE187" s="31">
        <v>0</v>
      </c>
      <c r="DF187" s="31">
        <v>25</v>
      </c>
      <c r="DG187" s="31">
        <v>813212</v>
      </c>
      <c r="DH187" s="48">
        <f t="shared" si="2230"/>
        <v>3</v>
      </c>
      <c r="DI187" s="62">
        <v>1214641.7749999999</v>
      </c>
      <c r="DJ187" s="62">
        <v>764579.73399999994</v>
      </c>
      <c r="DK187" s="48">
        <f t="shared" si="2231"/>
        <v>4</v>
      </c>
      <c r="DL187" s="62">
        <v>9942</v>
      </c>
      <c r="DM187" s="62">
        <v>6281.9353407697145</v>
      </c>
      <c r="DN187" s="62">
        <v>1169586.392</v>
      </c>
      <c r="DO187" s="62">
        <v>737826.46499999997</v>
      </c>
      <c r="DP187" s="48">
        <f t="shared" si="2232"/>
        <v>3</v>
      </c>
      <c r="DQ187" s="62">
        <v>131671</v>
      </c>
      <c r="DR187" s="62">
        <v>81411.432090680944</v>
      </c>
      <c r="DS187" s="62">
        <v>1000357.001</v>
      </c>
      <c r="DT187" s="62">
        <v>630590.80599999998</v>
      </c>
      <c r="DU187" s="48">
        <f t="shared" si="2233"/>
        <v>3</v>
      </c>
      <c r="DV187" s="62">
        <v>168111</v>
      </c>
      <c r="DW187" s="62">
        <v>107056.18926726766</v>
      </c>
      <c r="DX187" s="62">
        <f t="shared" si="2234"/>
        <v>210279.16666666666</v>
      </c>
      <c r="DY187" s="62">
        <f t="shared" si="2235"/>
        <v>132475.875</v>
      </c>
      <c r="DZ187" s="48">
        <f t="shared" si="2236"/>
        <v>1</v>
      </c>
      <c r="EA187" s="62">
        <f t="shared" si="2237"/>
        <v>285175</v>
      </c>
      <c r="EB187" s="62">
        <f t="shared" si="2238"/>
        <v>179660.25</v>
      </c>
      <c r="EC187" s="48">
        <f t="shared" si="2239"/>
        <v>1</v>
      </c>
      <c r="ED187" s="62">
        <f t="shared" si="2240"/>
        <v>177405.83333333334</v>
      </c>
      <c r="EE187" s="62">
        <f t="shared" si="2241"/>
        <v>111765.675</v>
      </c>
      <c r="EF187" s="48">
        <f t="shared" si="2242"/>
        <v>1</v>
      </c>
      <c r="EG187" s="62">
        <f t="shared" si="2243"/>
        <v>328639.16666666669</v>
      </c>
      <c r="EH187" s="62">
        <f t="shared" si="2244"/>
        <v>207042.67500000002</v>
      </c>
      <c r="EI187" s="48">
        <f t="shared" si="2245"/>
        <v>1</v>
      </c>
      <c r="EJ187" s="62">
        <f t="shared" si="2246"/>
        <v>662749.16666666663</v>
      </c>
      <c r="EK187" s="62">
        <f t="shared" si="2247"/>
        <v>417531.97499999998</v>
      </c>
      <c r="EL187" s="48">
        <f t="shared" si="2248"/>
        <v>2</v>
      </c>
      <c r="EM187" s="62">
        <f t="shared" si="2249"/>
        <v>704821.66666666663</v>
      </c>
      <c r="EN187" s="62">
        <f t="shared" si="2250"/>
        <v>444037.64999999997</v>
      </c>
      <c r="EO187" s="48">
        <f t="shared" si="2251"/>
        <v>2</v>
      </c>
      <c r="EP187" s="62">
        <f t="shared" si="2252"/>
        <v>158971.04999999999</v>
      </c>
      <c r="EQ187" s="62">
        <f t="shared" si="2252"/>
        <v>215592.3</v>
      </c>
      <c r="ER187" s="62">
        <f t="shared" si="2252"/>
        <v>134118.81</v>
      </c>
      <c r="ES187" s="62">
        <f t="shared" si="2253"/>
        <v>248451.21</v>
      </c>
      <c r="ET187" s="62">
        <f t="shared" si="2253"/>
        <v>501038.37</v>
      </c>
      <c r="EU187" s="62">
        <f t="shared" si="2253"/>
        <v>532845.18000000005</v>
      </c>
      <c r="EV187" s="31" t="s">
        <v>192</v>
      </c>
      <c r="EW187" s="103">
        <v>0</v>
      </c>
      <c r="EX187" s="31">
        <v>400000</v>
      </c>
      <c r="EY187" s="31">
        <v>1</v>
      </c>
      <c r="FA187" s="31"/>
      <c r="FB187" s="119"/>
      <c r="FC187" s="119"/>
      <c r="FE187" s="137">
        <v>0.63</v>
      </c>
      <c r="FF187" s="137">
        <v>0.63</v>
      </c>
      <c r="FG187" s="137">
        <v>0.63</v>
      </c>
      <c r="FH187" s="106">
        <v>0.63</v>
      </c>
      <c r="FI187" s="107" t="b">
        <f t="shared" si="2254"/>
        <v>1</v>
      </c>
      <c r="FJ187" s="34"/>
      <c r="FK187" s="104">
        <v>0</v>
      </c>
      <c r="FL187" s="104" t="s">
        <v>573</v>
      </c>
      <c r="FM187" s="104">
        <v>0</v>
      </c>
      <c r="FN187" s="104">
        <v>0</v>
      </c>
      <c r="FO187" s="104">
        <v>0</v>
      </c>
      <c r="FP187" s="104"/>
      <c r="FQ187" s="104">
        <v>0</v>
      </c>
      <c r="FR187" s="103" t="b">
        <f t="shared" si="1819"/>
        <v>0</v>
      </c>
      <c r="FS187" s="103" t="b">
        <f t="shared" si="1820"/>
        <v>1</v>
      </c>
      <c r="FT187" s="103" t="b">
        <f t="shared" si="1821"/>
        <v>0</v>
      </c>
      <c r="FU187" s="103" t="b">
        <f t="shared" si="1822"/>
        <v>0</v>
      </c>
      <c r="FV187" s="103" t="b">
        <f t="shared" si="1823"/>
        <v>1</v>
      </c>
      <c r="FW187" s="103"/>
      <c r="FX187" s="120" t="b">
        <f t="shared" si="2255"/>
        <v>1</v>
      </c>
      <c r="FY187" s="104" t="s">
        <v>368</v>
      </c>
      <c r="FZ187" s="104" t="b">
        <f t="shared" si="2256"/>
        <v>1</v>
      </c>
      <c r="GA187" s="104">
        <v>0</v>
      </c>
      <c r="GB187" s="104">
        <v>0</v>
      </c>
      <c r="GD187" s="104" t="s">
        <v>368</v>
      </c>
      <c r="GE187" s="104">
        <v>0</v>
      </c>
      <c r="GF187" s="104" t="e">
        <v>#N/A</v>
      </c>
      <c r="GG187" s="104">
        <v>0</v>
      </c>
      <c r="GH187" s="104" t="b">
        <f t="shared" si="2257"/>
        <v>1</v>
      </c>
      <c r="GI187" s="8" t="b">
        <f t="shared" si="2258"/>
        <v>0</v>
      </c>
      <c r="GJ187" s="31" t="s">
        <v>203</v>
      </c>
    </row>
    <row r="188" spans="1:192" hidden="1" x14ac:dyDescent="0.25">
      <c r="A188" s="138">
        <v>147852</v>
      </c>
      <c r="B188" s="138">
        <v>567050</v>
      </c>
      <c r="C188" s="128" t="s">
        <v>368</v>
      </c>
      <c r="D188" s="130"/>
      <c r="E188" s="138" t="s">
        <v>574</v>
      </c>
      <c r="F188" s="124" t="s">
        <v>239</v>
      </c>
      <c r="G188" s="128"/>
      <c r="H188" s="138" t="s">
        <v>227</v>
      </c>
      <c r="I188" s="130" t="s">
        <v>292</v>
      </c>
      <c r="J188" s="138" t="s">
        <v>259</v>
      </c>
      <c r="K188" s="138"/>
      <c r="L188" s="130">
        <v>0</v>
      </c>
      <c r="M188" s="138"/>
      <c r="N188" s="125">
        <v>0</v>
      </c>
      <c r="O188" s="125">
        <v>0</v>
      </c>
      <c r="P188" s="125" t="str">
        <f t="shared" si="2205"/>
        <v>нет минмакс</v>
      </c>
      <c r="Q188" s="95">
        <v>10733</v>
      </c>
      <c r="R188" s="95">
        <f t="shared" si="2206"/>
        <v>145968.79999999999</v>
      </c>
      <c r="S188" s="114">
        <v>42057</v>
      </c>
      <c r="T188" s="114">
        <v>571975.19999999995</v>
      </c>
      <c r="U188" s="131">
        <f t="shared" si="2207"/>
        <v>37</v>
      </c>
      <c r="V188" s="115">
        <f t="shared" si="2208"/>
        <v>10174</v>
      </c>
      <c r="W188" s="115">
        <f t="shared" si="2209"/>
        <v>138366.39999999999</v>
      </c>
      <c r="X188" s="115">
        <f t="shared" si="2210"/>
        <v>9</v>
      </c>
      <c r="Y188" s="132"/>
      <c r="Z188" s="95">
        <v>10174</v>
      </c>
      <c r="AA188" s="115">
        <v>0</v>
      </c>
      <c r="AB188" s="115">
        <v>0</v>
      </c>
      <c r="AC188" s="95">
        <v>0</v>
      </c>
      <c r="AD188" s="95">
        <v>0</v>
      </c>
      <c r="AE188" s="95">
        <f t="shared" si="2211"/>
        <v>0</v>
      </c>
      <c r="AF188" s="95">
        <f t="shared" si="2212"/>
        <v>0</v>
      </c>
      <c r="AG188" s="114">
        <v>0</v>
      </c>
      <c r="AH188" s="95">
        <f t="shared" si="2213"/>
        <v>10174</v>
      </c>
      <c r="AI188" s="114">
        <f t="shared" si="2214"/>
        <v>138366.39999999999</v>
      </c>
      <c r="AJ188" s="114">
        <f t="shared" si="2215"/>
        <v>11294</v>
      </c>
      <c r="AK188" s="114">
        <f t="shared" si="2216"/>
        <v>43345</v>
      </c>
      <c r="AL188" s="114">
        <f t="shared" si="2217"/>
        <v>49011</v>
      </c>
      <c r="AM188" s="114">
        <f t="shared" si="2218"/>
        <v>89018</v>
      </c>
      <c r="AN188" s="133">
        <f t="shared" si="2219"/>
        <v>85.041901637870978</v>
      </c>
      <c r="AO188" s="133" t="str">
        <f t="shared" si="2220"/>
        <v>&gt; 80 дней (до 90)</v>
      </c>
      <c r="AP188" s="139" t="s">
        <v>185</v>
      </c>
      <c r="AQ188" s="134" t="s">
        <v>198</v>
      </c>
      <c r="AR188" s="138" t="s">
        <v>185</v>
      </c>
      <c r="AS188" s="134" t="s">
        <v>190</v>
      </c>
      <c r="AT188" s="115" t="s">
        <v>185</v>
      </c>
      <c r="AU188" s="138"/>
      <c r="AV188" s="97" t="str">
        <f t="shared" si="2221"/>
        <v>0-02</v>
      </c>
      <c r="AW188" s="126">
        <f t="shared" si="2222"/>
        <v>0</v>
      </c>
      <c r="AX188" s="138"/>
      <c r="AY188" s="115">
        <f t="shared" si="2223"/>
        <v>0</v>
      </c>
      <c r="AZ188" s="130" t="s">
        <v>439</v>
      </c>
      <c r="BA188" s="129" t="s">
        <v>187</v>
      </c>
      <c r="BB188" s="129" t="s">
        <v>187</v>
      </c>
      <c r="BC188" s="140" t="s">
        <v>187</v>
      </c>
      <c r="BD188" s="139" t="s">
        <v>187</v>
      </c>
      <c r="BE188" s="29">
        <v>0</v>
      </c>
      <c r="BF188" s="32">
        <f t="shared" si="2224"/>
        <v>0</v>
      </c>
      <c r="BG188" s="32">
        <v>0</v>
      </c>
      <c r="BH188" s="32">
        <f t="shared" si="2225"/>
        <v>0</v>
      </c>
      <c r="BI188" s="99">
        <v>0</v>
      </c>
      <c r="BJ188" s="130" t="s">
        <v>187</v>
      </c>
      <c r="BK188" s="95">
        <v>9011</v>
      </c>
      <c r="BL188" s="95">
        <v>14793</v>
      </c>
      <c r="BM188" s="95">
        <v>15693</v>
      </c>
      <c r="BN188" s="95">
        <v>15584</v>
      </c>
      <c r="BO188" s="95">
        <v>16646</v>
      </c>
      <c r="BP188" s="95">
        <v>17291</v>
      </c>
      <c r="BQ188" s="133">
        <f t="shared" si="2226"/>
        <v>14836.333333333334</v>
      </c>
      <c r="BR188" s="95">
        <f t="shared" si="2227"/>
        <v>1722</v>
      </c>
      <c r="BS188" s="133">
        <f t="shared" si="2259"/>
        <v>-13071</v>
      </c>
      <c r="BT188" s="133">
        <f t="shared" si="2259"/>
        <v>-28764</v>
      </c>
      <c r="BU188" s="133">
        <f t="shared" si="2259"/>
        <v>-44348</v>
      </c>
      <c r="BV188" s="133">
        <f t="shared" si="2259"/>
        <v>-60994</v>
      </c>
      <c r="BW188" s="133">
        <f t="shared" si="2259"/>
        <v>-78285</v>
      </c>
      <c r="BX188" s="133">
        <f t="shared" si="2261"/>
        <v>-93121.333333333328</v>
      </c>
      <c r="BY188" s="133">
        <f t="shared" si="2261"/>
        <v>-107957.66666666666</v>
      </c>
      <c r="BZ188" s="133">
        <f t="shared" si="2261"/>
        <v>-122793.99999999999</v>
      </c>
      <c r="CA188" s="133">
        <f t="shared" si="2261"/>
        <v>-137630.33333333331</v>
      </c>
      <c r="CB188" s="133">
        <f t="shared" si="2261"/>
        <v>-152466.66666666666</v>
      </c>
      <c r="CC188" s="133">
        <f t="shared" si="2261"/>
        <v>-167303</v>
      </c>
      <c r="CD188" s="133">
        <f t="shared" si="2261"/>
        <v>-182139.33333333334</v>
      </c>
      <c r="CE188" s="133">
        <f t="shared" si="2261"/>
        <v>-196975.66666666669</v>
      </c>
      <c r="CF188" s="133">
        <f t="shared" si="2261"/>
        <v>-211812.00000000003</v>
      </c>
      <c r="CG188" s="133">
        <f t="shared" si="2261"/>
        <v>-226648.33333333337</v>
      </c>
      <c r="CH188" s="133">
        <f t="shared" si="2261"/>
        <v>-241484.66666666672</v>
      </c>
      <c r="CI188" s="133">
        <f t="shared" si="2261"/>
        <v>-256321.00000000006</v>
      </c>
      <c r="CJ188" s="133">
        <f t="shared" si="2261"/>
        <v>-271157.33333333337</v>
      </c>
      <c r="CK188" s="133">
        <f t="shared" si="2261"/>
        <v>-285993.66666666669</v>
      </c>
      <c r="CL188" s="133">
        <f t="shared" si="2261"/>
        <v>-300830</v>
      </c>
      <c r="CM188" s="133">
        <f t="shared" si="2261"/>
        <v>-315666.33333333331</v>
      </c>
      <c r="CN188" s="133">
        <f t="shared" si="2261"/>
        <v>-330502.66666666663</v>
      </c>
      <c r="CO188" s="133">
        <f t="shared" si="2261"/>
        <v>-345338.99999999994</v>
      </c>
      <c r="CP188" s="100">
        <v>0</v>
      </c>
      <c r="CQ188" s="100">
        <v>0</v>
      </c>
      <c r="CR188" s="100">
        <v>5666</v>
      </c>
      <c r="CS188" s="100">
        <v>12021</v>
      </c>
      <c r="CT188" s="100">
        <v>20030</v>
      </c>
      <c r="CU188" s="100">
        <v>11294</v>
      </c>
      <c r="CV188" s="121">
        <f t="shared" si="2229"/>
        <v>12252.75</v>
      </c>
      <c r="CW188" t="s">
        <v>187</v>
      </c>
      <c r="CX188" t="s">
        <v>187</v>
      </c>
      <c r="CY188" s="4">
        <v>0</v>
      </c>
      <c r="CZ188" s="4">
        <v>0</v>
      </c>
      <c r="DA188" s="136">
        <f t="shared" si="2199"/>
        <v>0</v>
      </c>
      <c r="DB188" s="4">
        <f t="shared" si="2200"/>
        <v>0</v>
      </c>
      <c r="DC188" s="4">
        <f t="shared" si="2201"/>
        <v>0</v>
      </c>
      <c r="DD188" s="136">
        <f t="shared" si="2202"/>
        <v>0</v>
      </c>
      <c r="DE188" s="31">
        <v>0</v>
      </c>
      <c r="DG188" s="31">
        <v>0</v>
      </c>
      <c r="DH188" s="48">
        <f t="shared" si="2230"/>
        <v>0</v>
      </c>
      <c r="DI188" s="62">
        <v>59744</v>
      </c>
      <c r="DJ188" s="62">
        <v>812608.13</v>
      </c>
      <c r="DK188" s="48">
        <f t="shared" si="2231"/>
        <v>53</v>
      </c>
      <c r="DL188" s="62">
        <v>0</v>
      </c>
      <c r="DM188" s="62">
        <v>0</v>
      </c>
      <c r="DN188" s="62">
        <v>55899.214</v>
      </c>
      <c r="DO188" s="62">
        <v>760313.26900000009</v>
      </c>
      <c r="DP188" s="48">
        <f t="shared" si="2232"/>
        <v>49</v>
      </c>
      <c r="DQ188" s="62">
        <v>5666</v>
      </c>
      <c r="DR188" s="62">
        <v>77066.114149732617</v>
      </c>
      <c r="DS188" s="62">
        <v>45781.806000000004</v>
      </c>
      <c r="DT188" s="62">
        <v>622701.326</v>
      </c>
      <c r="DU188" s="48">
        <f t="shared" si="2233"/>
        <v>40</v>
      </c>
      <c r="DV188" s="62">
        <v>12021</v>
      </c>
      <c r="DW188" s="62">
        <v>163503.66364171123</v>
      </c>
      <c r="DX188" s="62">
        <f t="shared" si="2234"/>
        <v>0</v>
      </c>
      <c r="DY188" s="62">
        <f t="shared" si="2235"/>
        <v>0</v>
      </c>
      <c r="DZ188" s="48">
        <f t="shared" si="2236"/>
        <v>0</v>
      </c>
      <c r="EA188" s="62">
        <f t="shared" si="2237"/>
        <v>0</v>
      </c>
      <c r="EB188" s="62">
        <f t="shared" si="2238"/>
        <v>0</v>
      </c>
      <c r="EC188" s="48">
        <f t="shared" si="2239"/>
        <v>0</v>
      </c>
      <c r="ED188" s="62">
        <f t="shared" si="2240"/>
        <v>0</v>
      </c>
      <c r="EE188" s="62">
        <f t="shared" si="2241"/>
        <v>0</v>
      </c>
      <c r="EF188" s="48">
        <f t="shared" si="2242"/>
        <v>0</v>
      </c>
      <c r="EG188" s="62">
        <f t="shared" si="2243"/>
        <v>0</v>
      </c>
      <c r="EH188" s="62">
        <f t="shared" si="2244"/>
        <v>0</v>
      </c>
      <c r="EI188" s="48">
        <f t="shared" si="2245"/>
        <v>0</v>
      </c>
      <c r="EJ188" s="62">
        <f t="shared" si="2246"/>
        <v>0</v>
      </c>
      <c r="EK188" s="62">
        <f t="shared" si="2247"/>
        <v>0</v>
      </c>
      <c r="EL188" s="48">
        <f t="shared" si="2248"/>
        <v>0</v>
      </c>
      <c r="EM188" s="62">
        <f t="shared" si="2249"/>
        <v>0</v>
      </c>
      <c r="EN188" s="62">
        <f t="shared" si="2250"/>
        <v>0</v>
      </c>
      <c r="EO188" s="48">
        <f t="shared" si="2251"/>
        <v>0</v>
      </c>
      <c r="EP188" s="62">
        <f t="shared" si="2252"/>
        <v>122549.59999999999</v>
      </c>
      <c r="EQ188" s="62">
        <f t="shared" si="2252"/>
        <v>201184.8</v>
      </c>
      <c r="ER188" s="62">
        <f t="shared" si="2252"/>
        <v>213424.8</v>
      </c>
      <c r="ES188" s="62">
        <f t="shared" si="2253"/>
        <v>211942.39999999999</v>
      </c>
      <c r="ET188" s="62">
        <f t="shared" si="2253"/>
        <v>226385.6</v>
      </c>
      <c r="EU188" s="62">
        <f t="shared" si="2253"/>
        <v>235157.6</v>
      </c>
      <c r="EV188" s="31" t="s">
        <v>192</v>
      </c>
      <c r="EW188" s="103">
        <v>0</v>
      </c>
      <c r="EX188" s="31">
        <v>1148</v>
      </c>
      <c r="EY188" s="31">
        <v>1</v>
      </c>
      <c r="FA188" s="31"/>
      <c r="FB188" s="119"/>
      <c r="FC188" s="119"/>
      <c r="FE188" s="137">
        <v>13.6</v>
      </c>
      <c r="FF188" s="137">
        <v>13.6</v>
      </c>
      <c r="FG188" s="137">
        <v>13.6</v>
      </c>
      <c r="FH188" s="106">
        <v>13.6</v>
      </c>
      <c r="FI188" s="107" t="b">
        <f t="shared" si="2254"/>
        <v>1</v>
      </c>
      <c r="FJ188" s="34"/>
      <c r="FK188" s="104" t="s">
        <v>187</v>
      </c>
      <c r="FL188" s="104" t="s">
        <v>187</v>
      </c>
      <c r="FM188" s="104" t="s">
        <v>187</v>
      </c>
      <c r="FN188" s="104" t="s">
        <v>187</v>
      </c>
      <c r="FO188" s="104">
        <v>0</v>
      </c>
      <c r="FP188" s="104"/>
      <c r="FQ188" s="104">
        <v>0</v>
      </c>
      <c r="FR188" s="120" t="b">
        <f t="shared" si="1819"/>
        <v>1</v>
      </c>
      <c r="FS188" s="120" t="b">
        <f t="shared" si="1820"/>
        <v>1</v>
      </c>
      <c r="FT188" s="120" t="b">
        <f t="shared" si="1821"/>
        <v>1</v>
      </c>
      <c r="FU188" s="120" t="b">
        <f t="shared" si="1822"/>
        <v>1</v>
      </c>
      <c r="FV188" s="120" t="b">
        <f t="shared" si="1823"/>
        <v>1</v>
      </c>
      <c r="FW188" s="120"/>
      <c r="FX188" s="120" t="b">
        <f t="shared" si="2255"/>
        <v>1</v>
      </c>
      <c r="FY188" s="104" t="s">
        <v>368</v>
      </c>
      <c r="FZ188" s="104" t="b">
        <f t="shared" si="2256"/>
        <v>1</v>
      </c>
      <c r="GA188" s="120">
        <v>0</v>
      </c>
      <c r="GB188" s="120" t="s">
        <v>239</v>
      </c>
      <c r="GC188" s="8"/>
      <c r="GD188" s="104" t="s">
        <v>368</v>
      </c>
      <c r="GE188" s="104">
        <v>0</v>
      </c>
      <c r="GF188" s="104" t="e">
        <v>#N/A</v>
      </c>
      <c r="GG188" s="104">
        <v>0</v>
      </c>
      <c r="GH188" s="120" t="b">
        <f t="shared" si="2257"/>
        <v>1</v>
      </c>
      <c r="GI188" s="8" t="b">
        <f t="shared" si="2258"/>
        <v>0</v>
      </c>
      <c r="GJ188" s="31" t="s">
        <v>203</v>
      </c>
    </row>
    <row r="189" spans="1:192" hidden="1" x14ac:dyDescent="0.25">
      <c r="A189" s="138">
        <v>98778</v>
      </c>
      <c r="B189" s="138">
        <v>98778</v>
      </c>
      <c r="C189" s="128" t="s">
        <v>368</v>
      </c>
      <c r="D189" s="130"/>
      <c r="E189" s="138" t="s">
        <v>575</v>
      </c>
      <c r="F189" s="124">
        <v>0</v>
      </c>
      <c r="G189" s="128"/>
      <c r="H189" s="138" t="s">
        <v>227</v>
      </c>
      <c r="I189" s="130" t="s">
        <v>319</v>
      </c>
      <c r="J189" s="138" t="s">
        <v>259</v>
      </c>
      <c r="K189" s="138"/>
      <c r="L189" s="130">
        <v>0</v>
      </c>
      <c r="M189" s="138"/>
      <c r="N189" s="125">
        <v>0</v>
      </c>
      <c r="O189" s="125">
        <v>0</v>
      </c>
      <c r="P189" s="125" t="str">
        <f t="shared" si="2205"/>
        <v>нет минмакс</v>
      </c>
      <c r="Q189" s="95">
        <v>1061145</v>
      </c>
      <c r="R189" s="95">
        <f t="shared" si="2206"/>
        <v>859527.45000000007</v>
      </c>
      <c r="S189" s="114">
        <v>686492</v>
      </c>
      <c r="T189" s="114">
        <v>569788.36</v>
      </c>
      <c r="U189" s="131">
        <f t="shared" si="2207"/>
        <v>25</v>
      </c>
      <c r="V189" s="115">
        <f t="shared" si="2208"/>
        <v>314504</v>
      </c>
      <c r="W189" s="115">
        <f t="shared" si="2209"/>
        <v>254748.24000000002</v>
      </c>
      <c r="X189" s="115">
        <f t="shared" si="2210"/>
        <v>12</v>
      </c>
      <c r="Y189" s="132"/>
      <c r="Z189" s="95">
        <v>314504</v>
      </c>
      <c r="AA189" s="115">
        <v>0</v>
      </c>
      <c r="AB189" s="115">
        <v>0</v>
      </c>
      <c r="AC189" s="95">
        <v>0</v>
      </c>
      <c r="AD189" s="95">
        <v>0</v>
      </c>
      <c r="AE189" s="95">
        <f t="shared" si="2211"/>
        <v>0</v>
      </c>
      <c r="AF189" s="95">
        <f t="shared" si="2212"/>
        <v>0</v>
      </c>
      <c r="AG189" s="114">
        <v>0</v>
      </c>
      <c r="AH189" s="95">
        <f t="shared" si="2213"/>
        <v>314504</v>
      </c>
      <c r="AI189" s="114">
        <f t="shared" si="2214"/>
        <v>254748.24000000002</v>
      </c>
      <c r="AJ189" s="114">
        <f t="shared" si="2215"/>
        <v>1029830</v>
      </c>
      <c r="AK189" s="114">
        <f t="shared" si="2216"/>
        <v>2496434</v>
      </c>
      <c r="AL189" s="114">
        <f t="shared" si="2217"/>
        <v>5018866</v>
      </c>
      <c r="AM189" s="114">
        <f t="shared" si="2218"/>
        <v>7023558</v>
      </c>
      <c r="AN189" s="133">
        <f t="shared" si="2219"/>
        <v>17.593441956341785</v>
      </c>
      <c r="AO189" s="133" t="str">
        <f t="shared" si="2220"/>
        <v>&lt; 30 дней</v>
      </c>
      <c r="AP189" s="139" t="s">
        <v>185</v>
      </c>
      <c r="AQ189" s="134" t="s">
        <v>190</v>
      </c>
      <c r="AR189" s="138" t="s">
        <v>185</v>
      </c>
      <c r="AS189" s="134" t="s">
        <v>198</v>
      </c>
      <c r="AT189" s="115" t="s">
        <v>185</v>
      </c>
      <c r="AU189" s="138"/>
      <c r="AV189" s="97" t="str">
        <f t="shared" si="2221"/>
        <v>0-02</v>
      </c>
      <c r="AW189" s="126">
        <f t="shared" si="2222"/>
        <v>0</v>
      </c>
      <c r="AX189" s="138"/>
      <c r="AY189" s="115">
        <f t="shared" si="2223"/>
        <v>0</v>
      </c>
      <c r="AZ189" s="130" t="s">
        <v>439</v>
      </c>
      <c r="BA189" s="129" t="s">
        <v>187</v>
      </c>
      <c r="BB189" s="129" t="s">
        <v>187</v>
      </c>
      <c r="BC189" s="140" t="s">
        <v>187</v>
      </c>
      <c r="BD189" s="139" t="s">
        <v>187</v>
      </c>
      <c r="BE189" s="29">
        <v>0</v>
      </c>
      <c r="BF189" s="32">
        <f t="shared" si="2224"/>
        <v>0</v>
      </c>
      <c r="BG189" s="32">
        <v>0</v>
      </c>
      <c r="BH189" s="32">
        <f t="shared" si="2225"/>
        <v>0</v>
      </c>
      <c r="BI189" s="99">
        <v>0</v>
      </c>
      <c r="BJ189" s="130" t="s">
        <v>187</v>
      </c>
      <c r="BK189" s="95">
        <v>765036</v>
      </c>
      <c r="BL189" s="95">
        <v>1537804</v>
      </c>
      <c r="BM189" s="95">
        <v>1301613</v>
      </c>
      <c r="BN189" s="95">
        <v>1116404</v>
      </c>
      <c r="BO189" s="95">
        <v>1167516</v>
      </c>
      <c r="BP189" s="95">
        <v>1135185</v>
      </c>
      <c r="BQ189" s="133">
        <f t="shared" si="2226"/>
        <v>1170593</v>
      </c>
      <c r="BR189" s="95">
        <f t="shared" si="2227"/>
        <v>296109</v>
      </c>
      <c r="BS189" s="133">
        <f t="shared" si="2259"/>
        <v>-1241695</v>
      </c>
      <c r="BT189" s="133">
        <f t="shared" si="2259"/>
        <v>-2543308</v>
      </c>
      <c r="BU189" s="133">
        <f t="shared" si="2259"/>
        <v>-3659712</v>
      </c>
      <c r="BV189" s="133">
        <f t="shared" si="2259"/>
        <v>-4827228</v>
      </c>
      <c r="BW189" s="133">
        <f t="shared" si="2259"/>
        <v>-5962413</v>
      </c>
      <c r="BX189" s="133">
        <f t="shared" si="2261"/>
        <v>-7133006</v>
      </c>
      <c r="BY189" s="133">
        <f t="shared" si="2261"/>
        <v>-8303599</v>
      </c>
      <c r="BZ189" s="133">
        <f t="shared" si="2261"/>
        <v>-9474192</v>
      </c>
      <c r="CA189" s="133">
        <f t="shared" si="2261"/>
        <v>-10644785</v>
      </c>
      <c r="CB189" s="133">
        <f t="shared" si="2261"/>
        <v>-11815378</v>
      </c>
      <c r="CC189" s="133">
        <f t="shared" si="2261"/>
        <v>-12985971</v>
      </c>
      <c r="CD189" s="133">
        <f t="shared" si="2261"/>
        <v>-14156564</v>
      </c>
      <c r="CE189" s="133">
        <f t="shared" si="2261"/>
        <v>-15327157</v>
      </c>
      <c r="CF189" s="133">
        <f t="shared" si="2261"/>
        <v>-16497750</v>
      </c>
      <c r="CG189" s="133">
        <f t="shared" si="2261"/>
        <v>-17668343</v>
      </c>
      <c r="CH189" s="133">
        <f t="shared" si="2261"/>
        <v>-18838936</v>
      </c>
      <c r="CI189" s="133">
        <f t="shared" si="2261"/>
        <v>-20009529</v>
      </c>
      <c r="CJ189" s="133">
        <f t="shared" si="2261"/>
        <v>-21180122</v>
      </c>
      <c r="CK189" s="133">
        <f t="shared" si="2261"/>
        <v>-22350715</v>
      </c>
      <c r="CL189" s="133">
        <f t="shared" si="2261"/>
        <v>-23521308</v>
      </c>
      <c r="CM189" s="133">
        <f t="shared" si="2261"/>
        <v>-24691901</v>
      </c>
      <c r="CN189" s="133">
        <f t="shared" si="2261"/>
        <v>-25862494</v>
      </c>
      <c r="CO189" s="133">
        <f t="shared" si="2261"/>
        <v>-27033087</v>
      </c>
      <c r="CP189" s="100">
        <v>744980</v>
      </c>
      <c r="CQ189" s="100">
        <v>682705</v>
      </c>
      <c r="CR189" s="100">
        <v>1094747</v>
      </c>
      <c r="CS189" s="100">
        <v>892649</v>
      </c>
      <c r="CT189" s="100">
        <v>573955</v>
      </c>
      <c r="CU189" s="100">
        <v>1029830</v>
      </c>
      <c r="CV189" s="121">
        <f t="shared" si="2229"/>
        <v>836477.66666666663</v>
      </c>
      <c r="CW189" t="s">
        <v>187</v>
      </c>
      <c r="CX189" t="s">
        <v>187</v>
      </c>
      <c r="CY189" s="4">
        <v>0</v>
      </c>
      <c r="CZ189" s="4">
        <v>0</v>
      </c>
      <c r="DA189" s="136">
        <f t="shared" si="2199"/>
        <v>0</v>
      </c>
      <c r="DB189" s="4">
        <f t="shared" si="2200"/>
        <v>0</v>
      </c>
      <c r="DC189" s="4">
        <f t="shared" si="2201"/>
        <v>0</v>
      </c>
      <c r="DD189" s="136">
        <f t="shared" si="2202"/>
        <v>0</v>
      </c>
      <c r="DE189" s="31">
        <v>0</v>
      </c>
      <c r="DG189" s="31">
        <v>0</v>
      </c>
      <c r="DH189" s="48">
        <f t="shared" si="2230"/>
        <v>0</v>
      </c>
      <c r="DI189" s="62">
        <v>2319760.6450000005</v>
      </c>
      <c r="DJ189" s="62">
        <v>1899248.07</v>
      </c>
      <c r="DK189" s="48">
        <f t="shared" si="2231"/>
        <v>83</v>
      </c>
      <c r="DL189" s="62">
        <v>683426</v>
      </c>
      <c r="DM189" s="62">
        <v>559622.61138872255</v>
      </c>
      <c r="DN189" s="62">
        <v>1976145.3929999999</v>
      </c>
      <c r="DO189" s="62">
        <v>1636677.844</v>
      </c>
      <c r="DP189" s="48">
        <f t="shared" si="2232"/>
        <v>71</v>
      </c>
      <c r="DQ189" s="62">
        <v>1094747</v>
      </c>
      <c r="DR189" s="62">
        <v>905570.72168936383</v>
      </c>
      <c r="DS189" s="62">
        <v>1138611.29</v>
      </c>
      <c r="DT189" s="62">
        <v>942602.41300000006</v>
      </c>
      <c r="DU189" s="48">
        <f t="shared" si="2233"/>
        <v>41</v>
      </c>
      <c r="DV189" s="62">
        <v>893174</v>
      </c>
      <c r="DW189" s="62">
        <v>738769.14434741333</v>
      </c>
      <c r="DX189" s="62">
        <f t="shared" si="2234"/>
        <v>0</v>
      </c>
      <c r="DY189" s="62">
        <f t="shared" si="2235"/>
        <v>0</v>
      </c>
      <c r="DZ189" s="48">
        <f t="shared" si="2236"/>
        <v>0</v>
      </c>
      <c r="EA189" s="62">
        <f t="shared" si="2237"/>
        <v>0</v>
      </c>
      <c r="EB189" s="62">
        <f t="shared" si="2238"/>
        <v>0</v>
      </c>
      <c r="EC189" s="48">
        <f t="shared" si="2239"/>
        <v>0</v>
      </c>
      <c r="ED189" s="62">
        <f t="shared" si="2240"/>
        <v>0</v>
      </c>
      <c r="EE189" s="62">
        <f t="shared" si="2241"/>
        <v>0</v>
      </c>
      <c r="EF189" s="48">
        <f t="shared" si="2242"/>
        <v>0</v>
      </c>
      <c r="EG189" s="62">
        <f t="shared" si="2243"/>
        <v>0</v>
      </c>
      <c r="EH189" s="62">
        <f t="shared" si="2244"/>
        <v>0</v>
      </c>
      <c r="EI189" s="48">
        <f t="shared" si="2245"/>
        <v>0</v>
      </c>
      <c r="EJ189" s="62">
        <f t="shared" si="2246"/>
        <v>0</v>
      </c>
      <c r="EK189" s="62">
        <f t="shared" si="2247"/>
        <v>0</v>
      </c>
      <c r="EL189" s="48">
        <f t="shared" si="2248"/>
        <v>0</v>
      </c>
      <c r="EM189" s="62">
        <f t="shared" si="2249"/>
        <v>0</v>
      </c>
      <c r="EN189" s="62">
        <f t="shared" si="2250"/>
        <v>0</v>
      </c>
      <c r="EO189" s="48">
        <f t="shared" si="2251"/>
        <v>0</v>
      </c>
      <c r="EP189" s="62">
        <f t="shared" si="2252"/>
        <v>619679.16</v>
      </c>
      <c r="EQ189" s="62">
        <f t="shared" si="2252"/>
        <v>1245621.24</v>
      </c>
      <c r="ER189" s="62">
        <f t="shared" si="2252"/>
        <v>1054306.53</v>
      </c>
      <c r="ES189" s="62">
        <f t="shared" si="2253"/>
        <v>904287.24000000011</v>
      </c>
      <c r="ET189" s="62">
        <f t="shared" si="2253"/>
        <v>945687.96000000008</v>
      </c>
      <c r="EU189" s="62">
        <f t="shared" si="2253"/>
        <v>919499.85000000009</v>
      </c>
      <c r="EV189" s="31" t="s">
        <v>192</v>
      </c>
      <c r="EW189" s="103">
        <v>0</v>
      </c>
      <c r="EX189" s="31">
        <v>28000</v>
      </c>
      <c r="EY189" s="31">
        <v>1</v>
      </c>
      <c r="FA189" s="31"/>
      <c r="FB189" s="119"/>
      <c r="FC189" s="119"/>
      <c r="FE189" s="137">
        <v>0.83</v>
      </c>
      <c r="FF189" s="137">
        <v>0.83</v>
      </c>
      <c r="FG189" s="137">
        <v>0.83</v>
      </c>
      <c r="FH189" s="106">
        <v>0.81</v>
      </c>
      <c r="FI189" s="107" t="b">
        <f t="shared" si="2254"/>
        <v>1</v>
      </c>
      <c r="FJ189" s="34"/>
      <c r="FK189" s="104" t="s">
        <v>187</v>
      </c>
      <c r="FL189" s="104" t="s">
        <v>187</v>
      </c>
      <c r="FM189" s="104" t="s">
        <v>187</v>
      </c>
      <c r="FN189" s="104" t="s">
        <v>187</v>
      </c>
      <c r="FO189" s="104">
        <v>0</v>
      </c>
      <c r="FP189" s="104"/>
      <c r="FQ189" s="104">
        <v>0</v>
      </c>
      <c r="FR189" s="120" t="b">
        <f t="shared" si="1819"/>
        <v>1</v>
      </c>
      <c r="FS189" s="120" t="b">
        <f t="shared" si="1820"/>
        <v>1</v>
      </c>
      <c r="FT189" s="120" t="b">
        <f t="shared" si="1821"/>
        <v>1</v>
      </c>
      <c r="FU189" s="120" t="b">
        <f t="shared" si="1822"/>
        <v>1</v>
      </c>
      <c r="FV189" s="120" t="b">
        <f t="shared" si="1823"/>
        <v>1</v>
      </c>
      <c r="FW189" s="120"/>
      <c r="FX189" s="120" t="b">
        <f t="shared" si="2255"/>
        <v>1</v>
      </c>
      <c r="FY189" s="104" t="s">
        <v>368</v>
      </c>
      <c r="FZ189" s="104" t="b">
        <f t="shared" si="2256"/>
        <v>1</v>
      </c>
      <c r="GA189" s="120">
        <v>0</v>
      </c>
      <c r="GB189" s="120">
        <v>0</v>
      </c>
      <c r="GC189" s="8"/>
      <c r="GD189" s="104" t="s">
        <v>368</v>
      </c>
      <c r="GE189" s="104">
        <v>0</v>
      </c>
      <c r="GF189" s="104" t="e">
        <v>#N/A</v>
      </c>
      <c r="GG189" s="104">
        <v>0</v>
      </c>
      <c r="GH189" s="120" t="b">
        <f t="shared" si="2257"/>
        <v>1</v>
      </c>
      <c r="GI189" s="8" t="b">
        <f t="shared" si="2258"/>
        <v>0</v>
      </c>
      <c r="GJ189" s="31" t="s">
        <v>203</v>
      </c>
    </row>
    <row r="190" spans="1:192" hidden="1" x14ac:dyDescent="0.25">
      <c r="A190" s="138">
        <v>98665</v>
      </c>
      <c r="B190" s="138">
        <v>70177</v>
      </c>
      <c r="C190" s="128" t="s">
        <v>368</v>
      </c>
      <c r="D190" s="130"/>
      <c r="E190" s="138" t="s">
        <v>576</v>
      </c>
      <c r="F190" s="124">
        <v>0</v>
      </c>
      <c r="G190" s="128"/>
      <c r="H190" s="138" t="s">
        <v>227</v>
      </c>
      <c r="I190" s="130" t="s">
        <v>319</v>
      </c>
      <c r="J190" s="138" t="s">
        <v>259</v>
      </c>
      <c r="K190" s="138"/>
      <c r="L190" s="130">
        <v>0</v>
      </c>
      <c r="M190" s="138"/>
      <c r="N190" s="125">
        <v>0</v>
      </c>
      <c r="O190" s="125">
        <v>0</v>
      </c>
      <c r="P190" s="125" t="str">
        <f t="shared" si="2205"/>
        <v>нет минмакс</v>
      </c>
      <c r="Q190" s="95">
        <v>336000</v>
      </c>
      <c r="R190" s="95">
        <f t="shared" si="2206"/>
        <v>275520</v>
      </c>
      <c r="S190" s="114">
        <v>649595</v>
      </c>
      <c r="T190" s="114">
        <v>532667.9</v>
      </c>
      <c r="U190" s="131">
        <f t="shared" si="2207"/>
        <v>24</v>
      </c>
      <c r="V190" s="115">
        <f t="shared" si="2208"/>
        <v>436306</v>
      </c>
      <c r="W190" s="115">
        <f t="shared" si="2209"/>
        <v>357770.92</v>
      </c>
      <c r="X190" s="115">
        <f t="shared" si="2210"/>
        <v>16</v>
      </c>
      <c r="Y190" s="132"/>
      <c r="Z190" s="95">
        <v>436306</v>
      </c>
      <c r="AA190" s="115">
        <v>0</v>
      </c>
      <c r="AB190" s="115">
        <v>0</v>
      </c>
      <c r="AC190" s="95">
        <v>0</v>
      </c>
      <c r="AD190" s="95">
        <v>0</v>
      </c>
      <c r="AE190" s="95">
        <f t="shared" si="2211"/>
        <v>0</v>
      </c>
      <c r="AF190" s="95">
        <f t="shared" si="2212"/>
        <v>0</v>
      </c>
      <c r="AG190" s="114">
        <v>0</v>
      </c>
      <c r="AH190" s="95">
        <f t="shared" si="2213"/>
        <v>436306</v>
      </c>
      <c r="AI190" s="114">
        <f t="shared" si="2214"/>
        <v>357770.92</v>
      </c>
      <c r="AJ190" s="114">
        <f t="shared" si="2215"/>
        <v>131748</v>
      </c>
      <c r="AK190" s="114">
        <f t="shared" si="2216"/>
        <v>460090</v>
      </c>
      <c r="AL190" s="114">
        <f t="shared" si="2217"/>
        <v>697635</v>
      </c>
      <c r="AM190" s="114">
        <f t="shared" si="2218"/>
        <v>1576558</v>
      </c>
      <c r="AN190" s="133">
        <f t="shared" si="2219"/>
        <v>74.166063030982684</v>
      </c>
      <c r="AO190" s="133" t="str">
        <f t="shared" si="2220"/>
        <v>&gt; 70 дней (до 80)</v>
      </c>
      <c r="AP190" s="139" t="s">
        <v>185</v>
      </c>
      <c r="AQ190" s="134" t="s">
        <v>198</v>
      </c>
      <c r="AR190" s="138" t="s">
        <v>185</v>
      </c>
      <c r="AS190" s="134" t="s">
        <v>190</v>
      </c>
      <c r="AT190" s="115" t="s">
        <v>185</v>
      </c>
      <c r="AU190" s="138"/>
      <c r="AV190" s="97" t="str">
        <f t="shared" si="2221"/>
        <v>0-02</v>
      </c>
      <c r="AW190" s="126">
        <f t="shared" si="2222"/>
        <v>0</v>
      </c>
      <c r="AX190" s="138"/>
      <c r="AY190" s="115">
        <f t="shared" si="2223"/>
        <v>0</v>
      </c>
      <c r="AZ190" s="130" t="s">
        <v>439</v>
      </c>
      <c r="BA190" s="129" t="s">
        <v>187</v>
      </c>
      <c r="BB190" s="129" t="s">
        <v>187</v>
      </c>
      <c r="BC190" s="140" t="s">
        <v>187</v>
      </c>
      <c r="BD190" s="139" t="s">
        <v>187</v>
      </c>
      <c r="BE190" s="29">
        <v>0</v>
      </c>
      <c r="BF190" s="32">
        <f t="shared" si="2224"/>
        <v>0</v>
      </c>
      <c r="BG190" s="32">
        <v>0</v>
      </c>
      <c r="BH190" s="32">
        <f t="shared" si="2225"/>
        <v>0</v>
      </c>
      <c r="BI190" s="99">
        <v>0</v>
      </c>
      <c r="BJ190" s="130" t="s">
        <v>187</v>
      </c>
      <c r="BK190" s="95">
        <v>99644</v>
      </c>
      <c r="BL190" s="95">
        <v>343611</v>
      </c>
      <c r="BM190" s="95">
        <v>332799</v>
      </c>
      <c r="BN190" s="95">
        <v>248248</v>
      </c>
      <c r="BO190" s="95">
        <v>351903</v>
      </c>
      <c r="BP190" s="95">
        <v>200353</v>
      </c>
      <c r="BQ190" s="133">
        <f t="shared" si="2226"/>
        <v>262759.66666666669</v>
      </c>
      <c r="BR190" s="95">
        <f t="shared" si="2227"/>
        <v>336662</v>
      </c>
      <c r="BS190" s="133">
        <f t="shared" si="2259"/>
        <v>-6949</v>
      </c>
      <c r="BT190" s="133">
        <f t="shared" si="2259"/>
        <v>-339748</v>
      </c>
      <c r="BU190" s="133">
        <f t="shared" si="2259"/>
        <v>-587996</v>
      </c>
      <c r="BV190" s="133">
        <f t="shared" si="2259"/>
        <v>-939899</v>
      </c>
      <c r="BW190" s="133">
        <f t="shared" si="2259"/>
        <v>-1140252</v>
      </c>
      <c r="BX190" s="133">
        <f t="shared" ref="BX190:CO193" si="2262">BW190-$BQ190</f>
        <v>-1403011.6666666667</v>
      </c>
      <c r="BY190" s="133">
        <f t="shared" si="2262"/>
        <v>-1665771.3333333335</v>
      </c>
      <c r="BZ190" s="133">
        <f t="shared" si="2262"/>
        <v>-1928531.0000000002</v>
      </c>
      <c r="CA190" s="133">
        <f t="shared" si="2262"/>
        <v>-2191290.666666667</v>
      </c>
      <c r="CB190" s="133">
        <f t="shared" si="2262"/>
        <v>-2454050.3333333335</v>
      </c>
      <c r="CC190" s="133">
        <f t="shared" si="2262"/>
        <v>-2716810</v>
      </c>
      <c r="CD190" s="133">
        <f t="shared" si="2262"/>
        <v>-2979569.6666666665</v>
      </c>
      <c r="CE190" s="133">
        <f t="shared" si="2262"/>
        <v>-3242329.333333333</v>
      </c>
      <c r="CF190" s="133">
        <f t="shared" si="2262"/>
        <v>-3505088.9999999995</v>
      </c>
      <c r="CG190" s="133">
        <f t="shared" si="2262"/>
        <v>-3767848.666666666</v>
      </c>
      <c r="CH190" s="133">
        <f t="shared" si="2262"/>
        <v>-4030608.3333333326</v>
      </c>
      <c r="CI190" s="133">
        <f t="shared" si="2262"/>
        <v>-4293367.9999999991</v>
      </c>
      <c r="CJ190" s="133">
        <f t="shared" si="2262"/>
        <v>-4556127.666666666</v>
      </c>
      <c r="CK190" s="133">
        <f t="shared" si="2262"/>
        <v>-4818887.333333333</v>
      </c>
      <c r="CL190" s="133">
        <f t="shared" si="2262"/>
        <v>-5081647</v>
      </c>
      <c r="CM190" s="133">
        <f t="shared" si="2262"/>
        <v>-5344406.666666667</v>
      </c>
      <c r="CN190" s="133">
        <f t="shared" si="2262"/>
        <v>-5607166.333333334</v>
      </c>
      <c r="CO190" s="133">
        <f t="shared" si="2262"/>
        <v>-5869926.0000000009</v>
      </c>
      <c r="CP190" s="100">
        <v>59800</v>
      </c>
      <c r="CQ190" s="100">
        <v>95179</v>
      </c>
      <c r="CR190" s="100">
        <v>82566</v>
      </c>
      <c r="CS190" s="100">
        <v>142869</v>
      </c>
      <c r="CT190" s="100">
        <v>185473</v>
      </c>
      <c r="CU190" s="100">
        <v>131748</v>
      </c>
      <c r="CV190" s="121">
        <f t="shared" si="2229"/>
        <v>116272.5</v>
      </c>
      <c r="CW190" t="s">
        <v>187</v>
      </c>
      <c r="CX190" t="s">
        <v>187</v>
      </c>
      <c r="CY190" s="4">
        <v>0</v>
      </c>
      <c r="CZ190" s="4">
        <v>0</v>
      </c>
      <c r="DA190" s="136">
        <f t="shared" ref="DA190:DA193" si="2263">IFERROR(CZ190/CY190,0)</f>
        <v>0</v>
      </c>
      <c r="DB190" s="4">
        <f t="shared" ref="DB190:DB193" si="2264">CY190*FH190</f>
        <v>0</v>
      </c>
      <c r="DC190" s="4">
        <f t="shared" ref="DC190:DC193" si="2265">CZ190*FH190</f>
        <v>0</v>
      </c>
      <c r="DD190" s="136">
        <f t="shared" ref="DD190:DD193" si="2266">IFERROR(DC190/DB190,0)</f>
        <v>0</v>
      </c>
      <c r="DE190" s="31">
        <v>0</v>
      </c>
      <c r="DG190" s="31">
        <v>0</v>
      </c>
      <c r="DH190" s="48">
        <f t="shared" si="2230"/>
        <v>0</v>
      </c>
      <c r="DI190" s="62">
        <v>204244.193</v>
      </c>
      <c r="DJ190" s="62">
        <v>159958.32799999998</v>
      </c>
      <c r="DK190" s="48">
        <f t="shared" si="2231"/>
        <v>8</v>
      </c>
      <c r="DL190" s="62">
        <v>95579</v>
      </c>
      <c r="DM190" s="62">
        <v>74846.410150687414</v>
      </c>
      <c r="DN190" s="62">
        <v>439537.429</v>
      </c>
      <c r="DO190" s="62">
        <v>358931.848</v>
      </c>
      <c r="DP190" s="48">
        <f t="shared" si="2232"/>
        <v>16</v>
      </c>
      <c r="DQ190" s="62">
        <v>83966</v>
      </c>
      <c r="DR190" s="62">
        <v>67395.002393502917</v>
      </c>
      <c r="DS190" s="62">
        <v>676308.35499999998</v>
      </c>
      <c r="DT190" s="62">
        <v>551518.35499999998</v>
      </c>
      <c r="DU190" s="48">
        <f t="shared" si="2233"/>
        <v>25</v>
      </c>
      <c r="DV190" s="62">
        <v>142869</v>
      </c>
      <c r="DW190" s="62">
        <v>114104.43022722298</v>
      </c>
      <c r="DX190" s="62">
        <f t="shared" si="2234"/>
        <v>0</v>
      </c>
      <c r="DY190" s="62">
        <f t="shared" si="2235"/>
        <v>0</v>
      </c>
      <c r="DZ190" s="48">
        <f t="shared" si="2236"/>
        <v>0</v>
      </c>
      <c r="EA190" s="62">
        <f t="shared" si="2237"/>
        <v>0</v>
      </c>
      <c r="EB190" s="62">
        <f t="shared" si="2238"/>
        <v>0</v>
      </c>
      <c r="EC190" s="48">
        <f t="shared" si="2239"/>
        <v>0</v>
      </c>
      <c r="ED190" s="62">
        <f t="shared" si="2240"/>
        <v>0</v>
      </c>
      <c r="EE190" s="62">
        <f t="shared" si="2241"/>
        <v>0</v>
      </c>
      <c r="EF190" s="48">
        <f t="shared" si="2242"/>
        <v>0</v>
      </c>
      <c r="EG190" s="62">
        <f t="shared" si="2243"/>
        <v>0</v>
      </c>
      <c r="EH190" s="62">
        <f t="shared" si="2244"/>
        <v>0</v>
      </c>
      <c r="EI190" s="48">
        <f t="shared" si="2245"/>
        <v>0</v>
      </c>
      <c r="EJ190" s="62">
        <f t="shared" si="2246"/>
        <v>0</v>
      </c>
      <c r="EK190" s="62">
        <f t="shared" si="2247"/>
        <v>0</v>
      </c>
      <c r="EL190" s="48">
        <f t="shared" si="2248"/>
        <v>0</v>
      </c>
      <c r="EM190" s="62">
        <f t="shared" si="2249"/>
        <v>0</v>
      </c>
      <c r="EN190" s="62">
        <f t="shared" si="2250"/>
        <v>0</v>
      </c>
      <c r="EO190" s="48">
        <f t="shared" si="2251"/>
        <v>0</v>
      </c>
      <c r="EP190" s="62">
        <f t="shared" si="2252"/>
        <v>81708.08</v>
      </c>
      <c r="EQ190" s="62">
        <f t="shared" si="2252"/>
        <v>281761.01999999996</v>
      </c>
      <c r="ER190" s="62">
        <f t="shared" si="2252"/>
        <v>272895.18</v>
      </c>
      <c r="ES190" s="62">
        <f t="shared" si="2253"/>
        <v>203563.36</v>
      </c>
      <c r="ET190" s="62">
        <f t="shared" si="2253"/>
        <v>288560.45999999996</v>
      </c>
      <c r="EU190" s="62">
        <f t="shared" si="2253"/>
        <v>164289.46</v>
      </c>
      <c r="EV190" s="31" t="s">
        <v>192</v>
      </c>
      <c r="EW190" s="103">
        <v>0</v>
      </c>
      <c r="EX190" s="31">
        <v>28000</v>
      </c>
      <c r="EY190" s="31">
        <v>1</v>
      </c>
      <c r="FA190" s="31"/>
      <c r="FB190" s="119"/>
      <c r="FC190" s="119"/>
      <c r="FE190" s="137">
        <v>0.82</v>
      </c>
      <c r="FF190" s="137">
        <v>0.82</v>
      </c>
      <c r="FG190" s="137">
        <v>0.82</v>
      </c>
      <c r="FH190" s="106">
        <v>0.82</v>
      </c>
      <c r="FI190" s="107" t="b">
        <f t="shared" si="2254"/>
        <v>1</v>
      </c>
      <c r="FJ190" s="34"/>
      <c r="FK190" s="104" t="s">
        <v>187</v>
      </c>
      <c r="FL190" s="104" t="s">
        <v>187</v>
      </c>
      <c r="FM190" s="104" t="s">
        <v>187</v>
      </c>
      <c r="FN190" s="104" t="s">
        <v>187</v>
      </c>
      <c r="FO190" s="104">
        <v>0</v>
      </c>
      <c r="FP190" s="104"/>
      <c r="FQ190" s="104">
        <v>0</v>
      </c>
      <c r="FR190" s="120" t="b">
        <f t="shared" si="1819"/>
        <v>1</v>
      </c>
      <c r="FS190" s="120" t="b">
        <f t="shared" si="1820"/>
        <v>1</v>
      </c>
      <c r="FT190" s="120" t="b">
        <f t="shared" si="1821"/>
        <v>1</v>
      </c>
      <c r="FU190" s="120" t="b">
        <f t="shared" si="1822"/>
        <v>1</v>
      </c>
      <c r="FV190" s="120" t="b">
        <f t="shared" si="1823"/>
        <v>1</v>
      </c>
      <c r="FW190" s="120"/>
      <c r="FX190" s="120" t="b">
        <f t="shared" si="2255"/>
        <v>1</v>
      </c>
      <c r="FY190" s="104" t="s">
        <v>368</v>
      </c>
      <c r="FZ190" s="104" t="b">
        <f t="shared" si="2256"/>
        <v>1</v>
      </c>
      <c r="GA190" s="120">
        <v>0</v>
      </c>
      <c r="GB190" s="120">
        <v>0</v>
      </c>
      <c r="GC190" s="8"/>
      <c r="GD190" s="104" t="s">
        <v>368</v>
      </c>
      <c r="GE190" s="104">
        <v>0</v>
      </c>
      <c r="GF190" s="104" t="e">
        <v>#N/A</v>
      </c>
      <c r="GG190" s="104">
        <v>0</v>
      </c>
      <c r="GH190" s="120" t="b">
        <f t="shared" si="2257"/>
        <v>1</v>
      </c>
      <c r="GI190" s="8" t="b">
        <f t="shared" si="2258"/>
        <v>0</v>
      </c>
      <c r="GJ190" s="31" t="s">
        <v>203</v>
      </c>
    </row>
    <row r="191" spans="1:192" ht="30" hidden="1" x14ac:dyDescent="0.25">
      <c r="A191" s="130">
        <v>34789</v>
      </c>
      <c r="B191" s="130">
        <v>965541</v>
      </c>
      <c r="C191" s="128" t="s">
        <v>368</v>
      </c>
      <c r="D191" s="130"/>
      <c r="E191" s="130" t="s">
        <v>577</v>
      </c>
      <c r="F191" s="109" t="s">
        <v>193</v>
      </c>
      <c r="G191" s="128"/>
      <c r="H191" s="130" t="s">
        <v>188</v>
      </c>
      <c r="I191" s="130" t="s">
        <v>544</v>
      </c>
      <c r="J191" s="130" t="s">
        <v>497</v>
      </c>
      <c r="K191" s="130"/>
      <c r="L191" s="130">
        <v>0</v>
      </c>
      <c r="M191" s="130"/>
      <c r="N191" s="111">
        <v>3993.5688051518182</v>
      </c>
      <c r="O191" s="111">
        <v>15033.574805151817</v>
      </c>
      <c r="P191" s="111" t="str">
        <f t="shared" si="2205"/>
        <v>в диапазоне</v>
      </c>
      <c r="Q191" s="95">
        <v>7295.4160588383675</v>
      </c>
      <c r="R191" s="95">
        <f t="shared" si="2206"/>
        <v>261467.71154876711</v>
      </c>
      <c r="S191" s="131">
        <v>14299.886871337891</v>
      </c>
      <c r="T191" s="131">
        <v>514080.93302459718</v>
      </c>
      <c r="U191" s="131">
        <f t="shared" si="2207"/>
        <v>28</v>
      </c>
      <c r="V191" s="113">
        <f t="shared" si="2208"/>
        <v>6136.8449802100658</v>
      </c>
      <c r="W191" s="113">
        <f t="shared" si="2209"/>
        <v>219944.52409072878</v>
      </c>
      <c r="X191" s="113">
        <f t="shared" si="2210"/>
        <v>12</v>
      </c>
      <c r="Y191" s="132"/>
      <c r="Z191" s="95">
        <v>6136.8449802100658</v>
      </c>
      <c r="AA191" s="95">
        <v>0</v>
      </c>
      <c r="AB191" s="95">
        <v>0</v>
      </c>
      <c r="AC191" s="95">
        <v>0</v>
      </c>
      <c r="AD191" s="95">
        <v>0</v>
      </c>
      <c r="AE191" s="95">
        <f t="shared" si="2211"/>
        <v>0</v>
      </c>
      <c r="AF191" s="95">
        <f t="shared" si="2212"/>
        <v>0</v>
      </c>
      <c r="AG191" s="114">
        <v>0</v>
      </c>
      <c r="AH191" s="95">
        <f t="shared" si="2213"/>
        <v>6136.8449802100658</v>
      </c>
      <c r="AI191" s="114">
        <f t="shared" si="2214"/>
        <v>219944.52409072878</v>
      </c>
      <c r="AJ191" s="133">
        <f t="shared" si="2215"/>
        <v>2725</v>
      </c>
      <c r="AK191" s="133">
        <f t="shared" si="2216"/>
        <v>40316</v>
      </c>
      <c r="AL191" s="133">
        <f t="shared" si="2217"/>
        <v>210781</v>
      </c>
      <c r="AM191" s="133">
        <f t="shared" si="2218"/>
        <v>9867.9399999999987</v>
      </c>
      <c r="AN191" s="133">
        <f t="shared" si="2219"/>
        <v>260.84265174300009</v>
      </c>
      <c r="AO191" s="133" t="str">
        <f t="shared" si="2220"/>
        <v>&gt; 120 дней</v>
      </c>
      <c r="AP191" s="29" t="s">
        <v>185</v>
      </c>
      <c r="AQ191" s="134" t="s">
        <v>190</v>
      </c>
      <c r="AR191" s="29" t="s">
        <v>185</v>
      </c>
      <c r="AS191" s="134" t="s">
        <v>197</v>
      </c>
      <c r="AT191" s="25" t="s">
        <v>185</v>
      </c>
      <c r="AU191" s="14"/>
      <c r="AV191" s="97" t="str">
        <f t="shared" si="2221"/>
        <v>0-05</v>
      </c>
      <c r="AW191" s="117">
        <f t="shared" si="2222"/>
        <v>0</v>
      </c>
      <c r="AX191" s="14"/>
      <c r="AY191" s="25">
        <f t="shared" si="2223"/>
        <v>0</v>
      </c>
      <c r="AZ191" s="130" t="s">
        <v>439</v>
      </c>
      <c r="BA191" s="26" t="s">
        <v>196</v>
      </c>
      <c r="BB191" s="26" t="s">
        <v>578</v>
      </c>
      <c r="BC191" s="27"/>
      <c r="BD191" s="28"/>
      <c r="BE191" s="29">
        <v>0</v>
      </c>
      <c r="BF191" s="32">
        <f t="shared" si="2224"/>
        <v>0</v>
      </c>
      <c r="BG191" s="32">
        <v>0</v>
      </c>
      <c r="BH191" s="32">
        <f t="shared" si="2225"/>
        <v>0</v>
      </c>
      <c r="BI191" s="135">
        <v>0</v>
      </c>
      <c r="BJ191" s="130">
        <v>0</v>
      </c>
      <c r="BK191" s="95">
        <v>1197.0999999999999</v>
      </c>
      <c r="BL191" s="95">
        <v>1353.29</v>
      </c>
      <c r="BM191" s="95">
        <v>1867.23</v>
      </c>
      <c r="BN191" s="95">
        <v>1964.1799999999998</v>
      </c>
      <c r="BO191" s="95">
        <v>1630.2599999999998</v>
      </c>
      <c r="BP191" s="95">
        <v>1855.88</v>
      </c>
      <c r="BQ191" s="133">
        <f t="shared" si="2226"/>
        <v>1644.6566666666665</v>
      </c>
      <c r="BR191" s="95">
        <f t="shared" si="2227"/>
        <v>6098.3160588383671</v>
      </c>
      <c r="BS191" s="133">
        <f t="shared" si="2259"/>
        <v>4745.0260588383671</v>
      </c>
      <c r="BT191" s="133">
        <f t="shared" si="2259"/>
        <v>2877.7960588383671</v>
      </c>
      <c r="BU191" s="133">
        <f t="shared" si="2259"/>
        <v>913.61605883836728</v>
      </c>
      <c r="BV191" s="133">
        <f t="shared" si="2259"/>
        <v>-716.64394116163248</v>
      </c>
      <c r="BW191" s="133">
        <f t="shared" si="2259"/>
        <v>-2572.5239411616326</v>
      </c>
      <c r="BX191" s="133">
        <f t="shared" si="2262"/>
        <v>-4217.1806078282989</v>
      </c>
      <c r="BY191" s="133">
        <f t="shared" si="2262"/>
        <v>-5861.8372744949656</v>
      </c>
      <c r="BZ191" s="133">
        <f t="shared" si="2262"/>
        <v>-7506.4939411616324</v>
      </c>
      <c r="CA191" s="133">
        <f t="shared" si="2262"/>
        <v>-9151.1506078282982</v>
      </c>
      <c r="CB191" s="133">
        <f t="shared" si="2262"/>
        <v>-10795.807274494964</v>
      </c>
      <c r="CC191" s="133">
        <f t="shared" si="2262"/>
        <v>-12440.46394116163</v>
      </c>
      <c r="CD191" s="133">
        <f t="shared" si="2262"/>
        <v>-14085.120607828296</v>
      </c>
      <c r="CE191" s="133">
        <f t="shared" si="2262"/>
        <v>-15729.777274494962</v>
      </c>
      <c r="CF191" s="133">
        <f t="shared" si="2262"/>
        <v>-17374.433941161627</v>
      </c>
      <c r="CG191" s="133">
        <f t="shared" si="2262"/>
        <v>-19019.090607828293</v>
      </c>
      <c r="CH191" s="133">
        <f t="shared" si="2262"/>
        <v>-20663.747274494959</v>
      </c>
      <c r="CI191" s="133">
        <f t="shared" si="2262"/>
        <v>-22308.403941161625</v>
      </c>
      <c r="CJ191" s="133">
        <f t="shared" si="2262"/>
        <v>-23953.060607828291</v>
      </c>
      <c r="CK191" s="133">
        <f t="shared" si="2262"/>
        <v>-25597.717274494957</v>
      </c>
      <c r="CL191" s="133">
        <f t="shared" si="2262"/>
        <v>-27242.373941161622</v>
      </c>
      <c r="CM191" s="133">
        <f t="shared" si="2262"/>
        <v>-28887.030607828288</v>
      </c>
      <c r="CN191" s="133">
        <f t="shared" si="2262"/>
        <v>-30531.687274494954</v>
      </c>
      <c r="CO191" s="133">
        <f t="shared" si="2262"/>
        <v>-32176.34394116162</v>
      </c>
      <c r="CP191" s="100">
        <v>47512</v>
      </c>
      <c r="CQ191" s="100">
        <v>57323</v>
      </c>
      <c r="CR191" s="100">
        <v>65630</v>
      </c>
      <c r="CS191" s="100">
        <v>31461</v>
      </c>
      <c r="CT191" s="100">
        <v>6130</v>
      </c>
      <c r="CU191" s="100">
        <v>2725</v>
      </c>
      <c r="CV191" s="121">
        <f t="shared" si="2229"/>
        <v>35130.166666666664</v>
      </c>
      <c r="CW191">
        <v>0</v>
      </c>
      <c r="CX191">
        <v>0</v>
      </c>
      <c r="CY191" s="4">
        <v>0</v>
      </c>
      <c r="CZ191" s="4">
        <v>0</v>
      </c>
      <c r="DA191" s="136">
        <f t="shared" si="2263"/>
        <v>0</v>
      </c>
      <c r="DB191" s="4">
        <f t="shared" si="2264"/>
        <v>0</v>
      </c>
      <c r="DC191" s="4">
        <f t="shared" si="2265"/>
        <v>0</v>
      </c>
      <c r="DD191" s="136">
        <f t="shared" si="2266"/>
        <v>0</v>
      </c>
      <c r="DE191" s="31">
        <v>0</v>
      </c>
      <c r="DF191" s="31">
        <v>30</v>
      </c>
      <c r="DG191" s="31">
        <v>2120.2719999999999</v>
      </c>
      <c r="DH191" s="48">
        <f t="shared" si="2230"/>
        <v>5</v>
      </c>
      <c r="DI191" s="62">
        <v>37546.896999999997</v>
      </c>
      <c r="DJ191" s="62">
        <v>1377256.0129999998</v>
      </c>
      <c r="DK191" s="48">
        <f t="shared" si="2231"/>
        <v>73</v>
      </c>
      <c r="DL191" s="62">
        <v>57397.544999999962</v>
      </c>
      <c r="DM191" s="62">
        <v>2117237.8003905728</v>
      </c>
      <c r="DN191" s="62">
        <v>41584.647000000012</v>
      </c>
      <c r="DO191" s="62">
        <v>1515537.3130000003</v>
      </c>
      <c r="DP191" s="48">
        <f t="shared" si="2232"/>
        <v>80</v>
      </c>
      <c r="DQ191" s="62">
        <v>65629.746999999901</v>
      </c>
      <c r="DR191" s="62">
        <v>2402054.5654939348</v>
      </c>
      <c r="DS191" s="62">
        <v>29138.661000000004</v>
      </c>
      <c r="DT191" s="62">
        <v>1066825.1939999999</v>
      </c>
      <c r="DU191" s="48">
        <f t="shared" si="2233"/>
        <v>57</v>
      </c>
      <c r="DV191" s="62">
        <v>36693.101999999984</v>
      </c>
      <c r="DW191" s="62">
        <v>1332828.400457565</v>
      </c>
      <c r="DX191" s="62">
        <f t="shared" si="2234"/>
        <v>1197.0999999999999</v>
      </c>
      <c r="DY191" s="62">
        <f t="shared" si="2235"/>
        <v>42904.063999999998</v>
      </c>
      <c r="DZ191" s="48">
        <f t="shared" si="2236"/>
        <v>3</v>
      </c>
      <c r="EA191" s="62">
        <f t="shared" si="2237"/>
        <v>1353.29</v>
      </c>
      <c r="EB191" s="62">
        <f t="shared" si="2238"/>
        <v>48501.9136</v>
      </c>
      <c r="EC191" s="48">
        <f t="shared" si="2239"/>
        <v>3</v>
      </c>
      <c r="ED191" s="62">
        <f t="shared" si="2240"/>
        <v>1867.23</v>
      </c>
      <c r="EE191" s="62">
        <f t="shared" si="2241"/>
        <v>66921.523200000011</v>
      </c>
      <c r="EF191" s="48">
        <f t="shared" si="2242"/>
        <v>4</v>
      </c>
      <c r="EG191" s="62">
        <f t="shared" si="2243"/>
        <v>1964.1799999999998</v>
      </c>
      <c r="EH191" s="62">
        <f t="shared" si="2244"/>
        <v>70396.211200000005</v>
      </c>
      <c r="EI191" s="48">
        <f t="shared" si="2245"/>
        <v>4</v>
      </c>
      <c r="EJ191" s="62">
        <f t="shared" si="2246"/>
        <v>1630.2599999999998</v>
      </c>
      <c r="EK191" s="62">
        <f t="shared" si="2247"/>
        <v>58428.518399999994</v>
      </c>
      <c r="EL191" s="48">
        <f t="shared" si="2248"/>
        <v>4</v>
      </c>
      <c r="EM191" s="62">
        <f t="shared" si="2249"/>
        <v>1855.88</v>
      </c>
      <c r="EN191" s="62">
        <f t="shared" si="2250"/>
        <v>66514.739200000011</v>
      </c>
      <c r="EO191" s="48">
        <f t="shared" si="2251"/>
        <v>4</v>
      </c>
      <c r="EP191" s="62">
        <f t="shared" si="2252"/>
        <v>42904.063999999998</v>
      </c>
      <c r="EQ191" s="62">
        <f t="shared" si="2252"/>
        <v>48501.9136</v>
      </c>
      <c r="ER191" s="62">
        <f t="shared" si="2252"/>
        <v>66921.523200000011</v>
      </c>
      <c r="ES191" s="62">
        <f t="shared" si="2253"/>
        <v>70396.211200000005</v>
      </c>
      <c r="ET191" s="62">
        <f t="shared" si="2253"/>
        <v>58428.518399999994</v>
      </c>
      <c r="EU191" s="62">
        <f t="shared" si="2253"/>
        <v>66514.739200000011</v>
      </c>
      <c r="EV191" s="31" t="s">
        <v>192</v>
      </c>
      <c r="EW191" s="103">
        <v>0</v>
      </c>
      <c r="EX191" s="31">
        <v>520</v>
      </c>
      <c r="EY191" s="31">
        <v>1</v>
      </c>
      <c r="FA191" s="31"/>
      <c r="FB191" s="119"/>
      <c r="FC191" s="119"/>
      <c r="FE191" s="137">
        <v>36.42</v>
      </c>
      <c r="FF191" s="137">
        <v>35.950000000000003</v>
      </c>
      <c r="FG191" s="137">
        <v>35.909999999999997</v>
      </c>
      <c r="FH191" s="106">
        <v>35.840000000000003</v>
      </c>
      <c r="FI191" s="107" t="b">
        <f t="shared" si="2254"/>
        <v>1</v>
      </c>
      <c r="FJ191" s="34"/>
      <c r="FK191" s="104" t="s">
        <v>196</v>
      </c>
      <c r="FL191" s="104" t="s">
        <v>578</v>
      </c>
      <c r="FM191" s="104">
        <v>0</v>
      </c>
      <c r="FN191" s="104">
        <v>0</v>
      </c>
      <c r="FO191" s="104">
        <v>0</v>
      </c>
      <c r="FP191" s="104"/>
      <c r="FQ191" s="104">
        <v>0</v>
      </c>
      <c r="FR191" s="103" t="b">
        <f t="shared" si="1819"/>
        <v>1</v>
      </c>
      <c r="FS191" s="103" t="b">
        <f t="shared" si="1820"/>
        <v>1</v>
      </c>
      <c r="FT191" s="103" t="b">
        <f t="shared" si="1821"/>
        <v>0</v>
      </c>
      <c r="FU191" s="103" t="b">
        <f t="shared" si="1822"/>
        <v>0</v>
      </c>
      <c r="FV191" s="103" t="b">
        <f t="shared" si="1823"/>
        <v>1</v>
      </c>
      <c r="FW191" s="103"/>
      <c r="FX191" s="120" t="b">
        <f t="shared" si="2255"/>
        <v>1</v>
      </c>
      <c r="FY191" s="104" t="s">
        <v>368</v>
      </c>
      <c r="FZ191" s="104" t="b">
        <f t="shared" si="2256"/>
        <v>1</v>
      </c>
      <c r="GA191" s="104">
        <v>0</v>
      </c>
      <c r="GB191" s="104" t="s">
        <v>193</v>
      </c>
      <c r="GD191" s="104" t="s">
        <v>368</v>
      </c>
      <c r="GE191" s="104">
        <v>0</v>
      </c>
      <c r="GF191" s="104" t="e">
        <v>#N/A</v>
      </c>
      <c r="GG191" s="104">
        <v>0</v>
      </c>
      <c r="GH191" s="104" t="b">
        <f t="shared" si="2257"/>
        <v>1</v>
      </c>
      <c r="GI191" s="8" t="b">
        <f t="shared" si="2258"/>
        <v>0</v>
      </c>
      <c r="GJ191" s="31" t="s">
        <v>203</v>
      </c>
    </row>
    <row r="192" spans="1:192" hidden="1" x14ac:dyDescent="0.25">
      <c r="A192" s="130">
        <v>51247</v>
      </c>
      <c r="B192" s="130">
        <v>978756</v>
      </c>
      <c r="C192" s="128" t="s">
        <v>368</v>
      </c>
      <c r="D192" s="130"/>
      <c r="E192" s="130" t="s">
        <v>579</v>
      </c>
      <c r="F192" s="109" t="s">
        <v>193</v>
      </c>
      <c r="G192" s="128"/>
      <c r="H192" s="130" t="s">
        <v>188</v>
      </c>
      <c r="I192" s="130" t="s">
        <v>544</v>
      </c>
      <c r="J192" s="130" t="s">
        <v>483</v>
      </c>
      <c r="K192" s="130"/>
      <c r="L192" s="130">
        <v>0</v>
      </c>
      <c r="M192" s="130"/>
      <c r="N192" s="111">
        <v>103023.07632923697</v>
      </c>
      <c r="O192" s="111">
        <v>220298.37632923695</v>
      </c>
      <c r="P192" s="111" t="str">
        <f t="shared" si="2205"/>
        <v>больше макс</v>
      </c>
      <c r="Q192" s="95">
        <v>352162</v>
      </c>
      <c r="R192" s="95">
        <f t="shared" si="2206"/>
        <v>383856.58</v>
      </c>
      <c r="S192" s="131">
        <v>482062</v>
      </c>
      <c r="T192" s="131">
        <v>520626.96</v>
      </c>
      <c r="U192" s="131">
        <f t="shared" si="2207"/>
        <v>5</v>
      </c>
      <c r="V192" s="113">
        <f t="shared" si="2208"/>
        <v>385522</v>
      </c>
      <c r="W192" s="113">
        <f t="shared" si="2209"/>
        <v>420218.98000000004</v>
      </c>
      <c r="X192" s="113">
        <f t="shared" si="2210"/>
        <v>4</v>
      </c>
      <c r="Y192" s="132"/>
      <c r="Z192" s="95">
        <v>385522</v>
      </c>
      <c r="AA192" s="95">
        <v>0</v>
      </c>
      <c r="AB192" s="95">
        <v>0</v>
      </c>
      <c r="AC192" s="95">
        <v>0</v>
      </c>
      <c r="AD192" s="95">
        <v>0</v>
      </c>
      <c r="AE192" s="95">
        <f t="shared" si="2211"/>
        <v>0</v>
      </c>
      <c r="AF192" s="95">
        <f t="shared" si="2212"/>
        <v>0</v>
      </c>
      <c r="AG192" s="114">
        <v>0</v>
      </c>
      <c r="AH192" s="95">
        <f t="shared" si="2213"/>
        <v>385522</v>
      </c>
      <c r="AI192" s="114">
        <f t="shared" si="2214"/>
        <v>420218.98000000004</v>
      </c>
      <c r="AJ192" s="133">
        <f t="shared" si="2215"/>
        <v>403893</v>
      </c>
      <c r="AK192" s="133">
        <f t="shared" si="2216"/>
        <v>792087</v>
      </c>
      <c r="AL192" s="133">
        <f t="shared" si="2217"/>
        <v>1177170</v>
      </c>
      <c r="AM192" s="133">
        <f t="shared" si="2218"/>
        <v>1555955</v>
      </c>
      <c r="AN192" s="133">
        <f t="shared" si="2219"/>
        <v>55.767139795174025</v>
      </c>
      <c r="AO192" s="133" t="str">
        <f t="shared" si="2220"/>
        <v>&gt; 30 дней (до 60)</v>
      </c>
      <c r="AP192" s="29" t="s">
        <v>185</v>
      </c>
      <c r="AQ192" s="134" t="s">
        <v>198</v>
      </c>
      <c r="AR192" s="29" t="s">
        <v>185</v>
      </c>
      <c r="AS192" s="134" t="s">
        <v>198</v>
      </c>
      <c r="AT192" s="25" t="s">
        <v>185</v>
      </c>
      <c r="AU192" s="14"/>
      <c r="AV192" s="97" t="str">
        <f t="shared" si="2221"/>
        <v>0-02</v>
      </c>
      <c r="AW192" s="117">
        <f t="shared" si="2222"/>
        <v>0</v>
      </c>
      <c r="AX192" s="14"/>
      <c r="AY192" s="25">
        <f t="shared" si="2223"/>
        <v>0</v>
      </c>
      <c r="AZ192" s="130" t="s">
        <v>439</v>
      </c>
      <c r="BA192" s="26"/>
      <c r="BB192" s="26" t="s">
        <v>573</v>
      </c>
      <c r="BC192" s="27"/>
      <c r="BD192" s="28"/>
      <c r="BE192" s="29">
        <v>0</v>
      </c>
      <c r="BF192" s="32">
        <f t="shared" si="2224"/>
        <v>0</v>
      </c>
      <c r="BG192" s="32">
        <v>0</v>
      </c>
      <c r="BH192" s="32">
        <f t="shared" si="2225"/>
        <v>0</v>
      </c>
      <c r="BI192" s="135">
        <v>0</v>
      </c>
      <c r="BJ192" s="130">
        <v>0</v>
      </c>
      <c r="BK192" s="95">
        <v>214334</v>
      </c>
      <c r="BL192" s="95">
        <v>252288</v>
      </c>
      <c r="BM192" s="95">
        <v>275771</v>
      </c>
      <c r="BN192" s="95">
        <v>280576</v>
      </c>
      <c r="BO192" s="95">
        <v>283419</v>
      </c>
      <c r="BP192" s="95">
        <v>249567</v>
      </c>
      <c r="BQ192" s="133">
        <f t="shared" si="2226"/>
        <v>259325.83333333334</v>
      </c>
      <c r="BR192" s="95">
        <f t="shared" si="2227"/>
        <v>171188</v>
      </c>
      <c r="BS192" s="133">
        <f t="shared" si="2259"/>
        <v>-81100</v>
      </c>
      <c r="BT192" s="133">
        <f t="shared" si="2259"/>
        <v>-356871</v>
      </c>
      <c r="BU192" s="133">
        <f t="shared" si="2259"/>
        <v>-637447</v>
      </c>
      <c r="BV192" s="133">
        <f t="shared" si="2259"/>
        <v>-920866</v>
      </c>
      <c r="BW192" s="133">
        <f t="shared" si="2259"/>
        <v>-1170433</v>
      </c>
      <c r="BX192" s="133">
        <f t="shared" si="2262"/>
        <v>-1429758.8333333333</v>
      </c>
      <c r="BY192" s="133">
        <f t="shared" si="2262"/>
        <v>-1689084.6666666665</v>
      </c>
      <c r="BZ192" s="133">
        <f t="shared" si="2262"/>
        <v>-1948410.4999999998</v>
      </c>
      <c r="CA192" s="133">
        <f t="shared" si="2262"/>
        <v>-2207736.333333333</v>
      </c>
      <c r="CB192" s="133">
        <f t="shared" si="2262"/>
        <v>-2467062.1666666665</v>
      </c>
      <c r="CC192" s="133">
        <f t="shared" si="2262"/>
        <v>-2726388</v>
      </c>
      <c r="CD192" s="133">
        <f t="shared" si="2262"/>
        <v>-2985713.8333333335</v>
      </c>
      <c r="CE192" s="133">
        <f t="shared" si="2262"/>
        <v>-3245039.666666667</v>
      </c>
      <c r="CF192" s="133">
        <f t="shared" si="2262"/>
        <v>-3504365.5000000005</v>
      </c>
      <c r="CG192" s="133">
        <f t="shared" si="2262"/>
        <v>-3763691.333333334</v>
      </c>
      <c r="CH192" s="133">
        <f t="shared" si="2262"/>
        <v>-4023017.1666666674</v>
      </c>
      <c r="CI192" s="133">
        <f t="shared" si="2262"/>
        <v>-4282343.0000000009</v>
      </c>
      <c r="CJ192" s="133">
        <f t="shared" si="2262"/>
        <v>-4541668.833333334</v>
      </c>
      <c r="CK192" s="133">
        <f t="shared" si="2262"/>
        <v>-4800994.666666667</v>
      </c>
      <c r="CL192" s="133">
        <f t="shared" si="2262"/>
        <v>-5060320.5</v>
      </c>
      <c r="CM192" s="133">
        <f t="shared" si="2262"/>
        <v>-5319646.333333333</v>
      </c>
      <c r="CN192" s="133">
        <f t="shared" si="2262"/>
        <v>-5578972.166666666</v>
      </c>
      <c r="CO192" s="133">
        <f t="shared" si="2262"/>
        <v>-5838297.9999999991</v>
      </c>
      <c r="CP192" s="100">
        <v>202749</v>
      </c>
      <c r="CQ192" s="100">
        <v>90006</v>
      </c>
      <c r="CR192" s="100">
        <v>92328</v>
      </c>
      <c r="CS192" s="100">
        <v>146187</v>
      </c>
      <c r="CT192" s="100">
        <v>242007</v>
      </c>
      <c r="CU192" s="100">
        <v>403893</v>
      </c>
      <c r="CV192" s="121">
        <f t="shared" si="2229"/>
        <v>196195</v>
      </c>
      <c r="CW192">
        <v>0</v>
      </c>
      <c r="CX192">
        <v>0</v>
      </c>
      <c r="CY192" s="4">
        <v>0</v>
      </c>
      <c r="CZ192" s="4">
        <v>0</v>
      </c>
      <c r="DA192" s="136">
        <f t="shared" si="2263"/>
        <v>0</v>
      </c>
      <c r="DB192" s="4">
        <f t="shared" si="2264"/>
        <v>0</v>
      </c>
      <c r="DC192" s="4">
        <f t="shared" si="2265"/>
        <v>0</v>
      </c>
      <c r="DD192" s="136">
        <f t="shared" si="2266"/>
        <v>0</v>
      </c>
      <c r="DE192" s="31">
        <v>0</v>
      </c>
      <c r="DF192" s="31">
        <v>25</v>
      </c>
      <c r="DG192" s="31">
        <v>391508</v>
      </c>
      <c r="DH192" s="48">
        <f t="shared" si="2230"/>
        <v>4</v>
      </c>
      <c r="DI192" s="62">
        <v>173706.742</v>
      </c>
      <c r="DJ192" s="62">
        <v>179604.394</v>
      </c>
      <c r="DK192" s="48">
        <f t="shared" si="2231"/>
        <v>2</v>
      </c>
      <c r="DL192" s="62">
        <v>104324</v>
      </c>
      <c r="DM192" s="62">
        <v>110686.17203460733</v>
      </c>
      <c r="DN192" s="62">
        <v>250557.71400000001</v>
      </c>
      <c r="DO192" s="62">
        <v>262034.09399999998</v>
      </c>
      <c r="DP192" s="48">
        <f t="shared" si="2232"/>
        <v>3</v>
      </c>
      <c r="DQ192" s="62">
        <v>92328</v>
      </c>
      <c r="DR192" s="62">
        <v>96155.889946866155</v>
      </c>
      <c r="DS192" s="62">
        <v>389234.67700000003</v>
      </c>
      <c r="DT192" s="62">
        <v>412442.17100000003</v>
      </c>
      <c r="DU192" s="48">
        <f t="shared" si="2233"/>
        <v>4</v>
      </c>
      <c r="DV192" s="62">
        <v>146537</v>
      </c>
      <c r="DW192" s="62">
        <v>154178.605721311</v>
      </c>
      <c r="DX192" s="62">
        <f t="shared" si="2234"/>
        <v>178611.66666666666</v>
      </c>
      <c r="DY192" s="62">
        <f t="shared" si="2235"/>
        <v>194686.71666666667</v>
      </c>
      <c r="DZ192" s="48">
        <f t="shared" si="2236"/>
        <v>2</v>
      </c>
      <c r="EA192" s="62">
        <f t="shared" si="2237"/>
        <v>210240</v>
      </c>
      <c r="EB192" s="62">
        <f t="shared" si="2238"/>
        <v>229161.60000000001</v>
      </c>
      <c r="EC192" s="48">
        <f t="shared" si="2239"/>
        <v>2</v>
      </c>
      <c r="ED192" s="62">
        <f t="shared" si="2240"/>
        <v>229809.16666666666</v>
      </c>
      <c r="EE192" s="62">
        <f t="shared" si="2241"/>
        <v>250491.99166666667</v>
      </c>
      <c r="EF192" s="48">
        <f t="shared" si="2242"/>
        <v>2</v>
      </c>
      <c r="EG192" s="62">
        <f t="shared" si="2243"/>
        <v>233813.33333333334</v>
      </c>
      <c r="EH192" s="62">
        <f t="shared" si="2244"/>
        <v>254856.53333333335</v>
      </c>
      <c r="EI192" s="48">
        <f t="shared" si="2245"/>
        <v>2</v>
      </c>
      <c r="EJ192" s="62">
        <f t="shared" si="2246"/>
        <v>236182.5</v>
      </c>
      <c r="EK192" s="62">
        <f t="shared" si="2247"/>
        <v>257438.92500000002</v>
      </c>
      <c r="EL192" s="48">
        <f t="shared" si="2248"/>
        <v>2</v>
      </c>
      <c r="EM192" s="62">
        <f t="shared" si="2249"/>
        <v>207972.5</v>
      </c>
      <c r="EN192" s="62">
        <f t="shared" si="2250"/>
        <v>226690.02500000002</v>
      </c>
      <c r="EO192" s="48">
        <f t="shared" si="2251"/>
        <v>2</v>
      </c>
      <c r="EP192" s="62">
        <f t="shared" si="2252"/>
        <v>233624.06000000003</v>
      </c>
      <c r="EQ192" s="62">
        <f t="shared" si="2252"/>
        <v>274993.92000000004</v>
      </c>
      <c r="ER192" s="62">
        <f t="shared" si="2252"/>
        <v>300590.39</v>
      </c>
      <c r="ES192" s="62">
        <f t="shared" si="2253"/>
        <v>305827.84000000003</v>
      </c>
      <c r="ET192" s="62">
        <f t="shared" si="2253"/>
        <v>308926.71000000002</v>
      </c>
      <c r="EU192" s="62">
        <f t="shared" si="2253"/>
        <v>272028.03000000003</v>
      </c>
      <c r="EV192" s="31" t="s">
        <v>192</v>
      </c>
      <c r="EW192" s="103">
        <v>0</v>
      </c>
      <c r="EX192" s="31">
        <v>120000</v>
      </c>
      <c r="EY192" s="31">
        <v>1</v>
      </c>
      <c r="FA192" s="31"/>
      <c r="FB192" s="119"/>
      <c r="FC192" s="119"/>
      <c r="FE192" s="137">
        <v>1.05</v>
      </c>
      <c r="FF192" s="137">
        <v>1.08</v>
      </c>
      <c r="FG192" s="137">
        <v>1.0900000000000001</v>
      </c>
      <c r="FH192" s="106">
        <v>1.0900000000000001</v>
      </c>
      <c r="FI192" s="107" t="b">
        <f t="shared" si="2254"/>
        <v>1</v>
      </c>
      <c r="FJ192" s="34"/>
      <c r="FK192" s="104">
        <v>0</v>
      </c>
      <c r="FL192" s="104" t="s">
        <v>573</v>
      </c>
      <c r="FM192" s="104">
        <v>0</v>
      </c>
      <c r="FN192" s="104">
        <v>0</v>
      </c>
      <c r="FO192" s="104">
        <v>0</v>
      </c>
      <c r="FP192" s="104"/>
      <c r="FQ192" s="104">
        <v>0</v>
      </c>
      <c r="FR192" s="103" t="b">
        <f t="shared" si="1819"/>
        <v>0</v>
      </c>
      <c r="FS192" s="103" t="b">
        <f t="shared" si="1820"/>
        <v>1</v>
      </c>
      <c r="FT192" s="103" t="b">
        <f t="shared" si="1821"/>
        <v>0</v>
      </c>
      <c r="FU192" s="103" t="b">
        <f t="shared" si="1822"/>
        <v>0</v>
      </c>
      <c r="FV192" s="103" t="b">
        <f t="shared" si="1823"/>
        <v>1</v>
      </c>
      <c r="FW192" s="103"/>
      <c r="FX192" s="120" t="b">
        <f t="shared" si="2255"/>
        <v>1</v>
      </c>
      <c r="FY192" s="104" t="s">
        <v>368</v>
      </c>
      <c r="FZ192" s="104" t="b">
        <f t="shared" si="2256"/>
        <v>1</v>
      </c>
      <c r="GA192" s="104">
        <v>0</v>
      </c>
      <c r="GB192" s="104" t="s">
        <v>193</v>
      </c>
      <c r="GD192" s="104" t="s">
        <v>368</v>
      </c>
      <c r="GE192" s="104">
        <v>0</v>
      </c>
      <c r="GF192" s="104" t="e">
        <v>#N/A</v>
      </c>
      <c r="GG192" s="104">
        <v>0</v>
      </c>
      <c r="GH192" s="104" t="b">
        <f t="shared" si="2257"/>
        <v>1</v>
      </c>
      <c r="GI192" s="8" t="b">
        <f t="shared" si="2258"/>
        <v>0</v>
      </c>
      <c r="GJ192" s="31" t="s">
        <v>203</v>
      </c>
    </row>
    <row r="193" spans="1:192" hidden="1" x14ac:dyDescent="0.25">
      <c r="A193" s="138">
        <v>137456</v>
      </c>
      <c r="B193" s="138">
        <v>137456</v>
      </c>
      <c r="C193" s="128" t="s">
        <v>368</v>
      </c>
      <c r="D193" s="130"/>
      <c r="E193" s="138" t="s">
        <v>580</v>
      </c>
      <c r="F193" s="124" t="s">
        <v>216</v>
      </c>
      <c r="G193" s="128"/>
      <c r="H193" s="138" t="s">
        <v>227</v>
      </c>
      <c r="I193" s="130" t="s">
        <v>292</v>
      </c>
      <c r="J193" s="138" t="s">
        <v>259</v>
      </c>
      <c r="K193" s="138"/>
      <c r="L193" s="130">
        <v>0</v>
      </c>
      <c r="M193" s="138"/>
      <c r="N193" s="125">
        <v>0</v>
      </c>
      <c r="O193" s="125">
        <v>0</v>
      </c>
      <c r="P193" s="125" t="str">
        <f t="shared" ref="P193:P199" si="2267">IF(AND(N193=0,O193=0),"нет минмакс",IF((S193-N193)&lt;0,"меньше мин",IF((S193-O193)&gt;0,"больше макс","в диапазоне")))</f>
        <v>нет минмакс</v>
      </c>
      <c r="Q193" s="95">
        <v>2154</v>
      </c>
      <c r="R193" s="95">
        <f t="shared" ref="R193:R199" si="2268">Q193*FH193</f>
        <v>257876.88</v>
      </c>
      <c r="S193" s="114">
        <v>4114</v>
      </c>
      <c r="T193" s="114">
        <v>492528.08</v>
      </c>
      <c r="U193" s="131">
        <f t="shared" ref="U193:U199" si="2269">IFERROR(ROUNDUP(S193/$EX193,0)*$EY193,0)</f>
        <v>69</v>
      </c>
      <c r="V193" s="115">
        <f t="shared" ref="V193:V199" si="2270">SUM(Z193:AD193)</f>
        <v>2105</v>
      </c>
      <c r="W193" s="115">
        <f t="shared" ref="W193:W199" si="2271">V193*FH193</f>
        <v>252010.6</v>
      </c>
      <c r="X193" s="115">
        <f t="shared" ref="X193:X199" si="2272">IFERROR(ROUNDUP(V193/$EX193,0)*$EY193,0)</f>
        <v>36</v>
      </c>
      <c r="Y193" s="132"/>
      <c r="Z193" s="95">
        <v>2105</v>
      </c>
      <c r="AA193" s="115">
        <v>0</v>
      </c>
      <c r="AB193" s="115">
        <v>0</v>
      </c>
      <c r="AC193" s="95">
        <v>0</v>
      </c>
      <c r="AD193" s="95">
        <v>0</v>
      </c>
      <c r="AE193" s="95">
        <f t="shared" ref="AE193:AE199" si="2273">AA193*FH193</f>
        <v>0</v>
      </c>
      <c r="AF193" s="95">
        <f t="shared" ref="AF193:AF199" si="2274">AB193*FH193</f>
        <v>0</v>
      </c>
      <c r="AG193" s="114">
        <v>0</v>
      </c>
      <c r="AH193" s="95">
        <f t="shared" ref="AH193:AH199" si="2275">V193-AG193</f>
        <v>2105</v>
      </c>
      <c r="AI193" s="114">
        <f t="shared" ref="AI193:AI199" si="2276">IF(AH193&gt;0,AH193*FH193,0)</f>
        <v>252010.6</v>
      </c>
      <c r="AJ193" s="114">
        <f t="shared" ref="AJ193:AJ199" si="2277">CU193</f>
        <v>779</v>
      </c>
      <c r="AK193" s="114">
        <f t="shared" si="2216"/>
        <v>2704</v>
      </c>
      <c r="AL193" s="114">
        <f t="shared" ref="AL193:AL199" si="2278">SUM(CP193:CU193)</f>
        <v>7447</v>
      </c>
      <c r="AM193" s="114">
        <f t="shared" ref="AM193:AM199" si="2279">SUM(BK193:BP193)</f>
        <v>15371</v>
      </c>
      <c r="AN193" s="133">
        <f t="shared" ref="AN193:AN199" si="2280">IFERROR(S193/BQ193*30,"нет оборота")</f>
        <v>48.176436145989193</v>
      </c>
      <c r="AO193" s="133" t="str">
        <f t="shared" ref="AO193:AO199" si="2281">IF(S193=0,"нет остатка",IF(AN193="нет оборота","нет плана",IF(AN193&lt;30,"&lt; 30 дней",IF(AND(AN193&gt;=30,AN193&lt;60),"&gt; 30 дней (до 60)",IF(AND(AN193&gt;=60,AN193&lt;70),"&gt; 60 дней (до 70)",IF(AND(AN193&gt;=70,AN193&lt;80),"&gt; 70 дней (до 80)",IF(AND(AN193&gt;=80,AN193&lt;90),"&gt; 80 дней (до 90)",IF(AND(AN193&gt;=90,AN193&lt;120),"&gt; 90 дней (до 120)",IF(AN193&gt;=120,"&gt; 120 дней")))))))))</f>
        <v>&gt; 30 дней (до 60)</v>
      </c>
      <c r="AP193" s="139" t="s">
        <v>185</v>
      </c>
      <c r="AQ193" s="134" t="s">
        <v>190</v>
      </c>
      <c r="AR193" s="138" t="s">
        <v>185</v>
      </c>
      <c r="AS193" s="134" t="s">
        <v>190</v>
      </c>
      <c r="AT193" s="115" t="s">
        <v>185</v>
      </c>
      <c r="AU193" s="138"/>
      <c r="AV193" s="97" t="str">
        <f t="shared" ref="AV193:AV199" si="2282">IF(V193=0,"нет остатка",IF(SUM(BK193:BP193)=0,"Нет планов",IF(BR193&lt;=0,"0-01",IF(BS193&lt;=0,"0-02",IF(BT193&lt;=0,"0-03",IF(BU193&lt;=0,"0-04",IF(BV193&lt;=0,"0-05",IF(BW193&lt;=0,"0-06",IF(BX193&lt;=0,"0-07",IF(BY193&lt;=0,"0-08",IF(BZ193&lt;=0,"0-09",IF(CA193&lt;=0,"0-10",IF(CB193&lt;=0,"0-11",IF(CC193&lt;=0,"0-12",IF(CD193&lt;=0,"0-13",IF(CE193&lt;=0,"0-14",IF(CF193&lt;=0,"0-15",IF(CG193&lt;=0,"0-16",IF(CH193&lt;=0,"0-17",IF(CI193&lt;=0,"0-18",IF(CJ193&lt;=0,"0-19",IF(CK193&lt;=0,"0-20",IF(CL193&lt;=0,"0-21",IF(CM193&lt;=0,"0-22",IF(CN193&lt;=0,"0-23",IF(CO193&lt;=0,"0-24","0-25 более 24"))))))))))))))))))))))))))</f>
        <v>0-01</v>
      </c>
      <c r="AW193" s="126">
        <f t="shared" ref="AW193:AW199" si="2283">IF(AT193="Да",W193,0)</f>
        <v>0</v>
      </c>
      <c r="AX193" s="138"/>
      <c r="AY193" s="115">
        <f t="shared" ref="AY193:AY199" si="2284">IF(AX193&gt;6,W193,0)</f>
        <v>0</v>
      </c>
      <c r="AZ193" s="130" t="s">
        <v>439</v>
      </c>
      <c r="BA193" s="129" t="s">
        <v>187</v>
      </c>
      <c r="BB193" s="129" t="s">
        <v>187</v>
      </c>
      <c r="BC193" s="140" t="s">
        <v>187</v>
      </c>
      <c r="BD193" s="139" t="s">
        <v>187</v>
      </c>
      <c r="BE193" s="29">
        <v>0</v>
      </c>
      <c r="BF193" s="32">
        <f t="shared" ref="BF193:BF199" si="2285">BE193*FH193</f>
        <v>0</v>
      </c>
      <c r="BG193" s="32">
        <v>0</v>
      </c>
      <c r="BH193" s="32">
        <f t="shared" ref="BH193:BH199" si="2286">BG193*FH193</f>
        <v>0</v>
      </c>
      <c r="BI193" s="99">
        <v>0</v>
      </c>
      <c r="BJ193" s="130" t="s">
        <v>187</v>
      </c>
      <c r="BK193" s="95">
        <v>2320</v>
      </c>
      <c r="BL193" s="95">
        <v>3672</v>
      </c>
      <c r="BM193" s="95">
        <v>1443</v>
      </c>
      <c r="BN193" s="95">
        <v>2751</v>
      </c>
      <c r="BO193" s="95">
        <v>2827</v>
      </c>
      <c r="BP193" s="95">
        <v>2358</v>
      </c>
      <c r="BQ193" s="133">
        <f t="shared" ref="BQ193:BQ199" si="2287">IF(COUNTIF(BK193:BP193,"&gt;0")=0,0,SUM(BK193:BP193)/COUNTIF(BK193:BP193,"&gt;0"))</f>
        <v>2561.8333333333335</v>
      </c>
      <c r="BR193" s="95">
        <f t="shared" ref="BR193:BR199" si="2288">IF(OR(Q193=0,SUM(BK193:BP193)=0,V193&gt;Q193),V193-BK193,Q193-BK193)</f>
        <v>-166</v>
      </c>
      <c r="BS193" s="133">
        <f t="shared" si="2259"/>
        <v>-3838</v>
      </c>
      <c r="BT193" s="133">
        <f t="shared" si="2259"/>
        <v>-5281</v>
      </c>
      <c r="BU193" s="133">
        <f t="shared" si="2259"/>
        <v>-8032</v>
      </c>
      <c r="BV193" s="133">
        <f t="shared" si="2259"/>
        <v>-10859</v>
      </c>
      <c r="BW193" s="133">
        <f t="shared" si="2259"/>
        <v>-13217</v>
      </c>
      <c r="BX193" s="133">
        <f t="shared" si="2262"/>
        <v>-15778.833333333334</v>
      </c>
      <c r="BY193" s="133">
        <f t="shared" si="2262"/>
        <v>-18340.666666666668</v>
      </c>
      <c r="BZ193" s="133">
        <f t="shared" si="2262"/>
        <v>-20902.5</v>
      </c>
      <c r="CA193" s="133">
        <f t="shared" ref="CA193:CO193" si="2289">BZ193-$BQ193</f>
        <v>-23464.333333333332</v>
      </c>
      <c r="CB193" s="133">
        <f t="shared" si="2289"/>
        <v>-26026.166666666664</v>
      </c>
      <c r="CC193" s="133">
        <f t="shared" si="2289"/>
        <v>-28587.999999999996</v>
      </c>
      <c r="CD193" s="133">
        <f t="shared" si="2289"/>
        <v>-31149.833333333328</v>
      </c>
      <c r="CE193" s="133">
        <f t="shared" si="2289"/>
        <v>-33711.666666666664</v>
      </c>
      <c r="CF193" s="133">
        <f t="shared" si="2289"/>
        <v>-36273.5</v>
      </c>
      <c r="CG193" s="133">
        <f t="shared" si="2289"/>
        <v>-38835.333333333336</v>
      </c>
      <c r="CH193" s="133">
        <f t="shared" si="2289"/>
        <v>-41397.166666666672</v>
      </c>
      <c r="CI193" s="133">
        <f t="shared" si="2289"/>
        <v>-43959.000000000007</v>
      </c>
      <c r="CJ193" s="133">
        <f t="shared" si="2289"/>
        <v>-46520.833333333343</v>
      </c>
      <c r="CK193" s="133">
        <f t="shared" si="2289"/>
        <v>-49082.666666666679</v>
      </c>
      <c r="CL193" s="133">
        <f t="shared" si="2289"/>
        <v>-51644.500000000015</v>
      </c>
      <c r="CM193" s="133">
        <f t="shared" si="2289"/>
        <v>-54206.33333333335</v>
      </c>
      <c r="CN193" s="133">
        <f t="shared" si="2289"/>
        <v>-56768.166666666686</v>
      </c>
      <c r="CO193" s="133">
        <f t="shared" si="2289"/>
        <v>-59330.000000000022</v>
      </c>
      <c r="CP193" s="100">
        <v>1303</v>
      </c>
      <c r="CQ193" s="100">
        <v>2048</v>
      </c>
      <c r="CR193" s="100">
        <v>1392</v>
      </c>
      <c r="CS193" s="100">
        <v>744</v>
      </c>
      <c r="CT193" s="100">
        <v>1181</v>
      </c>
      <c r="CU193" s="100">
        <v>779</v>
      </c>
      <c r="CV193" s="121">
        <f t="shared" ref="CV193:CV199" si="2290">IF(COUNTIF(CP193:CU193,"&gt;0")=0,0,SUM(CP193:CU193)/COUNTIF(CP193:CU193,"&gt;0"))</f>
        <v>1241.1666666666667</v>
      </c>
      <c r="CW193" t="s">
        <v>187</v>
      </c>
      <c r="CX193" t="s">
        <v>187</v>
      </c>
      <c r="CY193" s="4">
        <v>0</v>
      </c>
      <c r="CZ193" s="4">
        <v>0</v>
      </c>
      <c r="DA193" s="136">
        <f t="shared" si="2263"/>
        <v>0</v>
      </c>
      <c r="DB193" s="4">
        <f t="shared" si="2264"/>
        <v>0</v>
      </c>
      <c r="DC193" s="4">
        <f t="shared" si="2265"/>
        <v>0</v>
      </c>
      <c r="DD193" s="136">
        <f t="shared" si="2266"/>
        <v>0</v>
      </c>
      <c r="DE193" s="31">
        <v>0</v>
      </c>
      <c r="DG193" s="31">
        <v>0</v>
      </c>
      <c r="DH193" s="48">
        <f t="shared" ref="DH193:DH199" si="2291">IFERROR(ROUNDUP(DG193/$EX193,0)*$EY193,0)</f>
        <v>0</v>
      </c>
      <c r="DI193" s="62">
        <v>6975.0330000000004</v>
      </c>
      <c r="DJ193" s="62">
        <v>834605.26599999995</v>
      </c>
      <c r="DK193" s="48">
        <f t="shared" ref="DK193:DK199" si="2292">IFERROR(ROUNDUP(DI193/$EX193,0)*$EY193,0)</f>
        <v>117</v>
      </c>
      <c r="DL193" s="62">
        <v>2048</v>
      </c>
      <c r="DM193" s="62">
        <v>244279.58816035916</v>
      </c>
      <c r="DN193" s="62">
        <v>5741.2150000000001</v>
      </c>
      <c r="DO193" s="62">
        <v>687367.90099999995</v>
      </c>
      <c r="DP193" s="48">
        <f t="shared" ref="DP193:DP199" si="2293">IFERROR(ROUNDUP(DN193/$EX193,0)*$EY193,0)</f>
        <v>96</v>
      </c>
      <c r="DQ193" s="62">
        <v>1402</v>
      </c>
      <c r="DR193" s="62">
        <v>167812.83297208132</v>
      </c>
      <c r="DS193" s="62">
        <v>4459.9360000000006</v>
      </c>
      <c r="DT193" s="62">
        <v>533950.31799999997</v>
      </c>
      <c r="DU193" s="48">
        <f t="shared" ref="DU193:DU199" si="2294">IFERROR(ROUNDUP(DS193/$EX193,0)*$EY193,0)</f>
        <v>75</v>
      </c>
      <c r="DV193" s="62">
        <v>744</v>
      </c>
      <c r="DW193" s="62">
        <v>89042.983664576794</v>
      </c>
      <c r="DX193" s="62">
        <f t="shared" ref="DX193:DX199" si="2295">$DF193*BK193/30</f>
        <v>0</v>
      </c>
      <c r="DY193" s="62">
        <f t="shared" ref="DY193:DY199" si="2296">DX193*$FH193</f>
        <v>0</v>
      </c>
      <c r="DZ193" s="48">
        <f t="shared" ref="DZ193:DZ199" si="2297">IFERROR(ROUNDUP(DX193/$EX193,0)*$EY193,0)</f>
        <v>0</v>
      </c>
      <c r="EA193" s="62">
        <f t="shared" ref="EA193:EA199" si="2298">$DF193*BL193/30</f>
        <v>0</v>
      </c>
      <c r="EB193" s="62">
        <f t="shared" ref="EB193:EB199" si="2299">EA193*$FH193</f>
        <v>0</v>
      </c>
      <c r="EC193" s="48">
        <f t="shared" ref="EC193:EC199" si="2300">IFERROR(ROUNDUP(EA193/$EX193,0)*$EY193,0)</f>
        <v>0</v>
      </c>
      <c r="ED193" s="62">
        <f t="shared" ref="ED193:ED199" si="2301">$DF193*BM193/30</f>
        <v>0</v>
      </c>
      <c r="EE193" s="62">
        <f t="shared" ref="EE193:EE199" si="2302">ED193*$FH193</f>
        <v>0</v>
      </c>
      <c r="EF193" s="48">
        <f t="shared" ref="EF193:EF199" si="2303">IFERROR(ROUNDUP(ED193/$EX193,0)*$EY193,0)</f>
        <v>0</v>
      </c>
      <c r="EG193" s="62">
        <f t="shared" ref="EG193:EG199" si="2304">$DF193*BN193/30</f>
        <v>0</v>
      </c>
      <c r="EH193" s="62">
        <f t="shared" ref="EH193:EH199" si="2305">EG193*$FH193</f>
        <v>0</v>
      </c>
      <c r="EI193" s="48">
        <f t="shared" ref="EI193:EI199" si="2306">IFERROR(ROUNDUP(EG193/$EX193,0)*$EY193,0)</f>
        <v>0</v>
      </c>
      <c r="EJ193" s="62">
        <f t="shared" ref="EJ193:EJ199" si="2307">$DF193*BO193/30</f>
        <v>0</v>
      </c>
      <c r="EK193" s="62">
        <f t="shared" ref="EK193:EK199" si="2308">EJ193*$FH193</f>
        <v>0</v>
      </c>
      <c r="EL193" s="48">
        <f t="shared" ref="EL193:EL199" si="2309">IFERROR(ROUNDUP(EJ193/$EX193,0)*$EY193,0)</f>
        <v>0</v>
      </c>
      <c r="EM193" s="62">
        <f t="shared" ref="EM193:EM199" si="2310">$DF193*BP193/30</f>
        <v>0</v>
      </c>
      <c r="EN193" s="62">
        <f t="shared" ref="EN193:EN199" si="2311">EM193*$FH193</f>
        <v>0</v>
      </c>
      <c r="EO193" s="48">
        <f t="shared" ref="EO193:EO199" si="2312">IFERROR(ROUNDUP(EM193/$EX193,0)*$EY193,0)</f>
        <v>0</v>
      </c>
      <c r="EP193" s="62">
        <f t="shared" ref="EP193:EU197" si="2313">BK193*$FH193</f>
        <v>277750.40000000002</v>
      </c>
      <c r="EQ193" s="62">
        <f t="shared" si="2313"/>
        <v>439611.83999999997</v>
      </c>
      <c r="ER193" s="62">
        <f t="shared" si="2313"/>
        <v>172755.96</v>
      </c>
      <c r="ES193" s="62">
        <f t="shared" si="2313"/>
        <v>329349.71999999997</v>
      </c>
      <c r="ET193" s="62">
        <f t="shared" si="2313"/>
        <v>338448.44</v>
      </c>
      <c r="EU193" s="62">
        <f t="shared" si="2313"/>
        <v>282299.76</v>
      </c>
      <c r="EV193" s="31" t="s">
        <v>192</v>
      </c>
      <c r="EW193" s="103">
        <v>0</v>
      </c>
      <c r="EX193" s="31">
        <v>60</v>
      </c>
      <c r="EY193" s="31">
        <v>1</v>
      </c>
      <c r="FA193" s="31"/>
      <c r="FB193" s="119"/>
      <c r="FC193" s="119"/>
      <c r="FE193" s="137">
        <v>120.06</v>
      </c>
      <c r="FF193" s="137">
        <v>119.72</v>
      </c>
      <c r="FG193" s="137">
        <v>119.72</v>
      </c>
      <c r="FH193" s="106">
        <v>119.72</v>
      </c>
      <c r="FI193" s="107" t="b">
        <f t="shared" ref="FI193:FI199" si="2314">EXACT(AT193,AP193)</f>
        <v>1</v>
      </c>
      <c r="FJ193" s="34"/>
      <c r="FK193" s="104" t="s">
        <v>187</v>
      </c>
      <c r="FL193" s="104" t="s">
        <v>187</v>
      </c>
      <c r="FM193" s="104" t="s">
        <v>187</v>
      </c>
      <c r="FN193" s="104" t="s">
        <v>187</v>
      </c>
      <c r="FO193" s="104">
        <v>0</v>
      </c>
      <c r="FP193" s="104"/>
      <c r="FQ193" s="104">
        <v>0</v>
      </c>
      <c r="FR193" s="120" t="b">
        <f t="shared" si="1819"/>
        <v>1</v>
      </c>
      <c r="FS193" s="120" t="b">
        <f t="shared" si="1820"/>
        <v>1</v>
      </c>
      <c r="FT193" s="120" t="b">
        <f t="shared" si="1821"/>
        <v>1</v>
      </c>
      <c r="FU193" s="120" t="b">
        <f t="shared" si="1822"/>
        <v>1</v>
      </c>
      <c r="FV193" s="120" t="b">
        <f t="shared" si="1823"/>
        <v>1</v>
      </c>
      <c r="FW193" s="120"/>
      <c r="FX193" s="120" t="b">
        <f t="shared" ref="FX193:FX199" si="2315">EXACT(FQ193,BI193)</f>
        <v>1</v>
      </c>
      <c r="FY193" s="104" t="s">
        <v>368</v>
      </c>
      <c r="FZ193" s="104" t="b">
        <f t="shared" ref="FZ193:FZ199" si="2316">EXACT(FY193,C193)</f>
        <v>1</v>
      </c>
      <c r="GA193" s="120">
        <v>0</v>
      </c>
      <c r="GB193" s="120" t="s">
        <v>216</v>
      </c>
      <c r="GC193" s="8"/>
      <c r="GD193" s="104" t="s">
        <v>368</v>
      </c>
      <c r="GE193" s="104">
        <v>0</v>
      </c>
      <c r="GF193" s="104" t="e">
        <v>#N/A</v>
      </c>
      <c r="GG193" s="104">
        <v>0</v>
      </c>
      <c r="GH193" s="120" t="b">
        <f t="shared" ref="GH193:GH199" si="2317">EXACT(GD193,C193)</f>
        <v>1</v>
      </c>
      <c r="GI193" s="8" t="b">
        <f t="shared" ref="GI193:GI199" si="2318">EXACT(GG193,G193)</f>
        <v>0</v>
      </c>
      <c r="GJ193" s="31" t="s">
        <v>203</v>
      </c>
    </row>
    <row r="194" spans="1:192" hidden="1" x14ac:dyDescent="0.25">
      <c r="A194" s="130">
        <v>125856</v>
      </c>
      <c r="B194" s="130">
        <v>536517</v>
      </c>
      <c r="C194" s="128" t="s">
        <v>368</v>
      </c>
      <c r="D194" s="130"/>
      <c r="E194" s="130" t="s">
        <v>581</v>
      </c>
      <c r="F194" s="109" t="s">
        <v>193</v>
      </c>
      <c r="G194" s="128"/>
      <c r="H194" s="130" t="s">
        <v>188</v>
      </c>
      <c r="I194" s="130" t="s">
        <v>544</v>
      </c>
      <c r="J194" s="130" t="s">
        <v>497</v>
      </c>
      <c r="K194" s="130"/>
      <c r="L194" s="130">
        <v>0</v>
      </c>
      <c r="M194" s="130"/>
      <c r="N194" s="111">
        <v>1237.3938022639582</v>
      </c>
      <c r="O194" s="111">
        <v>3372.8078022639579</v>
      </c>
      <c r="P194" s="111" t="str">
        <f t="shared" si="2267"/>
        <v>в диапазоне</v>
      </c>
      <c r="Q194" s="95">
        <v>3166</v>
      </c>
      <c r="R194" s="95">
        <f t="shared" si="2268"/>
        <v>556772.76</v>
      </c>
      <c r="S194" s="131">
        <v>2575</v>
      </c>
      <c r="T194" s="131">
        <v>452839.50000000006</v>
      </c>
      <c r="U194" s="131">
        <f t="shared" si="2269"/>
        <v>9</v>
      </c>
      <c r="V194" s="113">
        <f t="shared" si="2270"/>
        <v>1297.1960144042969</v>
      </c>
      <c r="W194" s="113">
        <f t="shared" si="2271"/>
        <v>228124.89109313965</v>
      </c>
      <c r="X194" s="113">
        <f t="shared" si="2272"/>
        <v>5</v>
      </c>
      <c r="Y194" s="132"/>
      <c r="Z194" s="95">
        <v>1297.1960144042969</v>
      </c>
      <c r="AA194" s="95">
        <v>0</v>
      </c>
      <c r="AB194" s="95">
        <v>0</v>
      </c>
      <c r="AC194" s="95">
        <v>0</v>
      </c>
      <c r="AD194" s="95">
        <v>0</v>
      </c>
      <c r="AE194" s="95">
        <f t="shared" si="2273"/>
        <v>0</v>
      </c>
      <c r="AF194" s="95">
        <f t="shared" si="2274"/>
        <v>0</v>
      </c>
      <c r="AG194" s="114">
        <v>0</v>
      </c>
      <c r="AH194" s="95">
        <f t="shared" si="2275"/>
        <v>1297.1960144042969</v>
      </c>
      <c r="AI194" s="114">
        <f t="shared" si="2276"/>
        <v>228124.89109313965</v>
      </c>
      <c r="AJ194" s="133">
        <f t="shared" si="2277"/>
        <v>1295</v>
      </c>
      <c r="AK194" s="133">
        <f t="shared" ref="AK194:AK199" si="2319">SUM(CS194:CU194)</f>
        <v>5146</v>
      </c>
      <c r="AL194" s="133">
        <f t="shared" si="2278"/>
        <v>8850</v>
      </c>
      <c r="AM194" s="133">
        <f t="shared" si="2279"/>
        <v>15916.740000000002</v>
      </c>
      <c r="AN194" s="133">
        <f t="shared" si="2280"/>
        <v>29.120284681410887</v>
      </c>
      <c r="AO194" s="133" t="str">
        <f t="shared" si="2281"/>
        <v>&lt; 30 дней</v>
      </c>
      <c r="AP194" s="29" t="s">
        <v>185</v>
      </c>
      <c r="AQ194" s="134" t="s">
        <v>190</v>
      </c>
      <c r="AR194" s="29" t="s">
        <v>185</v>
      </c>
      <c r="AS194" s="134" t="s">
        <v>190</v>
      </c>
      <c r="AT194" s="25" t="s">
        <v>185</v>
      </c>
      <c r="AU194" s="14"/>
      <c r="AV194" s="97" t="str">
        <f t="shared" si="2282"/>
        <v>0-02</v>
      </c>
      <c r="AW194" s="117">
        <f t="shared" si="2283"/>
        <v>0</v>
      </c>
      <c r="AX194" s="14"/>
      <c r="AY194" s="25">
        <f t="shared" si="2284"/>
        <v>0</v>
      </c>
      <c r="AZ194" s="130" t="s">
        <v>439</v>
      </c>
      <c r="BA194" s="26"/>
      <c r="BB194" s="26" t="s">
        <v>582</v>
      </c>
      <c r="BC194" s="27"/>
      <c r="BD194" s="28"/>
      <c r="BE194" s="29">
        <v>0</v>
      </c>
      <c r="BF194" s="32">
        <f t="shared" si="2285"/>
        <v>0</v>
      </c>
      <c r="BG194" s="32">
        <v>0</v>
      </c>
      <c r="BH194" s="32">
        <f t="shared" si="2286"/>
        <v>0</v>
      </c>
      <c r="BI194" s="135">
        <v>0</v>
      </c>
      <c r="BJ194" s="130">
        <v>0</v>
      </c>
      <c r="BK194" s="95">
        <v>1963.93</v>
      </c>
      <c r="BL194" s="95">
        <v>3072.45</v>
      </c>
      <c r="BM194" s="95">
        <v>2603.06</v>
      </c>
      <c r="BN194" s="95">
        <v>2187.7600000000002</v>
      </c>
      <c r="BO194" s="95">
        <v>3215.17</v>
      </c>
      <c r="BP194" s="95">
        <v>2874.37</v>
      </c>
      <c r="BQ194" s="133">
        <f t="shared" si="2287"/>
        <v>2652.7900000000004</v>
      </c>
      <c r="BR194" s="95">
        <f t="shared" si="2288"/>
        <v>1202.07</v>
      </c>
      <c r="BS194" s="133">
        <f t="shared" ref="BS194:BW198" si="2320">BR194-BL194</f>
        <v>-1870.3799999999999</v>
      </c>
      <c r="BT194" s="133">
        <f t="shared" si="2320"/>
        <v>-4473.4399999999996</v>
      </c>
      <c r="BU194" s="133">
        <f t="shared" si="2320"/>
        <v>-6661.2</v>
      </c>
      <c r="BV194" s="133">
        <f t="shared" si="2320"/>
        <v>-9876.369999999999</v>
      </c>
      <c r="BW194" s="133">
        <f t="shared" si="2320"/>
        <v>-12750.739999999998</v>
      </c>
      <c r="BX194" s="133">
        <f t="shared" ref="BX194:CO195" si="2321">BW194-$BQ194</f>
        <v>-15403.529999999999</v>
      </c>
      <c r="BY194" s="133">
        <f t="shared" si="2321"/>
        <v>-18056.32</v>
      </c>
      <c r="BZ194" s="133">
        <f t="shared" si="2321"/>
        <v>-20709.11</v>
      </c>
      <c r="CA194" s="133">
        <f t="shared" si="2321"/>
        <v>-23361.9</v>
      </c>
      <c r="CB194" s="133">
        <f t="shared" si="2321"/>
        <v>-26014.690000000002</v>
      </c>
      <c r="CC194" s="133">
        <f t="shared" si="2321"/>
        <v>-28667.480000000003</v>
      </c>
      <c r="CD194" s="133">
        <f t="shared" si="2321"/>
        <v>-31320.270000000004</v>
      </c>
      <c r="CE194" s="133">
        <f t="shared" si="2321"/>
        <v>-33973.060000000005</v>
      </c>
      <c r="CF194" s="133">
        <f t="shared" si="2321"/>
        <v>-36625.850000000006</v>
      </c>
      <c r="CG194" s="133">
        <f t="shared" si="2321"/>
        <v>-39278.640000000007</v>
      </c>
      <c r="CH194" s="133">
        <f t="shared" si="2321"/>
        <v>-41931.430000000008</v>
      </c>
      <c r="CI194" s="133">
        <f t="shared" si="2321"/>
        <v>-44584.220000000008</v>
      </c>
      <c r="CJ194" s="133">
        <f t="shared" si="2321"/>
        <v>-47237.010000000009</v>
      </c>
      <c r="CK194" s="133">
        <f t="shared" si="2321"/>
        <v>-49889.80000000001</v>
      </c>
      <c r="CL194" s="133">
        <f t="shared" si="2321"/>
        <v>-52542.590000000011</v>
      </c>
      <c r="CM194" s="133">
        <f t="shared" si="2321"/>
        <v>-55195.380000000012</v>
      </c>
      <c r="CN194" s="133">
        <f t="shared" si="2321"/>
        <v>-57848.170000000013</v>
      </c>
      <c r="CO194" s="133">
        <f t="shared" si="2321"/>
        <v>-60500.960000000014</v>
      </c>
      <c r="CP194" s="100">
        <v>1268</v>
      </c>
      <c r="CQ194" s="100">
        <v>1176</v>
      </c>
      <c r="CR194" s="100">
        <v>1260</v>
      </c>
      <c r="CS194" s="100">
        <v>2074</v>
      </c>
      <c r="CT194" s="100">
        <v>1777</v>
      </c>
      <c r="CU194" s="100">
        <v>1295</v>
      </c>
      <c r="CV194" s="121">
        <f t="shared" si="2290"/>
        <v>1475</v>
      </c>
      <c r="CW194">
        <v>0</v>
      </c>
      <c r="CX194">
        <v>0</v>
      </c>
      <c r="CY194" s="4">
        <v>0</v>
      </c>
      <c r="CZ194" s="4">
        <v>0</v>
      </c>
      <c r="DA194" s="136">
        <f t="shared" ref="DA194:DA198" si="2322">IFERROR(CZ194/CY194,0)</f>
        <v>0</v>
      </c>
      <c r="DB194" s="4">
        <f t="shared" ref="DB194:DB198" si="2323">CY194*FH194</f>
        <v>0</v>
      </c>
      <c r="DC194" s="4">
        <f t="shared" ref="DC194:DC198" si="2324">CZ194*FH194</f>
        <v>0</v>
      </c>
      <c r="DD194" s="136">
        <f t="shared" ref="DD194:DD198" si="2325">IFERROR(DC194/DB194,0)</f>
        <v>0</v>
      </c>
      <c r="DE194" s="31">
        <v>0</v>
      </c>
      <c r="DF194" s="31">
        <v>30</v>
      </c>
      <c r="DG194" s="31">
        <v>1050</v>
      </c>
      <c r="DH194" s="48">
        <f t="shared" si="2291"/>
        <v>4</v>
      </c>
      <c r="DI194" s="62">
        <v>2763.6779999999999</v>
      </c>
      <c r="DJ194" s="62">
        <v>486014.93200000003</v>
      </c>
      <c r="DK194" s="48">
        <f t="shared" si="2292"/>
        <v>10</v>
      </c>
      <c r="DL194" s="62">
        <v>1217</v>
      </c>
      <c r="DM194" s="62">
        <v>214017.79949783112</v>
      </c>
      <c r="DN194" s="62">
        <v>2251.7139999999999</v>
      </c>
      <c r="DO194" s="62">
        <v>395985.63700000005</v>
      </c>
      <c r="DP194" s="48">
        <f t="shared" si="2293"/>
        <v>8</v>
      </c>
      <c r="DQ194" s="62">
        <v>1260</v>
      </c>
      <c r="DR194" s="62">
        <v>221582.67842975209</v>
      </c>
      <c r="DS194" s="62">
        <v>3942.4839999999999</v>
      </c>
      <c r="DT194" s="62">
        <v>693323.19</v>
      </c>
      <c r="DU194" s="48">
        <f t="shared" si="2294"/>
        <v>14</v>
      </c>
      <c r="DV194" s="62">
        <v>2149</v>
      </c>
      <c r="DW194" s="62">
        <v>377921.57196031779</v>
      </c>
      <c r="DX194" s="62">
        <f t="shared" si="2295"/>
        <v>1963.93</v>
      </c>
      <c r="DY194" s="62">
        <f t="shared" si="2296"/>
        <v>345376.72980000003</v>
      </c>
      <c r="DZ194" s="48">
        <f t="shared" si="2297"/>
        <v>7</v>
      </c>
      <c r="EA194" s="62">
        <f t="shared" si="2298"/>
        <v>3072.45</v>
      </c>
      <c r="EB194" s="62">
        <f t="shared" si="2299"/>
        <v>540321.05700000003</v>
      </c>
      <c r="EC194" s="48">
        <f t="shared" si="2300"/>
        <v>11</v>
      </c>
      <c r="ED194" s="62">
        <f t="shared" si="2301"/>
        <v>2603.06</v>
      </c>
      <c r="EE194" s="62">
        <f t="shared" si="2302"/>
        <v>457774.13160000002</v>
      </c>
      <c r="EF194" s="48">
        <f t="shared" si="2303"/>
        <v>9</v>
      </c>
      <c r="EG194" s="62">
        <f t="shared" si="2304"/>
        <v>2187.7600000000002</v>
      </c>
      <c r="EH194" s="62">
        <f t="shared" si="2305"/>
        <v>384739.47360000008</v>
      </c>
      <c r="EI194" s="48">
        <f t="shared" si="2306"/>
        <v>8</v>
      </c>
      <c r="EJ194" s="62">
        <f t="shared" si="2307"/>
        <v>3215.17</v>
      </c>
      <c r="EK194" s="62">
        <f t="shared" si="2308"/>
        <v>565419.7962000001</v>
      </c>
      <c r="EL194" s="48">
        <f t="shared" si="2309"/>
        <v>11</v>
      </c>
      <c r="EM194" s="62">
        <f t="shared" si="2310"/>
        <v>2874.37</v>
      </c>
      <c r="EN194" s="62">
        <f t="shared" si="2311"/>
        <v>505486.70819999999</v>
      </c>
      <c r="EO194" s="48">
        <f t="shared" si="2312"/>
        <v>10</v>
      </c>
      <c r="EP194" s="62">
        <f t="shared" si="2313"/>
        <v>345376.72980000003</v>
      </c>
      <c r="EQ194" s="62">
        <f t="shared" si="2313"/>
        <v>540321.05700000003</v>
      </c>
      <c r="ER194" s="62">
        <f t="shared" si="2313"/>
        <v>457774.13160000002</v>
      </c>
      <c r="ES194" s="62">
        <f t="shared" si="2313"/>
        <v>384739.47360000008</v>
      </c>
      <c r="ET194" s="62">
        <f t="shared" si="2313"/>
        <v>565419.7962000001</v>
      </c>
      <c r="EU194" s="62">
        <f t="shared" si="2313"/>
        <v>505486.70819999999</v>
      </c>
      <c r="EV194" s="31" t="s">
        <v>192</v>
      </c>
      <c r="EW194" s="103">
        <v>0</v>
      </c>
      <c r="EX194" s="31">
        <v>300</v>
      </c>
      <c r="EY194" s="31">
        <v>1</v>
      </c>
      <c r="FA194" s="31"/>
      <c r="FB194" s="119"/>
      <c r="FC194" s="119"/>
      <c r="FE194" s="137">
        <v>175.86</v>
      </c>
      <c r="FF194" s="137">
        <v>175.86</v>
      </c>
      <c r="FG194" s="137">
        <v>175.86</v>
      </c>
      <c r="FH194" s="106">
        <v>175.86</v>
      </c>
      <c r="FI194" s="107" t="b">
        <f t="shared" si="2314"/>
        <v>1</v>
      </c>
      <c r="FJ194" s="34"/>
      <c r="FK194" s="104">
        <v>0</v>
      </c>
      <c r="FL194" s="104" t="s">
        <v>582</v>
      </c>
      <c r="FM194" s="104">
        <v>0</v>
      </c>
      <c r="FN194" s="104">
        <v>0</v>
      </c>
      <c r="FO194" s="104">
        <v>0</v>
      </c>
      <c r="FP194" s="104"/>
      <c r="FQ194" s="104">
        <v>0</v>
      </c>
      <c r="FR194" s="103" t="b">
        <f t="shared" si="1819"/>
        <v>0</v>
      </c>
      <c r="FS194" s="103" t="b">
        <f t="shared" si="1820"/>
        <v>1</v>
      </c>
      <c r="FT194" s="103" t="b">
        <f t="shared" si="1821"/>
        <v>0</v>
      </c>
      <c r="FU194" s="103" t="b">
        <f t="shared" si="1822"/>
        <v>0</v>
      </c>
      <c r="FV194" s="103" t="b">
        <f t="shared" si="1823"/>
        <v>1</v>
      </c>
      <c r="FW194" s="103"/>
      <c r="FX194" s="120" t="b">
        <f t="shared" si="2315"/>
        <v>1</v>
      </c>
      <c r="FY194" s="104" t="s">
        <v>368</v>
      </c>
      <c r="FZ194" s="104" t="b">
        <f t="shared" si="2316"/>
        <v>1</v>
      </c>
      <c r="GA194" s="104">
        <v>0</v>
      </c>
      <c r="GB194" s="104" t="s">
        <v>193</v>
      </c>
      <c r="GD194" s="104" t="s">
        <v>368</v>
      </c>
      <c r="GE194" s="104">
        <v>0</v>
      </c>
      <c r="GF194" s="104" t="e">
        <v>#N/A</v>
      </c>
      <c r="GG194" s="104">
        <v>0</v>
      </c>
      <c r="GH194" s="104" t="b">
        <f t="shared" si="2317"/>
        <v>1</v>
      </c>
      <c r="GI194" s="8" t="b">
        <f t="shared" si="2318"/>
        <v>0</v>
      </c>
      <c r="GJ194" s="31" t="s">
        <v>203</v>
      </c>
    </row>
    <row r="195" spans="1:192" hidden="1" x14ac:dyDescent="0.25">
      <c r="A195" s="138">
        <v>110908</v>
      </c>
      <c r="B195" s="138">
        <v>110908</v>
      </c>
      <c r="C195" s="128" t="s">
        <v>368</v>
      </c>
      <c r="D195" s="130"/>
      <c r="E195" s="138" t="s">
        <v>583</v>
      </c>
      <c r="F195" s="124" t="s">
        <v>193</v>
      </c>
      <c r="G195" s="128"/>
      <c r="H195" s="138" t="s">
        <v>227</v>
      </c>
      <c r="I195" s="130" t="s">
        <v>319</v>
      </c>
      <c r="J195" s="138" t="s">
        <v>259</v>
      </c>
      <c r="K195" s="138"/>
      <c r="L195" s="130">
        <v>0</v>
      </c>
      <c r="M195" s="138"/>
      <c r="N195" s="125">
        <v>0</v>
      </c>
      <c r="O195" s="125">
        <v>0</v>
      </c>
      <c r="P195" s="125" t="str">
        <f t="shared" si="2267"/>
        <v>нет минмакс</v>
      </c>
      <c r="Q195" s="95">
        <v>15400</v>
      </c>
      <c r="R195" s="95">
        <f t="shared" si="2268"/>
        <v>14014</v>
      </c>
      <c r="S195" s="114">
        <v>537718</v>
      </c>
      <c r="T195" s="114">
        <v>494700.56</v>
      </c>
      <c r="U195" s="131">
        <f t="shared" si="2269"/>
        <v>20</v>
      </c>
      <c r="V195" s="115">
        <f t="shared" si="2270"/>
        <v>77000</v>
      </c>
      <c r="W195" s="115">
        <f t="shared" si="2271"/>
        <v>70070</v>
      </c>
      <c r="X195" s="115">
        <f t="shared" si="2272"/>
        <v>3</v>
      </c>
      <c r="Y195" s="132"/>
      <c r="Z195" s="95">
        <v>77000</v>
      </c>
      <c r="AA195" s="115">
        <v>0</v>
      </c>
      <c r="AB195" s="115">
        <v>0</v>
      </c>
      <c r="AC195" s="95">
        <v>0</v>
      </c>
      <c r="AD195" s="95">
        <v>0</v>
      </c>
      <c r="AE195" s="95">
        <f t="shared" si="2273"/>
        <v>0</v>
      </c>
      <c r="AF195" s="95">
        <f t="shared" si="2274"/>
        <v>0</v>
      </c>
      <c r="AG195" s="114">
        <v>0</v>
      </c>
      <c r="AH195" s="95">
        <f t="shared" si="2275"/>
        <v>77000</v>
      </c>
      <c r="AI195" s="114">
        <f t="shared" si="2276"/>
        <v>70070</v>
      </c>
      <c r="AJ195" s="114">
        <f t="shared" si="2277"/>
        <v>13200</v>
      </c>
      <c r="AK195" s="114">
        <f t="shared" si="2319"/>
        <v>660183</v>
      </c>
      <c r="AL195" s="114">
        <f t="shared" si="2278"/>
        <v>1257000</v>
      </c>
      <c r="AM195" s="114">
        <f t="shared" si="2279"/>
        <v>1550287</v>
      </c>
      <c r="AN195" s="133">
        <f t="shared" si="2280"/>
        <v>62.433110772392467</v>
      </c>
      <c r="AO195" s="133" t="str">
        <f t="shared" si="2281"/>
        <v>&gt; 60 дней (до 70)</v>
      </c>
      <c r="AP195" s="139" t="s">
        <v>185</v>
      </c>
      <c r="AQ195" s="134" t="s">
        <v>198</v>
      </c>
      <c r="AR195" s="138" t="s">
        <v>185</v>
      </c>
      <c r="AS195" s="134" t="s">
        <v>186</v>
      </c>
      <c r="AT195" s="115" t="s">
        <v>185</v>
      </c>
      <c r="AU195" s="138"/>
      <c r="AV195" s="97" t="str">
        <f t="shared" si="2282"/>
        <v>0-01</v>
      </c>
      <c r="AW195" s="126">
        <f t="shared" si="2283"/>
        <v>0</v>
      </c>
      <c r="AX195" s="138"/>
      <c r="AY195" s="115">
        <f t="shared" si="2284"/>
        <v>0</v>
      </c>
      <c r="AZ195" s="130" t="s">
        <v>439</v>
      </c>
      <c r="BA195" s="129" t="s">
        <v>187</v>
      </c>
      <c r="BB195" s="129" t="s">
        <v>187</v>
      </c>
      <c r="BC195" s="140" t="s">
        <v>187</v>
      </c>
      <c r="BD195" s="139" t="s">
        <v>187</v>
      </c>
      <c r="BE195" s="29">
        <v>0</v>
      </c>
      <c r="BF195" s="32">
        <f t="shared" si="2285"/>
        <v>0</v>
      </c>
      <c r="BG195" s="32">
        <v>0</v>
      </c>
      <c r="BH195" s="32">
        <f t="shared" si="2286"/>
        <v>0</v>
      </c>
      <c r="BI195" s="99">
        <v>0</v>
      </c>
      <c r="BJ195" s="130" t="s">
        <v>187</v>
      </c>
      <c r="BK195" s="95">
        <v>298246</v>
      </c>
      <c r="BL195" s="95">
        <v>269043</v>
      </c>
      <c r="BM195" s="95">
        <v>250169</v>
      </c>
      <c r="BN195" s="95">
        <v>271361</v>
      </c>
      <c r="BO195" s="95">
        <v>235704</v>
      </c>
      <c r="BP195" s="95">
        <v>225764</v>
      </c>
      <c r="BQ195" s="133">
        <f t="shared" si="2287"/>
        <v>258381.16666666666</v>
      </c>
      <c r="BR195" s="95">
        <f t="shared" si="2288"/>
        <v>-221246</v>
      </c>
      <c r="BS195" s="133">
        <f t="shared" si="2320"/>
        <v>-490289</v>
      </c>
      <c r="BT195" s="133">
        <f t="shared" si="2320"/>
        <v>-740458</v>
      </c>
      <c r="BU195" s="133">
        <f t="shared" si="2320"/>
        <v>-1011819</v>
      </c>
      <c r="BV195" s="133">
        <f t="shared" si="2320"/>
        <v>-1247523</v>
      </c>
      <c r="BW195" s="133">
        <f t="shared" si="2320"/>
        <v>-1473287</v>
      </c>
      <c r="BX195" s="133">
        <f t="shared" si="2321"/>
        <v>-1731668.1666666667</v>
      </c>
      <c r="BY195" s="133">
        <f t="shared" si="2321"/>
        <v>-1990049.3333333335</v>
      </c>
      <c r="BZ195" s="133">
        <f t="shared" si="2321"/>
        <v>-2248430.5</v>
      </c>
      <c r="CA195" s="133">
        <f t="shared" ref="CA195:CO195" si="2326">BZ195-$BQ195</f>
        <v>-2506811.6666666665</v>
      </c>
      <c r="CB195" s="133">
        <f t="shared" si="2326"/>
        <v>-2765192.833333333</v>
      </c>
      <c r="CC195" s="133">
        <f t="shared" si="2326"/>
        <v>-3023573.9999999995</v>
      </c>
      <c r="CD195" s="133">
        <f t="shared" si="2326"/>
        <v>-3281955.166666666</v>
      </c>
      <c r="CE195" s="133">
        <f t="shared" si="2326"/>
        <v>-3540336.3333333326</v>
      </c>
      <c r="CF195" s="133">
        <f t="shared" si="2326"/>
        <v>-3798717.4999999991</v>
      </c>
      <c r="CG195" s="133">
        <f t="shared" si="2326"/>
        <v>-4057098.6666666656</v>
      </c>
      <c r="CH195" s="133">
        <f t="shared" si="2326"/>
        <v>-4315479.8333333321</v>
      </c>
      <c r="CI195" s="133">
        <f t="shared" si="2326"/>
        <v>-4573860.9999999991</v>
      </c>
      <c r="CJ195" s="133">
        <f t="shared" si="2326"/>
        <v>-4832242.166666666</v>
      </c>
      <c r="CK195" s="133">
        <f t="shared" si="2326"/>
        <v>-5090623.333333333</v>
      </c>
      <c r="CL195" s="133">
        <f t="shared" si="2326"/>
        <v>-5349004.5</v>
      </c>
      <c r="CM195" s="133">
        <f t="shared" si="2326"/>
        <v>-5607385.666666667</v>
      </c>
      <c r="CN195" s="133">
        <f t="shared" si="2326"/>
        <v>-5865766.833333334</v>
      </c>
      <c r="CO195" s="133">
        <f t="shared" si="2326"/>
        <v>-6124148.0000000009</v>
      </c>
      <c r="CP195" s="100">
        <v>81655</v>
      </c>
      <c r="CQ195" s="100">
        <v>173162</v>
      </c>
      <c r="CR195" s="100">
        <v>342000</v>
      </c>
      <c r="CS195" s="100">
        <v>122782</v>
      </c>
      <c r="CT195" s="100">
        <v>524201</v>
      </c>
      <c r="CU195" s="100">
        <v>13200</v>
      </c>
      <c r="CV195" s="121">
        <f t="shared" si="2290"/>
        <v>209500</v>
      </c>
      <c r="CW195" t="s">
        <v>187</v>
      </c>
      <c r="CX195" t="s">
        <v>187</v>
      </c>
      <c r="CY195" s="4">
        <v>0</v>
      </c>
      <c r="CZ195" s="4">
        <v>0</v>
      </c>
      <c r="DA195" s="136">
        <f t="shared" si="2322"/>
        <v>0</v>
      </c>
      <c r="DB195" s="4">
        <f t="shared" si="2323"/>
        <v>0</v>
      </c>
      <c r="DC195" s="4">
        <f t="shared" si="2324"/>
        <v>0</v>
      </c>
      <c r="DD195" s="136">
        <f t="shared" si="2325"/>
        <v>0</v>
      </c>
      <c r="DE195" s="31">
        <v>0</v>
      </c>
      <c r="DG195" s="31">
        <v>0</v>
      </c>
      <c r="DH195" s="48">
        <f t="shared" si="2291"/>
        <v>0</v>
      </c>
      <c r="DI195" s="62">
        <v>212168.61300000001</v>
      </c>
      <c r="DJ195" s="62">
        <v>171793.75599999999</v>
      </c>
      <c r="DK195" s="48">
        <f t="shared" si="2292"/>
        <v>8</v>
      </c>
      <c r="DL195" s="62">
        <v>173162</v>
      </c>
      <c r="DM195" s="62">
        <v>140221.63347883071</v>
      </c>
      <c r="DN195" s="62">
        <v>151412.85800000001</v>
      </c>
      <c r="DO195" s="62">
        <v>127397.41800000001</v>
      </c>
      <c r="DP195" s="48">
        <f t="shared" si="2293"/>
        <v>6</v>
      </c>
      <c r="DQ195" s="62">
        <v>353080</v>
      </c>
      <c r="DR195" s="62">
        <v>296809.36680295697</v>
      </c>
      <c r="DS195" s="62">
        <v>577567.77400000009</v>
      </c>
      <c r="DT195" s="62">
        <v>485998.60800000001</v>
      </c>
      <c r="DU195" s="48">
        <f t="shared" si="2294"/>
        <v>21</v>
      </c>
      <c r="DV195" s="62">
        <v>122782</v>
      </c>
      <c r="DW195" s="62">
        <v>102500.97585742298</v>
      </c>
      <c r="DX195" s="62">
        <f t="shared" si="2295"/>
        <v>0</v>
      </c>
      <c r="DY195" s="62">
        <f t="shared" si="2296"/>
        <v>0</v>
      </c>
      <c r="DZ195" s="48">
        <f t="shared" si="2297"/>
        <v>0</v>
      </c>
      <c r="EA195" s="62">
        <f t="shared" si="2298"/>
        <v>0</v>
      </c>
      <c r="EB195" s="62">
        <f t="shared" si="2299"/>
        <v>0</v>
      </c>
      <c r="EC195" s="48">
        <f t="shared" si="2300"/>
        <v>0</v>
      </c>
      <c r="ED195" s="62">
        <f t="shared" si="2301"/>
        <v>0</v>
      </c>
      <c r="EE195" s="62">
        <f t="shared" si="2302"/>
        <v>0</v>
      </c>
      <c r="EF195" s="48">
        <f t="shared" si="2303"/>
        <v>0</v>
      </c>
      <c r="EG195" s="62">
        <f t="shared" si="2304"/>
        <v>0</v>
      </c>
      <c r="EH195" s="62">
        <f t="shared" si="2305"/>
        <v>0</v>
      </c>
      <c r="EI195" s="48">
        <f t="shared" si="2306"/>
        <v>0</v>
      </c>
      <c r="EJ195" s="62">
        <f t="shared" si="2307"/>
        <v>0</v>
      </c>
      <c r="EK195" s="62">
        <f t="shared" si="2308"/>
        <v>0</v>
      </c>
      <c r="EL195" s="48">
        <f t="shared" si="2309"/>
        <v>0</v>
      </c>
      <c r="EM195" s="62">
        <f t="shared" si="2310"/>
        <v>0</v>
      </c>
      <c r="EN195" s="62">
        <f t="shared" si="2311"/>
        <v>0</v>
      </c>
      <c r="EO195" s="48">
        <f t="shared" si="2312"/>
        <v>0</v>
      </c>
      <c r="EP195" s="62">
        <f t="shared" si="2313"/>
        <v>271403.86</v>
      </c>
      <c r="EQ195" s="62">
        <f t="shared" si="2313"/>
        <v>244829.13</v>
      </c>
      <c r="ER195" s="62">
        <f t="shared" si="2313"/>
        <v>227653.79</v>
      </c>
      <c r="ES195" s="62">
        <f t="shared" si="2313"/>
        <v>246938.51</v>
      </c>
      <c r="ET195" s="62">
        <f t="shared" si="2313"/>
        <v>214490.64</v>
      </c>
      <c r="EU195" s="62">
        <f t="shared" si="2313"/>
        <v>205445.24000000002</v>
      </c>
      <c r="EV195" s="31" t="s">
        <v>192</v>
      </c>
      <c r="EW195" s="103">
        <v>0</v>
      </c>
      <c r="EX195" s="31">
        <v>28000</v>
      </c>
      <c r="EY195" s="31">
        <v>1</v>
      </c>
      <c r="FA195" s="31"/>
      <c r="FB195" s="119"/>
      <c r="FC195" s="119"/>
      <c r="FE195" s="137">
        <v>0.84</v>
      </c>
      <c r="FF195" s="137">
        <v>0.92</v>
      </c>
      <c r="FG195" s="137">
        <v>0.91</v>
      </c>
      <c r="FH195" s="106">
        <v>0.91</v>
      </c>
      <c r="FI195" s="107" t="b">
        <f t="shared" si="2314"/>
        <v>1</v>
      </c>
      <c r="FJ195" s="34"/>
      <c r="FK195" s="104" t="s">
        <v>187</v>
      </c>
      <c r="FL195" s="104" t="s">
        <v>187</v>
      </c>
      <c r="FM195" s="104" t="s">
        <v>187</v>
      </c>
      <c r="FN195" s="104" t="s">
        <v>187</v>
      </c>
      <c r="FO195" s="104">
        <v>0</v>
      </c>
      <c r="FP195" s="104"/>
      <c r="FQ195" s="104">
        <v>0</v>
      </c>
      <c r="FR195" s="120" t="b">
        <f t="shared" si="1819"/>
        <v>1</v>
      </c>
      <c r="FS195" s="120" t="b">
        <f t="shared" si="1820"/>
        <v>1</v>
      </c>
      <c r="FT195" s="120" t="b">
        <f t="shared" si="1821"/>
        <v>1</v>
      </c>
      <c r="FU195" s="120" t="b">
        <f t="shared" si="1822"/>
        <v>1</v>
      </c>
      <c r="FV195" s="120" t="b">
        <f t="shared" si="1823"/>
        <v>1</v>
      </c>
      <c r="FW195" s="120"/>
      <c r="FX195" s="120" t="b">
        <f t="shared" si="2315"/>
        <v>1</v>
      </c>
      <c r="FY195" s="104" t="s">
        <v>368</v>
      </c>
      <c r="FZ195" s="104" t="b">
        <f t="shared" si="2316"/>
        <v>1</v>
      </c>
      <c r="GA195" s="120">
        <v>0</v>
      </c>
      <c r="GB195" s="120" t="s">
        <v>193</v>
      </c>
      <c r="GC195" s="8"/>
      <c r="GD195" s="104" t="s">
        <v>368</v>
      </c>
      <c r="GE195" s="104">
        <v>0</v>
      </c>
      <c r="GF195" s="104" t="e">
        <v>#N/A</v>
      </c>
      <c r="GG195" s="104">
        <v>0</v>
      </c>
      <c r="GH195" s="120" t="b">
        <f t="shared" si="2317"/>
        <v>1</v>
      </c>
      <c r="GI195" s="8" t="b">
        <f t="shared" si="2318"/>
        <v>0</v>
      </c>
      <c r="GJ195" s="31" t="s">
        <v>203</v>
      </c>
    </row>
    <row r="196" spans="1:192" ht="30" hidden="1" x14ac:dyDescent="0.25">
      <c r="A196" s="130">
        <v>167810</v>
      </c>
      <c r="B196" s="130">
        <v>0</v>
      </c>
      <c r="C196" s="128" t="s">
        <v>214</v>
      </c>
      <c r="D196" s="130"/>
      <c r="E196" s="130" t="s">
        <v>584</v>
      </c>
      <c r="F196" s="109" t="s">
        <v>216</v>
      </c>
      <c r="G196" s="128"/>
      <c r="H196" s="130" t="s">
        <v>188</v>
      </c>
      <c r="I196" s="130" t="s">
        <v>312</v>
      </c>
      <c r="J196" s="109" t="s">
        <v>312</v>
      </c>
      <c r="K196" s="130"/>
      <c r="L196" s="130">
        <v>0</v>
      </c>
      <c r="M196" s="130"/>
      <c r="N196" s="111">
        <v>28.2</v>
      </c>
      <c r="O196" s="111">
        <v>508.2</v>
      </c>
      <c r="P196" s="111" t="str">
        <f t="shared" si="2267"/>
        <v>в диапазоне</v>
      </c>
      <c r="Q196" s="95">
        <v>296</v>
      </c>
      <c r="R196" s="95">
        <f t="shared" si="2268"/>
        <v>449920</v>
      </c>
      <c r="S196" s="131">
        <v>297</v>
      </c>
      <c r="T196" s="131">
        <v>451440</v>
      </c>
      <c r="U196" s="131">
        <f t="shared" si="2269"/>
        <v>25</v>
      </c>
      <c r="V196" s="113">
        <f t="shared" si="2270"/>
        <v>242</v>
      </c>
      <c r="W196" s="113">
        <f t="shared" si="2271"/>
        <v>367840</v>
      </c>
      <c r="X196" s="113">
        <f t="shared" si="2272"/>
        <v>21</v>
      </c>
      <c r="Y196" s="132"/>
      <c r="Z196" s="95">
        <v>242</v>
      </c>
      <c r="AA196" s="95">
        <v>0</v>
      </c>
      <c r="AB196" s="95">
        <v>0</v>
      </c>
      <c r="AC196" s="95">
        <v>0</v>
      </c>
      <c r="AD196" s="95">
        <v>0</v>
      </c>
      <c r="AE196" s="95">
        <f t="shared" si="2273"/>
        <v>0</v>
      </c>
      <c r="AF196" s="95">
        <f t="shared" si="2274"/>
        <v>0</v>
      </c>
      <c r="AG196" s="114">
        <v>0</v>
      </c>
      <c r="AH196" s="95">
        <f t="shared" si="2275"/>
        <v>242</v>
      </c>
      <c r="AI196" s="114">
        <f t="shared" si="2276"/>
        <v>367840</v>
      </c>
      <c r="AJ196" s="133">
        <f t="shared" si="2277"/>
        <v>1</v>
      </c>
      <c r="AK196" s="133">
        <f t="shared" si="2319"/>
        <v>1</v>
      </c>
      <c r="AL196" s="133">
        <f t="shared" si="2278"/>
        <v>181</v>
      </c>
      <c r="AM196" s="133">
        <f t="shared" si="2279"/>
        <v>0</v>
      </c>
      <c r="AN196" s="133" t="str">
        <f t="shared" si="2280"/>
        <v>нет оборота</v>
      </c>
      <c r="AO196" s="133" t="str">
        <f t="shared" si="2281"/>
        <v>нет плана</v>
      </c>
      <c r="AP196" s="29" t="s">
        <v>185</v>
      </c>
      <c r="AQ196" s="134" t="s">
        <v>197</v>
      </c>
      <c r="AR196" s="29" t="s">
        <v>195</v>
      </c>
      <c r="AS196" s="134" t="s">
        <v>205</v>
      </c>
      <c r="AT196" s="94" t="s">
        <v>195</v>
      </c>
      <c r="AU196" s="14"/>
      <c r="AV196" s="97" t="str">
        <f t="shared" si="2282"/>
        <v>Нет планов</v>
      </c>
      <c r="AW196" s="117">
        <f t="shared" si="2283"/>
        <v>367840</v>
      </c>
      <c r="AX196" s="14">
        <f>MONTH(BC196)-6</f>
        <v>4</v>
      </c>
      <c r="AY196" s="25">
        <f t="shared" si="2284"/>
        <v>0</v>
      </c>
      <c r="AZ196" s="130" t="s">
        <v>439</v>
      </c>
      <c r="BA196" s="26" t="s">
        <v>196</v>
      </c>
      <c r="BB196" s="26" t="s">
        <v>585</v>
      </c>
      <c r="BC196" s="27">
        <v>45931</v>
      </c>
      <c r="BD196" s="28"/>
      <c r="BE196" s="29">
        <v>0</v>
      </c>
      <c r="BF196" s="32">
        <f t="shared" si="2285"/>
        <v>0</v>
      </c>
      <c r="BG196" s="32">
        <v>0</v>
      </c>
      <c r="BH196" s="32">
        <f t="shared" si="2286"/>
        <v>0</v>
      </c>
      <c r="BI196" s="135">
        <v>0</v>
      </c>
      <c r="BJ196" s="130">
        <v>0</v>
      </c>
      <c r="BK196" s="95">
        <v>0</v>
      </c>
      <c r="BL196" s="95">
        <v>0</v>
      </c>
      <c r="BM196" s="95">
        <v>0</v>
      </c>
      <c r="BN196" s="95">
        <v>0</v>
      </c>
      <c r="BO196" s="95">
        <v>0</v>
      </c>
      <c r="BP196" s="95">
        <v>0</v>
      </c>
      <c r="BQ196" s="133">
        <f t="shared" si="2287"/>
        <v>0</v>
      </c>
      <c r="BR196" s="95">
        <f t="shared" si="2288"/>
        <v>242</v>
      </c>
      <c r="BS196" s="133">
        <f t="shared" si="2320"/>
        <v>242</v>
      </c>
      <c r="BT196" s="133">
        <f t="shared" si="2320"/>
        <v>242</v>
      </c>
      <c r="BU196" s="133">
        <f t="shared" si="2320"/>
        <v>242</v>
      </c>
      <c r="BV196" s="133">
        <f t="shared" si="2320"/>
        <v>242</v>
      </c>
      <c r="BW196" s="133">
        <f t="shared" si="2320"/>
        <v>242</v>
      </c>
      <c r="BX196" s="133">
        <f t="shared" ref="BX196:CO197" si="2327">BW196-$BQ196</f>
        <v>242</v>
      </c>
      <c r="BY196" s="133">
        <f t="shared" si="2327"/>
        <v>242</v>
      </c>
      <c r="BZ196" s="133">
        <f t="shared" si="2327"/>
        <v>242</v>
      </c>
      <c r="CA196" s="133">
        <f t="shared" si="2327"/>
        <v>242</v>
      </c>
      <c r="CB196" s="133">
        <f t="shared" si="2327"/>
        <v>242</v>
      </c>
      <c r="CC196" s="133">
        <f t="shared" si="2327"/>
        <v>242</v>
      </c>
      <c r="CD196" s="133">
        <f t="shared" si="2327"/>
        <v>242</v>
      </c>
      <c r="CE196" s="133">
        <f t="shared" si="2327"/>
        <v>242</v>
      </c>
      <c r="CF196" s="133">
        <f t="shared" si="2327"/>
        <v>242</v>
      </c>
      <c r="CG196" s="133">
        <f t="shared" si="2327"/>
        <v>242</v>
      </c>
      <c r="CH196" s="133">
        <f t="shared" si="2327"/>
        <v>242</v>
      </c>
      <c r="CI196" s="133">
        <f t="shared" si="2327"/>
        <v>242</v>
      </c>
      <c r="CJ196" s="133">
        <f t="shared" si="2327"/>
        <v>242</v>
      </c>
      <c r="CK196" s="133">
        <f t="shared" si="2327"/>
        <v>242</v>
      </c>
      <c r="CL196" s="133">
        <f t="shared" si="2327"/>
        <v>242</v>
      </c>
      <c r="CM196" s="133">
        <f t="shared" si="2327"/>
        <v>242</v>
      </c>
      <c r="CN196" s="133">
        <f t="shared" si="2327"/>
        <v>242</v>
      </c>
      <c r="CO196" s="133">
        <f t="shared" si="2327"/>
        <v>242</v>
      </c>
      <c r="CP196" s="100">
        <v>0</v>
      </c>
      <c r="CQ196" s="100">
        <v>180</v>
      </c>
      <c r="CR196" s="100">
        <v>0</v>
      </c>
      <c r="CS196" s="100">
        <v>0</v>
      </c>
      <c r="CT196" s="100">
        <v>0</v>
      </c>
      <c r="CU196" s="100">
        <v>1</v>
      </c>
      <c r="CV196" s="121">
        <f t="shared" si="2290"/>
        <v>90.5</v>
      </c>
      <c r="CW196">
        <v>0</v>
      </c>
      <c r="CX196">
        <v>0</v>
      </c>
      <c r="CY196" s="4">
        <v>0</v>
      </c>
      <c r="CZ196" s="4">
        <v>0</v>
      </c>
      <c r="DA196" s="136">
        <f t="shared" si="2322"/>
        <v>0</v>
      </c>
      <c r="DB196" s="4">
        <f t="shared" si="2323"/>
        <v>0</v>
      </c>
      <c r="DC196" s="4">
        <f t="shared" si="2324"/>
        <v>0</v>
      </c>
      <c r="DD196" s="136">
        <f t="shared" si="2325"/>
        <v>0</v>
      </c>
      <c r="DE196" s="31">
        <v>0</v>
      </c>
      <c r="DF196" s="31">
        <v>10</v>
      </c>
      <c r="DG196" s="31">
        <v>288</v>
      </c>
      <c r="DH196" s="48">
        <f t="shared" si="2291"/>
        <v>24</v>
      </c>
      <c r="DI196" s="62">
        <v>421.83800000000002</v>
      </c>
      <c r="DJ196" s="62">
        <v>641194.83800000011</v>
      </c>
      <c r="DK196" s="48">
        <f t="shared" si="2292"/>
        <v>36</v>
      </c>
      <c r="DL196" s="62">
        <v>180</v>
      </c>
      <c r="DM196" s="62">
        <v>273600</v>
      </c>
      <c r="DN196" s="62">
        <v>297</v>
      </c>
      <c r="DO196" s="62">
        <v>451440</v>
      </c>
      <c r="DP196" s="48">
        <f t="shared" si="2293"/>
        <v>25</v>
      </c>
      <c r="DQ196" s="62">
        <v>0</v>
      </c>
      <c r="DR196" s="62">
        <v>0</v>
      </c>
      <c r="DS196" s="62">
        <v>297</v>
      </c>
      <c r="DT196" s="62">
        <v>451440</v>
      </c>
      <c r="DU196" s="48">
        <f t="shared" si="2294"/>
        <v>25</v>
      </c>
      <c r="DV196" s="62">
        <v>0</v>
      </c>
      <c r="DW196" s="62">
        <v>0</v>
      </c>
      <c r="DX196" s="62">
        <f t="shared" si="2295"/>
        <v>0</v>
      </c>
      <c r="DY196" s="62">
        <f t="shared" si="2296"/>
        <v>0</v>
      </c>
      <c r="DZ196" s="48">
        <f t="shared" si="2297"/>
        <v>0</v>
      </c>
      <c r="EA196" s="62">
        <f t="shared" si="2298"/>
        <v>0</v>
      </c>
      <c r="EB196" s="62">
        <f t="shared" si="2299"/>
        <v>0</v>
      </c>
      <c r="EC196" s="48">
        <f t="shared" si="2300"/>
        <v>0</v>
      </c>
      <c r="ED196" s="62">
        <f t="shared" si="2301"/>
        <v>0</v>
      </c>
      <c r="EE196" s="62">
        <f t="shared" si="2302"/>
        <v>0</v>
      </c>
      <c r="EF196" s="48">
        <f t="shared" si="2303"/>
        <v>0</v>
      </c>
      <c r="EG196" s="62">
        <f t="shared" si="2304"/>
        <v>0</v>
      </c>
      <c r="EH196" s="62">
        <f t="shared" si="2305"/>
        <v>0</v>
      </c>
      <c r="EI196" s="48">
        <f t="shared" si="2306"/>
        <v>0</v>
      </c>
      <c r="EJ196" s="62">
        <f t="shared" si="2307"/>
        <v>0</v>
      </c>
      <c r="EK196" s="62">
        <f t="shared" si="2308"/>
        <v>0</v>
      </c>
      <c r="EL196" s="48">
        <f t="shared" si="2309"/>
        <v>0</v>
      </c>
      <c r="EM196" s="62">
        <f t="shared" si="2310"/>
        <v>0</v>
      </c>
      <c r="EN196" s="62">
        <f t="shared" si="2311"/>
        <v>0</v>
      </c>
      <c r="EO196" s="48">
        <f t="shared" si="2312"/>
        <v>0</v>
      </c>
      <c r="EP196" s="62">
        <f t="shared" si="2313"/>
        <v>0</v>
      </c>
      <c r="EQ196" s="62">
        <f t="shared" si="2313"/>
        <v>0</v>
      </c>
      <c r="ER196" s="62">
        <f t="shared" si="2313"/>
        <v>0</v>
      </c>
      <c r="ES196" s="62">
        <f t="shared" si="2313"/>
        <v>0</v>
      </c>
      <c r="ET196" s="62">
        <f t="shared" si="2313"/>
        <v>0</v>
      </c>
      <c r="EU196" s="62">
        <f t="shared" si="2313"/>
        <v>0</v>
      </c>
      <c r="EV196" s="31" t="s">
        <v>192</v>
      </c>
      <c r="EW196" s="103">
        <v>0</v>
      </c>
      <c r="EX196" s="31">
        <v>12</v>
      </c>
      <c r="EY196" s="31">
        <v>1</v>
      </c>
      <c r="FA196" s="31"/>
      <c r="FB196" s="119"/>
      <c r="FC196" s="119"/>
      <c r="FE196" s="137">
        <v>1520</v>
      </c>
      <c r="FF196" s="137">
        <v>1520</v>
      </c>
      <c r="FG196" s="137">
        <v>1520</v>
      </c>
      <c r="FH196" s="106">
        <v>1520</v>
      </c>
      <c r="FI196" s="107" t="b">
        <f t="shared" si="2314"/>
        <v>0</v>
      </c>
      <c r="FJ196" s="34"/>
      <c r="FK196" s="104" t="s">
        <v>196</v>
      </c>
      <c r="FL196" s="104" t="s">
        <v>585</v>
      </c>
      <c r="FM196" s="104">
        <v>45931</v>
      </c>
      <c r="FN196" s="104">
        <v>0</v>
      </c>
      <c r="FO196" s="104">
        <v>0</v>
      </c>
      <c r="FP196" s="104"/>
      <c r="FQ196" s="104">
        <v>0</v>
      </c>
      <c r="FR196" s="103" t="b">
        <f t="shared" si="1819"/>
        <v>1</v>
      </c>
      <c r="FS196" s="103" t="b">
        <f t="shared" si="1820"/>
        <v>1</v>
      </c>
      <c r="FT196" s="103" t="b">
        <f t="shared" si="1821"/>
        <v>1</v>
      </c>
      <c r="FU196" s="103" t="b">
        <f t="shared" si="1822"/>
        <v>0</v>
      </c>
      <c r="FV196" s="103" t="b">
        <f t="shared" si="1823"/>
        <v>1</v>
      </c>
      <c r="FW196" s="103"/>
      <c r="FX196" s="120" t="b">
        <f t="shared" si="2315"/>
        <v>1</v>
      </c>
      <c r="FY196" s="104" t="s">
        <v>214</v>
      </c>
      <c r="FZ196" s="104" t="b">
        <f t="shared" si="2316"/>
        <v>1</v>
      </c>
      <c r="GA196" s="104">
        <v>0</v>
      </c>
      <c r="GB196" s="104" t="s">
        <v>216</v>
      </c>
      <c r="GD196" s="104" t="s">
        <v>214</v>
      </c>
      <c r="GE196" s="104">
        <v>0</v>
      </c>
      <c r="GF196" s="104" t="e">
        <v>#N/A</v>
      </c>
      <c r="GG196" s="104">
        <v>0</v>
      </c>
      <c r="GH196" s="104" t="b">
        <f t="shared" si="2317"/>
        <v>1</v>
      </c>
      <c r="GI196" s="8" t="b">
        <f t="shared" si="2318"/>
        <v>0</v>
      </c>
    </row>
    <row r="197" spans="1:192" ht="30" hidden="1" x14ac:dyDescent="0.25">
      <c r="A197" s="130">
        <v>168362</v>
      </c>
      <c r="B197" s="130">
        <v>0</v>
      </c>
      <c r="C197" s="128" t="s">
        <v>368</v>
      </c>
      <c r="D197" s="130"/>
      <c r="E197" s="130" t="s">
        <v>586</v>
      </c>
      <c r="F197" s="109">
        <v>0</v>
      </c>
      <c r="G197" s="128"/>
      <c r="H197" s="130" t="s">
        <v>188</v>
      </c>
      <c r="I197" s="130" t="s">
        <v>496</v>
      </c>
      <c r="J197" s="130" t="s">
        <v>497</v>
      </c>
      <c r="K197" s="130"/>
      <c r="L197" s="130">
        <v>0</v>
      </c>
      <c r="M197" s="130"/>
      <c r="N197" s="111">
        <v>0.46793333333333331</v>
      </c>
      <c r="O197" s="111">
        <v>4290.4679333333333</v>
      </c>
      <c r="P197" s="111" t="str">
        <f t="shared" si="2267"/>
        <v>больше макс</v>
      </c>
      <c r="Q197" s="95">
        <v>8840</v>
      </c>
      <c r="R197" s="95">
        <f t="shared" si="2268"/>
        <v>908133.20000000007</v>
      </c>
      <c r="S197" s="131">
        <v>4558</v>
      </c>
      <c r="T197" s="131">
        <v>447595.60000000003</v>
      </c>
      <c r="U197" s="131">
        <f t="shared" si="2269"/>
        <v>54</v>
      </c>
      <c r="V197" s="113">
        <f t="shared" si="2270"/>
        <v>10790</v>
      </c>
      <c r="W197" s="113">
        <f t="shared" si="2271"/>
        <v>1108456.7</v>
      </c>
      <c r="X197" s="113">
        <f t="shared" si="2272"/>
        <v>124.5</v>
      </c>
      <c r="Y197" s="132"/>
      <c r="Z197" s="95">
        <v>10790</v>
      </c>
      <c r="AA197" s="95">
        <v>0</v>
      </c>
      <c r="AB197" s="95">
        <v>0</v>
      </c>
      <c r="AC197" s="95">
        <v>0</v>
      </c>
      <c r="AD197" s="95">
        <v>0</v>
      </c>
      <c r="AE197" s="95">
        <f t="shared" si="2273"/>
        <v>0</v>
      </c>
      <c r="AF197" s="95">
        <f t="shared" si="2274"/>
        <v>0</v>
      </c>
      <c r="AG197" s="114">
        <v>0</v>
      </c>
      <c r="AH197" s="95">
        <f t="shared" si="2275"/>
        <v>10790</v>
      </c>
      <c r="AI197" s="114">
        <f t="shared" si="2276"/>
        <v>1108456.7</v>
      </c>
      <c r="AJ197" s="133">
        <f t="shared" si="2277"/>
        <v>36450</v>
      </c>
      <c r="AK197" s="133">
        <f t="shared" si="2319"/>
        <v>75352</v>
      </c>
      <c r="AL197" s="133">
        <f t="shared" si="2278"/>
        <v>87397</v>
      </c>
      <c r="AM197" s="133">
        <f t="shared" si="2279"/>
        <v>0</v>
      </c>
      <c r="AN197" s="133" t="str">
        <f t="shared" si="2280"/>
        <v>нет оборота</v>
      </c>
      <c r="AO197" s="133" t="str">
        <f t="shared" si="2281"/>
        <v>нет плана</v>
      </c>
      <c r="AP197" s="29" t="s">
        <v>195</v>
      </c>
      <c r="AQ197" s="134" t="s">
        <v>222</v>
      </c>
      <c r="AR197" s="29" t="s">
        <v>195</v>
      </c>
      <c r="AS197" s="134" t="s">
        <v>222</v>
      </c>
      <c r="AT197" s="94" t="s">
        <v>195</v>
      </c>
      <c r="AU197" s="14"/>
      <c r="AV197" s="97" t="str">
        <f t="shared" si="2282"/>
        <v>Нет планов</v>
      </c>
      <c r="AW197" s="117">
        <f t="shared" si="2283"/>
        <v>1108456.7</v>
      </c>
      <c r="AX197" s="14"/>
      <c r="AY197" s="25">
        <f t="shared" si="2284"/>
        <v>0</v>
      </c>
      <c r="AZ197" s="130" t="s">
        <v>439</v>
      </c>
      <c r="BA197" s="26" t="s">
        <v>196</v>
      </c>
      <c r="BB197" s="26" t="s">
        <v>587</v>
      </c>
      <c r="BC197" s="27"/>
      <c r="BD197" s="28"/>
      <c r="BE197" s="29">
        <v>0</v>
      </c>
      <c r="BF197" s="32">
        <f t="shared" si="2285"/>
        <v>0</v>
      </c>
      <c r="BG197" s="32">
        <v>0</v>
      </c>
      <c r="BH197" s="32">
        <f t="shared" si="2286"/>
        <v>0</v>
      </c>
      <c r="BI197" s="135" t="s">
        <v>484</v>
      </c>
      <c r="BJ197" s="130">
        <v>0</v>
      </c>
      <c r="BK197" s="95">
        <v>0</v>
      </c>
      <c r="BL197" s="95">
        <v>0</v>
      </c>
      <c r="BM197" s="95">
        <v>0</v>
      </c>
      <c r="BN197" s="95">
        <v>0</v>
      </c>
      <c r="BO197" s="95">
        <v>0</v>
      </c>
      <c r="BP197" s="95">
        <v>0</v>
      </c>
      <c r="BQ197" s="133">
        <f t="shared" si="2287"/>
        <v>0</v>
      </c>
      <c r="BR197" s="95">
        <f t="shared" si="2288"/>
        <v>10790</v>
      </c>
      <c r="BS197" s="133">
        <f t="shared" si="2320"/>
        <v>10790</v>
      </c>
      <c r="BT197" s="133">
        <f t="shared" si="2320"/>
        <v>10790</v>
      </c>
      <c r="BU197" s="133">
        <f t="shared" si="2320"/>
        <v>10790</v>
      </c>
      <c r="BV197" s="133">
        <f t="shared" si="2320"/>
        <v>10790</v>
      </c>
      <c r="BW197" s="133">
        <f t="shared" si="2320"/>
        <v>10790</v>
      </c>
      <c r="BX197" s="133">
        <f t="shared" si="2327"/>
        <v>10790</v>
      </c>
      <c r="BY197" s="133">
        <f t="shared" si="2327"/>
        <v>10790</v>
      </c>
      <c r="BZ197" s="133">
        <f t="shared" si="2327"/>
        <v>10790</v>
      </c>
      <c r="CA197" s="133">
        <f t="shared" si="2327"/>
        <v>10790</v>
      </c>
      <c r="CB197" s="133">
        <f t="shared" si="2327"/>
        <v>10790</v>
      </c>
      <c r="CC197" s="133">
        <f t="shared" si="2327"/>
        <v>10790</v>
      </c>
      <c r="CD197" s="133">
        <f t="shared" si="2327"/>
        <v>10790</v>
      </c>
      <c r="CE197" s="133">
        <f t="shared" si="2327"/>
        <v>10790</v>
      </c>
      <c r="CF197" s="133">
        <f t="shared" si="2327"/>
        <v>10790</v>
      </c>
      <c r="CG197" s="133">
        <f t="shared" si="2327"/>
        <v>10790</v>
      </c>
      <c r="CH197" s="133">
        <f t="shared" si="2327"/>
        <v>10790</v>
      </c>
      <c r="CI197" s="133">
        <f t="shared" si="2327"/>
        <v>10790</v>
      </c>
      <c r="CJ197" s="133">
        <f t="shared" si="2327"/>
        <v>10790</v>
      </c>
      <c r="CK197" s="133">
        <f t="shared" si="2327"/>
        <v>10790</v>
      </c>
      <c r="CL197" s="133">
        <f t="shared" si="2327"/>
        <v>10790</v>
      </c>
      <c r="CM197" s="133">
        <f t="shared" si="2327"/>
        <v>10790</v>
      </c>
      <c r="CN197" s="133">
        <f t="shared" si="2327"/>
        <v>10790</v>
      </c>
      <c r="CO197" s="133">
        <f t="shared" si="2327"/>
        <v>10790</v>
      </c>
      <c r="CP197" s="100">
        <v>0</v>
      </c>
      <c r="CQ197" s="100">
        <v>0</v>
      </c>
      <c r="CR197" s="100">
        <v>12045</v>
      </c>
      <c r="CS197" s="100">
        <v>16659</v>
      </c>
      <c r="CT197" s="100">
        <v>22243</v>
      </c>
      <c r="CU197" s="100">
        <v>36450</v>
      </c>
      <c r="CV197" s="121">
        <f t="shared" si="2290"/>
        <v>21849.25</v>
      </c>
      <c r="CW197">
        <v>0</v>
      </c>
      <c r="CX197">
        <v>1</v>
      </c>
      <c r="CY197" s="4">
        <v>0</v>
      </c>
      <c r="CZ197" s="4">
        <v>0</v>
      </c>
      <c r="DA197" s="136">
        <f t="shared" si="2322"/>
        <v>0</v>
      </c>
      <c r="DB197" s="4">
        <f t="shared" si="2323"/>
        <v>0</v>
      </c>
      <c r="DC197" s="4">
        <f t="shared" si="2324"/>
        <v>0</v>
      </c>
      <c r="DD197" s="136">
        <f t="shared" si="2325"/>
        <v>0</v>
      </c>
      <c r="DE197" s="31">
        <v>0</v>
      </c>
      <c r="DF197" s="31">
        <v>30</v>
      </c>
      <c r="DG197" s="31">
        <v>7712</v>
      </c>
      <c r="DH197" s="48">
        <f t="shared" si="2291"/>
        <v>90</v>
      </c>
      <c r="DI197" s="62">
        <v>2312.355</v>
      </c>
      <c r="DJ197" s="62">
        <v>227073.245</v>
      </c>
      <c r="DK197" s="48">
        <f t="shared" si="2292"/>
        <v>27</v>
      </c>
      <c r="DL197" s="62">
        <v>0</v>
      </c>
      <c r="DM197" s="62">
        <v>0</v>
      </c>
      <c r="DN197" s="62">
        <v>4116.75</v>
      </c>
      <c r="DO197" s="62">
        <v>404264.85</v>
      </c>
      <c r="DP197" s="48">
        <f t="shared" si="2293"/>
        <v>48</v>
      </c>
      <c r="DQ197" s="62">
        <v>12045</v>
      </c>
      <c r="DR197" s="62">
        <v>1182818.9999999998</v>
      </c>
      <c r="DS197" s="62">
        <v>1369.162</v>
      </c>
      <c r="DT197" s="62">
        <v>134451.63800000001</v>
      </c>
      <c r="DU197" s="48">
        <f t="shared" si="2294"/>
        <v>16.5</v>
      </c>
      <c r="DV197" s="62">
        <v>16659</v>
      </c>
      <c r="DW197" s="62">
        <v>1635913.8</v>
      </c>
      <c r="DX197" s="62">
        <f t="shared" si="2295"/>
        <v>0</v>
      </c>
      <c r="DY197" s="62">
        <f t="shared" si="2296"/>
        <v>0</v>
      </c>
      <c r="DZ197" s="48">
        <f t="shared" si="2297"/>
        <v>0</v>
      </c>
      <c r="EA197" s="62">
        <f t="shared" si="2298"/>
        <v>0</v>
      </c>
      <c r="EB197" s="62">
        <f t="shared" si="2299"/>
        <v>0</v>
      </c>
      <c r="EC197" s="48">
        <f t="shared" si="2300"/>
        <v>0</v>
      </c>
      <c r="ED197" s="62">
        <f t="shared" si="2301"/>
        <v>0</v>
      </c>
      <c r="EE197" s="62">
        <f t="shared" si="2302"/>
        <v>0</v>
      </c>
      <c r="EF197" s="48">
        <f t="shared" si="2303"/>
        <v>0</v>
      </c>
      <c r="EG197" s="62">
        <f t="shared" si="2304"/>
        <v>0</v>
      </c>
      <c r="EH197" s="62">
        <f t="shared" si="2305"/>
        <v>0</v>
      </c>
      <c r="EI197" s="48">
        <f t="shared" si="2306"/>
        <v>0</v>
      </c>
      <c r="EJ197" s="62">
        <f t="shared" si="2307"/>
        <v>0</v>
      </c>
      <c r="EK197" s="62">
        <f t="shared" si="2308"/>
        <v>0</v>
      </c>
      <c r="EL197" s="48">
        <f t="shared" si="2309"/>
        <v>0</v>
      </c>
      <c r="EM197" s="62">
        <f t="shared" si="2310"/>
        <v>0</v>
      </c>
      <c r="EN197" s="62">
        <f t="shared" si="2311"/>
        <v>0</v>
      </c>
      <c r="EO197" s="48">
        <f t="shared" si="2312"/>
        <v>0</v>
      </c>
      <c r="EP197" s="62">
        <f t="shared" si="2313"/>
        <v>0</v>
      </c>
      <c r="EQ197" s="62">
        <f t="shared" si="2313"/>
        <v>0</v>
      </c>
      <c r="ER197" s="62">
        <f t="shared" si="2313"/>
        <v>0</v>
      </c>
      <c r="ES197" s="62">
        <f t="shared" si="2313"/>
        <v>0</v>
      </c>
      <c r="ET197" s="62">
        <f t="shared" si="2313"/>
        <v>0</v>
      </c>
      <c r="EU197" s="62">
        <f t="shared" si="2313"/>
        <v>0</v>
      </c>
      <c r="EV197" s="31" t="s">
        <v>192</v>
      </c>
      <c r="EW197" s="103">
        <v>0</v>
      </c>
      <c r="EX197" s="31">
        <v>130</v>
      </c>
      <c r="EY197" s="31">
        <v>1.5</v>
      </c>
      <c r="FA197" s="31"/>
      <c r="FB197" s="119"/>
      <c r="FC197" s="119"/>
      <c r="FE197" s="137">
        <v>98.2</v>
      </c>
      <c r="FF197" s="137">
        <v>98.2</v>
      </c>
      <c r="FG197" s="137">
        <v>102.39</v>
      </c>
      <c r="FH197" s="106">
        <v>102.73</v>
      </c>
      <c r="FI197" s="107" t="b">
        <f t="shared" si="2314"/>
        <v>1</v>
      </c>
      <c r="FJ197" s="34"/>
      <c r="FK197" s="104" t="s">
        <v>196</v>
      </c>
      <c r="FL197" s="104" t="s">
        <v>587</v>
      </c>
      <c r="FM197" s="104">
        <v>0</v>
      </c>
      <c r="FN197" s="104">
        <v>0</v>
      </c>
      <c r="FO197" s="104">
        <v>0</v>
      </c>
      <c r="FP197" s="104"/>
      <c r="FQ197" s="104" t="s">
        <v>484</v>
      </c>
      <c r="FR197" s="103" t="b">
        <f t="shared" si="1819"/>
        <v>1</v>
      </c>
      <c r="FS197" s="103" t="b">
        <f t="shared" si="1820"/>
        <v>1</v>
      </c>
      <c r="FT197" s="103" t="b">
        <f t="shared" si="1821"/>
        <v>0</v>
      </c>
      <c r="FU197" s="103" t="b">
        <f t="shared" si="1822"/>
        <v>0</v>
      </c>
      <c r="FV197" s="103" t="b">
        <f t="shared" si="1823"/>
        <v>1</v>
      </c>
      <c r="FW197" s="103"/>
      <c r="FX197" s="120" t="b">
        <f t="shared" si="2315"/>
        <v>1</v>
      </c>
      <c r="FY197" s="104" t="s">
        <v>368</v>
      </c>
      <c r="FZ197" s="104" t="b">
        <f t="shared" si="2316"/>
        <v>1</v>
      </c>
      <c r="GA197" s="104">
        <v>0</v>
      </c>
      <c r="GB197" s="104">
        <v>0</v>
      </c>
      <c r="GD197" s="104" t="s">
        <v>368</v>
      </c>
      <c r="GE197" s="104">
        <v>0</v>
      </c>
      <c r="GF197" s="104" t="e">
        <v>#N/A</v>
      </c>
      <c r="GG197" s="104">
        <v>0</v>
      </c>
      <c r="GH197" s="104" t="b">
        <f t="shared" si="2317"/>
        <v>1</v>
      </c>
      <c r="GI197" s="8" t="b">
        <f t="shared" si="2318"/>
        <v>0</v>
      </c>
      <c r="GJ197" s="31" t="s">
        <v>203</v>
      </c>
    </row>
    <row r="198" spans="1:192" x14ac:dyDescent="0.25">
      <c r="A198" s="130">
        <v>84850</v>
      </c>
      <c r="B198" s="130">
        <v>656467</v>
      </c>
      <c r="C198" s="128" t="s">
        <v>491</v>
      </c>
      <c r="D198" s="130"/>
      <c r="E198" s="130" t="s">
        <v>588</v>
      </c>
      <c r="F198" s="109" t="s">
        <v>193</v>
      </c>
      <c r="G198" s="128"/>
      <c r="H198" s="130" t="s">
        <v>188</v>
      </c>
      <c r="I198" s="130" t="s">
        <v>493</v>
      </c>
      <c r="J198" s="130" t="s">
        <v>480</v>
      </c>
      <c r="K198" s="130"/>
      <c r="L198" s="130" t="s">
        <v>478</v>
      </c>
      <c r="M198" s="130"/>
      <c r="N198" s="111">
        <v>2425.9287466280221</v>
      </c>
      <c r="O198" s="111">
        <v>4133.1907466280227</v>
      </c>
      <c r="P198" s="111" t="str">
        <f t="shared" si="2267"/>
        <v>меньше мин</v>
      </c>
      <c r="Q198" s="95">
        <v>2964.0899705886841</v>
      </c>
      <c r="R198" s="95">
        <f t="shared" si="2268"/>
        <v>536944.89817214012</v>
      </c>
      <c r="S198" s="131">
        <v>2306.6900007724762</v>
      </c>
      <c r="T198" s="131">
        <v>419010.23864032031</v>
      </c>
      <c r="U198" s="131">
        <f t="shared" si="2269"/>
        <v>3</v>
      </c>
      <c r="V198" s="113">
        <f t="shared" si="2270"/>
        <v>1738.950021982193</v>
      </c>
      <c r="W198" s="113">
        <f t="shared" si="2271"/>
        <v>315010.79648207425</v>
      </c>
      <c r="X198" s="113">
        <f t="shared" si="2272"/>
        <v>2</v>
      </c>
      <c r="Y198" s="132"/>
      <c r="Z198" s="95">
        <v>1738.950021982193</v>
      </c>
      <c r="AA198" s="95">
        <v>0</v>
      </c>
      <c r="AB198" s="95">
        <v>0</v>
      </c>
      <c r="AC198" s="95">
        <v>0</v>
      </c>
      <c r="AD198" s="95">
        <v>0</v>
      </c>
      <c r="AE198" s="95">
        <f t="shared" si="2273"/>
        <v>0</v>
      </c>
      <c r="AF198" s="95">
        <f t="shared" si="2274"/>
        <v>0</v>
      </c>
      <c r="AG198" s="114">
        <v>0</v>
      </c>
      <c r="AH198" s="95">
        <f t="shared" si="2275"/>
        <v>1738.950021982193</v>
      </c>
      <c r="AI198" s="114">
        <f t="shared" si="2276"/>
        <v>315010.79648207425</v>
      </c>
      <c r="AJ198" s="133">
        <f t="shared" si="2277"/>
        <v>1875</v>
      </c>
      <c r="AK198" s="133">
        <f t="shared" si="2319"/>
        <v>5122</v>
      </c>
      <c r="AL198" s="133">
        <f t="shared" si="2278"/>
        <v>7441</v>
      </c>
      <c r="AM198" s="133">
        <f t="shared" si="2279"/>
        <v>11950.869999999999</v>
      </c>
      <c r="AN198" s="133">
        <f t="shared" si="2280"/>
        <v>34.742591973558888</v>
      </c>
      <c r="AO198" s="133" t="str">
        <f t="shared" si="2281"/>
        <v>&gt; 30 дней (до 60)</v>
      </c>
      <c r="AP198" s="29" t="s">
        <v>185</v>
      </c>
      <c r="AQ198" s="134" t="s">
        <v>186</v>
      </c>
      <c r="AR198" s="29" t="s">
        <v>185</v>
      </c>
      <c r="AS198" s="134" t="s">
        <v>190</v>
      </c>
      <c r="AT198" s="25" t="s">
        <v>185</v>
      </c>
      <c r="AU198" s="14"/>
      <c r="AV198" s="97" t="str">
        <f t="shared" si="2282"/>
        <v>0-02</v>
      </c>
      <c r="AW198" s="117">
        <f t="shared" si="2283"/>
        <v>0</v>
      </c>
      <c r="AX198" s="14"/>
      <c r="AY198" s="25">
        <f t="shared" si="2284"/>
        <v>0</v>
      </c>
      <c r="AZ198" s="130" t="s">
        <v>439</v>
      </c>
      <c r="BA198" s="26"/>
      <c r="BB198" s="26"/>
      <c r="BC198" s="27"/>
      <c r="BD198" s="28"/>
      <c r="BE198" s="29">
        <v>0</v>
      </c>
      <c r="BF198" s="32">
        <f t="shared" si="2285"/>
        <v>0</v>
      </c>
      <c r="BG198" s="32">
        <v>0</v>
      </c>
      <c r="BH198" s="32">
        <f t="shared" si="2286"/>
        <v>0</v>
      </c>
      <c r="BI198" s="135">
        <v>0</v>
      </c>
      <c r="BJ198" s="130">
        <v>0</v>
      </c>
      <c r="BK198" s="95">
        <v>1911.83</v>
      </c>
      <c r="BL198" s="95">
        <v>1751.35</v>
      </c>
      <c r="BM198" s="95">
        <v>1986.38</v>
      </c>
      <c r="BN198" s="95">
        <v>2077.1</v>
      </c>
      <c r="BO198" s="95">
        <v>2114.66</v>
      </c>
      <c r="BP198" s="95">
        <v>2109.5500000000002</v>
      </c>
      <c r="BQ198" s="133">
        <f t="shared" si="2287"/>
        <v>1991.8116666666665</v>
      </c>
      <c r="BR198" s="95">
        <f t="shared" si="2288"/>
        <v>1052.2599705886842</v>
      </c>
      <c r="BS198" s="133">
        <f t="shared" si="2320"/>
        <v>-699.09002941131575</v>
      </c>
      <c r="BT198" s="133">
        <f t="shared" si="2320"/>
        <v>-2685.4700294113159</v>
      </c>
      <c r="BU198" s="133">
        <f t="shared" si="2320"/>
        <v>-4762.5700294113158</v>
      </c>
      <c r="BV198" s="133">
        <f t="shared" si="2320"/>
        <v>-6877.2300294113156</v>
      </c>
      <c r="BW198" s="133">
        <f t="shared" si="2320"/>
        <v>-8986.7800294113149</v>
      </c>
      <c r="BX198" s="133">
        <f t="shared" ref="BX198:CO199" si="2328">BW198-$BQ198</f>
        <v>-10978.591696077981</v>
      </c>
      <c r="BY198" s="133">
        <f t="shared" si="2328"/>
        <v>-12970.403362744648</v>
      </c>
      <c r="BZ198" s="133">
        <f t="shared" si="2328"/>
        <v>-14962.215029411314</v>
      </c>
      <c r="CA198" s="133">
        <f t="shared" si="2328"/>
        <v>-16954.026696077981</v>
      </c>
      <c r="CB198" s="133">
        <f t="shared" si="2328"/>
        <v>-18945.838362744646</v>
      </c>
      <c r="CC198" s="133">
        <f t="shared" si="2328"/>
        <v>-20937.650029411314</v>
      </c>
      <c r="CD198" s="133">
        <f t="shared" si="2328"/>
        <v>-22929.461696077982</v>
      </c>
      <c r="CE198" s="133">
        <f t="shared" si="2328"/>
        <v>-24921.273362744651</v>
      </c>
      <c r="CF198" s="133">
        <f t="shared" si="2328"/>
        <v>-26913.085029411319</v>
      </c>
      <c r="CG198" s="133">
        <f t="shared" si="2328"/>
        <v>-28904.896696077987</v>
      </c>
      <c r="CH198" s="133">
        <f t="shared" si="2328"/>
        <v>-30896.708362744655</v>
      </c>
      <c r="CI198" s="133">
        <f t="shared" si="2328"/>
        <v>-32888.520029411324</v>
      </c>
      <c r="CJ198" s="133">
        <f t="shared" si="2328"/>
        <v>-34880.331696077992</v>
      </c>
      <c r="CK198" s="133">
        <f t="shared" si="2328"/>
        <v>-36872.14336274466</v>
      </c>
      <c r="CL198" s="133">
        <f t="shared" si="2328"/>
        <v>-38863.955029411329</v>
      </c>
      <c r="CM198" s="133">
        <f t="shared" si="2328"/>
        <v>-40855.766696077997</v>
      </c>
      <c r="CN198" s="133">
        <f t="shared" si="2328"/>
        <v>-42847.578362744665</v>
      </c>
      <c r="CO198" s="133">
        <f t="shared" si="2328"/>
        <v>-44839.390029411334</v>
      </c>
      <c r="CP198" s="100">
        <v>394</v>
      </c>
      <c r="CQ198" s="100">
        <v>1107</v>
      </c>
      <c r="CR198" s="100">
        <v>818</v>
      </c>
      <c r="CS198" s="100">
        <v>1780</v>
      </c>
      <c r="CT198" s="100">
        <v>1467</v>
      </c>
      <c r="CU198" s="100">
        <v>1875</v>
      </c>
      <c r="CV198" s="121">
        <f t="shared" si="2290"/>
        <v>1240.1666666666667</v>
      </c>
      <c r="CW198">
        <v>0</v>
      </c>
      <c r="CX198">
        <v>0</v>
      </c>
      <c r="CY198" s="4">
        <v>0</v>
      </c>
      <c r="CZ198" s="4">
        <v>0</v>
      </c>
      <c r="DA198" s="136">
        <f t="shared" si="2322"/>
        <v>0</v>
      </c>
      <c r="DB198" s="4">
        <f t="shared" si="2323"/>
        <v>0</v>
      </c>
      <c r="DC198" s="4">
        <f t="shared" si="2324"/>
        <v>0</v>
      </c>
      <c r="DD198" s="136">
        <f t="shared" si="2325"/>
        <v>0</v>
      </c>
      <c r="DE198" s="31">
        <v>0</v>
      </c>
      <c r="DF198" s="31">
        <v>45</v>
      </c>
      <c r="DG198" s="31">
        <v>1800</v>
      </c>
      <c r="DH198" s="48">
        <f t="shared" si="2291"/>
        <v>2</v>
      </c>
      <c r="DI198" s="62">
        <v>1106.444</v>
      </c>
      <c r="DJ198" s="62">
        <v>201177.69099999999</v>
      </c>
      <c r="DK198" s="48">
        <f t="shared" si="2292"/>
        <v>2</v>
      </c>
      <c r="DL198" s="62">
        <v>1107.29</v>
      </c>
      <c r="DM198" s="62">
        <v>201727.61564949458</v>
      </c>
      <c r="DN198" s="62">
        <v>1571.5720000000001</v>
      </c>
      <c r="DO198" s="62">
        <v>291265.99300000002</v>
      </c>
      <c r="DP198" s="48">
        <f t="shared" si="2293"/>
        <v>2</v>
      </c>
      <c r="DQ198" s="62">
        <v>817.8399999999998</v>
      </c>
      <c r="DR198" s="62">
        <v>151732.95903207222</v>
      </c>
      <c r="DS198" s="62">
        <v>2759.2539999999999</v>
      </c>
      <c r="DT198" s="62">
        <v>512816.17800000001</v>
      </c>
      <c r="DU198" s="48">
        <f t="shared" si="2294"/>
        <v>4</v>
      </c>
      <c r="DV198" s="62">
        <v>1779.7399999999991</v>
      </c>
      <c r="DW198" s="62">
        <v>330193.15059091535</v>
      </c>
      <c r="DX198" s="62">
        <f t="shared" si="2295"/>
        <v>2867.7449999999999</v>
      </c>
      <c r="DY198" s="62">
        <f t="shared" si="2296"/>
        <v>519492.00675</v>
      </c>
      <c r="DZ198" s="48">
        <f t="shared" si="2297"/>
        <v>4</v>
      </c>
      <c r="EA198" s="62">
        <f t="shared" si="2298"/>
        <v>2627.0250000000001</v>
      </c>
      <c r="EB198" s="62">
        <f t="shared" si="2299"/>
        <v>475885.57875000004</v>
      </c>
      <c r="EC198" s="48">
        <f t="shared" si="2300"/>
        <v>3</v>
      </c>
      <c r="ED198" s="62">
        <f t="shared" si="2301"/>
        <v>2979.57</v>
      </c>
      <c r="EE198" s="62">
        <f t="shared" si="2302"/>
        <v>539749.10550000006</v>
      </c>
      <c r="EF198" s="48">
        <f t="shared" si="2303"/>
        <v>4</v>
      </c>
      <c r="EG198" s="62">
        <f t="shared" si="2304"/>
        <v>3115.65</v>
      </c>
      <c r="EH198" s="62">
        <f t="shared" si="2305"/>
        <v>564399.99750000006</v>
      </c>
      <c r="EI198" s="48">
        <f t="shared" si="2306"/>
        <v>4</v>
      </c>
      <c r="EJ198" s="62">
        <f t="shared" si="2307"/>
        <v>3171.99</v>
      </c>
      <c r="EK198" s="62">
        <f t="shared" si="2308"/>
        <v>574605.98849999998</v>
      </c>
      <c r="EL198" s="48">
        <f t="shared" si="2309"/>
        <v>4</v>
      </c>
      <c r="EM198" s="62">
        <f t="shared" si="2310"/>
        <v>3164.3250000000003</v>
      </c>
      <c r="EN198" s="62">
        <f t="shared" si="2311"/>
        <v>573217.47375000012</v>
      </c>
      <c r="EO198" s="48">
        <f t="shared" si="2312"/>
        <v>4</v>
      </c>
      <c r="EP198" s="62">
        <f t="shared" ref="EP198:ER203" si="2329">BK198*$FH198</f>
        <v>346328.00449999998</v>
      </c>
      <c r="EQ198" s="62">
        <f t="shared" si="2329"/>
        <v>317257.05249999999</v>
      </c>
      <c r="ER198" s="62">
        <f t="shared" si="2329"/>
        <v>359832.73700000002</v>
      </c>
      <c r="ES198" s="62">
        <f t="shared" ref="ES198:EU203" si="2330">BN198*$FH198</f>
        <v>376266.66499999998</v>
      </c>
      <c r="ET198" s="62">
        <f t="shared" si="2330"/>
        <v>383070.65899999999</v>
      </c>
      <c r="EU198" s="62">
        <f t="shared" si="2330"/>
        <v>382144.98250000004</v>
      </c>
      <c r="EV198" s="31" t="s">
        <v>192</v>
      </c>
      <c r="EW198" s="103">
        <v>0</v>
      </c>
      <c r="EX198" s="31">
        <v>900</v>
      </c>
      <c r="EY198" s="31">
        <v>1</v>
      </c>
      <c r="FA198" s="31"/>
      <c r="FB198" s="119"/>
      <c r="FC198" s="119"/>
      <c r="FE198" s="137">
        <v>182.6</v>
      </c>
      <c r="FF198" s="137">
        <v>181.65</v>
      </c>
      <c r="FG198" s="137">
        <v>182.02</v>
      </c>
      <c r="FH198" s="106">
        <v>181.15</v>
      </c>
      <c r="FI198" s="107" t="b">
        <f t="shared" si="2314"/>
        <v>1</v>
      </c>
      <c r="FJ198" s="34"/>
      <c r="FK198" s="104">
        <v>0</v>
      </c>
      <c r="FL198" s="104">
        <v>0</v>
      </c>
      <c r="FM198" s="104">
        <v>0</v>
      </c>
      <c r="FN198" s="104">
        <v>0</v>
      </c>
      <c r="FO198" s="104">
        <v>0</v>
      </c>
      <c r="FP198" s="104"/>
      <c r="FQ198" s="104">
        <v>0</v>
      </c>
      <c r="FR198" s="103" t="b">
        <f t="shared" si="1819"/>
        <v>0</v>
      </c>
      <c r="FS198" s="103" t="b">
        <f t="shared" si="1820"/>
        <v>0</v>
      </c>
      <c r="FT198" s="103" t="b">
        <f t="shared" si="1821"/>
        <v>0</v>
      </c>
      <c r="FU198" s="103" t="b">
        <f t="shared" si="1822"/>
        <v>0</v>
      </c>
      <c r="FV198" s="103" t="b">
        <f t="shared" si="1823"/>
        <v>1</v>
      </c>
      <c r="FW198" s="103"/>
      <c r="FX198" s="120" t="b">
        <f t="shared" si="2315"/>
        <v>1</v>
      </c>
      <c r="FY198" s="104" t="s">
        <v>491</v>
      </c>
      <c r="FZ198" s="104" t="b">
        <f t="shared" si="2316"/>
        <v>1</v>
      </c>
      <c r="GA198" s="104">
        <v>0</v>
      </c>
      <c r="GB198" s="104" t="s">
        <v>193</v>
      </c>
      <c r="GD198" s="104" t="s">
        <v>491</v>
      </c>
      <c r="GE198" s="104">
        <v>0</v>
      </c>
      <c r="GF198" s="104" t="e">
        <v>#N/A</v>
      </c>
      <c r="GG198" s="104">
        <v>0</v>
      </c>
      <c r="GH198" s="104" t="b">
        <f t="shared" si="2317"/>
        <v>1</v>
      </c>
      <c r="GI198" s="8" t="b">
        <f t="shared" si="2318"/>
        <v>0</v>
      </c>
      <c r="GJ198" s="31" t="s">
        <v>203</v>
      </c>
    </row>
    <row r="199" spans="1:192" hidden="1" x14ac:dyDescent="0.25">
      <c r="A199" s="138">
        <v>168027</v>
      </c>
      <c r="B199" s="138">
        <v>0</v>
      </c>
      <c r="C199" s="128" t="s">
        <v>368</v>
      </c>
      <c r="D199" s="130"/>
      <c r="E199" s="138" t="s">
        <v>589</v>
      </c>
      <c r="F199" s="124" t="s">
        <v>207</v>
      </c>
      <c r="G199" s="128"/>
      <c r="H199" s="138" t="s">
        <v>227</v>
      </c>
      <c r="I199" s="130" t="s">
        <v>292</v>
      </c>
      <c r="J199" s="138" t="s">
        <v>259</v>
      </c>
      <c r="K199" s="138"/>
      <c r="L199" s="130">
        <v>0</v>
      </c>
      <c r="M199" s="138"/>
      <c r="N199" s="125">
        <v>0</v>
      </c>
      <c r="O199" s="125">
        <v>0</v>
      </c>
      <c r="P199" s="125" t="str">
        <f t="shared" si="2267"/>
        <v>нет минмакс</v>
      </c>
      <c r="Q199" s="95">
        <v>12710</v>
      </c>
      <c r="R199" s="95">
        <f t="shared" si="2268"/>
        <v>126972.90000000001</v>
      </c>
      <c r="S199" s="114">
        <v>44564</v>
      </c>
      <c r="T199" s="114">
        <v>443411.8</v>
      </c>
      <c r="U199" s="131">
        <f t="shared" si="2269"/>
        <v>47</v>
      </c>
      <c r="V199" s="115">
        <f t="shared" si="2270"/>
        <v>12545</v>
      </c>
      <c r="W199" s="115">
        <f t="shared" si="2271"/>
        <v>125324.55</v>
      </c>
      <c r="X199" s="115">
        <f t="shared" si="2272"/>
        <v>14</v>
      </c>
      <c r="Y199" s="132"/>
      <c r="Z199" s="95">
        <v>12545</v>
      </c>
      <c r="AA199" s="115">
        <v>0</v>
      </c>
      <c r="AB199" s="115">
        <v>0</v>
      </c>
      <c r="AC199" s="95">
        <v>0</v>
      </c>
      <c r="AD199" s="95">
        <v>0</v>
      </c>
      <c r="AE199" s="95">
        <f t="shared" si="2273"/>
        <v>0</v>
      </c>
      <c r="AF199" s="95">
        <f t="shared" si="2274"/>
        <v>0</v>
      </c>
      <c r="AG199" s="114">
        <v>0</v>
      </c>
      <c r="AH199" s="95">
        <f t="shared" si="2275"/>
        <v>12545</v>
      </c>
      <c r="AI199" s="114">
        <f t="shared" si="2276"/>
        <v>125324.55</v>
      </c>
      <c r="AJ199" s="114">
        <f t="shared" si="2277"/>
        <v>14034</v>
      </c>
      <c r="AK199" s="114">
        <f t="shared" si="2319"/>
        <v>34314</v>
      </c>
      <c r="AL199" s="114">
        <f t="shared" si="2278"/>
        <v>53816</v>
      </c>
      <c r="AM199" s="114">
        <f t="shared" si="2279"/>
        <v>88099</v>
      </c>
      <c r="AN199" s="133">
        <f t="shared" si="2280"/>
        <v>91.051203759407031</v>
      </c>
      <c r="AO199" s="133" t="str">
        <f t="shared" si="2281"/>
        <v>&gt; 90 дней (до 120)</v>
      </c>
      <c r="AP199" s="139" t="s">
        <v>185</v>
      </c>
      <c r="AQ199" s="134" t="s">
        <v>198</v>
      </c>
      <c r="AR199" s="138" t="s">
        <v>185</v>
      </c>
      <c r="AS199" s="134" t="s">
        <v>190</v>
      </c>
      <c r="AT199" s="115" t="s">
        <v>185</v>
      </c>
      <c r="AU199" s="138"/>
      <c r="AV199" s="97" t="str">
        <f t="shared" si="2282"/>
        <v>0-01</v>
      </c>
      <c r="AW199" s="126">
        <f t="shared" si="2283"/>
        <v>0</v>
      </c>
      <c r="AX199" s="138"/>
      <c r="AY199" s="115">
        <f t="shared" si="2284"/>
        <v>0</v>
      </c>
      <c r="AZ199" s="130" t="s">
        <v>439</v>
      </c>
      <c r="BA199" s="129" t="s">
        <v>187</v>
      </c>
      <c r="BB199" s="129" t="s">
        <v>187</v>
      </c>
      <c r="BC199" s="140" t="s">
        <v>187</v>
      </c>
      <c r="BD199" s="139" t="s">
        <v>187</v>
      </c>
      <c r="BE199" s="29">
        <v>0</v>
      </c>
      <c r="BF199" s="32">
        <f t="shared" si="2285"/>
        <v>0</v>
      </c>
      <c r="BG199" s="32">
        <v>0</v>
      </c>
      <c r="BH199" s="32">
        <f t="shared" si="2286"/>
        <v>0</v>
      </c>
      <c r="BI199" s="99">
        <v>0</v>
      </c>
      <c r="BJ199" s="130" t="s">
        <v>187</v>
      </c>
      <c r="BK199" s="95">
        <v>16200</v>
      </c>
      <c r="BL199" s="95">
        <v>27000</v>
      </c>
      <c r="BM199" s="95">
        <v>16200</v>
      </c>
      <c r="BN199" s="95">
        <v>16899</v>
      </c>
      <c r="BO199" s="95">
        <v>5400</v>
      </c>
      <c r="BP199" s="95">
        <v>6400</v>
      </c>
      <c r="BQ199" s="133">
        <f t="shared" si="2287"/>
        <v>14683.166666666666</v>
      </c>
      <c r="BR199" s="95">
        <f t="shared" si="2288"/>
        <v>-3490</v>
      </c>
      <c r="BS199" s="133">
        <f t="shared" ref="BS199:BW204" si="2331">BR199-BL199</f>
        <v>-30490</v>
      </c>
      <c r="BT199" s="133">
        <f t="shared" si="2331"/>
        <v>-46690</v>
      </c>
      <c r="BU199" s="133">
        <f t="shared" si="2331"/>
        <v>-63589</v>
      </c>
      <c r="BV199" s="133">
        <f t="shared" si="2331"/>
        <v>-68989</v>
      </c>
      <c r="BW199" s="133">
        <f t="shared" si="2331"/>
        <v>-75389</v>
      </c>
      <c r="BX199" s="133">
        <f t="shared" si="2328"/>
        <v>-90072.166666666672</v>
      </c>
      <c r="BY199" s="133">
        <f t="shared" si="2328"/>
        <v>-104755.33333333334</v>
      </c>
      <c r="BZ199" s="133">
        <f t="shared" si="2328"/>
        <v>-119438.50000000001</v>
      </c>
      <c r="CA199" s="133">
        <f t="shared" si="2328"/>
        <v>-134121.66666666669</v>
      </c>
      <c r="CB199" s="133">
        <f t="shared" si="2328"/>
        <v>-148804.83333333334</v>
      </c>
      <c r="CC199" s="133">
        <f t="shared" si="2328"/>
        <v>-163488</v>
      </c>
      <c r="CD199" s="133">
        <f t="shared" si="2328"/>
        <v>-178171.16666666666</v>
      </c>
      <c r="CE199" s="133">
        <f t="shared" si="2328"/>
        <v>-192854.33333333331</v>
      </c>
      <c r="CF199" s="133">
        <f t="shared" si="2328"/>
        <v>-207537.49999999997</v>
      </c>
      <c r="CG199" s="133">
        <f t="shared" si="2328"/>
        <v>-222220.66666666663</v>
      </c>
      <c r="CH199" s="133">
        <f t="shared" si="2328"/>
        <v>-236903.83333333328</v>
      </c>
      <c r="CI199" s="133">
        <f t="shared" si="2328"/>
        <v>-251586.99999999994</v>
      </c>
      <c r="CJ199" s="133">
        <f t="shared" si="2328"/>
        <v>-266270.16666666663</v>
      </c>
      <c r="CK199" s="133">
        <f t="shared" si="2328"/>
        <v>-280953.33333333331</v>
      </c>
      <c r="CL199" s="133">
        <f t="shared" si="2328"/>
        <v>-295636.5</v>
      </c>
      <c r="CM199" s="133">
        <f t="shared" si="2328"/>
        <v>-310319.66666666669</v>
      </c>
      <c r="CN199" s="133">
        <f t="shared" si="2328"/>
        <v>-325002.83333333337</v>
      </c>
      <c r="CO199" s="133">
        <f t="shared" si="2328"/>
        <v>-339686.00000000006</v>
      </c>
      <c r="CP199" s="100">
        <v>4044</v>
      </c>
      <c r="CQ199" s="100">
        <v>8160</v>
      </c>
      <c r="CR199" s="100">
        <v>7298</v>
      </c>
      <c r="CS199" s="100">
        <v>2460</v>
      </c>
      <c r="CT199" s="100">
        <v>17820</v>
      </c>
      <c r="CU199" s="100">
        <v>14034</v>
      </c>
      <c r="CV199" s="121">
        <f t="shared" si="2290"/>
        <v>8969.3333333333339</v>
      </c>
      <c r="CW199" t="s">
        <v>187</v>
      </c>
      <c r="CX199" t="s">
        <v>187</v>
      </c>
      <c r="CY199" s="4">
        <v>0</v>
      </c>
      <c r="CZ199" s="4">
        <v>0</v>
      </c>
      <c r="DA199" s="136">
        <f t="shared" ref="DA199:DA207" si="2332">IFERROR(CZ199/CY199,0)</f>
        <v>0</v>
      </c>
      <c r="DB199" s="4">
        <f t="shared" ref="DB199:DB207" si="2333">CY199*FH199</f>
        <v>0</v>
      </c>
      <c r="DC199" s="4">
        <f t="shared" ref="DC199:DC207" si="2334">CZ199*FH199</f>
        <v>0</v>
      </c>
      <c r="DD199" s="136">
        <f t="shared" ref="DD199:DD207" si="2335">IFERROR(DC199/DB199,0)</f>
        <v>0</v>
      </c>
      <c r="DE199" s="31">
        <v>0</v>
      </c>
      <c r="DG199" s="31">
        <v>0</v>
      </c>
      <c r="DH199" s="48">
        <f t="shared" si="2291"/>
        <v>0</v>
      </c>
      <c r="DI199" s="62">
        <v>20308.612999999998</v>
      </c>
      <c r="DJ199" s="62">
        <v>189116.13099999996</v>
      </c>
      <c r="DK199" s="48">
        <f t="shared" si="2292"/>
        <v>22</v>
      </c>
      <c r="DL199" s="62">
        <v>8160</v>
      </c>
      <c r="DM199" s="62">
        <v>75986.864818181813</v>
      </c>
      <c r="DN199" s="62">
        <v>12084.356</v>
      </c>
      <c r="DO199" s="62">
        <v>112530.91399999999</v>
      </c>
      <c r="DP199" s="48">
        <f t="shared" si="2293"/>
        <v>13</v>
      </c>
      <c r="DQ199" s="62">
        <v>7319</v>
      </c>
      <c r="DR199" s="62">
        <v>68155.364767426421</v>
      </c>
      <c r="DS199" s="62">
        <v>18862.902999999998</v>
      </c>
      <c r="DT199" s="62">
        <v>176080.43900000001</v>
      </c>
      <c r="DU199" s="48">
        <f t="shared" si="2294"/>
        <v>20</v>
      </c>
      <c r="DV199" s="62">
        <v>2460</v>
      </c>
      <c r="DW199" s="62">
        <v>22907.800647887321</v>
      </c>
      <c r="DX199" s="62">
        <f t="shared" si="2295"/>
        <v>0</v>
      </c>
      <c r="DY199" s="62">
        <f t="shared" si="2296"/>
        <v>0</v>
      </c>
      <c r="DZ199" s="48">
        <f t="shared" si="2297"/>
        <v>0</v>
      </c>
      <c r="EA199" s="62">
        <f t="shared" si="2298"/>
        <v>0</v>
      </c>
      <c r="EB199" s="62">
        <f t="shared" si="2299"/>
        <v>0</v>
      </c>
      <c r="EC199" s="48">
        <f t="shared" si="2300"/>
        <v>0</v>
      </c>
      <c r="ED199" s="62">
        <f t="shared" si="2301"/>
        <v>0</v>
      </c>
      <c r="EE199" s="62">
        <f t="shared" si="2302"/>
        <v>0</v>
      </c>
      <c r="EF199" s="48">
        <f t="shared" si="2303"/>
        <v>0</v>
      </c>
      <c r="EG199" s="62">
        <f t="shared" si="2304"/>
        <v>0</v>
      </c>
      <c r="EH199" s="62">
        <f t="shared" si="2305"/>
        <v>0</v>
      </c>
      <c r="EI199" s="48">
        <f t="shared" si="2306"/>
        <v>0</v>
      </c>
      <c r="EJ199" s="62">
        <f t="shared" si="2307"/>
        <v>0</v>
      </c>
      <c r="EK199" s="62">
        <f t="shared" si="2308"/>
        <v>0</v>
      </c>
      <c r="EL199" s="48">
        <f t="shared" si="2309"/>
        <v>0</v>
      </c>
      <c r="EM199" s="62">
        <f t="shared" si="2310"/>
        <v>0</v>
      </c>
      <c r="EN199" s="62">
        <f t="shared" si="2311"/>
        <v>0</v>
      </c>
      <c r="EO199" s="48">
        <f t="shared" si="2312"/>
        <v>0</v>
      </c>
      <c r="EP199" s="62">
        <f t="shared" si="2329"/>
        <v>161838</v>
      </c>
      <c r="EQ199" s="62">
        <f t="shared" si="2329"/>
        <v>269730</v>
      </c>
      <c r="ER199" s="62">
        <f t="shared" si="2329"/>
        <v>161838</v>
      </c>
      <c r="ES199" s="62">
        <f t="shared" si="2330"/>
        <v>168821.01</v>
      </c>
      <c r="ET199" s="62">
        <f t="shared" si="2330"/>
        <v>53946</v>
      </c>
      <c r="EU199" s="62">
        <f t="shared" si="2330"/>
        <v>63936</v>
      </c>
      <c r="EV199" s="31" t="s">
        <v>192</v>
      </c>
      <c r="EW199" s="103">
        <v>0</v>
      </c>
      <c r="EX199" s="31">
        <v>960</v>
      </c>
      <c r="EY199" s="31">
        <v>1</v>
      </c>
      <c r="FA199" s="31"/>
      <c r="FB199" s="119"/>
      <c r="FC199" s="119"/>
      <c r="FE199" s="137">
        <v>9.31</v>
      </c>
      <c r="FF199" s="137">
        <v>9.9499999999999993</v>
      </c>
      <c r="FG199" s="137">
        <v>9.8800000000000008</v>
      </c>
      <c r="FH199" s="106">
        <v>9.99</v>
      </c>
      <c r="FI199" s="107" t="b">
        <f t="shared" si="2314"/>
        <v>1</v>
      </c>
      <c r="FJ199" s="34"/>
      <c r="FK199" s="104" t="s">
        <v>187</v>
      </c>
      <c r="FL199" s="104" t="s">
        <v>187</v>
      </c>
      <c r="FM199" s="104" t="s">
        <v>187</v>
      </c>
      <c r="FN199" s="104" t="s">
        <v>187</v>
      </c>
      <c r="FO199" s="104">
        <v>0</v>
      </c>
      <c r="FP199" s="104"/>
      <c r="FQ199" s="104">
        <v>0</v>
      </c>
      <c r="FR199" s="120" t="b">
        <f t="shared" ref="FR199:FR262" si="2336">EXACT(FK199,BA199)</f>
        <v>1</v>
      </c>
      <c r="FS199" s="120" t="b">
        <f t="shared" ref="FS199:FS262" si="2337">EXACT(FL199,BB199)</f>
        <v>1</v>
      </c>
      <c r="FT199" s="120" t="b">
        <f t="shared" ref="FT199:FT262" si="2338">EXACT(FM199,BC199)</f>
        <v>1</v>
      </c>
      <c r="FU199" s="120" t="b">
        <f t="shared" ref="FU199:FU262" si="2339">EXACT(FN199,BD199)</f>
        <v>1</v>
      </c>
      <c r="FV199" s="120" t="b">
        <f t="shared" ref="FV199:FV262" si="2340">EXACT(FO199,BE199)</f>
        <v>1</v>
      </c>
      <c r="FW199" s="120"/>
      <c r="FX199" s="120" t="b">
        <f t="shared" si="2315"/>
        <v>1</v>
      </c>
      <c r="FY199" s="104" t="s">
        <v>368</v>
      </c>
      <c r="FZ199" s="104" t="b">
        <f t="shared" si="2316"/>
        <v>1</v>
      </c>
      <c r="GA199" s="120">
        <v>0</v>
      </c>
      <c r="GB199" s="120" t="s">
        <v>207</v>
      </c>
      <c r="GC199" s="8"/>
      <c r="GD199" s="104" t="s">
        <v>368</v>
      </c>
      <c r="GE199" s="104">
        <v>0</v>
      </c>
      <c r="GF199" s="104" t="e">
        <v>#N/A</v>
      </c>
      <c r="GG199" s="104">
        <v>0</v>
      </c>
      <c r="GH199" s="120" t="b">
        <f t="shared" si="2317"/>
        <v>1</v>
      </c>
      <c r="GI199" s="8" t="b">
        <f t="shared" si="2318"/>
        <v>0</v>
      </c>
      <c r="GJ199" s="31" t="s">
        <v>203</v>
      </c>
    </row>
    <row r="200" spans="1:192" hidden="1" x14ac:dyDescent="0.25">
      <c r="A200" s="130">
        <v>3130</v>
      </c>
      <c r="B200" s="130">
        <v>978749</v>
      </c>
      <c r="C200" s="128" t="s">
        <v>368</v>
      </c>
      <c r="D200" s="130"/>
      <c r="E200" s="130" t="s">
        <v>590</v>
      </c>
      <c r="F200" s="109" t="s">
        <v>193</v>
      </c>
      <c r="G200" s="128"/>
      <c r="H200" s="130" t="s">
        <v>188</v>
      </c>
      <c r="I200" s="130" t="s">
        <v>544</v>
      </c>
      <c r="J200" s="130" t="s">
        <v>483</v>
      </c>
      <c r="K200" s="130"/>
      <c r="L200" s="130">
        <v>0</v>
      </c>
      <c r="M200" s="130"/>
      <c r="N200" s="111">
        <v>499075.87503974169</v>
      </c>
      <c r="O200" s="111">
        <v>1100247.4750397417</v>
      </c>
      <c r="P200" s="111" t="str">
        <f t="shared" ref="P200:P208" si="2341">IF(AND(N200=0,O200=0),"нет минмакс",IF((S200-N200)&lt;0,"меньше мин",IF((S200-O200)&gt;0,"больше макс","в диапазоне")))</f>
        <v>больше макс</v>
      </c>
      <c r="Q200" s="95">
        <v>2141539</v>
      </c>
      <c r="R200" s="95">
        <f t="shared" ref="R200:R208" si="2342">Q200*FH200</f>
        <v>1177846.4500000002</v>
      </c>
      <c r="S200" s="131">
        <v>1110765</v>
      </c>
      <c r="T200" s="131">
        <v>588705.45000000007</v>
      </c>
      <c r="U200" s="131">
        <f t="shared" ref="U200:U208" si="2343">IFERROR(ROUNDUP(S200/$EX200,0)*$EY200,0)</f>
        <v>2</v>
      </c>
      <c r="V200" s="113">
        <f t="shared" ref="V200:V208" si="2344">SUM(Z200:AD200)</f>
        <v>2993514</v>
      </c>
      <c r="W200" s="113">
        <f t="shared" ref="W200:W208" si="2345">V200*FH200</f>
        <v>1646432.7000000002</v>
      </c>
      <c r="X200" s="113">
        <f t="shared" ref="X200:X208" si="2346">IFERROR(ROUNDUP(V200/$EX200,0)*$EY200,0)</f>
        <v>4</v>
      </c>
      <c r="Y200" s="132"/>
      <c r="Z200" s="95">
        <v>2993514</v>
      </c>
      <c r="AA200" s="95">
        <v>0</v>
      </c>
      <c r="AB200" s="95">
        <v>0</v>
      </c>
      <c r="AC200" s="95">
        <v>0</v>
      </c>
      <c r="AD200" s="95">
        <v>0</v>
      </c>
      <c r="AE200" s="95">
        <f t="shared" ref="AE200:AE208" si="2347">AA200*FH200</f>
        <v>0</v>
      </c>
      <c r="AF200" s="95">
        <f t="shared" ref="AF200:AF208" si="2348">AB200*FH200</f>
        <v>0</v>
      </c>
      <c r="AG200" s="114">
        <v>0</v>
      </c>
      <c r="AH200" s="95">
        <f t="shared" ref="AH200:AH208" si="2349">V200-AG200</f>
        <v>2993514</v>
      </c>
      <c r="AI200" s="114">
        <f t="shared" ref="AI200:AI208" si="2350">IF(AH200&gt;0,AH200*FH200,0)</f>
        <v>1646432.7000000002</v>
      </c>
      <c r="AJ200" s="133">
        <f t="shared" ref="AJ200:AJ208" si="2351">CU200</f>
        <v>677782</v>
      </c>
      <c r="AK200" s="133">
        <f t="shared" ref="AK200:AK208" si="2352">SUM(CS200:CU200)</f>
        <v>2286662</v>
      </c>
      <c r="AL200" s="133">
        <f t="shared" ref="AL200:AL208" si="2353">SUM(CP200:CU200)</f>
        <v>5132467</v>
      </c>
      <c r="AM200" s="133">
        <f t="shared" ref="AM200:AM208" si="2354">SUM(BK200:BP200)</f>
        <v>7460913</v>
      </c>
      <c r="AN200" s="133">
        <f t="shared" ref="AN200:AN208" si="2355">IFERROR(S200/BQ200*30,"нет оборота")</f>
        <v>26.798020563971193</v>
      </c>
      <c r="AO200" s="133" t="str">
        <f t="shared" ref="AO200:AO208" si="2356">IF(S200=0,"нет остатка",IF(AN200="нет оборота","нет плана",IF(AN200&lt;30,"&lt; 30 дней",IF(AND(AN200&gt;=30,AN200&lt;60),"&gt; 30 дней (до 60)",IF(AND(AN200&gt;=60,AN200&lt;70),"&gt; 60 дней (до 70)",IF(AND(AN200&gt;=70,AN200&lt;80),"&gt; 70 дней (до 80)",IF(AND(AN200&gt;=80,AN200&lt;90),"&gt; 80 дней (до 90)",IF(AND(AN200&gt;=90,AN200&lt;120),"&gt; 90 дней (до 120)",IF(AN200&gt;=120,"&gt; 120 дней")))))))))</f>
        <v>&lt; 30 дней</v>
      </c>
      <c r="AP200" s="29" t="s">
        <v>185</v>
      </c>
      <c r="AQ200" s="134" t="s">
        <v>190</v>
      </c>
      <c r="AR200" s="29" t="s">
        <v>185</v>
      </c>
      <c r="AS200" s="134" t="s">
        <v>190</v>
      </c>
      <c r="AT200" s="25" t="s">
        <v>185</v>
      </c>
      <c r="AU200" s="14"/>
      <c r="AV200" s="97" t="str">
        <f t="shared" ref="AV200:AV208" si="2357">IF(V200=0,"нет остатка",IF(SUM(BK200:BP200)=0,"Нет планов",IF(BR200&lt;=0,"0-01",IF(BS200&lt;=0,"0-02",IF(BT200&lt;=0,"0-03",IF(BU200&lt;=0,"0-04",IF(BV200&lt;=0,"0-05",IF(BW200&lt;=0,"0-06",IF(BX200&lt;=0,"0-07",IF(BY200&lt;=0,"0-08",IF(BZ200&lt;=0,"0-09",IF(CA200&lt;=0,"0-10",IF(CB200&lt;=0,"0-11",IF(CC200&lt;=0,"0-12",IF(CD200&lt;=0,"0-13",IF(CE200&lt;=0,"0-14",IF(CF200&lt;=0,"0-15",IF(CG200&lt;=0,"0-16",IF(CH200&lt;=0,"0-17",IF(CI200&lt;=0,"0-18",IF(CJ200&lt;=0,"0-19",IF(CK200&lt;=0,"0-20",IF(CL200&lt;=0,"0-21",IF(CM200&lt;=0,"0-22",IF(CN200&lt;=0,"0-23",IF(CO200&lt;=0,"0-24","0-25 более 24"))))))))))))))))))))))))))</f>
        <v>0-03</v>
      </c>
      <c r="AW200" s="117">
        <f t="shared" ref="AW200:AW208" si="2358">IF(AT200="Да",W200,0)</f>
        <v>0</v>
      </c>
      <c r="AX200" s="14"/>
      <c r="AY200" s="25">
        <f t="shared" ref="AY200:AY208" si="2359">IF(AX200&gt;6,W200,0)</f>
        <v>0</v>
      </c>
      <c r="AZ200" s="130" t="s">
        <v>439</v>
      </c>
      <c r="BA200" s="26"/>
      <c r="BB200" s="26" t="s">
        <v>591</v>
      </c>
      <c r="BC200" s="27"/>
      <c r="BD200" s="28"/>
      <c r="BE200" s="29">
        <v>0</v>
      </c>
      <c r="BF200" s="32">
        <f t="shared" ref="BF200:BF208" si="2360">BE200*FH200</f>
        <v>0</v>
      </c>
      <c r="BG200" s="32">
        <v>0</v>
      </c>
      <c r="BH200" s="32">
        <f t="shared" ref="BH200:BH208" si="2361">BG200*FH200</f>
        <v>0</v>
      </c>
      <c r="BI200" s="135">
        <v>0</v>
      </c>
      <c r="BJ200" s="130">
        <v>0</v>
      </c>
      <c r="BK200" s="95">
        <v>855257</v>
      </c>
      <c r="BL200" s="95">
        <v>1897180</v>
      </c>
      <c r="BM200" s="95">
        <v>1305931</v>
      </c>
      <c r="BN200" s="95">
        <v>1149922</v>
      </c>
      <c r="BO200" s="95">
        <v>1114376</v>
      </c>
      <c r="BP200" s="95">
        <v>1138247</v>
      </c>
      <c r="BQ200" s="133">
        <f t="shared" ref="BQ200:BQ208" si="2362">IF(COUNTIF(BK200:BP200,"&gt;0")=0,0,SUM(BK200:BP200)/COUNTIF(BK200:BP200,"&gt;0"))</f>
        <v>1243485.5</v>
      </c>
      <c r="BR200" s="95">
        <f t="shared" ref="BR200:BR208" si="2363">IF(OR(Q200=0,SUM(BK200:BP200)=0,V200&gt;Q200),V200-BK200,Q200-BK200)</f>
        <v>2138257</v>
      </c>
      <c r="BS200" s="133">
        <f t="shared" si="2331"/>
        <v>241077</v>
      </c>
      <c r="BT200" s="133">
        <f t="shared" si="2331"/>
        <v>-1064854</v>
      </c>
      <c r="BU200" s="133">
        <f t="shared" si="2331"/>
        <v>-2214776</v>
      </c>
      <c r="BV200" s="133">
        <f t="shared" si="2331"/>
        <v>-3329152</v>
      </c>
      <c r="BW200" s="133">
        <f t="shared" si="2331"/>
        <v>-4467399</v>
      </c>
      <c r="BX200" s="133">
        <f t="shared" ref="BX200:CO202" si="2364">BW200-$BQ200</f>
        <v>-5710884.5</v>
      </c>
      <c r="BY200" s="133">
        <f t="shared" si="2364"/>
        <v>-6954370</v>
      </c>
      <c r="BZ200" s="133">
        <f t="shared" si="2364"/>
        <v>-8197855.5</v>
      </c>
      <c r="CA200" s="133">
        <f t="shared" si="2364"/>
        <v>-9441341</v>
      </c>
      <c r="CB200" s="133">
        <f t="shared" si="2364"/>
        <v>-10684826.5</v>
      </c>
      <c r="CC200" s="133">
        <f t="shared" si="2364"/>
        <v>-11928312</v>
      </c>
      <c r="CD200" s="133">
        <f t="shared" si="2364"/>
        <v>-13171797.5</v>
      </c>
      <c r="CE200" s="133">
        <f t="shared" si="2364"/>
        <v>-14415283</v>
      </c>
      <c r="CF200" s="133">
        <f t="shared" si="2364"/>
        <v>-15658768.5</v>
      </c>
      <c r="CG200" s="133">
        <f t="shared" si="2364"/>
        <v>-16902254</v>
      </c>
      <c r="CH200" s="133">
        <f t="shared" si="2364"/>
        <v>-18145739.5</v>
      </c>
      <c r="CI200" s="133">
        <f t="shared" si="2364"/>
        <v>-19389225</v>
      </c>
      <c r="CJ200" s="133">
        <f t="shared" si="2364"/>
        <v>-20632710.5</v>
      </c>
      <c r="CK200" s="133">
        <f t="shared" si="2364"/>
        <v>-21876196</v>
      </c>
      <c r="CL200" s="133">
        <f t="shared" si="2364"/>
        <v>-23119681.5</v>
      </c>
      <c r="CM200" s="133">
        <f t="shared" si="2364"/>
        <v>-24363167</v>
      </c>
      <c r="CN200" s="133">
        <f t="shared" si="2364"/>
        <v>-25606652.5</v>
      </c>
      <c r="CO200" s="133">
        <f t="shared" si="2364"/>
        <v>-26850138</v>
      </c>
      <c r="CP200" s="100">
        <v>1407844</v>
      </c>
      <c r="CQ200" s="100">
        <v>485506</v>
      </c>
      <c r="CR200" s="100">
        <v>952455</v>
      </c>
      <c r="CS200" s="100">
        <v>677436</v>
      </c>
      <c r="CT200" s="100">
        <v>931444</v>
      </c>
      <c r="CU200" s="100">
        <v>677782</v>
      </c>
      <c r="CV200" s="121">
        <f t="shared" ref="CV200:CV208" si="2365">IF(COUNTIF(CP200:CU200,"&gt;0")=0,0,SUM(CP200:CU200)/COUNTIF(CP200:CU200,"&gt;0"))</f>
        <v>855411.16666666663</v>
      </c>
      <c r="CW200">
        <v>0</v>
      </c>
      <c r="CX200">
        <v>0</v>
      </c>
      <c r="CY200" s="4">
        <v>0</v>
      </c>
      <c r="CZ200" s="4">
        <v>0</v>
      </c>
      <c r="DA200" s="136">
        <f t="shared" si="2332"/>
        <v>0</v>
      </c>
      <c r="DB200" s="4">
        <f t="shared" si="2333"/>
        <v>0</v>
      </c>
      <c r="DC200" s="4">
        <f t="shared" si="2334"/>
        <v>0</v>
      </c>
      <c r="DD200" s="136">
        <f t="shared" si="2335"/>
        <v>0</v>
      </c>
      <c r="DE200" s="31">
        <v>0</v>
      </c>
      <c r="DF200" s="31">
        <v>25</v>
      </c>
      <c r="DG200" s="31">
        <v>851456</v>
      </c>
      <c r="DH200" s="48">
        <f t="shared" ref="DH200:DH208" si="2366">IFERROR(ROUNDUP(DG200/$EX200,0)*$EY200,0)</f>
        <v>2</v>
      </c>
      <c r="DI200" s="62">
        <v>1443596.3229999999</v>
      </c>
      <c r="DJ200" s="62">
        <v>509752.228</v>
      </c>
      <c r="DK200" s="48">
        <f t="shared" ref="DK200:DK208" si="2367">IFERROR(ROUNDUP(DI200/$EX200,0)*$EY200,0)</f>
        <v>2</v>
      </c>
      <c r="DL200" s="62">
        <v>501273</v>
      </c>
      <c r="DM200" s="62">
        <v>181456.55896993281</v>
      </c>
      <c r="DN200" s="62">
        <v>518550.03599999996</v>
      </c>
      <c r="DO200" s="62">
        <v>178083.55900000001</v>
      </c>
      <c r="DP200" s="48">
        <f t="shared" ref="DP200:DP208" si="2368">IFERROR(ROUNDUP(DN200/$EX200,0)*$EY200,0)</f>
        <v>1</v>
      </c>
      <c r="DQ200" s="62">
        <v>958339</v>
      </c>
      <c r="DR200" s="62">
        <v>338009.82018641499</v>
      </c>
      <c r="DS200" s="62">
        <v>790981.71000000008</v>
      </c>
      <c r="DT200" s="62">
        <v>281242.31599999999</v>
      </c>
      <c r="DU200" s="48">
        <f t="shared" ref="DU200:DU208" si="2369">IFERROR(ROUNDUP(DS200/$EX200,0)*$EY200,0)</f>
        <v>2</v>
      </c>
      <c r="DV200" s="62">
        <v>677508</v>
      </c>
      <c r="DW200" s="62">
        <v>238477.40838402809</v>
      </c>
      <c r="DX200" s="62">
        <f t="shared" ref="DX200:DX208" si="2370">$DF200*BK200/30</f>
        <v>712714.16666666663</v>
      </c>
      <c r="DY200" s="62">
        <f t="shared" ref="DY200:DY208" si="2371">DX200*$FH200</f>
        <v>391992.79166666669</v>
      </c>
      <c r="DZ200" s="48">
        <f t="shared" ref="DZ200:DZ208" si="2372">IFERROR(ROUNDUP(DX200/$EX200,0)*$EY200,0)</f>
        <v>1</v>
      </c>
      <c r="EA200" s="62">
        <f t="shared" ref="EA200:EA208" si="2373">$DF200*BL200/30</f>
        <v>1580983.3333333333</v>
      </c>
      <c r="EB200" s="62">
        <f t="shared" ref="EB200:EB208" si="2374">EA200*$FH200</f>
        <v>869540.83333333337</v>
      </c>
      <c r="EC200" s="48">
        <f t="shared" ref="EC200:EC208" si="2375">IFERROR(ROUNDUP(EA200/$EX200,0)*$EY200,0)</f>
        <v>3</v>
      </c>
      <c r="ED200" s="62">
        <f t="shared" ref="ED200:ED208" si="2376">$DF200*BM200/30</f>
        <v>1088275.8333333333</v>
      </c>
      <c r="EE200" s="62">
        <f t="shared" ref="EE200:EE208" si="2377">ED200*$FH200</f>
        <v>598551.70833333337</v>
      </c>
      <c r="EF200" s="48">
        <f t="shared" ref="EF200:EF208" si="2378">IFERROR(ROUNDUP(ED200/$EX200,0)*$EY200,0)</f>
        <v>2</v>
      </c>
      <c r="EG200" s="62">
        <f t="shared" ref="EG200:EG208" si="2379">$DF200*BN200/30</f>
        <v>958268.33333333337</v>
      </c>
      <c r="EH200" s="62">
        <f t="shared" ref="EH200:EH208" si="2380">EG200*$FH200</f>
        <v>527047.58333333337</v>
      </c>
      <c r="EI200" s="48">
        <f t="shared" ref="EI200:EI208" si="2381">IFERROR(ROUNDUP(EG200/$EX200,0)*$EY200,0)</f>
        <v>2</v>
      </c>
      <c r="EJ200" s="62">
        <f t="shared" ref="EJ200:EJ208" si="2382">$DF200*BO200/30</f>
        <v>928646.66666666663</v>
      </c>
      <c r="EK200" s="62">
        <f t="shared" ref="EK200:EK208" si="2383">EJ200*$FH200</f>
        <v>510755.66666666669</v>
      </c>
      <c r="EL200" s="48">
        <f t="shared" ref="EL200:EL208" si="2384">IFERROR(ROUNDUP(EJ200/$EX200,0)*$EY200,0)</f>
        <v>2</v>
      </c>
      <c r="EM200" s="62">
        <f t="shared" ref="EM200:EM208" si="2385">$DF200*BP200/30</f>
        <v>948539.16666666663</v>
      </c>
      <c r="EN200" s="62">
        <f t="shared" ref="EN200:EN208" si="2386">EM200*$FH200</f>
        <v>521696.54166666669</v>
      </c>
      <c r="EO200" s="48">
        <f t="shared" ref="EO200:EO208" si="2387">IFERROR(ROUNDUP(EM200/$EX200,0)*$EY200,0)</f>
        <v>2</v>
      </c>
      <c r="EP200" s="62">
        <f t="shared" si="2329"/>
        <v>470391.35000000003</v>
      </c>
      <c r="EQ200" s="62">
        <f t="shared" si="2329"/>
        <v>1043449.0000000001</v>
      </c>
      <c r="ER200" s="62">
        <f t="shared" si="2329"/>
        <v>718262.05</v>
      </c>
      <c r="ES200" s="62">
        <f t="shared" si="2330"/>
        <v>632457.10000000009</v>
      </c>
      <c r="ET200" s="62">
        <f t="shared" si="2330"/>
        <v>612906.80000000005</v>
      </c>
      <c r="EU200" s="62">
        <f t="shared" si="2330"/>
        <v>626035.85000000009</v>
      </c>
      <c r="EV200" s="31" t="s">
        <v>192</v>
      </c>
      <c r="EW200" s="103">
        <v>0</v>
      </c>
      <c r="EX200" s="31">
        <v>780000</v>
      </c>
      <c r="EY200" s="31">
        <v>1</v>
      </c>
      <c r="FA200" s="31"/>
      <c r="FB200" s="119"/>
      <c r="FC200" s="119"/>
      <c r="FE200" s="137">
        <v>0.35</v>
      </c>
      <c r="FF200" s="137">
        <v>0.53</v>
      </c>
      <c r="FG200" s="137">
        <v>0.54</v>
      </c>
      <c r="FH200" s="106">
        <v>0.55000000000000004</v>
      </c>
      <c r="FI200" s="107" t="b">
        <f t="shared" ref="FI200:FI208" si="2388">EXACT(AT200,AP200)</f>
        <v>1</v>
      </c>
      <c r="FJ200" s="34"/>
      <c r="FK200" s="104">
        <v>0</v>
      </c>
      <c r="FL200" s="104" t="s">
        <v>591</v>
      </c>
      <c r="FM200" s="104">
        <v>0</v>
      </c>
      <c r="FN200" s="104">
        <v>0</v>
      </c>
      <c r="FO200" s="104">
        <v>0</v>
      </c>
      <c r="FP200" s="104"/>
      <c r="FQ200" s="104">
        <v>0</v>
      </c>
      <c r="FR200" s="103" t="b">
        <f t="shared" si="2336"/>
        <v>0</v>
      </c>
      <c r="FS200" s="103" t="b">
        <f t="shared" si="2337"/>
        <v>1</v>
      </c>
      <c r="FT200" s="103" t="b">
        <f t="shared" si="2338"/>
        <v>0</v>
      </c>
      <c r="FU200" s="103" t="b">
        <f t="shared" si="2339"/>
        <v>0</v>
      </c>
      <c r="FV200" s="103" t="b">
        <f t="shared" si="2340"/>
        <v>1</v>
      </c>
      <c r="FW200" s="103"/>
      <c r="FX200" s="120" t="b">
        <f t="shared" ref="FX200:FX208" si="2389">EXACT(FQ200,BI200)</f>
        <v>1</v>
      </c>
      <c r="FY200" s="104" t="s">
        <v>368</v>
      </c>
      <c r="FZ200" s="104" t="b">
        <f t="shared" ref="FZ200:FZ208" si="2390">EXACT(FY200,C200)</f>
        <v>1</v>
      </c>
      <c r="GA200" s="104">
        <v>0</v>
      </c>
      <c r="GB200" s="104" t="s">
        <v>193</v>
      </c>
      <c r="GD200" s="104" t="s">
        <v>368</v>
      </c>
      <c r="GE200" s="104">
        <v>0</v>
      </c>
      <c r="GF200" s="104" t="e">
        <v>#N/A</v>
      </c>
      <c r="GG200" s="104">
        <v>0</v>
      </c>
      <c r="GH200" s="104" t="b">
        <f t="shared" ref="GH200:GH208" si="2391">EXACT(GD200,C200)</f>
        <v>1</v>
      </c>
      <c r="GI200" s="8" t="b">
        <f t="shared" ref="GI200:GI208" si="2392">EXACT(GG200,G200)</f>
        <v>0</v>
      </c>
      <c r="GJ200" s="31" t="s">
        <v>203</v>
      </c>
    </row>
    <row r="201" spans="1:192" hidden="1" x14ac:dyDescent="0.25">
      <c r="A201" s="138">
        <v>51338</v>
      </c>
      <c r="B201" s="138">
        <v>51338</v>
      </c>
      <c r="C201" s="128" t="s">
        <v>368</v>
      </c>
      <c r="D201" s="130"/>
      <c r="E201" s="138" t="s">
        <v>592</v>
      </c>
      <c r="F201" s="124" t="s">
        <v>193</v>
      </c>
      <c r="G201" s="128"/>
      <c r="H201" s="138" t="s">
        <v>227</v>
      </c>
      <c r="I201" s="130" t="s">
        <v>319</v>
      </c>
      <c r="J201" s="138" t="s">
        <v>259</v>
      </c>
      <c r="K201" s="138"/>
      <c r="L201" s="130">
        <v>0</v>
      </c>
      <c r="M201" s="138"/>
      <c r="N201" s="125">
        <v>0</v>
      </c>
      <c r="O201" s="125">
        <v>0</v>
      </c>
      <c r="P201" s="125" t="str">
        <f t="shared" si="2341"/>
        <v>нет минмакс</v>
      </c>
      <c r="Q201" s="95">
        <v>5000</v>
      </c>
      <c r="R201" s="95">
        <f t="shared" si="2342"/>
        <v>17550</v>
      </c>
      <c r="S201" s="114">
        <v>103900</v>
      </c>
      <c r="T201" s="114">
        <v>383391</v>
      </c>
      <c r="U201" s="131">
        <f t="shared" si="2343"/>
        <v>11</v>
      </c>
      <c r="V201" s="115">
        <f t="shared" si="2344"/>
        <v>10000</v>
      </c>
      <c r="W201" s="115">
        <f t="shared" si="2345"/>
        <v>35100</v>
      </c>
      <c r="X201" s="115">
        <f t="shared" si="2346"/>
        <v>1</v>
      </c>
      <c r="Y201" s="132"/>
      <c r="Z201" s="95">
        <v>10000</v>
      </c>
      <c r="AA201" s="115">
        <v>0</v>
      </c>
      <c r="AB201" s="115">
        <v>0</v>
      </c>
      <c r="AC201" s="95">
        <v>0</v>
      </c>
      <c r="AD201" s="95">
        <v>0</v>
      </c>
      <c r="AE201" s="95">
        <f t="shared" si="2347"/>
        <v>0</v>
      </c>
      <c r="AF201" s="95">
        <f t="shared" si="2348"/>
        <v>0</v>
      </c>
      <c r="AG201" s="114">
        <v>0</v>
      </c>
      <c r="AH201" s="95">
        <f t="shared" si="2349"/>
        <v>10000</v>
      </c>
      <c r="AI201" s="114">
        <f t="shared" si="2350"/>
        <v>35100</v>
      </c>
      <c r="AJ201" s="114">
        <f t="shared" si="2351"/>
        <v>63855</v>
      </c>
      <c r="AK201" s="114">
        <f t="shared" si="2352"/>
        <v>219970</v>
      </c>
      <c r="AL201" s="114">
        <f t="shared" si="2353"/>
        <v>362107</v>
      </c>
      <c r="AM201" s="114">
        <f t="shared" si="2354"/>
        <v>460025</v>
      </c>
      <c r="AN201" s="133">
        <f t="shared" si="2355"/>
        <v>40.654312265637742</v>
      </c>
      <c r="AO201" s="133" t="str">
        <f t="shared" si="2356"/>
        <v>&gt; 30 дней (до 60)</v>
      </c>
      <c r="AP201" s="139" t="s">
        <v>185</v>
      </c>
      <c r="AQ201" s="134" t="s">
        <v>190</v>
      </c>
      <c r="AR201" s="138" t="s">
        <v>185</v>
      </c>
      <c r="AS201" s="134" t="s">
        <v>191</v>
      </c>
      <c r="AT201" s="115" t="s">
        <v>185</v>
      </c>
      <c r="AU201" s="138"/>
      <c r="AV201" s="97" t="str">
        <f t="shared" si="2357"/>
        <v>0-01</v>
      </c>
      <c r="AW201" s="126">
        <f t="shared" si="2358"/>
        <v>0</v>
      </c>
      <c r="AX201" s="138"/>
      <c r="AY201" s="115">
        <f t="shared" si="2359"/>
        <v>0</v>
      </c>
      <c r="AZ201" s="130" t="s">
        <v>439</v>
      </c>
      <c r="BA201" s="129" t="s">
        <v>187</v>
      </c>
      <c r="BB201" s="129" t="s">
        <v>187</v>
      </c>
      <c r="BC201" s="140" t="s">
        <v>187</v>
      </c>
      <c r="BD201" s="139" t="s">
        <v>187</v>
      </c>
      <c r="BE201" s="29">
        <v>0</v>
      </c>
      <c r="BF201" s="32">
        <f t="shared" si="2360"/>
        <v>0</v>
      </c>
      <c r="BG201" s="32">
        <v>0</v>
      </c>
      <c r="BH201" s="32">
        <f t="shared" si="2361"/>
        <v>0</v>
      </c>
      <c r="BI201" s="99">
        <v>0</v>
      </c>
      <c r="BJ201" s="130" t="s">
        <v>187</v>
      </c>
      <c r="BK201" s="95">
        <v>83333</v>
      </c>
      <c r="BL201" s="95">
        <v>83051</v>
      </c>
      <c r="BM201" s="95">
        <v>76876</v>
      </c>
      <c r="BN201" s="95">
        <v>76666</v>
      </c>
      <c r="BO201" s="95">
        <v>74829</v>
      </c>
      <c r="BP201" s="95">
        <v>65270</v>
      </c>
      <c r="BQ201" s="133">
        <f t="shared" si="2362"/>
        <v>76670.833333333328</v>
      </c>
      <c r="BR201" s="95">
        <f t="shared" si="2363"/>
        <v>-73333</v>
      </c>
      <c r="BS201" s="133">
        <f t="shared" si="2331"/>
        <v>-156384</v>
      </c>
      <c r="BT201" s="133">
        <f t="shared" si="2331"/>
        <v>-233260</v>
      </c>
      <c r="BU201" s="133">
        <f t="shared" si="2331"/>
        <v>-309926</v>
      </c>
      <c r="BV201" s="133">
        <f t="shared" si="2331"/>
        <v>-384755</v>
      </c>
      <c r="BW201" s="133">
        <f t="shared" si="2331"/>
        <v>-450025</v>
      </c>
      <c r="BX201" s="133">
        <f t="shared" si="2364"/>
        <v>-526695.83333333337</v>
      </c>
      <c r="BY201" s="133">
        <f t="shared" si="2364"/>
        <v>-603366.66666666674</v>
      </c>
      <c r="BZ201" s="133">
        <f t="shared" si="2364"/>
        <v>-680037.50000000012</v>
      </c>
      <c r="CA201" s="133">
        <f t="shared" si="2364"/>
        <v>-756708.33333333349</v>
      </c>
      <c r="CB201" s="133">
        <f t="shared" si="2364"/>
        <v>-833379.16666666686</v>
      </c>
      <c r="CC201" s="133">
        <f t="shared" si="2364"/>
        <v>-910050.00000000023</v>
      </c>
      <c r="CD201" s="133">
        <f t="shared" si="2364"/>
        <v>-986720.8333333336</v>
      </c>
      <c r="CE201" s="133">
        <f t="shared" si="2364"/>
        <v>-1063391.666666667</v>
      </c>
      <c r="CF201" s="133">
        <f t="shared" si="2364"/>
        <v>-1140062.5000000002</v>
      </c>
      <c r="CG201" s="133">
        <f t="shared" si="2364"/>
        <v>-1216733.3333333335</v>
      </c>
      <c r="CH201" s="133">
        <f t="shared" si="2364"/>
        <v>-1293404.1666666667</v>
      </c>
      <c r="CI201" s="133">
        <f t="shared" si="2364"/>
        <v>-1370075</v>
      </c>
      <c r="CJ201" s="133">
        <f t="shared" si="2364"/>
        <v>-1446745.8333333333</v>
      </c>
      <c r="CK201" s="133">
        <f t="shared" si="2364"/>
        <v>-1523416.6666666665</v>
      </c>
      <c r="CL201" s="133">
        <f t="shared" si="2364"/>
        <v>-1600087.4999999998</v>
      </c>
      <c r="CM201" s="133">
        <f t="shared" si="2364"/>
        <v>-1676758.333333333</v>
      </c>
      <c r="CN201" s="133">
        <f t="shared" si="2364"/>
        <v>-1753429.1666666663</v>
      </c>
      <c r="CO201" s="133">
        <f t="shared" si="2364"/>
        <v>-1830099.9999999995</v>
      </c>
      <c r="CP201" s="100">
        <v>48260</v>
      </c>
      <c r="CQ201" s="100">
        <v>37312</v>
      </c>
      <c r="CR201" s="100">
        <v>56565</v>
      </c>
      <c r="CS201" s="100">
        <v>51119</v>
      </c>
      <c r="CT201" s="100">
        <v>104996</v>
      </c>
      <c r="CU201" s="100">
        <v>63855</v>
      </c>
      <c r="CV201" s="121">
        <f t="shared" si="2365"/>
        <v>60351.166666666664</v>
      </c>
      <c r="CW201" t="s">
        <v>187</v>
      </c>
      <c r="CX201" t="s">
        <v>187</v>
      </c>
      <c r="CY201" s="4">
        <v>0</v>
      </c>
      <c r="CZ201" s="4">
        <v>0</v>
      </c>
      <c r="DA201" s="136">
        <f t="shared" si="2332"/>
        <v>0</v>
      </c>
      <c r="DB201" s="4">
        <f t="shared" si="2333"/>
        <v>0</v>
      </c>
      <c r="DC201" s="4">
        <f t="shared" si="2334"/>
        <v>0</v>
      </c>
      <c r="DD201" s="136">
        <f t="shared" si="2335"/>
        <v>0</v>
      </c>
      <c r="DE201" s="31">
        <v>0</v>
      </c>
      <c r="DG201" s="31">
        <v>0</v>
      </c>
      <c r="DH201" s="48">
        <f t="shared" si="2366"/>
        <v>0</v>
      </c>
      <c r="DI201" s="62">
        <v>19279</v>
      </c>
      <c r="DJ201" s="62">
        <v>69863.733000000007</v>
      </c>
      <c r="DK201" s="48">
        <f t="shared" si="2367"/>
        <v>2</v>
      </c>
      <c r="DL201" s="62">
        <v>37312</v>
      </c>
      <c r="DM201" s="62">
        <v>135141.82900236727</v>
      </c>
      <c r="DN201" s="62">
        <v>129673.07100000001</v>
      </c>
      <c r="DO201" s="62">
        <v>478822.56299999997</v>
      </c>
      <c r="DP201" s="48">
        <f t="shared" si="2368"/>
        <v>13</v>
      </c>
      <c r="DQ201" s="62">
        <v>56565</v>
      </c>
      <c r="DR201" s="62">
        <v>208318.5215868091</v>
      </c>
      <c r="DS201" s="62">
        <v>126690</v>
      </c>
      <c r="DT201" s="62">
        <v>467770.15500000003</v>
      </c>
      <c r="DU201" s="48">
        <f t="shared" si="2369"/>
        <v>13</v>
      </c>
      <c r="DV201" s="62">
        <v>51119</v>
      </c>
      <c r="DW201" s="62">
        <v>188261.90232469008</v>
      </c>
      <c r="DX201" s="62">
        <f t="shared" si="2370"/>
        <v>0</v>
      </c>
      <c r="DY201" s="62">
        <f t="shared" si="2371"/>
        <v>0</v>
      </c>
      <c r="DZ201" s="48">
        <f t="shared" si="2372"/>
        <v>0</v>
      </c>
      <c r="EA201" s="62">
        <f t="shared" si="2373"/>
        <v>0</v>
      </c>
      <c r="EB201" s="62">
        <f t="shared" si="2374"/>
        <v>0</v>
      </c>
      <c r="EC201" s="48">
        <f t="shared" si="2375"/>
        <v>0</v>
      </c>
      <c r="ED201" s="62">
        <f t="shared" si="2376"/>
        <v>0</v>
      </c>
      <c r="EE201" s="62">
        <f t="shared" si="2377"/>
        <v>0</v>
      </c>
      <c r="EF201" s="48">
        <f t="shared" si="2378"/>
        <v>0</v>
      </c>
      <c r="EG201" s="62">
        <f t="shared" si="2379"/>
        <v>0</v>
      </c>
      <c r="EH201" s="62">
        <f t="shared" si="2380"/>
        <v>0</v>
      </c>
      <c r="EI201" s="48">
        <f t="shared" si="2381"/>
        <v>0</v>
      </c>
      <c r="EJ201" s="62">
        <f t="shared" si="2382"/>
        <v>0</v>
      </c>
      <c r="EK201" s="62">
        <f t="shared" si="2383"/>
        <v>0</v>
      </c>
      <c r="EL201" s="48">
        <f t="shared" si="2384"/>
        <v>0</v>
      </c>
      <c r="EM201" s="62">
        <f t="shared" si="2385"/>
        <v>0</v>
      </c>
      <c r="EN201" s="62">
        <f t="shared" si="2386"/>
        <v>0</v>
      </c>
      <c r="EO201" s="48">
        <f t="shared" si="2387"/>
        <v>0</v>
      </c>
      <c r="EP201" s="62">
        <f t="shared" si="2329"/>
        <v>292498.82999999996</v>
      </c>
      <c r="EQ201" s="62">
        <f t="shared" si="2329"/>
        <v>291509.01</v>
      </c>
      <c r="ER201" s="62">
        <f t="shared" si="2329"/>
        <v>269834.76</v>
      </c>
      <c r="ES201" s="62">
        <f t="shared" si="2330"/>
        <v>269097.65999999997</v>
      </c>
      <c r="ET201" s="62">
        <f t="shared" si="2330"/>
        <v>262649.78999999998</v>
      </c>
      <c r="EU201" s="62">
        <f t="shared" si="2330"/>
        <v>229097.69999999998</v>
      </c>
      <c r="EV201" s="31" t="s">
        <v>192</v>
      </c>
      <c r="EW201" s="103">
        <v>0</v>
      </c>
      <c r="EX201" s="31">
        <v>10000</v>
      </c>
      <c r="EY201" s="31">
        <v>1</v>
      </c>
      <c r="FA201" s="31"/>
      <c r="FB201" s="119"/>
      <c r="FC201" s="119"/>
      <c r="FE201" s="137">
        <v>3.69</v>
      </c>
      <c r="FF201" s="137">
        <v>3.69</v>
      </c>
      <c r="FG201" s="137">
        <v>3.64</v>
      </c>
      <c r="FH201" s="106">
        <v>3.51</v>
      </c>
      <c r="FI201" s="107" t="b">
        <f t="shared" si="2388"/>
        <v>1</v>
      </c>
      <c r="FJ201" s="34"/>
      <c r="FK201" s="104" t="s">
        <v>187</v>
      </c>
      <c r="FL201" s="104" t="s">
        <v>187</v>
      </c>
      <c r="FM201" s="104" t="s">
        <v>187</v>
      </c>
      <c r="FN201" s="104" t="s">
        <v>187</v>
      </c>
      <c r="FO201" s="104">
        <v>0</v>
      </c>
      <c r="FP201" s="104"/>
      <c r="FQ201" s="104">
        <v>0</v>
      </c>
      <c r="FR201" s="120" t="b">
        <f t="shared" si="2336"/>
        <v>1</v>
      </c>
      <c r="FS201" s="120" t="b">
        <f t="shared" si="2337"/>
        <v>1</v>
      </c>
      <c r="FT201" s="120" t="b">
        <f t="shared" si="2338"/>
        <v>1</v>
      </c>
      <c r="FU201" s="120" t="b">
        <f t="shared" si="2339"/>
        <v>1</v>
      </c>
      <c r="FV201" s="120" t="b">
        <f t="shared" si="2340"/>
        <v>1</v>
      </c>
      <c r="FW201" s="120"/>
      <c r="FX201" s="120" t="b">
        <f t="shared" si="2389"/>
        <v>1</v>
      </c>
      <c r="FY201" s="104" t="s">
        <v>368</v>
      </c>
      <c r="FZ201" s="104" t="b">
        <f t="shared" si="2390"/>
        <v>1</v>
      </c>
      <c r="GA201" s="120">
        <v>0</v>
      </c>
      <c r="GB201" s="120" t="s">
        <v>193</v>
      </c>
      <c r="GC201" s="8"/>
      <c r="GD201" s="104" t="s">
        <v>368</v>
      </c>
      <c r="GE201" s="104">
        <v>0</v>
      </c>
      <c r="GF201" s="104" t="e">
        <v>#N/A</v>
      </c>
      <c r="GG201" s="104">
        <v>0</v>
      </c>
      <c r="GH201" s="120" t="b">
        <f t="shared" si="2391"/>
        <v>1</v>
      </c>
      <c r="GI201" s="8" t="b">
        <f t="shared" si="2392"/>
        <v>0</v>
      </c>
      <c r="GJ201" s="31" t="s">
        <v>203</v>
      </c>
    </row>
    <row r="202" spans="1:192" ht="45" x14ac:dyDescent="0.25">
      <c r="A202" s="130">
        <v>88069</v>
      </c>
      <c r="B202" s="130">
        <v>640156</v>
      </c>
      <c r="C202" s="128" t="s">
        <v>491</v>
      </c>
      <c r="D202" s="130"/>
      <c r="E202" s="130" t="s">
        <v>593</v>
      </c>
      <c r="F202" s="109" t="s">
        <v>193</v>
      </c>
      <c r="G202" s="128"/>
      <c r="H202" s="130" t="s">
        <v>188</v>
      </c>
      <c r="I202" s="130" t="s">
        <v>493</v>
      </c>
      <c r="J202" s="130" t="s">
        <v>480</v>
      </c>
      <c r="K202" s="130"/>
      <c r="L202" s="130" t="s">
        <v>478</v>
      </c>
      <c r="M202" s="130"/>
      <c r="N202" s="111">
        <v>216.92754359133895</v>
      </c>
      <c r="O202" s="111">
        <v>506.21138142917675</v>
      </c>
      <c r="P202" s="111" t="str">
        <f t="shared" si="2341"/>
        <v>больше макс</v>
      </c>
      <c r="Q202" s="95">
        <v>1857</v>
      </c>
      <c r="R202" s="95">
        <f t="shared" si="2342"/>
        <v>334482.84000000003</v>
      </c>
      <c r="S202" s="131">
        <v>2114.25</v>
      </c>
      <c r="T202" s="131">
        <v>380818.71</v>
      </c>
      <c r="U202" s="131">
        <f t="shared" si="2343"/>
        <v>4.5</v>
      </c>
      <c r="V202" s="113">
        <f t="shared" si="2344"/>
        <v>1682.800048828125</v>
      </c>
      <c r="W202" s="113">
        <f t="shared" si="2345"/>
        <v>303105.9447949219</v>
      </c>
      <c r="X202" s="113">
        <f t="shared" si="2346"/>
        <v>3</v>
      </c>
      <c r="Y202" s="132"/>
      <c r="Z202" s="95">
        <v>1682.800048828125</v>
      </c>
      <c r="AA202" s="95">
        <v>0</v>
      </c>
      <c r="AB202" s="95">
        <v>0</v>
      </c>
      <c r="AC202" s="95">
        <v>0</v>
      </c>
      <c r="AD202" s="95">
        <v>0</v>
      </c>
      <c r="AE202" s="95">
        <f t="shared" si="2347"/>
        <v>0</v>
      </c>
      <c r="AF202" s="95">
        <f t="shared" si="2348"/>
        <v>0</v>
      </c>
      <c r="AG202" s="114">
        <v>0</v>
      </c>
      <c r="AH202" s="95">
        <f t="shared" si="2349"/>
        <v>1682.800048828125</v>
      </c>
      <c r="AI202" s="114">
        <f t="shared" si="2350"/>
        <v>303105.9447949219</v>
      </c>
      <c r="AJ202" s="133">
        <f t="shared" si="2351"/>
        <v>52</v>
      </c>
      <c r="AK202" s="133">
        <f t="shared" si="2352"/>
        <v>314</v>
      </c>
      <c r="AL202" s="133">
        <f t="shared" si="2353"/>
        <v>423</v>
      </c>
      <c r="AM202" s="133">
        <f t="shared" si="2354"/>
        <v>1415.29</v>
      </c>
      <c r="AN202" s="133">
        <f t="shared" si="2355"/>
        <v>268.89542072649419</v>
      </c>
      <c r="AO202" s="133" t="str">
        <f t="shared" si="2356"/>
        <v>&gt; 120 дней</v>
      </c>
      <c r="AP202" s="29" t="s">
        <v>185</v>
      </c>
      <c r="AQ202" s="134" t="s">
        <v>219</v>
      </c>
      <c r="AR202" s="29" t="s">
        <v>185</v>
      </c>
      <c r="AS202" s="134" t="s">
        <v>219</v>
      </c>
      <c r="AT202" s="25" t="s">
        <v>195</v>
      </c>
      <c r="AU202" s="14"/>
      <c r="AV202" s="97" t="str">
        <f t="shared" si="2357"/>
        <v>0-08</v>
      </c>
      <c r="AW202" s="117">
        <f t="shared" si="2358"/>
        <v>303105.9447949219</v>
      </c>
      <c r="AX202" s="14"/>
      <c r="AY202" s="25">
        <f t="shared" si="2359"/>
        <v>0</v>
      </c>
      <c r="AZ202" s="130" t="s">
        <v>439</v>
      </c>
      <c r="BA202" s="26" t="s">
        <v>196</v>
      </c>
      <c r="BB202" s="26" t="s">
        <v>594</v>
      </c>
      <c r="BC202" s="27"/>
      <c r="BD202" s="28"/>
      <c r="BE202" s="29">
        <v>0</v>
      </c>
      <c r="BF202" s="32">
        <f t="shared" si="2360"/>
        <v>0</v>
      </c>
      <c r="BG202" s="32">
        <v>0</v>
      </c>
      <c r="BH202" s="32">
        <f t="shared" si="2361"/>
        <v>0</v>
      </c>
      <c r="BI202" s="135">
        <v>0</v>
      </c>
      <c r="BJ202" s="130">
        <v>0</v>
      </c>
      <c r="BK202" s="95">
        <v>389.05</v>
      </c>
      <c r="BL202" s="95">
        <v>173.17</v>
      </c>
      <c r="BM202" s="95">
        <v>76.86</v>
      </c>
      <c r="BN202" s="95">
        <v>320.81</v>
      </c>
      <c r="BO202" s="95">
        <v>224.29</v>
      </c>
      <c r="BP202" s="95">
        <v>231.11</v>
      </c>
      <c r="BQ202" s="133">
        <f t="shared" si="2362"/>
        <v>235.88166666666666</v>
      </c>
      <c r="BR202" s="95">
        <f t="shared" si="2363"/>
        <v>1467.95</v>
      </c>
      <c r="BS202" s="133">
        <f t="shared" si="2331"/>
        <v>1294.78</v>
      </c>
      <c r="BT202" s="133">
        <f t="shared" si="2331"/>
        <v>1217.92</v>
      </c>
      <c r="BU202" s="133">
        <f t="shared" si="2331"/>
        <v>897.11000000000013</v>
      </c>
      <c r="BV202" s="133">
        <f t="shared" si="2331"/>
        <v>672.82000000000016</v>
      </c>
      <c r="BW202" s="133">
        <f t="shared" si="2331"/>
        <v>441.71000000000015</v>
      </c>
      <c r="BX202" s="133">
        <f t="shared" si="2364"/>
        <v>205.82833333333349</v>
      </c>
      <c r="BY202" s="133">
        <f t="shared" si="2364"/>
        <v>-30.053333333333171</v>
      </c>
      <c r="BZ202" s="133">
        <f t="shared" si="2364"/>
        <v>-265.93499999999983</v>
      </c>
      <c r="CA202" s="133">
        <f t="shared" si="2364"/>
        <v>-501.81666666666649</v>
      </c>
      <c r="CB202" s="133">
        <f t="shared" si="2364"/>
        <v>-737.69833333333315</v>
      </c>
      <c r="CC202" s="133">
        <f t="shared" si="2364"/>
        <v>-973.57999999999981</v>
      </c>
      <c r="CD202" s="133">
        <f t="shared" si="2364"/>
        <v>-1209.4616666666666</v>
      </c>
      <c r="CE202" s="133">
        <f t="shared" si="2364"/>
        <v>-1445.3433333333332</v>
      </c>
      <c r="CF202" s="133">
        <f t="shared" si="2364"/>
        <v>-1681.2249999999999</v>
      </c>
      <c r="CG202" s="133">
        <f t="shared" si="2364"/>
        <v>-1917.1066666666666</v>
      </c>
      <c r="CH202" s="133">
        <f t="shared" si="2364"/>
        <v>-2152.9883333333332</v>
      </c>
      <c r="CI202" s="133">
        <f t="shared" si="2364"/>
        <v>-2388.87</v>
      </c>
      <c r="CJ202" s="133">
        <f t="shared" si="2364"/>
        <v>-2624.7516666666666</v>
      </c>
      <c r="CK202" s="133">
        <f t="shared" si="2364"/>
        <v>-2860.6333333333332</v>
      </c>
      <c r="CL202" s="133">
        <f t="shared" si="2364"/>
        <v>-3096.5149999999999</v>
      </c>
      <c r="CM202" s="133">
        <f t="shared" si="2364"/>
        <v>-3332.3966666666665</v>
      </c>
      <c r="CN202" s="133">
        <f t="shared" si="2364"/>
        <v>-3568.2783333333332</v>
      </c>
      <c r="CO202" s="133">
        <f t="shared" si="2364"/>
        <v>-3804.16</v>
      </c>
      <c r="CP202" s="100">
        <v>80</v>
      </c>
      <c r="CQ202" s="100">
        <v>29</v>
      </c>
      <c r="CR202" s="100">
        <v>0</v>
      </c>
      <c r="CS202" s="100">
        <v>57</v>
      </c>
      <c r="CT202" s="100">
        <v>205</v>
      </c>
      <c r="CU202" s="100">
        <v>52</v>
      </c>
      <c r="CV202" s="121">
        <f t="shared" si="2365"/>
        <v>84.6</v>
      </c>
      <c r="CW202">
        <v>0</v>
      </c>
      <c r="CX202">
        <v>4</v>
      </c>
      <c r="CY202" s="4">
        <v>0</v>
      </c>
      <c r="CZ202" s="4">
        <v>0</v>
      </c>
      <c r="DA202" s="136">
        <f t="shared" si="2332"/>
        <v>0</v>
      </c>
      <c r="DB202" s="4">
        <f t="shared" si="2333"/>
        <v>0</v>
      </c>
      <c r="DC202" s="4">
        <f t="shared" si="2334"/>
        <v>0</v>
      </c>
      <c r="DD202" s="136">
        <f t="shared" si="2335"/>
        <v>0</v>
      </c>
      <c r="DE202" s="31">
        <v>0</v>
      </c>
      <c r="DF202" s="31">
        <v>45</v>
      </c>
      <c r="DG202" s="31">
        <v>0</v>
      </c>
      <c r="DH202" s="48">
        <f t="shared" si="2366"/>
        <v>0</v>
      </c>
      <c r="DI202" s="62">
        <v>2199.0709999999999</v>
      </c>
      <c r="DJ202" s="62">
        <v>396107.00800000003</v>
      </c>
      <c r="DK202" s="48">
        <f t="shared" si="2367"/>
        <v>4.5</v>
      </c>
      <c r="DL202" s="62">
        <v>28.8</v>
      </c>
      <c r="DM202" s="62">
        <v>5187.59</v>
      </c>
      <c r="DN202" s="62">
        <v>2171.1709999999998</v>
      </c>
      <c r="DO202" s="62">
        <v>391081.60600000003</v>
      </c>
      <c r="DP202" s="48">
        <f t="shared" si="2368"/>
        <v>4.5</v>
      </c>
      <c r="DQ202" s="62">
        <v>0.2</v>
      </c>
      <c r="DR202" s="62">
        <v>36.024941046425944</v>
      </c>
      <c r="DS202" s="62">
        <v>2129.3759999999997</v>
      </c>
      <c r="DT202" s="62">
        <v>383553.19500000001</v>
      </c>
      <c r="DU202" s="48">
        <f t="shared" si="2369"/>
        <v>4.5</v>
      </c>
      <c r="DV202" s="62">
        <v>56.75</v>
      </c>
      <c r="DW202" s="62">
        <v>10222.074060875195</v>
      </c>
      <c r="DX202" s="62">
        <f t="shared" si="2370"/>
        <v>583.57500000000005</v>
      </c>
      <c r="DY202" s="62">
        <f t="shared" si="2371"/>
        <v>105113.52900000001</v>
      </c>
      <c r="DZ202" s="48">
        <f t="shared" si="2372"/>
        <v>1.5</v>
      </c>
      <c r="EA202" s="62">
        <f t="shared" si="2373"/>
        <v>259.755</v>
      </c>
      <c r="EB202" s="62">
        <f t="shared" si="2374"/>
        <v>46787.070599999999</v>
      </c>
      <c r="EC202" s="48">
        <f t="shared" si="2375"/>
        <v>1.5</v>
      </c>
      <c r="ED202" s="62">
        <f t="shared" si="2376"/>
        <v>115.28999999999999</v>
      </c>
      <c r="EE202" s="62">
        <f t="shared" si="2377"/>
        <v>20766.034799999998</v>
      </c>
      <c r="EF202" s="48">
        <f t="shared" si="2378"/>
        <v>1.5</v>
      </c>
      <c r="EG202" s="62">
        <f t="shared" si="2379"/>
        <v>481.21500000000003</v>
      </c>
      <c r="EH202" s="62">
        <f t="shared" si="2380"/>
        <v>86676.445800000001</v>
      </c>
      <c r="EI202" s="48">
        <f t="shared" si="2381"/>
        <v>1.5</v>
      </c>
      <c r="EJ202" s="62">
        <f t="shared" si="2382"/>
        <v>336.435</v>
      </c>
      <c r="EK202" s="62">
        <f t="shared" si="2383"/>
        <v>60598.672200000001</v>
      </c>
      <c r="EL202" s="48">
        <f t="shared" si="2384"/>
        <v>1.5</v>
      </c>
      <c r="EM202" s="62">
        <f t="shared" si="2385"/>
        <v>346.66500000000002</v>
      </c>
      <c r="EN202" s="62">
        <f t="shared" si="2386"/>
        <v>62441.299800000008</v>
      </c>
      <c r="EO202" s="48">
        <f t="shared" si="2387"/>
        <v>1.5</v>
      </c>
      <c r="EP202" s="62">
        <f t="shared" si="2329"/>
        <v>70075.686000000002</v>
      </c>
      <c r="EQ202" s="62">
        <f t="shared" si="2329"/>
        <v>31191.380399999998</v>
      </c>
      <c r="ER202" s="62">
        <f t="shared" si="2329"/>
        <v>13844.0232</v>
      </c>
      <c r="ES202" s="62">
        <f t="shared" si="2330"/>
        <v>57784.297200000001</v>
      </c>
      <c r="ET202" s="62">
        <f t="shared" si="2330"/>
        <v>40399.114800000003</v>
      </c>
      <c r="EU202" s="62">
        <f t="shared" si="2330"/>
        <v>41627.533200000005</v>
      </c>
      <c r="EV202" s="31" t="s">
        <v>192</v>
      </c>
      <c r="EW202" s="103">
        <v>0</v>
      </c>
      <c r="EX202" s="31">
        <f>EZ202</f>
        <v>1000</v>
      </c>
      <c r="EY202" s="31">
        <f>FA202</f>
        <v>1.5</v>
      </c>
      <c r="EZ202" s="31">
        <v>1000</v>
      </c>
      <c r="FA202" s="31">
        <v>1.5</v>
      </c>
      <c r="FB202" s="119"/>
      <c r="FC202" s="119"/>
      <c r="FE202" s="137">
        <v>180.12</v>
      </c>
      <c r="FF202" s="137">
        <v>180.12</v>
      </c>
      <c r="FG202" s="137">
        <v>180.12</v>
      </c>
      <c r="FH202" s="106">
        <v>180.12</v>
      </c>
      <c r="FI202" s="107" t="b">
        <f t="shared" si="2388"/>
        <v>0</v>
      </c>
      <c r="FJ202" s="34"/>
      <c r="FK202" s="104" t="s">
        <v>196</v>
      </c>
      <c r="FL202" s="104" t="s">
        <v>594</v>
      </c>
      <c r="FM202" s="104">
        <v>45900</v>
      </c>
      <c r="FN202" s="104">
        <v>0</v>
      </c>
      <c r="FO202" s="104">
        <v>0</v>
      </c>
      <c r="FP202" s="104"/>
      <c r="FQ202" s="104">
        <v>0</v>
      </c>
      <c r="FR202" s="103" t="b">
        <f t="shared" si="2336"/>
        <v>1</v>
      </c>
      <c r="FS202" s="103" t="b">
        <f t="shared" si="2337"/>
        <v>1</v>
      </c>
      <c r="FT202" s="103" t="b">
        <f t="shared" si="2338"/>
        <v>0</v>
      </c>
      <c r="FU202" s="103" t="b">
        <f t="shared" si="2339"/>
        <v>0</v>
      </c>
      <c r="FV202" s="103" t="b">
        <f t="shared" si="2340"/>
        <v>1</v>
      </c>
      <c r="FW202" s="103"/>
      <c r="FX202" s="120" t="b">
        <f t="shared" si="2389"/>
        <v>1</v>
      </c>
      <c r="FY202" s="104" t="s">
        <v>491</v>
      </c>
      <c r="FZ202" s="104" t="b">
        <f t="shared" si="2390"/>
        <v>1</v>
      </c>
      <c r="GA202" s="104">
        <v>0</v>
      </c>
      <c r="GB202" s="104" t="s">
        <v>193</v>
      </c>
      <c r="GD202" s="104" t="s">
        <v>491</v>
      </c>
      <c r="GE202" s="104">
        <v>0</v>
      </c>
      <c r="GF202" s="104" t="e">
        <v>#N/A</v>
      </c>
      <c r="GG202" s="104">
        <v>0</v>
      </c>
      <c r="GH202" s="104" t="b">
        <f t="shared" si="2391"/>
        <v>1</v>
      </c>
      <c r="GI202" s="8" t="b">
        <f t="shared" si="2392"/>
        <v>0</v>
      </c>
      <c r="GJ202" s="31" t="s">
        <v>203</v>
      </c>
    </row>
    <row r="203" spans="1:192" hidden="1" x14ac:dyDescent="0.25">
      <c r="A203" s="130">
        <v>3013</v>
      </c>
      <c r="B203" s="130">
        <v>611990</v>
      </c>
      <c r="C203" s="128" t="s">
        <v>368</v>
      </c>
      <c r="D203" s="130"/>
      <c r="E203" s="130" t="s">
        <v>595</v>
      </c>
      <c r="F203" s="109" t="s">
        <v>193</v>
      </c>
      <c r="G203" s="128"/>
      <c r="H203" s="130" t="s">
        <v>188</v>
      </c>
      <c r="I203" s="130" t="s">
        <v>496</v>
      </c>
      <c r="J203" s="130" t="s">
        <v>497</v>
      </c>
      <c r="K203" s="130"/>
      <c r="L203" s="130">
        <v>0</v>
      </c>
      <c r="M203" s="130"/>
      <c r="N203" s="111">
        <v>7005.0288366877949</v>
      </c>
      <c r="O203" s="111">
        <v>15188.008836687795</v>
      </c>
      <c r="P203" s="111" t="str">
        <f t="shared" si="2341"/>
        <v>меньше мин</v>
      </c>
      <c r="Q203" s="95">
        <v>8412</v>
      </c>
      <c r="R203" s="95">
        <f t="shared" si="2342"/>
        <v>465856.56</v>
      </c>
      <c r="S203" s="131">
        <v>6805</v>
      </c>
      <c r="T203" s="131">
        <v>376792.85</v>
      </c>
      <c r="U203" s="131">
        <f t="shared" si="2343"/>
        <v>27</v>
      </c>
      <c r="V203" s="113">
        <f t="shared" si="2344"/>
        <v>7420.2940000556409</v>
      </c>
      <c r="W203" s="113">
        <f t="shared" si="2345"/>
        <v>410935.8817230814</v>
      </c>
      <c r="X203" s="113">
        <f t="shared" si="2346"/>
        <v>29</v>
      </c>
      <c r="Y203" s="132"/>
      <c r="Z203" s="95">
        <v>7420.2940000556409</v>
      </c>
      <c r="AA203" s="95">
        <v>0</v>
      </c>
      <c r="AB203" s="95">
        <v>0</v>
      </c>
      <c r="AC203" s="95">
        <v>0</v>
      </c>
      <c r="AD203" s="95">
        <v>0</v>
      </c>
      <c r="AE203" s="95">
        <f t="shared" si="2347"/>
        <v>0</v>
      </c>
      <c r="AF203" s="95">
        <f t="shared" si="2348"/>
        <v>0</v>
      </c>
      <c r="AG203" s="114">
        <v>0</v>
      </c>
      <c r="AH203" s="95">
        <f t="shared" si="2349"/>
        <v>7420.2940000556409</v>
      </c>
      <c r="AI203" s="114">
        <f t="shared" si="2350"/>
        <v>410935.8817230814</v>
      </c>
      <c r="AJ203" s="133">
        <f t="shared" si="2351"/>
        <v>11396</v>
      </c>
      <c r="AK203" s="133">
        <f t="shared" si="2352"/>
        <v>31990</v>
      </c>
      <c r="AL203" s="133">
        <f t="shared" si="2353"/>
        <v>52373</v>
      </c>
      <c r="AM203" s="133">
        <f t="shared" si="2354"/>
        <v>107189.98000000001</v>
      </c>
      <c r="AN203" s="133">
        <f t="shared" si="2355"/>
        <v>11.427374088510884</v>
      </c>
      <c r="AO203" s="133" t="str">
        <f t="shared" si="2356"/>
        <v>&lt; 30 дней</v>
      </c>
      <c r="AP203" s="29" t="s">
        <v>185</v>
      </c>
      <c r="AQ203" s="134" t="s">
        <v>186</v>
      </c>
      <c r="AR203" s="29" t="s">
        <v>185</v>
      </c>
      <c r="AS203" s="134" t="s">
        <v>186</v>
      </c>
      <c r="AT203" s="25" t="s">
        <v>185</v>
      </c>
      <c r="AU203" s="14"/>
      <c r="AV203" s="97" t="str">
        <f t="shared" si="2357"/>
        <v>0-01</v>
      </c>
      <c r="AW203" s="117">
        <f t="shared" si="2358"/>
        <v>0</v>
      </c>
      <c r="AX203" s="14"/>
      <c r="AY203" s="25">
        <f t="shared" si="2359"/>
        <v>0</v>
      </c>
      <c r="AZ203" s="130" t="s">
        <v>439</v>
      </c>
      <c r="BA203" s="26" t="s">
        <v>196</v>
      </c>
      <c r="BB203" s="26" t="s">
        <v>596</v>
      </c>
      <c r="BC203" s="27"/>
      <c r="BD203" s="28"/>
      <c r="BE203" s="29">
        <v>0</v>
      </c>
      <c r="BF203" s="32">
        <f t="shared" si="2360"/>
        <v>0</v>
      </c>
      <c r="BG203" s="32">
        <v>0</v>
      </c>
      <c r="BH203" s="32">
        <f t="shared" si="2361"/>
        <v>0</v>
      </c>
      <c r="BI203" s="135">
        <v>0</v>
      </c>
      <c r="BJ203" s="130">
        <v>0</v>
      </c>
      <c r="BK203" s="95">
        <v>13001.54</v>
      </c>
      <c r="BL203" s="95">
        <v>19082.79</v>
      </c>
      <c r="BM203" s="95">
        <v>18494.060000000001</v>
      </c>
      <c r="BN203" s="95">
        <v>18860.8</v>
      </c>
      <c r="BO203" s="95">
        <v>19458</v>
      </c>
      <c r="BP203" s="95">
        <v>18292.79</v>
      </c>
      <c r="BQ203" s="133">
        <f t="shared" si="2362"/>
        <v>17864.99666666667</v>
      </c>
      <c r="BR203" s="95">
        <f t="shared" si="2363"/>
        <v>-4589.5400000000009</v>
      </c>
      <c r="BS203" s="133">
        <f t="shared" si="2331"/>
        <v>-23672.33</v>
      </c>
      <c r="BT203" s="133">
        <f t="shared" si="2331"/>
        <v>-42166.39</v>
      </c>
      <c r="BU203" s="133">
        <f t="shared" si="2331"/>
        <v>-61027.19</v>
      </c>
      <c r="BV203" s="133">
        <f t="shared" si="2331"/>
        <v>-80485.19</v>
      </c>
      <c r="BW203" s="133">
        <f t="shared" si="2331"/>
        <v>-98777.98000000001</v>
      </c>
      <c r="BX203" s="133">
        <f t="shared" ref="BX203:CO203" si="2393">BW203-$BQ203</f>
        <v>-116642.97666666668</v>
      </c>
      <c r="BY203" s="133">
        <f t="shared" si="2393"/>
        <v>-134507.97333333336</v>
      </c>
      <c r="BZ203" s="133">
        <f t="shared" si="2393"/>
        <v>-152372.97000000003</v>
      </c>
      <c r="CA203" s="133">
        <f t="shared" si="2393"/>
        <v>-170237.9666666667</v>
      </c>
      <c r="CB203" s="133">
        <f t="shared" si="2393"/>
        <v>-188102.96333333338</v>
      </c>
      <c r="CC203" s="133">
        <f t="shared" si="2393"/>
        <v>-205967.96000000005</v>
      </c>
      <c r="CD203" s="133">
        <f t="shared" si="2393"/>
        <v>-223832.95666666672</v>
      </c>
      <c r="CE203" s="133">
        <f t="shared" si="2393"/>
        <v>-241697.9533333334</v>
      </c>
      <c r="CF203" s="133">
        <f t="shared" si="2393"/>
        <v>-259562.95000000007</v>
      </c>
      <c r="CG203" s="133">
        <f t="shared" si="2393"/>
        <v>-277427.94666666671</v>
      </c>
      <c r="CH203" s="133">
        <f t="shared" si="2393"/>
        <v>-295292.94333333336</v>
      </c>
      <c r="CI203" s="133">
        <f t="shared" si="2393"/>
        <v>-313157.94</v>
      </c>
      <c r="CJ203" s="133">
        <f t="shared" si="2393"/>
        <v>-331022.93666666665</v>
      </c>
      <c r="CK203" s="133">
        <f t="shared" si="2393"/>
        <v>-348887.93333333329</v>
      </c>
      <c r="CL203" s="133">
        <f t="shared" si="2393"/>
        <v>-366752.92999999993</v>
      </c>
      <c r="CM203" s="133">
        <f t="shared" si="2393"/>
        <v>-384617.92666666658</v>
      </c>
      <c r="CN203" s="133">
        <f t="shared" si="2393"/>
        <v>-402482.92333333322</v>
      </c>
      <c r="CO203" s="133">
        <f t="shared" si="2393"/>
        <v>-420347.91999999987</v>
      </c>
      <c r="CP203" s="100">
        <v>5907</v>
      </c>
      <c r="CQ203" s="100">
        <v>4557</v>
      </c>
      <c r="CR203" s="100">
        <v>9919</v>
      </c>
      <c r="CS203" s="100">
        <v>7197</v>
      </c>
      <c r="CT203" s="100">
        <v>13397</v>
      </c>
      <c r="CU203" s="100">
        <v>11396</v>
      </c>
      <c r="CV203" s="121">
        <f t="shared" si="2365"/>
        <v>8728.8333333333339</v>
      </c>
      <c r="CW203">
        <v>0</v>
      </c>
      <c r="CX203">
        <v>0</v>
      </c>
      <c r="CY203" s="4">
        <v>0</v>
      </c>
      <c r="CZ203" s="4">
        <v>0</v>
      </c>
      <c r="DA203" s="136">
        <f t="shared" si="2332"/>
        <v>0</v>
      </c>
      <c r="DB203" s="4">
        <f t="shared" si="2333"/>
        <v>0</v>
      </c>
      <c r="DC203" s="4">
        <f t="shared" si="2334"/>
        <v>0</v>
      </c>
      <c r="DD203" s="136">
        <f t="shared" si="2335"/>
        <v>0</v>
      </c>
      <c r="DE203" s="31">
        <v>0</v>
      </c>
      <c r="DF203" s="31">
        <v>30</v>
      </c>
      <c r="DG203" s="31">
        <v>5720</v>
      </c>
      <c r="DH203" s="48">
        <f t="shared" si="2366"/>
        <v>22</v>
      </c>
      <c r="DI203" s="62">
        <v>11263.192999999999</v>
      </c>
      <c r="DJ203" s="62">
        <v>623017.23900000006</v>
      </c>
      <c r="DK203" s="48">
        <f t="shared" si="2367"/>
        <v>44</v>
      </c>
      <c r="DL203" s="62">
        <v>4557</v>
      </c>
      <c r="DM203" s="62">
        <v>252020.54000000018</v>
      </c>
      <c r="DN203" s="62">
        <v>9169.7860000000001</v>
      </c>
      <c r="DO203" s="62">
        <v>507467.01300000004</v>
      </c>
      <c r="DP203" s="48">
        <f t="shared" si="2368"/>
        <v>36</v>
      </c>
      <c r="DQ203" s="62">
        <v>9919</v>
      </c>
      <c r="DR203" s="62">
        <v>549035.96000000043</v>
      </c>
      <c r="DS203" s="62">
        <v>8695.2579999999998</v>
      </c>
      <c r="DT203" s="62">
        <v>481364.51799999998</v>
      </c>
      <c r="DU203" s="48">
        <f t="shared" si="2369"/>
        <v>34</v>
      </c>
      <c r="DV203" s="62">
        <v>7197.8680000000004</v>
      </c>
      <c r="DW203" s="62">
        <v>397899.34118353354</v>
      </c>
      <c r="DX203" s="62">
        <f t="shared" si="2370"/>
        <v>13001.54</v>
      </c>
      <c r="DY203" s="62">
        <f t="shared" si="2371"/>
        <v>720025.28520000004</v>
      </c>
      <c r="DZ203" s="48">
        <f t="shared" si="2372"/>
        <v>51</v>
      </c>
      <c r="EA203" s="62">
        <f t="shared" si="2373"/>
        <v>19082.79</v>
      </c>
      <c r="EB203" s="62">
        <f t="shared" si="2374"/>
        <v>1056804.9102</v>
      </c>
      <c r="EC203" s="48">
        <f t="shared" si="2375"/>
        <v>74</v>
      </c>
      <c r="ED203" s="62">
        <f t="shared" si="2376"/>
        <v>18494.060000000001</v>
      </c>
      <c r="EE203" s="62">
        <f t="shared" si="2377"/>
        <v>1024201.0428000002</v>
      </c>
      <c r="EF203" s="48">
        <f t="shared" si="2378"/>
        <v>72</v>
      </c>
      <c r="EG203" s="62">
        <f t="shared" si="2379"/>
        <v>18860.8</v>
      </c>
      <c r="EH203" s="62">
        <f t="shared" si="2380"/>
        <v>1044511.1040000001</v>
      </c>
      <c r="EI203" s="48">
        <f t="shared" si="2381"/>
        <v>73</v>
      </c>
      <c r="EJ203" s="62">
        <f t="shared" si="2382"/>
        <v>19458</v>
      </c>
      <c r="EK203" s="62">
        <f t="shared" si="2383"/>
        <v>1077584.04</v>
      </c>
      <c r="EL203" s="48">
        <f t="shared" si="2384"/>
        <v>75</v>
      </c>
      <c r="EM203" s="62">
        <f t="shared" si="2385"/>
        <v>18292.79</v>
      </c>
      <c r="EN203" s="62">
        <f t="shared" si="2386"/>
        <v>1013054.7102000001</v>
      </c>
      <c r="EO203" s="48">
        <f t="shared" si="2387"/>
        <v>71</v>
      </c>
      <c r="EP203" s="62">
        <f t="shared" si="2329"/>
        <v>720025.28520000004</v>
      </c>
      <c r="EQ203" s="62">
        <f t="shared" si="2329"/>
        <v>1056804.9102</v>
      </c>
      <c r="ER203" s="62">
        <f t="shared" si="2329"/>
        <v>1024201.0428000002</v>
      </c>
      <c r="ES203" s="62">
        <f t="shared" si="2330"/>
        <v>1044511.1040000001</v>
      </c>
      <c r="ET203" s="62">
        <f t="shared" si="2330"/>
        <v>1077584.04</v>
      </c>
      <c r="EU203" s="62">
        <f t="shared" si="2330"/>
        <v>1013054.7102000001</v>
      </c>
      <c r="EV203" s="31" t="s">
        <v>192</v>
      </c>
      <c r="EW203" s="103">
        <v>0</v>
      </c>
      <c r="EX203" s="31">
        <v>260</v>
      </c>
      <c r="EY203" s="31">
        <v>1</v>
      </c>
      <c r="FA203" s="31"/>
      <c r="FB203" s="119"/>
      <c r="FC203" s="119"/>
      <c r="FE203" s="137">
        <v>55.35</v>
      </c>
      <c r="FF203" s="137">
        <v>55.37</v>
      </c>
      <c r="FG203" s="137">
        <v>55.38</v>
      </c>
      <c r="FH203" s="106">
        <v>55.38</v>
      </c>
      <c r="FI203" s="107" t="b">
        <f t="shared" si="2388"/>
        <v>1</v>
      </c>
      <c r="FJ203" s="34"/>
      <c r="FK203" s="104" t="s">
        <v>196</v>
      </c>
      <c r="FL203" s="104" t="s">
        <v>596</v>
      </c>
      <c r="FM203" s="104">
        <v>0</v>
      </c>
      <c r="FN203" s="104">
        <v>0</v>
      </c>
      <c r="FO203" s="104">
        <v>0</v>
      </c>
      <c r="FP203" s="104"/>
      <c r="FQ203" s="104">
        <v>0</v>
      </c>
      <c r="FR203" s="103" t="b">
        <f t="shared" si="2336"/>
        <v>1</v>
      </c>
      <c r="FS203" s="103" t="b">
        <f t="shared" si="2337"/>
        <v>1</v>
      </c>
      <c r="FT203" s="103" t="b">
        <f t="shared" si="2338"/>
        <v>0</v>
      </c>
      <c r="FU203" s="103" t="b">
        <f t="shared" si="2339"/>
        <v>0</v>
      </c>
      <c r="FV203" s="103" t="b">
        <f t="shared" si="2340"/>
        <v>1</v>
      </c>
      <c r="FW203" s="103"/>
      <c r="FX203" s="120" t="b">
        <f t="shared" si="2389"/>
        <v>1</v>
      </c>
      <c r="FY203" s="104" t="s">
        <v>368</v>
      </c>
      <c r="FZ203" s="104" t="b">
        <f t="shared" si="2390"/>
        <v>1</v>
      </c>
      <c r="GA203" s="104">
        <v>0</v>
      </c>
      <c r="GB203" s="104" t="s">
        <v>193</v>
      </c>
      <c r="GD203" s="104" t="s">
        <v>368</v>
      </c>
      <c r="GE203" s="104">
        <v>0</v>
      </c>
      <c r="GF203" s="104" t="e">
        <v>#N/A</v>
      </c>
      <c r="GG203" s="104">
        <v>0</v>
      </c>
      <c r="GH203" s="104" t="b">
        <f t="shared" si="2391"/>
        <v>1</v>
      </c>
      <c r="GI203" s="8" t="b">
        <f t="shared" si="2392"/>
        <v>0</v>
      </c>
      <c r="GJ203" s="31" t="s">
        <v>203</v>
      </c>
    </row>
    <row r="204" spans="1:192" ht="30" x14ac:dyDescent="0.25">
      <c r="A204" s="130">
        <v>154609</v>
      </c>
      <c r="B204" s="130">
        <v>979696</v>
      </c>
      <c r="C204" s="128" t="s">
        <v>491</v>
      </c>
      <c r="D204" s="130"/>
      <c r="E204" s="130" t="s">
        <v>598</v>
      </c>
      <c r="F204" s="109" t="s">
        <v>239</v>
      </c>
      <c r="G204" s="128"/>
      <c r="H204" s="130" t="s">
        <v>188</v>
      </c>
      <c r="I204" s="130" t="s">
        <v>493</v>
      </c>
      <c r="J204" s="130" t="s">
        <v>480</v>
      </c>
      <c r="K204" s="130"/>
      <c r="L204" s="130">
        <v>0</v>
      </c>
      <c r="M204" s="130"/>
      <c r="N204" s="111">
        <v>0</v>
      </c>
      <c r="O204" s="111">
        <v>0</v>
      </c>
      <c r="P204" s="111" t="str">
        <f t="shared" si="2341"/>
        <v>нет минмакс</v>
      </c>
      <c r="Q204" s="95">
        <v>209</v>
      </c>
      <c r="R204" s="95">
        <f t="shared" si="2342"/>
        <v>323017.86</v>
      </c>
      <c r="S204" s="131">
        <v>234</v>
      </c>
      <c r="T204" s="131">
        <v>361656.36</v>
      </c>
      <c r="U204" s="131">
        <f t="shared" si="2343"/>
        <v>0</v>
      </c>
      <c r="V204" s="113">
        <f t="shared" si="2344"/>
        <v>209</v>
      </c>
      <c r="W204" s="113">
        <f t="shared" si="2345"/>
        <v>323017.86</v>
      </c>
      <c r="X204" s="113">
        <f t="shared" si="2346"/>
        <v>0</v>
      </c>
      <c r="Y204" s="132"/>
      <c r="Z204" s="95">
        <v>209</v>
      </c>
      <c r="AA204" s="95">
        <v>0</v>
      </c>
      <c r="AB204" s="95">
        <v>0</v>
      </c>
      <c r="AC204" s="95">
        <v>0</v>
      </c>
      <c r="AD204" s="95">
        <v>0</v>
      </c>
      <c r="AE204" s="95">
        <f t="shared" si="2347"/>
        <v>0</v>
      </c>
      <c r="AF204" s="95">
        <f t="shared" si="2348"/>
        <v>0</v>
      </c>
      <c r="AG204" s="114">
        <v>0</v>
      </c>
      <c r="AH204" s="95">
        <f t="shared" si="2349"/>
        <v>209</v>
      </c>
      <c r="AI204" s="114">
        <f t="shared" si="2350"/>
        <v>323017.86</v>
      </c>
      <c r="AJ204" s="133">
        <f t="shared" si="2351"/>
        <v>25</v>
      </c>
      <c r="AK204" s="133">
        <f t="shared" si="2352"/>
        <v>25</v>
      </c>
      <c r="AL204" s="133">
        <f t="shared" si="2353"/>
        <v>25</v>
      </c>
      <c r="AM204" s="133">
        <f t="shared" si="2354"/>
        <v>0</v>
      </c>
      <c r="AN204" s="133" t="str">
        <f t="shared" si="2355"/>
        <v>нет оборота</v>
      </c>
      <c r="AO204" s="133" t="str">
        <f t="shared" si="2356"/>
        <v>нет плана</v>
      </c>
      <c r="AP204" s="29" t="s">
        <v>195</v>
      </c>
      <c r="AQ204" s="134" t="s">
        <v>200</v>
      </c>
      <c r="AR204" s="29" t="s">
        <v>195</v>
      </c>
      <c r="AS204" s="134" t="s">
        <v>200</v>
      </c>
      <c r="AT204" s="94" t="s">
        <v>195</v>
      </c>
      <c r="AU204" s="14"/>
      <c r="AV204" s="97" t="str">
        <f t="shared" si="2357"/>
        <v>Нет планов</v>
      </c>
      <c r="AW204" s="117">
        <f t="shared" si="2358"/>
        <v>323017.86</v>
      </c>
      <c r="AX204" s="14">
        <f>MONTH(BC204)-6</f>
        <v>1</v>
      </c>
      <c r="AY204" s="25">
        <f t="shared" si="2359"/>
        <v>0</v>
      </c>
      <c r="AZ204" s="130" t="s">
        <v>439</v>
      </c>
      <c r="BA204" s="26" t="s">
        <v>196</v>
      </c>
      <c r="BB204" s="26" t="s">
        <v>599</v>
      </c>
      <c r="BC204" s="27">
        <v>45869</v>
      </c>
      <c r="BD204" s="28"/>
      <c r="BE204" s="29">
        <v>0</v>
      </c>
      <c r="BF204" s="32">
        <f t="shared" si="2360"/>
        <v>0</v>
      </c>
      <c r="BG204" s="32">
        <v>0</v>
      </c>
      <c r="BH204" s="32">
        <f t="shared" si="2361"/>
        <v>0</v>
      </c>
      <c r="BI204" s="135">
        <v>0</v>
      </c>
      <c r="BJ204" s="130">
        <v>0</v>
      </c>
      <c r="BK204" s="95">
        <v>0</v>
      </c>
      <c r="BL204" s="95">
        <v>0</v>
      </c>
      <c r="BM204" s="95">
        <v>0</v>
      </c>
      <c r="BN204" s="95">
        <v>0</v>
      </c>
      <c r="BO204" s="95">
        <v>0</v>
      </c>
      <c r="BP204" s="95">
        <v>0</v>
      </c>
      <c r="BQ204" s="133">
        <f t="shared" si="2362"/>
        <v>0</v>
      </c>
      <c r="BR204" s="95">
        <f t="shared" si="2363"/>
        <v>209</v>
      </c>
      <c r="BS204" s="133">
        <f t="shared" si="2331"/>
        <v>209</v>
      </c>
      <c r="BT204" s="133">
        <f t="shared" si="2331"/>
        <v>209</v>
      </c>
      <c r="BU204" s="133">
        <f t="shared" si="2331"/>
        <v>209</v>
      </c>
      <c r="BV204" s="133">
        <f t="shared" si="2331"/>
        <v>209</v>
      </c>
      <c r="BW204" s="133">
        <f t="shared" si="2331"/>
        <v>209</v>
      </c>
      <c r="BX204" s="133">
        <f t="shared" ref="BX204:CO207" si="2394">BW204-$BQ204</f>
        <v>209</v>
      </c>
      <c r="BY204" s="133">
        <f t="shared" si="2394"/>
        <v>209</v>
      </c>
      <c r="BZ204" s="133">
        <f t="shared" si="2394"/>
        <v>209</v>
      </c>
      <c r="CA204" s="133">
        <f t="shared" si="2394"/>
        <v>209</v>
      </c>
      <c r="CB204" s="133">
        <f t="shared" si="2394"/>
        <v>209</v>
      </c>
      <c r="CC204" s="133">
        <f t="shared" si="2394"/>
        <v>209</v>
      </c>
      <c r="CD204" s="133">
        <f t="shared" si="2394"/>
        <v>209</v>
      </c>
      <c r="CE204" s="133">
        <f t="shared" si="2394"/>
        <v>209</v>
      </c>
      <c r="CF204" s="133">
        <f t="shared" si="2394"/>
        <v>209</v>
      </c>
      <c r="CG204" s="133">
        <f t="shared" si="2394"/>
        <v>209</v>
      </c>
      <c r="CH204" s="133">
        <f t="shared" si="2394"/>
        <v>209</v>
      </c>
      <c r="CI204" s="133">
        <f t="shared" si="2394"/>
        <v>209</v>
      </c>
      <c r="CJ204" s="133">
        <f t="shared" si="2394"/>
        <v>209</v>
      </c>
      <c r="CK204" s="133">
        <f t="shared" si="2394"/>
        <v>209</v>
      </c>
      <c r="CL204" s="133">
        <f t="shared" si="2394"/>
        <v>209</v>
      </c>
      <c r="CM204" s="133">
        <f t="shared" si="2394"/>
        <v>209</v>
      </c>
      <c r="CN204" s="133">
        <f t="shared" si="2394"/>
        <v>209</v>
      </c>
      <c r="CO204" s="133">
        <f t="shared" si="2394"/>
        <v>209</v>
      </c>
      <c r="CP204" s="100">
        <v>0</v>
      </c>
      <c r="CQ204" s="100">
        <v>0</v>
      </c>
      <c r="CR204" s="100">
        <v>0</v>
      </c>
      <c r="CS204" s="100">
        <v>0</v>
      </c>
      <c r="CT204" s="100">
        <v>0</v>
      </c>
      <c r="CU204" s="100">
        <v>25</v>
      </c>
      <c r="CV204" s="121">
        <f t="shared" si="2365"/>
        <v>25</v>
      </c>
      <c r="CW204">
        <v>0</v>
      </c>
      <c r="CX204">
        <v>5</v>
      </c>
      <c r="CY204" s="4">
        <v>0</v>
      </c>
      <c r="CZ204" s="4">
        <v>0</v>
      </c>
      <c r="DA204" s="136">
        <f t="shared" si="2332"/>
        <v>0</v>
      </c>
      <c r="DB204" s="4">
        <f t="shared" si="2333"/>
        <v>0</v>
      </c>
      <c r="DC204" s="4">
        <f t="shared" si="2334"/>
        <v>0</v>
      </c>
      <c r="DD204" s="136">
        <f t="shared" si="2335"/>
        <v>0</v>
      </c>
      <c r="DE204" s="31">
        <v>0</v>
      </c>
      <c r="DF204" s="31">
        <v>45</v>
      </c>
      <c r="DG204" s="31">
        <v>0</v>
      </c>
      <c r="DH204" s="48">
        <f t="shared" si="2366"/>
        <v>0</v>
      </c>
      <c r="DI204" s="62">
        <v>234</v>
      </c>
      <c r="DJ204" s="62">
        <v>361657.2</v>
      </c>
      <c r="DK204" s="48">
        <f t="shared" si="2367"/>
        <v>0</v>
      </c>
      <c r="DL204" s="62">
        <v>0</v>
      </c>
      <c r="DM204" s="62">
        <v>0</v>
      </c>
      <c r="DN204" s="62">
        <v>234</v>
      </c>
      <c r="DO204" s="62">
        <v>361657.2</v>
      </c>
      <c r="DP204" s="48">
        <f t="shared" si="2368"/>
        <v>0</v>
      </c>
      <c r="DQ204" s="62">
        <v>0</v>
      </c>
      <c r="DR204" s="62">
        <v>0</v>
      </c>
      <c r="DS204" s="62">
        <v>234</v>
      </c>
      <c r="DT204" s="62">
        <v>361657.2</v>
      </c>
      <c r="DU204" s="48">
        <f t="shared" si="2369"/>
        <v>0</v>
      </c>
      <c r="DV204" s="62">
        <v>0</v>
      </c>
      <c r="DW204" s="62">
        <v>0</v>
      </c>
      <c r="DX204" s="62">
        <f t="shared" si="2370"/>
        <v>0</v>
      </c>
      <c r="DY204" s="62">
        <f t="shared" si="2371"/>
        <v>0</v>
      </c>
      <c r="DZ204" s="48">
        <f t="shared" si="2372"/>
        <v>0</v>
      </c>
      <c r="EA204" s="62">
        <f t="shared" si="2373"/>
        <v>0</v>
      </c>
      <c r="EB204" s="62">
        <f t="shared" si="2374"/>
        <v>0</v>
      </c>
      <c r="EC204" s="48">
        <f t="shared" si="2375"/>
        <v>0</v>
      </c>
      <c r="ED204" s="62">
        <f t="shared" si="2376"/>
        <v>0</v>
      </c>
      <c r="EE204" s="62">
        <f t="shared" si="2377"/>
        <v>0</v>
      </c>
      <c r="EF204" s="48">
        <f t="shared" si="2378"/>
        <v>0</v>
      </c>
      <c r="EG204" s="62">
        <f t="shared" si="2379"/>
        <v>0</v>
      </c>
      <c r="EH204" s="62">
        <f t="shared" si="2380"/>
        <v>0</v>
      </c>
      <c r="EI204" s="48">
        <f t="shared" si="2381"/>
        <v>0</v>
      </c>
      <c r="EJ204" s="62">
        <f t="shared" si="2382"/>
        <v>0</v>
      </c>
      <c r="EK204" s="62">
        <f t="shared" si="2383"/>
        <v>0</v>
      </c>
      <c r="EL204" s="48">
        <f t="shared" si="2384"/>
        <v>0</v>
      </c>
      <c r="EM204" s="62">
        <f t="shared" si="2385"/>
        <v>0</v>
      </c>
      <c r="EN204" s="62">
        <f t="shared" si="2386"/>
        <v>0</v>
      </c>
      <c r="EO204" s="48">
        <f t="shared" si="2387"/>
        <v>0</v>
      </c>
      <c r="EP204" s="62">
        <f t="shared" ref="EP204:EU210" si="2395">BK204*$FH204</f>
        <v>0</v>
      </c>
      <c r="EQ204" s="62">
        <f t="shared" si="2395"/>
        <v>0</v>
      </c>
      <c r="ER204" s="62">
        <f t="shared" si="2395"/>
        <v>0</v>
      </c>
      <c r="ES204" s="62">
        <f t="shared" si="2395"/>
        <v>0</v>
      </c>
      <c r="ET204" s="62">
        <f t="shared" si="2395"/>
        <v>0</v>
      </c>
      <c r="EU204" s="62">
        <f t="shared" si="2395"/>
        <v>0</v>
      </c>
      <c r="EV204" s="31" t="s">
        <v>192</v>
      </c>
      <c r="EW204" s="103">
        <v>0</v>
      </c>
      <c r="EX204" s="31">
        <v>0</v>
      </c>
      <c r="EY204" s="31">
        <v>0</v>
      </c>
      <c r="EZ204" s="31">
        <v>0</v>
      </c>
      <c r="FA204" s="31">
        <v>1.5</v>
      </c>
      <c r="FB204" s="119"/>
      <c r="FC204" s="119"/>
      <c r="FE204" s="137">
        <v>1545.54</v>
      </c>
      <c r="FF204" s="137">
        <v>1545.54</v>
      </c>
      <c r="FG204" s="137">
        <v>1545.54</v>
      </c>
      <c r="FH204" s="106">
        <v>1545.54</v>
      </c>
      <c r="FI204" s="107" t="b">
        <f t="shared" si="2388"/>
        <v>1</v>
      </c>
      <c r="FJ204" s="34"/>
      <c r="FK204" s="104" t="s">
        <v>196</v>
      </c>
      <c r="FL204" s="104" t="s">
        <v>599</v>
      </c>
      <c r="FM204" s="104">
        <v>45869</v>
      </c>
      <c r="FN204" s="104">
        <v>0</v>
      </c>
      <c r="FO204" s="104">
        <v>0</v>
      </c>
      <c r="FP204" s="104"/>
      <c r="FQ204" s="104">
        <v>0</v>
      </c>
      <c r="FR204" s="103" t="b">
        <f t="shared" si="2336"/>
        <v>1</v>
      </c>
      <c r="FS204" s="103" t="b">
        <f t="shared" si="2337"/>
        <v>1</v>
      </c>
      <c r="FT204" s="103" t="b">
        <f t="shared" si="2338"/>
        <v>1</v>
      </c>
      <c r="FU204" s="103" t="b">
        <f t="shared" si="2339"/>
        <v>0</v>
      </c>
      <c r="FV204" s="103" t="b">
        <f t="shared" si="2340"/>
        <v>1</v>
      </c>
      <c r="FW204" s="103"/>
      <c r="FX204" s="120" t="b">
        <f t="shared" si="2389"/>
        <v>1</v>
      </c>
      <c r="FY204" s="104" t="s">
        <v>491</v>
      </c>
      <c r="FZ204" s="104" t="b">
        <f t="shared" si="2390"/>
        <v>1</v>
      </c>
      <c r="GA204" s="104">
        <v>0</v>
      </c>
      <c r="GB204" s="104" t="s">
        <v>239</v>
      </c>
      <c r="GD204" s="104" t="s">
        <v>491</v>
      </c>
      <c r="GE204" s="104">
        <v>0</v>
      </c>
      <c r="GF204" s="104" t="e">
        <v>#N/A</v>
      </c>
      <c r="GG204" s="104">
        <v>0</v>
      </c>
      <c r="GH204" s="104" t="b">
        <f t="shared" si="2391"/>
        <v>1</v>
      </c>
      <c r="GI204" s="8" t="b">
        <f t="shared" si="2392"/>
        <v>0</v>
      </c>
      <c r="GJ204" s="31" t="s">
        <v>203</v>
      </c>
    </row>
    <row r="205" spans="1:192" hidden="1" x14ac:dyDescent="0.25">
      <c r="A205" s="138">
        <v>51441</v>
      </c>
      <c r="B205" s="138">
        <v>51441</v>
      </c>
      <c r="C205" s="128" t="s">
        <v>368</v>
      </c>
      <c r="D205" s="130"/>
      <c r="E205" s="138" t="s">
        <v>600</v>
      </c>
      <c r="F205" s="124" t="s">
        <v>193</v>
      </c>
      <c r="G205" s="128"/>
      <c r="H205" s="138" t="s">
        <v>227</v>
      </c>
      <c r="I205" s="130" t="s">
        <v>319</v>
      </c>
      <c r="J205" s="138" t="s">
        <v>259</v>
      </c>
      <c r="K205" s="138"/>
      <c r="L205" s="130">
        <v>0</v>
      </c>
      <c r="M205" s="138"/>
      <c r="N205" s="125">
        <v>0</v>
      </c>
      <c r="O205" s="125">
        <v>0</v>
      </c>
      <c r="P205" s="125" t="str">
        <f t="shared" si="2341"/>
        <v>нет минмакс</v>
      </c>
      <c r="Q205" s="95">
        <v>65000</v>
      </c>
      <c r="R205" s="95">
        <f t="shared" si="2342"/>
        <v>232050</v>
      </c>
      <c r="S205" s="114">
        <v>99660</v>
      </c>
      <c r="T205" s="114">
        <v>360769.2</v>
      </c>
      <c r="U205" s="131">
        <f t="shared" si="2343"/>
        <v>10</v>
      </c>
      <c r="V205" s="115">
        <f t="shared" si="2344"/>
        <v>60000</v>
      </c>
      <c r="W205" s="115">
        <f t="shared" si="2345"/>
        <v>214200</v>
      </c>
      <c r="X205" s="115">
        <f t="shared" si="2346"/>
        <v>6</v>
      </c>
      <c r="Y205" s="132"/>
      <c r="Z205" s="95">
        <v>60000</v>
      </c>
      <c r="AA205" s="115">
        <v>0</v>
      </c>
      <c r="AB205" s="115">
        <v>0</v>
      </c>
      <c r="AC205" s="95">
        <v>0</v>
      </c>
      <c r="AD205" s="95">
        <v>0</v>
      </c>
      <c r="AE205" s="95">
        <f t="shared" si="2347"/>
        <v>0</v>
      </c>
      <c r="AF205" s="95">
        <f t="shared" si="2348"/>
        <v>0</v>
      </c>
      <c r="AG205" s="114">
        <v>0</v>
      </c>
      <c r="AH205" s="95">
        <f t="shared" si="2349"/>
        <v>60000</v>
      </c>
      <c r="AI205" s="114">
        <f t="shared" si="2350"/>
        <v>214200</v>
      </c>
      <c r="AJ205" s="114">
        <f t="shared" si="2351"/>
        <v>47284</v>
      </c>
      <c r="AK205" s="114">
        <f t="shared" si="2352"/>
        <v>160544</v>
      </c>
      <c r="AL205" s="114">
        <f t="shared" si="2353"/>
        <v>220373</v>
      </c>
      <c r="AM205" s="114">
        <f t="shared" si="2354"/>
        <v>365559</v>
      </c>
      <c r="AN205" s="133">
        <f t="shared" si="2355"/>
        <v>49.072242784338506</v>
      </c>
      <c r="AO205" s="133" t="str">
        <f t="shared" si="2356"/>
        <v>&gt; 30 дней (до 60)</v>
      </c>
      <c r="AP205" s="139" t="s">
        <v>185</v>
      </c>
      <c r="AQ205" s="134" t="s">
        <v>190</v>
      </c>
      <c r="AR205" s="138" t="s">
        <v>185</v>
      </c>
      <c r="AS205" s="134" t="s">
        <v>190</v>
      </c>
      <c r="AT205" s="115" t="s">
        <v>185</v>
      </c>
      <c r="AU205" s="138"/>
      <c r="AV205" s="97" t="str">
        <f t="shared" si="2357"/>
        <v>0-02</v>
      </c>
      <c r="AW205" s="126">
        <f t="shared" si="2358"/>
        <v>0</v>
      </c>
      <c r="AX205" s="138"/>
      <c r="AY205" s="115">
        <f t="shared" si="2359"/>
        <v>0</v>
      </c>
      <c r="AZ205" s="130" t="s">
        <v>439</v>
      </c>
      <c r="BA205" s="129" t="s">
        <v>187</v>
      </c>
      <c r="BB205" s="129" t="s">
        <v>187</v>
      </c>
      <c r="BC205" s="140" t="s">
        <v>187</v>
      </c>
      <c r="BD205" s="139" t="s">
        <v>187</v>
      </c>
      <c r="BE205" s="29">
        <v>0</v>
      </c>
      <c r="BF205" s="32">
        <f t="shared" si="2360"/>
        <v>0</v>
      </c>
      <c r="BG205" s="32">
        <v>0</v>
      </c>
      <c r="BH205" s="32">
        <f t="shared" si="2361"/>
        <v>0</v>
      </c>
      <c r="BI205" s="99">
        <v>0</v>
      </c>
      <c r="BJ205" s="130" t="s">
        <v>187</v>
      </c>
      <c r="BK205" s="95">
        <v>37736</v>
      </c>
      <c r="BL205" s="95">
        <v>55597</v>
      </c>
      <c r="BM205" s="95">
        <v>65527</v>
      </c>
      <c r="BN205" s="95">
        <v>63273</v>
      </c>
      <c r="BO205" s="95">
        <v>73542</v>
      </c>
      <c r="BP205" s="95">
        <v>69884</v>
      </c>
      <c r="BQ205" s="133">
        <f t="shared" si="2362"/>
        <v>60926.5</v>
      </c>
      <c r="BR205" s="95">
        <f t="shared" si="2363"/>
        <v>27264</v>
      </c>
      <c r="BS205" s="133">
        <f t="shared" ref="BS205:BW210" si="2396">BR205-BL205</f>
        <v>-28333</v>
      </c>
      <c r="BT205" s="133">
        <f t="shared" si="2396"/>
        <v>-93860</v>
      </c>
      <c r="BU205" s="133">
        <f t="shared" si="2396"/>
        <v>-157133</v>
      </c>
      <c r="BV205" s="133">
        <f t="shared" si="2396"/>
        <v>-230675</v>
      </c>
      <c r="BW205" s="133">
        <f t="shared" si="2396"/>
        <v>-300559</v>
      </c>
      <c r="BX205" s="133">
        <f t="shared" si="2394"/>
        <v>-361485.5</v>
      </c>
      <c r="BY205" s="133">
        <f t="shared" si="2394"/>
        <v>-422412</v>
      </c>
      <c r="BZ205" s="133">
        <f t="shared" si="2394"/>
        <v>-483338.5</v>
      </c>
      <c r="CA205" s="133">
        <f t="shared" si="2394"/>
        <v>-544265</v>
      </c>
      <c r="CB205" s="133">
        <f t="shared" si="2394"/>
        <v>-605191.5</v>
      </c>
      <c r="CC205" s="133">
        <f t="shared" si="2394"/>
        <v>-666118</v>
      </c>
      <c r="CD205" s="133">
        <f t="shared" si="2394"/>
        <v>-727044.5</v>
      </c>
      <c r="CE205" s="133">
        <f t="shared" si="2394"/>
        <v>-787971</v>
      </c>
      <c r="CF205" s="133">
        <f t="shared" si="2394"/>
        <v>-848897.5</v>
      </c>
      <c r="CG205" s="133">
        <f t="shared" si="2394"/>
        <v>-909824</v>
      </c>
      <c r="CH205" s="133">
        <f t="shared" si="2394"/>
        <v>-970750.5</v>
      </c>
      <c r="CI205" s="133">
        <f t="shared" si="2394"/>
        <v>-1031677</v>
      </c>
      <c r="CJ205" s="133">
        <f t="shared" si="2394"/>
        <v>-1092603.5</v>
      </c>
      <c r="CK205" s="133">
        <f t="shared" si="2394"/>
        <v>-1153530</v>
      </c>
      <c r="CL205" s="133">
        <f t="shared" si="2394"/>
        <v>-1214456.5</v>
      </c>
      <c r="CM205" s="133">
        <f t="shared" si="2394"/>
        <v>-1275383</v>
      </c>
      <c r="CN205" s="133">
        <f t="shared" si="2394"/>
        <v>-1336309.5</v>
      </c>
      <c r="CO205" s="133">
        <f t="shared" si="2394"/>
        <v>-1397236</v>
      </c>
      <c r="CP205" s="100">
        <v>32310</v>
      </c>
      <c r="CQ205" s="100">
        <v>461</v>
      </c>
      <c r="CR205" s="100">
        <v>27058</v>
      </c>
      <c r="CS205" s="100">
        <v>57712</v>
      </c>
      <c r="CT205" s="100">
        <v>55548</v>
      </c>
      <c r="CU205" s="100">
        <v>47284</v>
      </c>
      <c r="CV205" s="121">
        <f t="shared" si="2365"/>
        <v>36728.833333333336</v>
      </c>
      <c r="CW205" t="s">
        <v>187</v>
      </c>
      <c r="CX205" t="s">
        <v>187</v>
      </c>
      <c r="CY205" s="4">
        <v>0</v>
      </c>
      <c r="CZ205" s="4">
        <v>0</v>
      </c>
      <c r="DA205" s="136">
        <f t="shared" si="2332"/>
        <v>0</v>
      </c>
      <c r="DB205" s="4">
        <f t="shared" si="2333"/>
        <v>0</v>
      </c>
      <c r="DC205" s="4">
        <f t="shared" si="2334"/>
        <v>0</v>
      </c>
      <c r="DD205" s="136">
        <f t="shared" si="2335"/>
        <v>0</v>
      </c>
      <c r="DE205" s="31">
        <v>0</v>
      </c>
      <c r="DG205" s="31">
        <v>0</v>
      </c>
      <c r="DH205" s="48">
        <f t="shared" si="2366"/>
        <v>0</v>
      </c>
      <c r="DI205" s="62">
        <v>33450.71</v>
      </c>
      <c r="DJ205" s="62">
        <v>118460.89899999999</v>
      </c>
      <c r="DK205" s="48">
        <f t="shared" si="2367"/>
        <v>4</v>
      </c>
      <c r="DL205" s="62">
        <v>461</v>
      </c>
      <c r="DM205" s="62">
        <v>1642.1092537177267</v>
      </c>
      <c r="DN205" s="62">
        <v>64686.572</v>
      </c>
      <c r="DO205" s="62">
        <v>230160.092</v>
      </c>
      <c r="DP205" s="48">
        <f t="shared" si="2368"/>
        <v>7</v>
      </c>
      <c r="DQ205" s="62">
        <v>27058</v>
      </c>
      <c r="DR205" s="62">
        <v>95670.90882722853</v>
      </c>
      <c r="DS205" s="62">
        <v>71558.258999999991</v>
      </c>
      <c r="DT205" s="62">
        <v>254168.255</v>
      </c>
      <c r="DU205" s="48">
        <f t="shared" si="2369"/>
        <v>8</v>
      </c>
      <c r="DV205" s="62">
        <v>57712</v>
      </c>
      <c r="DW205" s="62">
        <v>205569.97563435984</v>
      </c>
      <c r="DX205" s="62">
        <f t="shared" si="2370"/>
        <v>0</v>
      </c>
      <c r="DY205" s="62">
        <f t="shared" si="2371"/>
        <v>0</v>
      </c>
      <c r="DZ205" s="48">
        <f t="shared" si="2372"/>
        <v>0</v>
      </c>
      <c r="EA205" s="62">
        <f t="shared" si="2373"/>
        <v>0</v>
      </c>
      <c r="EB205" s="62">
        <f t="shared" si="2374"/>
        <v>0</v>
      </c>
      <c r="EC205" s="48">
        <f t="shared" si="2375"/>
        <v>0</v>
      </c>
      <c r="ED205" s="62">
        <f t="shared" si="2376"/>
        <v>0</v>
      </c>
      <c r="EE205" s="62">
        <f t="shared" si="2377"/>
        <v>0</v>
      </c>
      <c r="EF205" s="48">
        <f t="shared" si="2378"/>
        <v>0</v>
      </c>
      <c r="EG205" s="62">
        <f t="shared" si="2379"/>
        <v>0</v>
      </c>
      <c r="EH205" s="62">
        <f t="shared" si="2380"/>
        <v>0</v>
      </c>
      <c r="EI205" s="48">
        <f t="shared" si="2381"/>
        <v>0</v>
      </c>
      <c r="EJ205" s="62">
        <f t="shared" si="2382"/>
        <v>0</v>
      </c>
      <c r="EK205" s="62">
        <f t="shared" si="2383"/>
        <v>0</v>
      </c>
      <c r="EL205" s="48">
        <f t="shared" si="2384"/>
        <v>0</v>
      </c>
      <c r="EM205" s="62">
        <f t="shared" si="2385"/>
        <v>0</v>
      </c>
      <c r="EN205" s="62">
        <f t="shared" si="2386"/>
        <v>0</v>
      </c>
      <c r="EO205" s="48">
        <f t="shared" si="2387"/>
        <v>0</v>
      </c>
      <c r="EP205" s="62">
        <f t="shared" si="2395"/>
        <v>134717.51999999999</v>
      </c>
      <c r="EQ205" s="62">
        <f t="shared" si="2395"/>
        <v>198481.28999999998</v>
      </c>
      <c r="ER205" s="62">
        <f t="shared" si="2395"/>
        <v>233931.38999999998</v>
      </c>
      <c r="ES205" s="62">
        <f t="shared" si="2395"/>
        <v>225884.61</v>
      </c>
      <c r="ET205" s="62">
        <f t="shared" si="2395"/>
        <v>262544.94</v>
      </c>
      <c r="EU205" s="62">
        <f t="shared" si="2395"/>
        <v>249485.87999999998</v>
      </c>
      <c r="EV205" s="31" t="s">
        <v>192</v>
      </c>
      <c r="EW205" s="103">
        <v>0</v>
      </c>
      <c r="EX205" s="31">
        <v>10000</v>
      </c>
      <c r="EY205" s="31">
        <v>1</v>
      </c>
      <c r="FA205" s="31"/>
      <c r="FB205" s="119"/>
      <c r="FC205" s="119"/>
      <c r="FE205" s="137">
        <v>3.55</v>
      </c>
      <c r="FF205" s="137">
        <v>3.62</v>
      </c>
      <c r="FG205" s="137">
        <v>3.55</v>
      </c>
      <c r="FH205" s="106">
        <v>3.57</v>
      </c>
      <c r="FI205" s="107" t="b">
        <f t="shared" si="2388"/>
        <v>1</v>
      </c>
      <c r="FJ205" s="34"/>
      <c r="FK205" s="104" t="s">
        <v>187</v>
      </c>
      <c r="FL205" s="104" t="s">
        <v>187</v>
      </c>
      <c r="FM205" s="104" t="s">
        <v>187</v>
      </c>
      <c r="FN205" s="104" t="s">
        <v>187</v>
      </c>
      <c r="FO205" s="104">
        <v>0</v>
      </c>
      <c r="FP205" s="104"/>
      <c r="FQ205" s="104">
        <v>0</v>
      </c>
      <c r="FR205" s="120" t="b">
        <f t="shared" si="2336"/>
        <v>1</v>
      </c>
      <c r="FS205" s="120" t="b">
        <f t="shared" si="2337"/>
        <v>1</v>
      </c>
      <c r="FT205" s="120" t="b">
        <f t="shared" si="2338"/>
        <v>1</v>
      </c>
      <c r="FU205" s="120" t="b">
        <f t="shared" si="2339"/>
        <v>1</v>
      </c>
      <c r="FV205" s="120" t="b">
        <f t="shared" si="2340"/>
        <v>1</v>
      </c>
      <c r="FW205" s="120"/>
      <c r="FX205" s="120" t="b">
        <f t="shared" si="2389"/>
        <v>1</v>
      </c>
      <c r="FY205" s="104" t="s">
        <v>368</v>
      </c>
      <c r="FZ205" s="104" t="b">
        <f t="shared" si="2390"/>
        <v>1</v>
      </c>
      <c r="GA205" s="120">
        <v>0</v>
      </c>
      <c r="GB205" s="120" t="s">
        <v>193</v>
      </c>
      <c r="GC205" s="8"/>
      <c r="GD205" s="104" t="s">
        <v>368</v>
      </c>
      <c r="GE205" s="104">
        <v>0</v>
      </c>
      <c r="GF205" s="104" t="e">
        <v>#N/A</v>
      </c>
      <c r="GG205" s="104">
        <v>0</v>
      </c>
      <c r="GH205" s="120" t="b">
        <f t="shared" si="2391"/>
        <v>1</v>
      </c>
      <c r="GI205" s="8" t="b">
        <f t="shared" si="2392"/>
        <v>0</v>
      </c>
      <c r="GJ205" s="31" t="s">
        <v>203</v>
      </c>
    </row>
    <row r="206" spans="1:192" hidden="1" x14ac:dyDescent="0.25">
      <c r="A206" s="138">
        <v>110901</v>
      </c>
      <c r="B206" s="138">
        <v>110901</v>
      </c>
      <c r="C206" s="128" t="s">
        <v>214</v>
      </c>
      <c r="D206" s="130"/>
      <c r="E206" s="138" t="s">
        <v>601</v>
      </c>
      <c r="F206" s="124" t="s">
        <v>207</v>
      </c>
      <c r="G206" s="128"/>
      <c r="H206" s="138" t="s">
        <v>227</v>
      </c>
      <c r="I206" s="130" t="s">
        <v>292</v>
      </c>
      <c r="J206" s="138" t="s">
        <v>259</v>
      </c>
      <c r="K206" s="138"/>
      <c r="L206" s="130">
        <v>0</v>
      </c>
      <c r="M206" s="138"/>
      <c r="N206" s="125">
        <v>0</v>
      </c>
      <c r="O206" s="125">
        <v>0</v>
      </c>
      <c r="P206" s="125" t="str">
        <f t="shared" si="2341"/>
        <v>нет минмакс</v>
      </c>
      <c r="Q206" s="95">
        <v>54597</v>
      </c>
      <c r="R206" s="95">
        <f t="shared" si="2342"/>
        <v>671543.10000000009</v>
      </c>
      <c r="S206" s="114">
        <v>27130</v>
      </c>
      <c r="T206" s="114">
        <v>353775.19999999995</v>
      </c>
      <c r="U206" s="131">
        <f t="shared" si="2343"/>
        <v>28</v>
      </c>
      <c r="V206" s="115">
        <f t="shared" si="2344"/>
        <v>45079</v>
      </c>
      <c r="W206" s="115">
        <f t="shared" si="2345"/>
        <v>554471.70000000007</v>
      </c>
      <c r="X206" s="115">
        <f t="shared" si="2346"/>
        <v>46</v>
      </c>
      <c r="Y206" s="132"/>
      <c r="Z206" s="95">
        <v>45079</v>
      </c>
      <c r="AA206" s="115">
        <v>0</v>
      </c>
      <c r="AB206" s="115">
        <v>0</v>
      </c>
      <c r="AC206" s="95">
        <v>0</v>
      </c>
      <c r="AD206" s="95">
        <v>0</v>
      </c>
      <c r="AE206" s="95">
        <f t="shared" si="2347"/>
        <v>0</v>
      </c>
      <c r="AF206" s="95">
        <f t="shared" si="2348"/>
        <v>0</v>
      </c>
      <c r="AG206" s="114">
        <v>0</v>
      </c>
      <c r="AH206" s="95">
        <f t="shared" si="2349"/>
        <v>45079</v>
      </c>
      <c r="AI206" s="114">
        <f t="shared" si="2350"/>
        <v>554471.70000000007</v>
      </c>
      <c r="AJ206" s="114">
        <f t="shared" si="2351"/>
        <v>10417</v>
      </c>
      <c r="AK206" s="114">
        <f t="shared" si="2352"/>
        <v>31106</v>
      </c>
      <c r="AL206" s="114">
        <f t="shared" si="2353"/>
        <v>51342</v>
      </c>
      <c r="AM206" s="114">
        <f t="shared" si="2354"/>
        <v>56391</v>
      </c>
      <c r="AN206" s="133">
        <f t="shared" si="2355"/>
        <v>86.59892536042986</v>
      </c>
      <c r="AO206" s="133" t="str">
        <f t="shared" si="2356"/>
        <v>&gt; 80 дней (до 90)</v>
      </c>
      <c r="AP206" s="139" t="s">
        <v>185</v>
      </c>
      <c r="AQ206" s="134" t="s">
        <v>190</v>
      </c>
      <c r="AR206" s="138" t="s">
        <v>185</v>
      </c>
      <c r="AS206" s="134" t="s">
        <v>218</v>
      </c>
      <c r="AT206" s="115" t="s">
        <v>185</v>
      </c>
      <c r="AU206" s="138"/>
      <c r="AV206" s="97" t="str">
        <f t="shared" si="2357"/>
        <v>0-06</v>
      </c>
      <c r="AW206" s="126">
        <f t="shared" si="2358"/>
        <v>0</v>
      </c>
      <c r="AX206" s="138"/>
      <c r="AY206" s="115">
        <f t="shared" si="2359"/>
        <v>0</v>
      </c>
      <c r="AZ206" s="130" t="s">
        <v>439</v>
      </c>
      <c r="BA206" s="129" t="s">
        <v>187</v>
      </c>
      <c r="BB206" s="129" t="s">
        <v>602</v>
      </c>
      <c r="BC206" s="140" t="s">
        <v>187</v>
      </c>
      <c r="BD206" s="139" t="s">
        <v>187</v>
      </c>
      <c r="BE206" s="29">
        <v>0</v>
      </c>
      <c r="BF206" s="32">
        <f t="shared" si="2360"/>
        <v>0</v>
      </c>
      <c r="BG206" s="32">
        <v>0</v>
      </c>
      <c r="BH206" s="32">
        <f t="shared" si="2361"/>
        <v>0</v>
      </c>
      <c r="BI206" s="99">
        <v>0</v>
      </c>
      <c r="BJ206" s="130" t="s">
        <v>187</v>
      </c>
      <c r="BK206" s="95">
        <v>7400</v>
      </c>
      <c r="BL206" s="95">
        <v>7400</v>
      </c>
      <c r="BM206" s="95">
        <v>7400</v>
      </c>
      <c r="BN206" s="95">
        <v>13211</v>
      </c>
      <c r="BO206" s="95">
        <v>7400</v>
      </c>
      <c r="BP206" s="95">
        <v>13580</v>
      </c>
      <c r="BQ206" s="133">
        <f t="shared" si="2362"/>
        <v>9398.5</v>
      </c>
      <c r="BR206" s="95">
        <f t="shared" si="2363"/>
        <v>47197</v>
      </c>
      <c r="BS206" s="133">
        <f t="shared" si="2396"/>
        <v>39797</v>
      </c>
      <c r="BT206" s="133">
        <f t="shared" si="2396"/>
        <v>32397</v>
      </c>
      <c r="BU206" s="133">
        <f t="shared" si="2396"/>
        <v>19186</v>
      </c>
      <c r="BV206" s="133">
        <f t="shared" si="2396"/>
        <v>11786</v>
      </c>
      <c r="BW206" s="133">
        <f t="shared" si="2396"/>
        <v>-1794</v>
      </c>
      <c r="BX206" s="133">
        <f t="shared" si="2394"/>
        <v>-11192.5</v>
      </c>
      <c r="BY206" s="133">
        <f t="shared" si="2394"/>
        <v>-20591</v>
      </c>
      <c r="BZ206" s="133">
        <f t="shared" si="2394"/>
        <v>-29989.5</v>
      </c>
      <c r="CA206" s="133">
        <f t="shared" si="2394"/>
        <v>-39388</v>
      </c>
      <c r="CB206" s="133">
        <f t="shared" si="2394"/>
        <v>-48786.5</v>
      </c>
      <c r="CC206" s="133">
        <f t="shared" si="2394"/>
        <v>-58185</v>
      </c>
      <c r="CD206" s="133">
        <f t="shared" si="2394"/>
        <v>-67583.5</v>
      </c>
      <c r="CE206" s="133">
        <f t="shared" si="2394"/>
        <v>-76982</v>
      </c>
      <c r="CF206" s="133">
        <f t="shared" si="2394"/>
        <v>-86380.5</v>
      </c>
      <c r="CG206" s="133">
        <f t="shared" si="2394"/>
        <v>-95779</v>
      </c>
      <c r="CH206" s="133">
        <f t="shared" si="2394"/>
        <v>-105177.5</v>
      </c>
      <c r="CI206" s="133">
        <f t="shared" si="2394"/>
        <v>-114576</v>
      </c>
      <c r="CJ206" s="133">
        <f t="shared" si="2394"/>
        <v>-123974.5</v>
      </c>
      <c r="CK206" s="133">
        <f t="shared" si="2394"/>
        <v>-133373</v>
      </c>
      <c r="CL206" s="133">
        <f t="shared" si="2394"/>
        <v>-142771.5</v>
      </c>
      <c r="CM206" s="133">
        <f t="shared" si="2394"/>
        <v>-152170</v>
      </c>
      <c r="CN206" s="133">
        <f t="shared" si="2394"/>
        <v>-161568.5</v>
      </c>
      <c r="CO206" s="133">
        <f t="shared" si="2394"/>
        <v>-170967</v>
      </c>
      <c r="CP206" s="100">
        <v>10092</v>
      </c>
      <c r="CQ206" s="100">
        <v>5855</v>
      </c>
      <c r="CR206" s="100">
        <v>4289</v>
      </c>
      <c r="CS206" s="100">
        <v>12447</v>
      </c>
      <c r="CT206" s="100">
        <v>8242</v>
      </c>
      <c r="CU206" s="100">
        <v>10417</v>
      </c>
      <c r="CV206" s="121">
        <f t="shared" si="2365"/>
        <v>8557</v>
      </c>
      <c r="CW206" t="s">
        <v>187</v>
      </c>
      <c r="CX206" t="s">
        <v>187</v>
      </c>
      <c r="CY206" s="4">
        <v>0</v>
      </c>
      <c r="CZ206" s="4">
        <v>0</v>
      </c>
      <c r="DA206" s="136">
        <f t="shared" si="2332"/>
        <v>0</v>
      </c>
      <c r="DB206" s="4">
        <f t="shared" si="2333"/>
        <v>0</v>
      </c>
      <c r="DC206" s="4">
        <f t="shared" si="2334"/>
        <v>0</v>
      </c>
      <c r="DD206" s="136">
        <f t="shared" si="2335"/>
        <v>0</v>
      </c>
      <c r="DE206" s="31">
        <v>0</v>
      </c>
      <c r="DG206" s="31">
        <v>0</v>
      </c>
      <c r="DH206" s="48">
        <f t="shared" si="2366"/>
        <v>0</v>
      </c>
      <c r="DI206" s="62">
        <v>7515.5810000000001</v>
      </c>
      <c r="DJ206" s="62">
        <v>99578.982000000004</v>
      </c>
      <c r="DK206" s="48">
        <f t="shared" si="2367"/>
        <v>8</v>
      </c>
      <c r="DL206" s="62">
        <v>5978</v>
      </c>
      <c r="DM206" s="62">
        <v>79206.329972385633</v>
      </c>
      <c r="DN206" s="62">
        <v>36559.892999999996</v>
      </c>
      <c r="DO206" s="62">
        <v>476693.25900000002</v>
      </c>
      <c r="DP206" s="48">
        <f t="shared" si="2368"/>
        <v>38</v>
      </c>
      <c r="DQ206" s="62">
        <v>4289</v>
      </c>
      <c r="DR206" s="62">
        <v>55940.17794526981</v>
      </c>
      <c r="DS206" s="62">
        <v>32329.678</v>
      </c>
      <c r="DT206" s="62">
        <v>421641.10600000003</v>
      </c>
      <c r="DU206" s="48">
        <f t="shared" si="2369"/>
        <v>33</v>
      </c>
      <c r="DV206" s="62">
        <v>12447</v>
      </c>
      <c r="DW206" s="62">
        <v>163309.29241166409</v>
      </c>
      <c r="DX206" s="62">
        <f t="shared" si="2370"/>
        <v>0</v>
      </c>
      <c r="DY206" s="62">
        <f t="shared" si="2371"/>
        <v>0</v>
      </c>
      <c r="DZ206" s="48">
        <f t="shared" si="2372"/>
        <v>0</v>
      </c>
      <c r="EA206" s="62">
        <f t="shared" si="2373"/>
        <v>0</v>
      </c>
      <c r="EB206" s="62">
        <f t="shared" si="2374"/>
        <v>0</v>
      </c>
      <c r="EC206" s="48">
        <f t="shared" si="2375"/>
        <v>0</v>
      </c>
      <c r="ED206" s="62">
        <f t="shared" si="2376"/>
        <v>0</v>
      </c>
      <c r="EE206" s="62">
        <f t="shared" si="2377"/>
        <v>0</v>
      </c>
      <c r="EF206" s="48">
        <f t="shared" si="2378"/>
        <v>0</v>
      </c>
      <c r="EG206" s="62">
        <f t="shared" si="2379"/>
        <v>0</v>
      </c>
      <c r="EH206" s="62">
        <f t="shared" si="2380"/>
        <v>0</v>
      </c>
      <c r="EI206" s="48">
        <f t="shared" si="2381"/>
        <v>0</v>
      </c>
      <c r="EJ206" s="62">
        <f t="shared" si="2382"/>
        <v>0</v>
      </c>
      <c r="EK206" s="62">
        <f t="shared" si="2383"/>
        <v>0</v>
      </c>
      <c r="EL206" s="48">
        <f t="shared" si="2384"/>
        <v>0</v>
      </c>
      <c r="EM206" s="62">
        <f t="shared" si="2385"/>
        <v>0</v>
      </c>
      <c r="EN206" s="62">
        <f t="shared" si="2386"/>
        <v>0</v>
      </c>
      <c r="EO206" s="48">
        <f t="shared" si="2387"/>
        <v>0</v>
      </c>
      <c r="EP206" s="62">
        <f t="shared" si="2395"/>
        <v>91020</v>
      </c>
      <c r="EQ206" s="62">
        <f t="shared" si="2395"/>
        <v>91020</v>
      </c>
      <c r="ER206" s="62">
        <f t="shared" si="2395"/>
        <v>91020</v>
      </c>
      <c r="ES206" s="62">
        <f t="shared" si="2395"/>
        <v>162495.30000000002</v>
      </c>
      <c r="ET206" s="62">
        <f t="shared" si="2395"/>
        <v>91020</v>
      </c>
      <c r="EU206" s="62">
        <f t="shared" si="2395"/>
        <v>167034</v>
      </c>
      <c r="EV206" s="31" t="s">
        <v>192</v>
      </c>
      <c r="EW206" s="103">
        <v>0</v>
      </c>
      <c r="EX206" s="31">
        <v>984</v>
      </c>
      <c r="EY206" s="31">
        <v>1</v>
      </c>
      <c r="FA206" s="31"/>
      <c r="FB206" s="119"/>
      <c r="FC206" s="119"/>
      <c r="FE206" s="137">
        <v>13.03</v>
      </c>
      <c r="FF206" s="137">
        <v>13.04</v>
      </c>
      <c r="FG206" s="137">
        <v>13.03</v>
      </c>
      <c r="FH206" s="106">
        <v>12.3</v>
      </c>
      <c r="FI206" s="107" t="b">
        <f t="shared" si="2388"/>
        <v>1</v>
      </c>
      <c r="FJ206" s="34"/>
      <c r="FK206" s="104" t="s">
        <v>187</v>
      </c>
      <c r="FL206" s="104" t="s">
        <v>602</v>
      </c>
      <c r="FM206" s="104" t="s">
        <v>187</v>
      </c>
      <c r="FN206" s="104" t="s">
        <v>187</v>
      </c>
      <c r="FO206" s="104">
        <v>0</v>
      </c>
      <c r="FP206" s="104"/>
      <c r="FQ206" s="104">
        <v>0</v>
      </c>
      <c r="FR206" s="120" t="b">
        <f t="shared" si="2336"/>
        <v>1</v>
      </c>
      <c r="FS206" s="120" t="b">
        <f t="shared" si="2337"/>
        <v>1</v>
      </c>
      <c r="FT206" s="120" t="b">
        <f t="shared" si="2338"/>
        <v>1</v>
      </c>
      <c r="FU206" s="120" t="b">
        <f t="shared" si="2339"/>
        <v>1</v>
      </c>
      <c r="FV206" s="120" t="b">
        <f t="shared" si="2340"/>
        <v>1</v>
      </c>
      <c r="FW206" s="120"/>
      <c r="FX206" s="120" t="b">
        <f t="shared" si="2389"/>
        <v>1</v>
      </c>
      <c r="FY206" s="104" t="s">
        <v>214</v>
      </c>
      <c r="FZ206" s="104" t="b">
        <f t="shared" si="2390"/>
        <v>1</v>
      </c>
      <c r="GA206" s="120">
        <v>0</v>
      </c>
      <c r="GB206" s="120" t="s">
        <v>207</v>
      </c>
      <c r="GC206" s="8"/>
      <c r="GD206" s="104" t="s">
        <v>214</v>
      </c>
      <c r="GE206" s="104">
        <v>0</v>
      </c>
      <c r="GF206" s="104" t="e">
        <v>#N/A</v>
      </c>
      <c r="GG206" s="104">
        <v>0</v>
      </c>
      <c r="GH206" s="120" t="b">
        <f t="shared" si="2391"/>
        <v>1</v>
      </c>
      <c r="GI206" s="8" t="b">
        <f t="shared" si="2392"/>
        <v>0</v>
      </c>
    </row>
    <row r="207" spans="1:192" ht="30" x14ac:dyDescent="0.25">
      <c r="A207" s="130">
        <v>154545</v>
      </c>
      <c r="B207" s="130">
        <v>979677</v>
      </c>
      <c r="C207" s="128" t="s">
        <v>491</v>
      </c>
      <c r="D207" s="130"/>
      <c r="E207" s="130" t="s">
        <v>603</v>
      </c>
      <c r="F207" s="109" t="s">
        <v>440</v>
      </c>
      <c r="G207" s="128"/>
      <c r="H207" s="130" t="s">
        <v>188</v>
      </c>
      <c r="I207" s="130" t="s">
        <v>493</v>
      </c>
      <c r="J207" s="130" t="s">
        <v>480</v>
      </c>
      <c r="K207" s="130"/>
      <c r="L207" s="130">
        <v>0</v>
      </c>
      <c r="M207" s="130"/>
      <c r="N207" s="111">
        <v>0</v>
      </c>
      <c r="O207" s="111">
        <v>0</v>
      </c>
      <c r="P207" s="111" t="str">
        <f t="shared" si="2341"/>
        <v>нет минмакс</v>
      </c>
      <c r="Q207" s="95">
        <v>209</v>
      </c>
      <c r="R207" s="95">
        <f t="shared" si="2342"/>
        <v>315418.62</v>
      </c>
      <c r="S207" s="131">
        <v>234</v>
      </c>
      <c r="T207" s="131">
        <v>353148.12</v>
      </c>
      <c r="U207" s="131">
        <f t="shared" si="2343"/>
        <v>0</v>
      </c>
      <c r="V207" s="113">
        <f t="shared" si="2344"/>
        <v>209</v>
      </c>
      <c r="W207" s="113">
        <f t="shared" si="2345"/>
        <v>315418.62</v>
      </c>
      <c r="X207" s="113">
        <f t="shared" si="2346"/>
        <v>0</v>
      </c>
      <c r="Y207" s="132"/>
      <c r="Z207" s="95">
        <v>209</v>
      </c>
      <c r="AA207" s="95">
        <v>0</v>
      </c>
      <c r="AB207" s="95">
        <v>0</v>
      </c>
      <c r="AC207" s="95">
        <v>0</v>
      </c>
      <c r="AD207" s="95">
        <v>0</v>
      </c>
      <c r="AE207" s="95">
        <f t="shared" si="2347"/>
        <v>0</v>
      </c>
      <c r="AF207" s="95">
        <f t="shared" si="2348"/>
        <v>0</v>
      </c>
      <c r="AG207" s="114">
        <v>0</v>
      </c>
      <c r="AH207" s="95">
        <f t="shared" si="2349"/>
        <v>209</v>
      </c>
      <c r="AI207" s="114">
        <f t="shared" si="2350"/>
        <v>315418.62</v>
      </c>
      <c r="AJ207" s="133">
        <f t="shared" si="2351"/>
        <v>25</v>
      </c>
      <c r="AK207" s="133">
        <f t="shared" si="2352"/>
        <v>25</v>
      </c>
      <c r="AL207" s="133">
        <f t="shared" si="2353"/>
        <v>25</v>
      </c>
      <c r="AM207" s="133">
        <f t="shared" si="2354"/>
        <v>0</v>
      </c>
      <c r="AN207" s="133" t="str">
        <f t="shared" si="2355"/>
        <v>нет оборота</v>
      </c>
      <c r="AO207" s="133" t="str">
        <f t="shared" si="2356"/>
        <v>нет плана</v>
      </c>
      <c r="AP207" s="29" t="s">
        <v>195</v>
      </c>
      <c r="AQ207" s="134" t="s">
        <v>200</v>
      </c>
      <c r="AR207" s="29" t="s">
        <v>195</v>
      </c>
      <c r="AS207" s="134" t="s">
        <v>200</v>
      </c>
      <c r="AT207" s="94" t="s">
        <v>195</v>
      </c>
      <c r="AU207" s="14"/>
      <c r="AV207" s="97" t="str">
        <f t="shared" si="2357"/>
        <v>Нет планов</v>
      </c>
      <c r="AW207" s="117">
        <f t="shared" si="2358"/>
        <v>315418.62</v>
      </c>
      <c r="AX207" s="14">
        <f>MONTH(BC207)-6</f>
        <v>1</v>
      </c>
      <c r="AY207" s="25">
        <f t="shared" si="2359"/>
        <v>0</v>
      </c>
      <c r="AZ207" s="130" t="s">
        <v>439</v>
      </c>
      <c r="BA207" s="26" t="s">
        <v>196</v>
      </c>
      <c r="BB207" s="26" t="s">
        <v>599</v>
      </c>
      <c r="BC207" s="27">
        <v>45869</v>
      </c>
      <c r="BD207" s="28"/>
      <c r="BE207" s="29">
        <v>0</v>
      </c>
      <c r="BF207" s="32">
        <f t="shared" si="2360"/>
        <v>0</v>
      </c>
      <c r="BG207" s="32">
        <v>0</v>
      </c>
      <c r="BH207" s="32">
        <f t="shared" si="2361"/>
        <v>0</v>
      </c>
      <c r="BI207" s="135">
        <v>0</v>
      </c>
      <c r="BJ207" s="130">
        <v>0</v>
      </c>
      <c r="BK207" s="95">
        <v>0</v>
      </c>
      <c r="BL207" s="95">
        <v>0</v>
      </c>
      <c r="BM207" s="95">
        <v>0</v>
      </c>
      <c r="BN207" s="95">
        <v>0</v>
      </c>
      <c r="BO207" s="95">
        <v>0</v>
      </c>
      <c r="BP207" s="95">
        <v>0</v>
      </c>
      <c r="BQ207" s="133">
        <f t="shared" si="2362"/>
        <v>0</v>
      </c>
      <c r="BR207" s="95">
        <f t="shared" si="2363"/>
        <v>209</v>
      </c>
      <c r="BS207" s="133">
        <f t="shared" si="2396"/>
        <v>209</v>
      </c>
      <c r="BT207" s="133">
        <f t="shared" si="2396"/>
        <v>209</v>
      </c>
      <c r="BU207" s="133">
        <f t="shared" si="2396"/>
        <v>209</v>
      </c>
      <c r="BV207" s="133">
        <f t="shared" si="2396"/>
        <v>209</v>
      </c>
      <c r="BW207" s="133">
        <f t="shared" si="2396"/>
        <v>209</v>
      </c>
      <c r="BX207" s="133">
        <f t="shared" si="2394"/>
        <v>209</v>
      </c>
      <c r="BY207" s="133">
        <f t="shared" si="2394"/>
        <v>209</v>
      </c>
      <c r="BZ207" s="133">
        <f t="shared" si="2394"/>
        <v>209</v>
      </c>
      <c r="CA207" s="133">
        <f t="shared" si="2394"/>
        <v>209</v>
      </c>
      <c r="CB207" s="133">
        <f t="shared" si="2394"/>
        <v>209</v>
      </c>
      <c r="CC207" s="133">
        <f t="shared" si="2394"/>
        <v>209</v>
      </c>
      <c r="CD207" s="133">
        <f t="shared" si="2394"/>
        <v>209</v>
      </c>
      <c r="CE207" s="133">
        <f t="shared" si="2394"/>
        <v>209</v>
      </c>
      <c r="CF207" s="133">
        <f t="shared" si="2394"/>
        <v>209</v>
      </c>
      <c r="CG207" s="133">
        <f t="shared" si="2394"/>
        <v>209</v>
      </c>
      <c r="CH207" s="133">
        <f t="shared" si="2394"/>
        <v>209</v>
      </c>
      <c r="CI207" s="133">
        <f t="shared" si="2394"/>
        <v>209</v>
      </c>
      <c r="CJ207" s="133">
        <f t="shared" si="2394"/>
        <v>209</v>
      </c>
      <c r="CK207" s="133">
        <f t="shared" si="2394"/>
        <v>209</v>
      </c>
      <c r="CL207" s="133">
        <f t="shared" si="2394"/>
        <v>209</v>
      </c>
      <c r="CM207" s="133">
        <f t="shared" si="2394"/>
        <v>209</v>
      </c>
      <c r="CN207" s="133">
        <f t="shared" si="2394"/>
        <v>209</v>
      </c>
      <c r="CO207" s="133">
        <f t="shared" si="2394"/>
        <v>209</v>
      </c>
      <c r="CP207" s="100">
        <v>0</v>
      </c>
      <c r="CQ207" s="100">
        <v>0</v>
      </c>
      <c r="CR207" s="100">
        <v>0</v>
      </c>
      <c r="CS207" s="100">
        <v>0</v>
      </c>
      <c r="CT207" s="100">
        <v>0</v>
      </c>
      <c r="CU207" s="100">
        <v>25</v>
      </c>
      <c r="CV207" s="121">
        <f t="shared" si="2365"/>
        <v>25</v>
      </c>
      <c r="CW207">
        <v>0</v>
      </c>
      <c r="CX207">
        <v>5</v>
      </c>
      <c r="CY207" s="4">
        <v>0</v>
      </c>
      <c r="CZ207" s="4">
        <v>0</v>
      </c>
      <c r="DA207" s="136">
        <f t="shared" si="2332"/>
        <v>0</v>
      </c>
      <c r="DB207" s="4">
        <f t="shared" si="2333"/>
        <v>0</v>
      </c>
      <c r="DC207" s="4">
        <f t="shared" si="2334"/>
        <v>0</v>
      </c>
      <c r="DD207" s="136">
        <f t="shared" si="2335"/>
        <v>0</v>
      </c>
      <c r="DE207" s="31">
        <v>0</v>
      </c>
      <c r="DF207" s="31">
        <v>45</v>
      </c>
      <c r="DG207" s="31">
        <v>0</v>
      </c>
      <c r="DH207" s="48">
        <f t="shared" si="2366"/>
        <v>0</v>
      </c>
      <c r="DI207" s="62">
        <v>234</v>
      </c>
      <c r="DJ207" s="62">
        <v>353147.63</v>
      </c>
      <c r="DK207" s="48">
        <f t="shared" si="2367"/>
        <v>0</v>
      </c>
      <c r="DL207" s="62">
        <v>0</v>
      </c>
      <c r="DM207" s="62">
        <v>0</v>
      </c>
      <c r="DN207" s="62">
        <v>234</v>
      </c>
      <c r="DO207" s="62">
        <v>353147.63</v>
      </c>
      <c r="DP207" s="48">
        <f t="shared" si="2368"/>
        <v>0</v>
      </c>
      <c r="DQ207" s="62">
        <v>0</v>
      </c>
      <c r="DR207" s="62">
        <v>0</v>
      </c>
      <c r="DS207" s="62">
        <v>234</v>
      </c>
      <c r="DT207" s="62">
        <v>353147.63</v>
      </c>
      <c r="DU207" s="48">
        <f t="shared" si="2369"/>
        <v>0</v>
      </c>
      <c r="DV207" s="62">
        <v>0</v>
      </c>
      <c r="DW207" s="62">
        <v>0</v>
      </c>
      <c r="DX207" s="62">
        <f t="shared" si="2370"/>
        <v>0</v>
      </c>
      <c r="DY207" s="62">
        <f t="shared" si="2371"/>
        <v>0</v>
      </c>
      <c r="DZ207" s="48">
        <f t="shared" si="2372"/>
        <v>0</v>
      </c>
      <c r="EA207" s="62">
        <f t="shared" si="2373"/>
        <v>0</v>
      </c>
      <c r="EB207" s="62">
        <f t="shared" si="2374"/>
        <v>0</v>
      </c>
      <c r="EC207" s="48">
        <f t="shared" si="2375"/>
        <v>0</v>
      </c>
      <c r="ED207" s="62">
        <f t="shared" si="2376"/>
        <v>0</v>
      </c>
      <c r="EE207" s="62">
        <f t="shared" si="2377"/>
        <v>0</v>
      </c>
      <c r="EF207" s="48">
        <f t="shared" si="2378"/>
        <v>0</v>
      </c>
      <c r="EG207" s="62">
        <f t="shared" si="2379"/>
        <v>0</v>
      </c>
      <c r="EH207" s="62">
        <f t="shared" si="2380"/>
        <v>0</v>
      </c>
      <c r="EI207" s="48">
        <f t="shared" si="2381"/>
        <v>0</v>
      </c>
      <c r="EJ207" s="62">
        <f t="shared" si="2382"/>
        <v>0</v>
      </c>
      <c r="EK207" s="62">
        <f t="shared" si="2383"/>
        <v>0</v>
      </c>
      <c r="EL207" s="48">
        <f t="shared" si="2384"/>
        <v>0</v>
      </c>
      <c r="EM207" s="62">
        <f t="shared" si="2385"/>
        <v>0</v>
      </c>
      <c r="EN207" s="62">
        <f t="shared" si="2386"/>
        <v>0</v>
      </c>
      <c r="EO207" s="48">
        <f t="shared" si="2387"/>
        <v>0</v>
      </c>
      <c r="EP207" s="62">
        <f t="shared" si="2395"/>
        <v>0</v>
      </c>
      <c r="EQ207" s="62">
        <f t="shared" si="2395"/>
        <v>0</v>
      </c>
      <c r="ER207" s="62">
        <f t="shared" si="2395"/>
        <v>0</v>
      </c>
      <c r="ES207" s="62">
        <f t="shared" si="2395"/>
        <v>0</v>
      </c>
      <c r="ET207" s="62">
        <f t="shared" si="2395"/>
        <v>0</v>
      </c>
      <c r="EU207" s="62">
        <f t="shared" si="2395"/>
        <v>0</v>
      </c>
      <c r="EV207" s="31" t="s">
        <v>192</v>
      </c>
      <c r="EW207" s="103">
        <v>0</v>
      </c>
      <c r="EX207" s="31">
        <v>0</v>
      </c>
      <c r="EY207" s="31">
        <v>0</v>
      </c>
      <c r="EZ207" s="31">
        <v>0</v>
      </c>
      <c r="FA207" s="31">
        <v>1.5</v>
      </c>
      <c r="FB207" s="119"/>
      <c r="FC207" s="119"/>
      <c r="FE207" s="137">
        <v>1509.18</v>
      </c>
      <c r="FF207" s="137">
        <v>1509.18</v>
      </c>
      <c r="FG207" s="137">
        <v>1509.18</v>
      </c>
      <c r="FH207" s="106">
        <v>1509.18</v>
      </c>
      <c r="FI207" s="107" t="b">
        <f t="shared" si="2388"/>
        <v>1</v>
      </c>
      <c r="FJ207" s="34"/>
      <c r="FK207" s="104" t="s">
        <v>196</v>
      </c>
      <c r="FL207" s="104" t="s">
        <v>599</v>
      </c>
      <c r="FM207" s="104">
        <v>45869</v>
      </c>
      <c r="FN207" s="104">
        <v>0</v>
      </c>
      <c r="FO207" s="104">
        <v>0</v>
      </c>
      <c r="FP207" s="104"/>
      <c r="FQ207" s="104">
        <v>0</v>
      </c>
      <c r="FR207" s="103" t="b">
        <f t="shared" si="2336"/>
        <v>1</v>
      </c>
      <c r="FS207" s="103" t="b">
        <f t="shared" si="2337"/>
        <v>1</v>
      </c>
      <c r="FT207" s="103" t="b">
        <f t="shared" si="2338"/>
        <v>1</v>
      </c>
      <c r="FU207" s="103" t="b">
        <f t="shared" si="2339"/>
        <v>0</v>
      </c>
      <c r="FV207" s="103" t="b">
        <f t="shared" si="2340"/>
        <v>1</v>
      </c>
      <c r="FW207" s="103"/>
      <c r="FX207" s="120" t="b">
        <f t="shared" si="2389"/>
        <v>1</v>
      </c>
      <c r="FY207" s="104" t="s">
        <v>491</v>
      </c>
      <c r="FZ207" s="104" t="b">
        <f t="shared" si="2390"/>
        <v>1</v>
      </c>
      <c r="GA207" s="104">
        <v>0</v>
      </c>
      <c r="GB207" s="104" t="s">
        <v>440</v>
      </c>
      <c r="GD207" s="104" t="s">
        <v>491</v>
      </c>
      <c r="GE207" s="104">
        <v>0</v>
      </c>
      <c r="GF207" s="104" t="e">
        <v>#N/A</v>
      </c>
      <c r="GG207" s="104">
        <v>0</v>
      </c>
      <c r="GH207" s="104" t="b">
        <f t="shared" si="2391"/>
        <v>1</v>
      </c>
      <c r="GI207" s="8" t="b">
        <f t="shared" si="2392"/>
        <v>0</v>
      </c>
      <c r="GJ207" s="31" t="s">
        <v>203</v>
      </c>
    </row>
    <row r="208" spans="1:192" hidden="1" x14ac:dyDescent="0.25">
      <c r="A208" s="138">
        <v>51324</v>
      </c>
      <c r="B208" s="138">
        <v>51325</v>
      </c>
      <c r="C208" s="128" t="s">
        <v>368</v>
      </c>
      <c r="D208" s="130"/>
      <c r="E208" s="138" t="s">
        <v>604</v>
      </c>
      <c r="F208" s="124">
        <v>0</v>
      </c>
      <c r="G208" s="128"/>
      <c r="H208" s="138" t="s">
        <v>227</v>
      </c>
      <c r="I208" s="130" t="s">
        <v>319</v>
      </c>
      <c r="J208" s="138" t="s">
        <v>259</v>
      </c>
      <c r="K208" s="138"/>
      <c r="L208" s="130">
        <v>0</v>
      </c>
      <c r="M208" s="138"/>
      <c r="N208" s="125">
        <v>0</v>
      </c>
      <c r="O208" s="125">
        <v>0</v>
      </c>
      <c r="P208" s="125" t="str">
        <f t="shared" si="2341"/>
        <v>нет минмакс</v>
      </c>
      <c r="Q208" s="95">
        <v>23622</v>
      </c>
      <c r="R208" s="95">
        <f t="shared" si="2342"/>
        <v>85275.42</v>
      </c>
      <c r="S208" s="114">
        <v>93500</v>
      </c>
      <c r="T208" s="114">
        <v>338470</v>
      </c>
      <c r="U208" s="131">
        <f t="shared" si="2343"/>
        <v>10</v>
      </c>
      <c r="V208" s="115">
        <f t="shared" si="2344"/>
        <v>5196</v>
      </c>
      <c r="W208" s="115">
        <f t="shared" si="2345"/>
        <v>18757.559999999998</v>
      </c>
      <c r="X208" s="115">
        <f t="shared" si="2346"/>
        <v>1</v>
      </c>
      <c r="Y208" s="132"/>
      <c r="Z208" s="95">
        <v>5196</v>
      </c>
      <c r="AA208" s="115">
        <v>0</v>
      </c>
      <c r="AB208" s="115">
        <v>0</v>
      </c>
      <c r="AC208" s="95">
        <v>0</v>
      </c>
      <c r="AD208" s="95">
        <v>0</v>
      </c>
      <c r="AE208" s="95">
        <f t="shared" si="2347"/>
        <v>0</v>
      </c>
      <c r="AF208" s="95">
        <f t="shared" si="2348"/>
        <v>0</v>
      </c>
      <c r="AG208" s="114">
        <v>0</v>
      </c>
      <c r="AH208" s="95">
        <f t="shared" si="2349"/>
        <v>5196</v>
      </c>
      <c r="AI208" s="114">
        <f t="shared" si="2350"/>
        <v>18757.559999999998</v>
      </c>
      <c r="AJ208" s="114">
        <f t="shared" si="2351"/>
        <v>33150</v>
      </c>
      <c r="AK208" s="114">
        <f t="shared" si="2352"/>
        <v>98321</v>
      </c>
      <c r="AL208" s="114">
        <f t="shared" si="2353"/>
        <v>158171</v>
      </c>
      <c r="AM208" s="114">
        <f t="shared" si="2354"/>
        <v>218356</v>
      </c>
      <c r="AN208" s="133">
        <f t="shared" si="2355"/>
        <v>77.075967685797508</v>
      </c>
      <c r="AO208" s="133" t="str">
        <f t="shared" si="2356"/>
        <v>&gt; 70 дней (до 80)</v>
      </c>
      <c r="AP208" s="139" t="s">
        <v>185</v>
      </c>
      <c r="AQ208" s="134" t="s">
        <v>198</v>
      </c>
      <c r="AR208" s="138" t="s">
        <v>185</v>
      </c>
      <c r="AS208" s="134" t="s">
        <v>190</v>
      </c>
      <c r="AT208" s="115" t="s">
        <v>185</v>
      </c>
      <c r="AU208" s="138"/>
      <c r="AV208" s="97" t="str">
        <f t="shared" si="2357"/>
        <v>0-01</v>
      </c>
      <c r="AW208" s="126">
        <f t="shared" si="2358"/>
        <v>0</v>
      </c>
      <c r="AX208" s="138"/>
      <c r="AY208" s="115">
        <f t="shared" si="2359"/>
        <v>0</v>
      </c>
      <c r="AZ208" s="130" t="s">
        <v>439</v>
      </c>
      <c r="BA208" s="129" t="s">
        <v>187</v>
      </c>
      <c r="BB208" s="129" t="s">
        <v>187</v>
      </c>
      <c r="BC208" s="140" t="s">
        <v>187</v>
      </c>
      <c r="BD208" s="139" t="s">
        <v>187</v>
      </c>
      <c r="BE208" s="29">
        <v>0</v>
      </c>
      <c r="BF208" s="32">
        <f t="shared" si="2360"/>
        <v>0</v>
      </c>
      <c r="BG208" s="32">
        <v>0</v>
      </c>
      <c r="BH208" s="32">
        <f t="shared" si="2361"/>
        <v>0</v>
      </c>
      <c r="BI208" s="99">
        <v>0</v>
      </c>
      <c r="BJ208" s="130" t="s">
        <v>187</v>
      </c>
      <c r="BK208" s="95">
        <v>25938</v>
      </c>
      <c r="BL208" s="95">
        <v>36921</v>
      </c>
      <c r="BM208" s="95">
        <v>39309</v>
      </c>
      <c r="BN208" s="95">
        <v>44536</v>
      </c>
      <c r="BO208" s="95">
        <v>36727</v>
      </c>
      <c r="BP208" s="95">
        <v>34925</v>
      </c>
      <c r="BQ208" s="133">
        <f t="shared" si="2362"/>
        <v>36392.666666666664</v>
      </c>
      <c r="BR208" s="95">
        <f t="shared" si="2363"/>
        <v>-2316</v>
      </c>
      <c r="BS208" s="133">
        <f t="shared" si="2396"/>
        <v>-39237</v>
      </c>
      <c r="BT208" s="133">
        <f t="shared" si="2396"/>
        <v>-78546</v>
      </c>
      <c r="BU208" s="133">
        <f t="shared" si="2396"/>
        <v>-123082</v>
      </c>
      <c r="BV208" s="133">
        <f t="shared" si="2396"/>
        <v>-159809</v>
      </c>
      <c r="BW208" s="133">
        <f t="shared" si="2396"/>
        <v>-194734</v>
      </c>
      <c r="BX208" s="133">
        <f t="shared" ref="BX208:CO209" si="2397">BW208-$BQ208</f>
        <v>-231126.66666666666</v>
      </c>
      <c r="BY208" s="133">
        <f t="shared" si="2397"/>
        <v>-267519.33333333331</v>
      </c>
      <c r="BZ208" s="133">
        <f t="shared" si="2397"/>
        <v>-303912</v>
      </c>
      <c r="CA208" s="133">
        <f t="shared" si="2397"/>
        <v>-340304.66666666669</v>
      </c>
      <c r="CB208" s="133">
        <f t="shared" si="2397"/>
        <v>-376697.33333333337</v>
      </c>
      <c r="CC208" s="133">
        <f t="shared" si="2397"/>
        <v>-413090.00000000006</v>
      </c>
      <c r="CD208" s="133">
        <f t="shared" si="2397"/>
        <v>-449482.66666666674</v>
      </c>
      <c r="CE208" s="133">
        <f t="shared" si="2397"/>
        <v>-485875.33333333343</v>
      </c>
      <c r="CF208" s="133">
        <f t="shared" si="2397"/>
        <v>-522268.00000000012</v>
      </c>
      <c r="CG208" s="133">
        <f t="shared" si="2397"/>
        <v>-558660.66666666674</v>
      </c>
      <c r="CH208" s="133">
        <f t="shared" si="2397"/>
        <v>-595053.33333333337</v>
      </c>
      <c r="CI208" s="133">
        <f t="shared" si="2397"/>
        <v>-631446</v>
      </c>
      <c r="CJ208" s="133">
        <f t="shared" si="2397"/>
        <v>-667838.66666666663</v>
      </c>
      <c r="CK208" s="133">
        <f t="shared" si="2397"/>
        <v>-704231.33333333326</v>
      </c>
      <c r="CL208" s="133">
        <f t="shared" si="2397"/>
        <v>-740623.99999999988</v>
      </c>
      <c r="CM208" s="133">
        <f t="shared" si="2397"/>
        <v>-777016.66666666651</v>
      </c>
      <c r="CN208" s="133">
        <f t="shared" si="2397"/>
        <v>-813409.33333333314</v>
      </c>
      <c r="CO208" s="133">
        <f t="shared" si="2397"/>
        <v>-849801.99999999977</v>
      </c>
      <c r="CP208" s="100">
        <v>19488</v>
      </c>
      <c r="CQ208" s="100">
        <v>40055</v>
      </c>
      <c r="CR208" s="100">
        <v>307</v>
      </c>
      <c r="CS208" s="100">
        <v>28403</v>
      </c>
      <c r="CT208" s="100">
        <v>36768</v>
      </c>
      <c r="CU208" s="100">
        <v>33150</v>
      </c>
      <c r="CV208" s="121">
        <f t="shared" si="2365"/>
        <v>26361.833333333332</v>
      </c>
      <c r="CW208" t="s">
        <v>187</v>
      </c>
      <c r="CX208" t="s">
        <v>187</v>
      </c>
      <c r="CY208" s="4">
        <v>0</v>
      </c>
      <c r="CZ208" s="4">
        <v>0</v>
      </c>
      <c r="DA208" s="136">
        <f t="shared" ref="DA208:DA210" si="2398">IFERROR(CZ208/CY208,0)</f>
        <v>0</v>
      </c>
      <c r="DB208" s="4">
        <f t="shared" ref="DB208:DB210" si="2399">CY208*FH208</f>
        <v>0</v>
      </c>
      <c r="DC208" s="4">
        <f t="shared" ref="DC208:DC210" si="2400">CZ208*FH208</f>
        <v>0</v>
      </c>
      <c r="DD208" s="136">
        <f t="shared" ref="DD208:DD210" si="2401">IFERROR(DC208/DB208,0)</f>
        <v>0</v>
      </c>
      <c r="DE208" s="31">
        <v>0</v>
      </c>
      <c r="DG208" s="31">
        <v>0</v>
      </c>
      <c r="DH208" s="48">
        <f t="shared" si="2366"/>
        <v>0</v>
      </c>
      <c r="DI208" s="62">
        <v>18175.645</v>
      </c>
      <c r="DJ208" s="62">
        <v>64842.248000000007</v>
      </c>
      <c r="DK208" s="48">
        <f t="shared" si="2367"/>
        <v>2</v>
      </c>
      <c r="DL208" s="62">
        <v>40055</v>
      </c>
      <c r="DM208" s="62">
        <v>142897.71</v>
      </c>
      <c r="DN208" s="62">
        <v>28845.679</v>
      </c>
      <c r="DO208" s="62">
        <v>104096.227</v>
      </c>
      <c r="DP208" s="48">
        <f t="shared" si="2368"/>
        <v>3</v>
      </c>
      <c r="DQ208" s="62">
        <v>307</v>
      </c>
      <c r="DR208" s="62">
        <v>1106.8980760648103</v>
      </c>
      <c r="DS208" s="62">
        <v>94483.870999999999</v>
      </c>
      <c r="DT208" s="62">
        <v>340731.33899999998</v>
      </c>
      <c r="DU208" s="48">
        <f t="shared" si="2369"/>
        <v>10</v>
      </c>
      <c r="DV208" s="62">
        <v>28403</v>
      </c>
      <c r="DW208" s="62">
        <v>102407.90245755311</v>
      </c>
      <c r="DX208" s="62">
        <f t="shared" si="2370"/>
        <v>0</v>
      </c>
      <c r="DY208" s="62">
        <f t="shared" si="2371"/>
        <v>0</v>
      </c>
      <c r="DZ208" s="48">
        <f t="shared" si="2372"/>
        <v>0</v>
      </c>
      <c r="EA208" s="62">
        <f t="shared" si="2373"/>
        <v>0</v>
      </c>
      <c r="EB208" s="62">
        <f t="shared" si="2374"/>
        <v>0</v>
      </c>
      <c r="EC208" s="48">
        <f t="shared" si="2375"/>
        <v>0</v>
      </c>
      <c r="ED208" s="62">
        <f t="shared" si="2376"/>
        <v>0</v>
      </c>
      <c r="EE208" s="62">
        <f t="shared" si="2377"/>
        <v>0</v>
      </c>
      <c r="EF208" s="48">
        <f t="shared" si="2378"/>
        <v>0</v>
      </c>
      <c r="EG208" s="62">
        <f t="shared" si="2379"/>
        <v>0</v>
      </c>
      <c r="EH208" s="62">
        <f t="shared" si="2380"/>
        <v>0</v>
      </c>
      <c r="EI208" s="48">
        <f t="shared" si="2381"/>
        <v>0</v>
      </c>
      <c r="EJ208" s="62">
        <f t="shared" si="2382"/>
        <v>0</v>
      </c>
      <c r="EK208" s="62">
        <f t="shared" si="2383"/>
        <v>0</v>
      </c>
      <c r="EL208" s="48">
        <f t="shared" si="2384"/>
        <v>0</v>
      </c>
      <c r="EM208" s="62">
        <f t="shared" si="2385"/>
        <v>0</v>
      </c>
      <c r="EN208" s="62">
        <f t="shared" si="2386"/>
        <v>0</v>
      </c>
      <c r="EO208" s="48">
        <f t="shared" si="2387"/>
        <v>0</v>
      </c>
      <c r="EP208" s="62">
        <f t="shared" si="2395"/>
        <v>93636.18</v>
      </c>
      <c r="EQ208" s="62">
        <f t="shared" si="2395"/>
        <v>133284.81</v>
      </c>
      <c r="ER208" s="62">
        <f t="shared" si="2395"/>
        <v>141905.49</v>
      </c>
      <c r="ES208" s="62">
        <f t="shared" si="2395"/>
        <v>160774.96</v>
      </c>
      <c r="ET208" s="62">
        <f t="shared" si="2395"/>
        <v>132584.47</v>
      </c>
      <c r="EU208" s="62">
        <f t="shared" si="2395"/>
        <v>126079.25</v>
      </c>
      <c r="EV208" s="31" t="s">
        <v>192</v>
      </c>
      <c r="EW208" s="103">
        <v>0</v>
      </c>
      <c r="EX208" s="31">
        <v>10000</v>
      </c>
      <c r="EY208" s="31">
        <v>1</v>
      </c>
      <c r="FA208" s="31"/>
      <c r="FB208" s="119"/>
      <c r="FC208" s="119"/>
      <c r="FE208" s="137">
        <v>3.61</v>
      </c>
      <c r="FF208" s="137">
        <v>3.62</v>
      </c>
      <c r="FG208" s="137">
        <v>3.61</v>
      </c>
      <c r="FH208" s="106">
        <v>3.61</v>
      </c>
      <c r="FI208" s="107" t="b">
        <f t="shared" si="2388"/>
        <v>1</v>
      </c>
      <c r="FJ208" s="34"/>
      <c r="FK208" s="104" t="s">
        <v>187</v>
      </c>
      <c r="FL208" s="104" t="s">
        <v>187</v>
      </c>
      <c r="FM208" s="104" t="s">
        <v>187</v>
      </c>
      <c r="FN208" s="104" t="s">
        <v>187</v>
      </c>
      <c r="FO208" s="104">
        <v>0</v>
      </c>
      <c r="FP208" s="104"/>
      <c r="FQ208" s="104">
        <v>0</v>
      </c>
      <c r="FR208" s="120" t="b">
        <f t="shared" si="2336"/>
        <v>1</v>
      </c>
      <c r="FS208" s="120" t="b">
        <f t="shared" si="2337"/>
        <v>1</v>
      </c>
      <c r="FT208" s="120" t="b">
        <f t="shared" si="2338"/>
        <v>1</v>
      </c>
      <c r="FU208" s="120" t="b">
        <f t="shared" si="2339"/>
        <v>1</v>
      </c>
      <c r="FV208" s="120" t="b">
        <f t="shared" si="2340"/>
        <v>1</v>
      </c>
      <c r="FW208" s="120"/>
      <c r="FX208" s="120" t="b">
        <f t="shared" si="2389"/>
        <v>1</v>
      </c>
      <c r="FY208" s="104" t="s">
        <v>368</v>
      </c>
      <c r="FZ208" s="104" t="b">
        <f t="shared" si="2390"/>
        <v>1</v>
      </c>
      <c r="GA208" s="120">
        <v>0</v>
      </c>
      <c r="GB208" s="120">
        <v>0</v>
      </c>
      <c r="GC208" s="8"/>
      <c r="GD208" s="104" t="s">
        <v>368</v>
      </c>
      <c r="GE208" s="104">
        <v>0</v>
      </c>
      <c r="GF208" s="104" t="e">
        <v>#N/A</v>
      </c>
      <c r="GG208" s="104">
        <v>0</v>
      </c>
      <c r="GH208" s="120" t="b">
        <f t="shared" si="2391"/>
        <v>1</v>
      </c>
      <c r="GI208" s="8" t="b">
        <f t="shared" si="2392"/>
        <v>0</v>
      </c>
      <c r="GJ208" s="31" t="s">
        <v>203</v>
      </c>
    </row>
    <row r="209" spans="1:192" ht="30" hidden="1" x14ac:dyDescent="0.25">
      <c r="A209" s="138">
        <v>152054</v>
      </c>
      <c r="B209" s="138">
        <v>152054</v>
      </c>
      <c r="C209" s="128" t="s">
        <v>368</v>
      </c>
      <c r="D209" s="130"/>
      <c r="E209" s="138" t="s">
        <v>605</v>
      </c>
      <c r="F209" s="124">
        <v>0</v>
      </c>
      <c r="G209" s="128"/>
      <c r="H209" s="138" t="s">
        <v>227</v>
      </c>
      <c r="I209" s="130" t="s">
        <v>538</v>
      </c>
      <c r="J209" s="138" t="s">
        <v>511</v>
      </c>
      <c r="K209" s="138"/>
      <c r="L209" s="130">
        <v>0</v>
      </c>
      <c r="M209" s="138"/>
      <c r="N209" s="125">
        <v>0</v>
      </c>
      <c r="O209" s="125">
        <v>0</v>
      </c>
      <c r="P209" s="125" t="str">
        <f t="shared" ref="P209:P213" si="2402">IF(AND(N209=0,O209=0),"нет минмакс",IF((S209-N209)&lt;0,"меньше мин",IF((S209-O209)&gt;0,"больше макс","в диапазоне")))</f>
        <v>нет минмакс</v>
      </c>
      <c r="Q209" s="95">
        <v>2736.7160034179688</v>
      </c>
      <c r="R209" s="95">
        <f t="shared" ref="R209:R213" si="2403">Q209*FH209</f>
        <v>430458.06017761229</v>
      </c>
      <c r="S209" s="114">
        <v>2072</v>
      </c>
      <c r="T209" s="114">
        <v>323667.12</v>
      </c>
      <c r="U209" s="131">
        <f t="shared" ref="U209:U213" si="2404">IFERROR(ROUNDUP(S209/$EX209,0)*$EY209,0)</f>
        <v>0</v>
      </c>
      <c r="V209" s="115">
        <f t="shared" ref="V209:V213" si="2405">SUM(Z209:AD209)</f>
        <v>2748.6159973144531</v>
      </c>
      <c r="W209" s="115">
        <f t="shared" ref="W209:W213" si="2406">V209*FH209</f>
        <v>432329.8102175903</v>
      </c>
      <c r="X209" s="115">
        <f t="shared" ref="X209:X213" si="2407">IFERROR(ROUNDUP(V209/$EX209,0)*$EY209,0)</f>
        <v>0</v>
      </c>
      <c r="Y209" s="132"/>
      <c r="Z209" s="95">
        <v>2748.6159973144531</v>
      </c>
      <c r="AA209" s="115">
        <v>0</v>
      </c>
      <c r="AB209" s="115">
        <v>0</v>
      </c>
      <c r="AC209" s="95">
        <v>0</v>
      </c>
      <c r="AD209" s="95">
        <v>0</v>
      </c>
      <c r="AE209" s="95">
        <f t="shared" ref="AE209:AE213" si="2408">AA209*FH209</f>
        <v>0</v>
      </c>
      <c r="AF209" s="95">
        <f t="shared" ref="AF209:AF213" si="2409">AB209*FH209</f>
        <v>0</v>
      </c>
      <c r="AG209" s="114">
        <v>0</v>
      </c>
      <c r="AH209" s="95">
        <f t="shared" ref="AH209:AH213" si="2410">V209-AG209</f>
        <v>2748.6159973144531</v>
      </c>
      <c r="AI209" s="114">
        <f t="shared" ref="AI209:AI213" si="2411">IF(AH209&gt;0,AH209*FH209,0)</f>
        <v>432329.8102175903</v>
      </c>
      <c r="AJ209" s="114">
        <f t="shared" ref="AJ209:AJ213" si="2412">CU209</f>
        <v>0</v>
      </c>
      <c r="AK209" s="114">
        <f t="shared" ref="AK209:AK213" si="2413">SUM(CS209:CU209)</f>
        <v>134</v>
      </c>
      <c r="AL209" s="114">
        <f t="shared" ref="AL209:AL213" si="2414">SUM(CP209:CU209)</f>
        <v>796</v>
      </c>
      <c r="AM209" s="114">
        <f t="shared" ref="AM209:AM213" si="2415">SUM(BK209:BP209)</f>
        <v>0</v>
      </c>
      <c r="AN209" s="133" t="str">
        <f t="shared" ref="AN209:AN213" si="2416">IFERROR(S209/BQ209*30,"нет оборота")</f>
        <v>нет оборота</v>
      </c>
      <c r="AO209" s="133" t="str">
        <f t="shared" ref="AO209:AO213" si="2417">IF(S209=0,"нет остатка",IF(AN209="нет оборота","нет плана",IF(AN209&lt;30,"&lt; 30 дней",IF(AND(AN209&gt;=30,AN209&lt;60),"&gt; 30 дней (до 60)",IF(AND(AN209&gt;=60,AN209&lt;70),"&gt; 60 дней (до 70)",IF(AND(AN209&gt;=70,AN209&lt;80),"&gt; 70 дней (до 80)",IF(AND(AN209&gt;=80,AN209&lt;90),"&gt; 80 дней (до 90)",IF(AND(AN209&gt;=90,AN209&lt;120),"&gt; 90 дней (до 120)",IF(AN209&gt;=120,"&gt; 120 дней")))))))))</f>
        <v>нет плана</v>
      </c>
      <c r="AP209" s="139" t="s">
        <v>195</v>
      </c>
      <c r="AQ209" s="134" t="s">
        <v>200</v>
      </c>
      <c r="AR209" s="138" t="s">
        <v>195</v>
      </c>
      <c r="AS209" s="134" t="s">
        <v>200</v>
      </c>
      <c r="AT209" s="115" t="s">
        <v>195</v>
      </c>
      <c r="AU209" s="138"/>
      <c r="AV209" s="97" t="str">
        <f t="shared" ref="AV209:AV213" si="2418">IF(V209=0,"нет остатка",IF(SUM(BK209:BP209)=0,"Нет планов",IF(BR209&lt;=0,"0-01",IF(BS209&lt;=0,"0-02",IF(BT209&lt;=0,"0-03",IF(BU209&lt;=0,"0-04",IF(BV209&lt;=0,"0-05",IF(BW209&lt;=0,"0-06",IF(BX209&lt;=0,"0-07",IF(BY209&lt;=0,"0-08",IF(BZ209&lt;=0,"0-09",IF(CA209&lt;=0,"0-10",IF(CB209&lt;=0,"0-11",IF(CC209&lt;=0,"0-12",IF(CD209&lt;=0,"0-13",IF(CE209&lt;=0,"0-14",IF(CF209&lt;=0,"0-15",IF(CG209&lt;=0,"0-16",IF(CH209&lt;=0,"0-17",IF(CI209&lt;=0,"0-18",IF(CJ209&lt;=0,"0-19",IF(CK209&lt;=0,"0-20",IF(CL209&lt;=0,"0-21",IF(CM209&lt;=0,"0-22",IF(CN209&lt;=0,"0-23",IF(CO209&lt;=0,"0-24","0-25 более 24"))))))))))))))))))))))))))</f>
        <v>Нет планов</v>
      </c>
      <c r="AW209" s="126">
        <f t="shared" ref="AW209:AW213" si="2419">IF(AT209="Да",W209,0)</f>
        <v>432329.8102175903</v>
      </c>
      <c r="AX209" s="138"/>
      <c r="AY209" s="115">
        <f t="shared" ref="AY209:AY213" si="2420">IF(AX209&gt;6,W209,0)</f>
        <v>0</v>
      </c>
      <c r="AZ209" s="130" t="s">
        <v>439</v>
      </c>
      <c r="BA209" s="26" t="s">
        <v>196</v>
      </c>
      <c r="BB209" s="26" t="s">
        <v>606</v>
      </c>
      <c r="BC209" s="27" t="s">
        <v>187</v>
      </c>
      <c r="BD209" s="139" t="s">
        <v>187</v>
      </c>
      <c r="BE209" s="29">
        <v>0</v>
      </c>
      <c r="BF209" s="32">
        <f t="shared" ref="BF209:BF213" si="2421">BE209*FH209</f>
        <v>0</v>
      </c>
      <c r="BG209" s="32">
        <v>0</v>
      </c>
      <c r="BH209" s="32">
        <f t="shared" ref="BH209:BH213" si="2422">BG209*FH209</f>
        <v>0</v>
      </c>
      <c r="BI209" s="99">
        <v>0</v>
      </c>
      <c r="BJ209" s="130" t="s">
        <v>187</v>
      </c>
      <c r="BK209" s="95">
        <v>0</v>
      </c>
      <c r="BL209" s="95">
        <v>0</v>
      </c>
      <c r="BM209" s="95">
        <v>0</v>
      </c>
      <c r="BN209" s="95">
        <v>0</v>
      </c>
      <c r="BO209" s="95">
        <v>0</v>
      </c>
      <c r="BP209" s="95">
        <v>0</v>
      </c>
      <c r="BQ209" s="133">
        <f t="shared" ref="BQ209:BQ213" si="2423">IF(COUNTIF(BK209:BP209,"&gt;0")=0,0,SUM(BK209:BP209)/COUNTIF(BK209:BP209,"&gt;0"))</f>
        <v>0</v>
      </c>
      <c r="BR209" s="95">
        <f t="shared" ref="BR209:BR213" si="2424">IF(OR(Q209=0,SUM(BK209:BP209)=0,V209&gt;Q209),V209-BK209,Q209-BK209)</f>
        <v>2748.6159973144531</v>
      </c>
      <c r="BS209" s="133">
        <f t="shared" si="2396"/>
        <v>2748.6159973144531</v>
      </c>
      <c r="BT209" s="133">
        <f t="shared" si="2396"/>
        <v>2748.6159973144531</v>
      </c>
      <c r="BU209" s="133">
        <f t="shared" si="2396"/>
        <v>2748.6159973144531</v>
      </c>
      <c r="BV209" s="133">
        <f t="shared" si="2396"/>
        <v>2748.6159973144531</v>
      </c>
      <c r="BW209" s="133">
        <f t="shared" si="2396"/>
        <v>2748.6159973144531</v>
      </c>
      <c r="BX209" s="133">
        <f t="shared" si="2397"/>
        <v>2748.6159973144531</v>
      </c>
      <c r="BY209" s="133">
        <f t="shared" si="2397"/>
        <v>2748.6159973144531</v>
      </c>
      <c r="BZ209" s="133">
        <f t="shared" si="2397"/>
        <v>2748.6159973144531</v>
      </c>
      <c r="CA209" s="133">
        <f t="shared" ref="CA209:CO209" si="2425">BZ209-$BQ209</f>
        <v>2748.6159973144531</v>
      </c>
      <c r="CB209" s="133">
        <f t="shared" si="2425"/>
        <v>2748.6159973144531</v>
      </c>
      <c r="CC209" s="133">
        <f t="shared" si="2425"/>
        <v>2748.6159973144531</v>
      </c>
      <c r="CD209" s="133">
        <f t="shared" si="2425"/>
        <v>2748.6159973144531</v>
      </c>
      <c r="CE209" s="133">
        <f t="shared" si="2425"/>
        <v>2748.6159973144531</v>
      </c>
      <c r="CF209" s="133">
        <f t="shared" si="2425"/>
        <v>2748.6159973144531</v>
      </c>
      <c r="CG209" s="133">
        <f t="shared" si="2425"/>
        <v>2748.6159973144531</v>
      </c>
      <c r="CH209" s="133">
        <f t="shared" si="2425"/>
        <v>2748.6159973144531</v>
      </c>
      <c r="CI209" s="133">
        <f t="shared" si="2425"/>
        <v>2748.6159973144531</v>
      </c>
      <c r="CJ209" s="133">
        <f t="shared" si="2425"/>
        <v>2748.6159973144531</v>
      </c>
      <c r="CK209" s="133">
        <f t="shared" si="2425"/>
        <v>2748.6159973144531</v>
      </c>
      <c r="CL209" s="133">
        <f t="shared" si="2425"/>
        <v>2748.6159973144531</v>
      </c>
      <c r="CM209" s="133">
        <f t="shared" si="2425"/>
        <v>2748.6159973144531</v>
      </c>
      <c r="CN209" s="133">
        <f t="shared" si="2425"/>
        <v>2748.6159973144531</v>
      </c>
      <c r="CO209" s="133">
        <f t="shared" si="2425"/>
        <v>2748.6159973144531</v>
      </c>
      <c r="CP209" s="100">
        <v>241</v>
      </c>
      <c r="CQ209" s="100">
        <v>367</v>
      </c>
      <c r="CR209" s="100">
        <v>54</v>
      </c>
      <c r="CS209" s="100">
        <v>134</v>
      </c>
      <c r="CT209" s="100">
        <v>0</v>
      </c>
      <c r="CU209" s="100">
        <v>0</v>
      </c>
      <c r="CV209" s="121">
        <f t="shared" ref="CV209:CV213" si="2426">IF(COUNTIF(CP209:CU209,"&gt;0")=0,0,SUM(CP209:CU209)/COUNTIF(CP209:CU209,"&gt;0"))</f>
        <v>199</v>
      </c>
      <c r="CW209" t="s">
        <v>187</v>
      </c>
      <c r="CX209" t="s">
        <v>187</v>
      </c>
      <c r="CY209" s="4">
        <v>0</v>
      </c>
      <c r="CZ209" s="4">
        <v>0</v>
      </c>
      <c r="DA209" s="136">
        <f t="shared" si="2398"/>
        <v>0</v>
      </c>
      <c r="DB209" s="4">
        <f t="shared" si="2399"/>
        <v>0</v>
      </c>
      <c r="DC209" s="4">
        <f t="shared" si="2400"/>
        <v>0</v>
      </c>
      <c r="DD209" s="136">
        <f t="shared" si="2401"/>
        <v>0</v>
      </c>
      <c r="DE209" s="31">
        <v>0</v>
      </c>
      <c r="DG209" s="31">
        <v>0</v>
      </c>
      <c r="DH209" s="48">
        <f t="shared" ref="DH209:DH213" si="2427">IFERROR(ROUNDUP(DG209/$EX209,0)*$EY209,0)</f>
        <v>0</v>
      </c>
      <c r="DI209" s="62">
        <v>1687</v>
      </c>
      <c r="DJ209" s="62">
        <v>257975.527</v>
      </c>
      <c r="DK209" s="48">
        <f t="shared" ref="DK209:DK213" si="2428">IFERROR(ROUNDUP(DI209/$EX209,0)*$EY209,0)</f>
        <v>0</v>
      </c>
      <c r="DL209" s="62">
        <v>367.2</v>
      </c>
      <c r="DM209" s="62">
        <v>55785.541920844335</v>
      </c>
      <c r="DN209" s="62">
        <v>1893.3209999999999</v>
      </c>
      <c r="DO209" s="62">
        <v>294486.57199999999</v>
      </c>
      <c r="DP209" s="48">
        <f t="shared" ref="DP209:DP213" si="2429">IFERROR(ROUNDUP(DN209/$EX209,0)*$EY209,0)</f>
        <v>0</v>
      </c>
      <c r="DQ209" s="62">
        <v>53.8</v>
      </c>
      <c r="DR209" s="62">
        <v>8359.8091774224704</v>
      </c>
      <c r="DS209" s="62">
        <v>2094.0830000000001</v>
      </c>
      <c r="DT209" s="62">
        <v>325392.84399999998</v>
      </c>
      <c r="DU209" s="48">
        <f t="shared" ref="DU209:DU213" si="2430">IFERROR(ROUNDUP(DS209/$EX209,0)*$EY209,0)</f>
        <v>0</v>
      </c>
      <c r="DV209" s="62">
        <v>134.27199999999999</v>
      </c>
      <c r="DW209" s="62">
        <v>20864.094755964124</v>
      </c>
      <c r="DX209" s="62">
        <f t="shared" ref="DX209:DX213" si="2431">$DF209*BK209/30</f>
        <v>0</v>
      </c>
      <c r="DY209" s="62">
        <f t="shared" ref="DY209:DY213" si="2432">DX209*$FH209</f>
        <v>0</v>
      </c>
      <c r="DZ209" s="48">
        <f t="shared" ref="DZ209:DZ213" si="2433">IFERROR(ROUNDUP(DX209/$EX209,0)*$EY209,0)</f>
        <v>0</v>
      </c>
      <c r="EA209" s="62">
        <f t="shared" ref="EA209:EA213" si="2434">$DF209*BL209/30</f>
        <v>0</v>
      </c>
      <c r="EB209" s="62">
        <f t="shared" ref="EB209:EB213" si="2435">EA209*$FH209</f>
        <v>0</v>
      </c>
      <c r="EC209" s="48">
        <f t="shared" ref="EC209:EC213" si="2436">IFERROR(ROUNDUP(EA209/$EX209,0)*$EY209,0)</f>
        <v>0</v>
      </c>
      <c r="ED209" s="62">
        <f t="shared" ref="ED209:ED213" si="2437">$DF209*BM209/30</f>
        <v>0</v>
      </c>
      <c r="EE209" s="62">
        <f t="shared" ref="EE209:EE213" si="2438">ED209*$FH209</f>
        <v>0</v>
      </c>
      <c r="EF209" s="48">
        <f t="shared" ref="EF209:EF213" si="2439">IFERROR(ROUNDUP(ED209/$EX209,0)*$EY209,0)</f>
        <v>0</v>
      </c>
      <c r="EG209" s="62">
        <f t="shared" ref="EG209:EG213" si="2440">$DF209*BN209/30</f>
        <v>0</v>
      </c>
      <c r="EH209" s="62">
        <f t="shared" ref="EH209:EH213" si="2441">EG209*$FH209</f>
        <v>0</v>
      </c>
      <c r="EI209" s="48">
        <f t="shared" ref="EI209:EI213" si="2442">IFERROR(ROUNDUP(EG209/$EX209,0)*$EY209,0)</f>
        <v>0</v>
      </c>
      <c r="EJ209" s="62">
        <f t="shared" ref="EJ209:EJ213" si="2443">$DF209*BO209/30</f>
        <v>0</v>
      </c>
      <c r="EK209" s="62">
        <f t="shared" ref="EK209:EK213" si="2444">EJ209*$FH209</f>
        <v>0</v>
      </c>
      <c r="EL209" s="48">
        <f t="shared" ref="EL209:EL213" si="2445">IFERROR(ROUNDUP(EJ209/$EX209,0)*$EY209,0)</f>
        <v>0</v>
      </c>
      <c r="EM209" s="62">
        <f t="shared" ref="EM209:EM213" si="2446">$DF209*BP209/30</f>
        <v>0</v>
      </c>
      <c r="EN209" s="62">
        <f t="shared" ref="EN209:EN213" si="2447">EM209*$FH209</f>
        <v>0</v>
      </c>
      <c r="EO209" s="48">
        <f t="shared" ref="EO209:EO213" si="2448">IFERROR(ROUNDUP(EM209/$EX209,0)*$EY209,0)</f>
        <v>0</v>
      </c>
      <c r="EP209" s="62">
        <f t="shared" si="2395"/>
        <v>0</v>
      </c>
      <c r="EQ209" s="62">
        <f t="shared" si="2395"/>
        <v>0</v>
      </c>
      <c r="ER209" s="62">
        <f t="shared" si="2395"/>
        <v>0</v>
      </c>
      <c r="ES209" s="62">
        <f t="shared" si="2395"/>
        <v>0</v>
      </c>
      <c r="ET209" s="62">
        <f t="shared" si="2395"/>
        <v>0</v>
      </c>
      <c r="EU209" s="62">
        <f t="shared" si="2395"/>
        <v>0</v>
      </c>
      <c r="EV209" t="s">
        <v>192</v>
      </c>
      <c r="EW209" s="103">
        <v>0</v>
      </c>
      <c r="EX209" s="31" t="s">
        <v>187</v>
      </c>
      <c r="EY209" s="31" t="e">
        <v>#REF!</v>
      </c>
      <c r="FA209" s="31"/>
      <c r="FB209" s="119"/>
      <c r="FC209" s="119"/>
      <c r="FE209" s="137">
        <v>156.06</v>
      </c>
      <c r="FF209" s="137">
        <v>156.21</v>
      </c>
      <c r="FG209" s="137">
        <v>157.01</v>
      </c>
      <c r="FH209" s="106">
        <v>157.29</v>
      </c>
      <c r="FI209" s="107" t="b">
        <f t="shared" ref="FI209:FI213" si="2449">EXACT(AT209,AP209)</f>
        <v>1</v>
      </c>
      <c r="FJ209" s="34"/>
      <c r="FK209" s="104" t="s">
        <v>196</v>
      </c>
      <c r="FL209" s="104" t="s">
        <v>606</v>
      </c>
      <c r="FM209" s="104" t="s">
        <v>187</v>
      </c>
      <c r="FN209" s="104" t="s">
        <v>187</v>
      </c>
      <c r="FO209" s="104">
        <v>0</v>
      </c>
      <c r="FP209" s="104"/>
      <c r="FQ209" s="104">
        <v>0</v>
      </c>
      <c r="FR209" s="120" t="b">
        <f t="shared" si="2336"/>
        <v>1</v>
      </c>
      <c r="FS209" s="120" t="b">
        <f t="shared" si="2337"/>
        <v>1</v>
      </c>
      <c r="FT209" s="120" t="b">
        <f t="shared" si="2338"/>
        <v>1</v>
      </c>
      <c r="FU209" s="120" t="b">
        <f t="shared" si="2339"/>
        <v>1</v>
      </c>
      <c r="FV209" s="120" t="b">
        <f t="shared" si="2340"/>
        <v>1</v>
      </c>
      <c r="FW209" s="120"/>
      <c r="FX209" s="120" t="b">
        <f t="shared" ref="FX209:FX213" si="2450">EXACT(FQ209,BI209)</f>
        <v>1</v>
      </c>
      <c r="FY209" s="104" t="s">
        <v>368</v>
      </c>
      <c r="FZ209" s="104" t="b">
        <f t="shared" ref="FZ209:FZ213" si="2451">EXACT(FY209,C209)</f>
        <v>1</v>
      </c>
      <c r="GA209" s="120">
        <v>0</v>
      </c>
      <c r="GB209" s="120">
        <v>0</v>
      </c>
      <c r="GC209" s="8"/>
      <c r="GD209" s="104" t="s">
        <v>368</v>
      </c>
      <c r="GE209" s="104">
        <v>0</v>
      </c>
      <c r="GF209" s="104" t="e">
        <v>#N/A</v>
      </c>
      <c r="GG209" s="104">
        <v>0</v>
      </c>
      <c r="GH209" s="120" t="b">
        <f t="shared" ref="GH209:GH213" si="2452">EXACT(GD209,C209)</f>
        <v>1</v>
      </c>
      <c r="GI209" s="8" t="b">
        <f t="shared" ref="GI209:GI213" si="2453">EXACT(GG209,G209)</f>
        <v>0</v>
      </c>
      <c r="GJ209" s="31" t="s">
        <v>203</v>
      </c>
    </row>
    <row r="210" spans="1:192" hidden="1" x14ac:dyDescent="0.25">
      <c r="A210" s="138">
        <v>130213</v>
      </c>
      <c r="B210" s="138">
        <v>46194</v>
      </c>
      <c r="C210" s="128" t="s">
        <v>368</v>
      </c>
      <c r="D210" s="130"/>
      <c r="E210" s="138" t="s">
        <v>607</v>
      </c>
      <c r="F210" s="124" t="s">
        <v>193</v>
      </c>
      <c r="G210" s="128"/>
      <c r="H210" s="138" t="s">
        <v>227</v>
      </c>
      <c r="I210" s="130" t="s">
        <v>292</v>
      </c>
      <c r="J210" s="138" t="s">
        <v>259</v>
      </c>
      <c r="K210" s="138"/>
      <c r="L210" s="130">
        <v>0</v>
      </c>
      <c r="M210" s="138"/>
      <c r="N210" s="125">
        <v>0</v>
      </c>
      <c r="O210" s="125">
        <v>0</v>
      </c>
      <c r="P210" s="125" t="str">
        <f t="shared" si="2402"/>
        <v>нет минмакс</v>
      </c>
      <c r="Q210" s="95">
        <v>254</v>
      </c>
      <c r="R210" s="95">
        <f t="shared" si="2403"/>
        <v>8181.34</v>
      </c>
      <c r="S210" s="114">
        <v>9534</v>
      </c>
      <c r="T210" s="114">
        <v>334071.36</v>
      </c>
      <c r="U210" s="131">
        <f t="shared" si="2404"/>
        <v>43</v>
      </c>
      <c r="V210" s="115">
        <f t="shared" si="2405"/>
        <v>1725</v>
      </c>
      <c r="W210" s="115">
        <f t="shared" si="2406"/>
        <v>55562.25</v>
      </c>
      <c r="X210" s="115">
        <f t="shared" si="2407"/>
        <v>8</v>
      </c>
      <c r="Y210" s="132"/>
      <c r="Z210" s="95">
        <v>1725</v>
      </c>
      <c r="AA210" s="115">
        <v>0</v>
      </c>
      <c r="AB210" s="115">
        <v>0</v>
      </c>
      <c r="AC210" s="95">
        <v>0</v>
      </c>
      <c r="AD210" s="95">
        <v>0</v>
      </c>
      <c r="AE210" s="95">
        <f t="shared" si="2408"/>
        <v>0</v>
      </c>
      <c r="AF210" s="95">
        <f t="shared" si="2409"/>
        <v>0</v>
      </c>
      <c r="AG210" s="114">
        <v>0</v>
      </c>
      <c r="AH210" s="95">
        <f t="shared" si="2410"/>
        <v>1725</v>
      </c>
      <c r="AI210" s="114">
        <f t="shared" si="2411"/>
        <v>55562.25</v>
      </c>
      <c r="AJ210" s="114">
        <f t="shared" si="2412"/>
        <v>10990</v>
      </c>
      <c r="AK210" s="114">
        <f t="shared" si="2413"/>
        <v>22866</v>
      </c>
      <c r="AL210" s="114">
        <f t="shared" si="2414"/>
        <v>34834</v>
      </c>
      <c r="AM210" s="114">
        <f t="shared" si="2415"/>
        <v>125433</v>
      </c>
      <c r="AN210" s="133">
        <f t="shared" si="2416"/>
        <v>13.681567051732799</v>
      </c>
      <c r="AO210" s="133" t="str">
        <f t="shared" si="2417"/>
        <v>&lt; 30 дней</v>
      </c>
      <c r="AP210" s="139" t="s">
        <v>185</v>
      </c>
      <c r="AQ210" s="134" t="s">
        <v>186</v>
      </c>
      <c r="AR210" s="138" t="s">
        <v>185</v>
      </c>
      <c r="AS210" s="134" t="s">
        <v>186</v>
      </c>
      <c r="AT210" s="115" t="s">
        <v>185</v>
      </c>
      <c r="AU210" s="138"/>
      <c r="AV210" s="97" t="str">
        <f t="shared" si="2418"/>
        <v>0-01</v>
      </c>
      <c r="AW210" s="126">
        <f t="shared" si="2419"/>
        <v>0</v>
      </c>
      <c r="AX210" s="138"/>
      <c r="AY210" s="115">
        <f t="shared" si="2420"/>
        <v>0</v>
      </c>
      <c r="AZ210" s="130" t="s">
        <v>439</v>
      </c>
      <c r="BA210" s="129" t="s">
        <v>187</v>
      </c>
      <c r="BB210" s="129" t="s">
        <v>187</v>
      </c>
      <c r="BC210" s="140" t="s">
        <v>187</v>
      </c>
      <c r="BD210" s="139" t="s">
        <v>187</v>
      </c>
      <c r="BE210" s="29">
        <v>0</v>
      </c>
      <c r="BF210" s="32">
        <f t="shared" si="2421"/>
        <v>0</v>
      </c>
      <c r="BG210" s="32">
        <v>0</v>
      </c>
      <c r="BH210" s="32">
        <f t="shared" si="2422"/>
        <v>0</v>
      </c>
      <c r="BI210" s="99">
        <v>0</v>
      </c>
      <c r="BJ210" s="130" t="s">
        <v>187</v>
      </c>
      <c r="BK210" s="95">
        <v>28248</v>
      </c>
      <c r="BL210" s="95">
        <v>21089</v>
      </c>
      <c r="BM210" s="95">
        <v>22713</v>
      </c>
      <c r="BN210" s="95">
        <v>19987</v>
      </c>
      <c r="BO210" s="95">
        <v>18729</v>
      </c>
      <c r="BP210" s="95">
        <v>14667</v>
      </c>
      <c r="BQ210" s="133">
        <f t="shared" si="2423"/>
        <v>20905.5</v>
      </c>
      <c r="BR210" s="95">
        <f t="shared" si="2424"/>
        <v>-26523</v>
      </c>
      <c r="BS210" s="133">
        <f t="shared" si="2396"/>
        <v>-47612</v>
      </c>
      <c r="BT210" s="133">
        <f t="shared" si="2396"/>
        <v>-70325</v>
      </c>
      <c r="BU210" s="133">
        <f t="shared" si="2396"/>
        <v>-90312</v>
      </c>
      <c r="BV210" s="133">
        <f t="shared" si="2396"/>
        <v>-109041</v>
      </c>
      <c r="BW210" s="133">
        <f t="shared" si="2396"/>
        <v>-123708</v>
      </c>
      <c r="BX210" s="133">
        <f t="shared" ref="BX210:CO210" si="2454">BW210-$BQ210</f>
        <v>-144613.5</v>
      </c>
      <c r="BY210" s="133">
        <f t="shared" si="2454"/>
        <v>-165519</v>
      </c>
      <c r="BZ210" s="133">
        <f t="shared" si="2454"/>
        <v>-186424.5</v>
      </c>
      <c r="CA210" s="133">
        <f t="shared" si="2454"/>
        <v>-207330</v>
      </c>
      <c r="CB210" s="133">
        <f t="shared" si="2454"/>
        <v>-228235.5</v>
      </c>
      <c r="CC210" s="133">
        <f t="shared" si="2454"/>
        <v>-249141</v>
      </c>
      <c r="CD210" s="133">
        <f t="shared" si="2454"/>
        <v>-270046.5</v>
      </c>
      <c r="CE210" s="133">
        <f t="shared" si="2454"/>
        <v>-290952</v>
      </c>
      <c r="CF210" s="133">
        <f t="shared" si="2454"/>
        <v>-311857.5</v>
      </c>
      <c r="CG210" s="133">
        <f t="shared" si="2454"/>
        <v>-332763</v>
      </c>
      <c r="CH210" s="133">
        <f t="shared" si="2454"/>
        <v>-353668.5</v>
      </c>
      <c r="CI210" s="133">
        <f t="shared" si="2454"/>
        <v>-374574</v>
      </c>
      <c r="CJ210" s="133">
        <f t="shared" si="2454"/>
        <v>-395479.5</v>
      </c>
      <c r="CK210" s="133">
        <f t="shared" si="2454"/>
        <v>-416385</v>
      </c>
      <c r="CL210" s="133">
        <f t="shared" si="2454"/>
        <v>-437290.5</v>
      </c>
      <c r="CM210" s="133">
        <f t="shared" si="2454"/>
        <v>-458196</v>
      </c>
      <c r="CN210" s="133">
        <f t="shared" si="2454"/>
        <v>-479101.5</v>
      </c>
      <c r="CO210" s="133">
        <f t="shared" si="2454"/>
        <v>-500007</v>
      </c>
      <c r="CP210" s="100">
        <v>3386</v>
      </c>
      <c r="CQ210" s="100">
        <v>1850</v>
      </c>
      <c r="CR210" s="100">
        <v>6732</v>
      </c>
      <c r="CS210" s="100">
        <v>3058</v>
      </c>
      <c r="CT210" s="100">
        <v>8818</v>
      </c>
      <c r="CU210" s="100">
        <v>10990</v>
      </c>
      <c r="CV210" s="121">
        <f t="shared" si="2426"/>
        <v>5805.666666666667</v>
      </c>
      <c r="CW210" t="s">
        <v>187</v>
      </c>
      <c r="CX210" t="s">
        <v>187</v>
      </c>
      <c r="CY210" s="4">
        <v>0</v>
      </c>
      <c r="CZ210" s="4">
        <v>0</v>
      </c>
      <c r="DA210" s="136">
        <f t="shared" si="2398"/>
        <v>0</v>
      </c>
      <c r="DB210" s="4">
        <f t="shared" si="2399"/>
        <v>0</v>
      </c>
      <c r="DC210" s="4">
        <f t="shared" si="2400"/>
        <v>0</v>
      </c>
      <c r="DD210" s="136">
        <f t="shared" si="2401"/>
        <v>0</v>
      </c>
      <c r="DE210" s="31">
        <v>0</v>
      </c>
      <c r="DG210" s="31">
        <v>0</v>
      </c>
      <c r="DH210" s="48">
        <f t="shared" si="2427"/>
        <v>0</v>
      </c>
      <c r="DI210" s="62">
        <v>10520.870999999999</v>
      </c>
      <c r="DJ210" s="62">
        <v>351691.94500000001</v>
      </c>
      <c r="DK210" s="48">
        <f t="shared" si="2428"/>
        <v>47</v>
      </c>
      <c r="DL210" s="62">
        <v>1850</v>
      </c>
      <c r="DM210" s="62">
        <v>61843.952452316065</v>
      </c>
      <c r="DN210" s="62">
        <v>6984.5349999999999</v>
      </c>
      <c r="DO210" s="62">
        <v>233481.73099999997</v>
      </c>
      <c r="DP210" s="48">
        <f t="shared" si="2429"/>
        <v>32</v>
      </c>
      <c r="DQ210" s="62">
        <v>6732</v>
      </c>
      <c r="DR210" s="62">
        <v>225028.97527643704</v>
      </c>
      <c r="DS210" s="62">
        <v>4421.6779999999999</v>
      </c>
      <c r="DT210" s="62">
        <v>147706.95600000001</v>
      </c>
      <c r="DU210" s="48">
        <f t="shared" si="2430"/>
        <v>20</v>
      </c>
      <c r="DV210" s="62">
        <v>3058</v>
      </c>
      <c r="DW210" s="62">
        <v>102219.14618118983</v>
      </c>
      <c r="DX210" s="62">
        <f t="shared" si="2431"/>
        <v>0</v>
      </c>
      <c r="DY210" s="62">
        <f t="shared" si="2432"/>
        <v>0</v>
      </c>
      <c r="DZ210" s="48">
        <f t="shared" si="2433"/>
        <v>0</v>
      </c>
      <c r="EA210" s="62">
        <f t="shared" si="2434"/>
        <v>0</v>
      </c>
      <c r="EB210" s="62">
        <f t="shared" si="2435"/>
        <v>0</v>
      </c>
      <c r="EC210" s="48">
        <f t="shared" si="2436"/>
        <v>0</v>
      </c>
      <c r="ED210" s="62">
        <f t="shared" si="2437"/>
        <v>0</v>
      </c>
      <c r="EE210" s="62">
        <f t="shared" si="2438"/>
        <v>0</v>
      </c>
      <c r="EF210" s="48">
        <f t="shared" si="2439"/>
        <v>0</v>
      </c>
      <c r="EG210" s="62">
        <f t="shared" si="2440"/>
        <v>0</v>
      </c>
      <c r="EH210" s="62">
        <f t="shared" si="2441"/>
        <v>0</v>
      </c>
      <c r="EI210" s="48">
        <f t="shared" si="2442"/>
        <v>0</v>
      </c>
      <c r="EJ210" s="62">
        <f t="shared" si="2443"/>
        <v>0</v>
      </c>
      <c r="EK210" s="62">
        <f t="shared" si="2444"/>
        <v>0</v>
      </c>
      <c r="EL210" s="48">
        <f t="shared" si="2445"/>
        <v>0</v>
      </c>
      <c r="EM210" s="62">
        <f t="shared" si="2446"/>
        <v>0</v>
      </c>
      <c r="EN210" s="62">
        <f t="shared" si="2447"/>
        <v>0</v>
      </c>
      <c r="EO210" s="48">
        <f t="shared" si="2448"/>
        <v>0</v>
      </c>
      <c r="EP210" s="62">
        <f t="shared" si="2395"/>
        <v>909868.08000000007</v>
      </c>
      <c r="EQ210" s="62">
        <f t="shared" si="2395"/>
        <v>679276.69000000006</v>
      </c>
      <c r="ER210" s="62">
        <f t="shared" si="2395"/>
        <v>731585.73</v>
      </c>
      <c r="ES210" s="62">
        <f t="shared" si="2395"/>
        <v>643781.27</v>
      </c>
      <c r="ET210" s="62">
        <f t="shared" si="2395"/>
        <v>603261.09</v>
      </c>
      <c r="EU210" s="62">
        <f t="shared" si="2395"/>
        <v>472424.07</v>
      </c>
      <c r="EV210" s="31" t="s">
        <v>192</v>
      </c>
      <c r="EW210" s="103">
        <v>0</v>
      </c>
      <c r="EX210" s="31">
        <v>224</v>
      </c>
      <c r="EY210" s="31">
        <v>1</v>
      </c>
      <c r="FA210" s="31"/>
      <c r="FB210" s="119"/>
      <c r="FC210" s="119"/>
      <c r="FE210" s="137">
        <v>33.43</v>
      </c>
      <c r="FF210" s="137">
        <v>35.04</v>
      </c>
      <c r="FG210" s="137">
        <v>35.07</v>
      </c>
      <c r="FH210" s="106">
        <v>32.21</v>
      </c>
      <c r="FI210" s="107" t="b">
        <f t="shared" si="2449"/>
        <v>1</v>
      </c>
      <c r="FJ210" s="34"/>
      <c r="FK210" s="104" t="s">
        <v>187</v>
      </c>
      <c r="FL210" s="104" t="s">
        <v>187</v>
      </c>
      <c r="FM210" s="104" t="s">
        <v>187</v>
      </c>
      <c r="FN210" s="104" t="s">
        <v>187</v>
      </c>
      <c r="FO210" s="104">
        <v>0</v>
      </c>
      <c r="FP210" s="104"/>
      <c r="FQ210" s="104">
        <v>0</v>
      </c>
      <c r="FR210" s="120" t="b">
        <f t="shared" si="2336"/>
        <v>1</v>
      </c>
      <c r="FS210" s="120" t="b">
        <f t="shared" si="2337"/>
        <v>1</v>
      </c>
      <c r="FT210" s="120" t="b">
        <f t="shared" si="2338"/>
        <v>1</v>
      </c>
      <c r="FU210" s="120" t="b">
        <f t="shared" si="2339"/>
        <v>1</v>
      </c>
      <c r="FV210" s="120" t="b">
        <f t="shared" si="2340"/>
        <v>1</v>
      </c>
      <c r="FW210" s="120"/>
      <c r="FX210" s="120" t="b">
        <f t="shared" si="2450"/>
        <v>1</v>
      </c>
      <c r="FY210" s="104" t="s">
        <v>368</v>
      </c>
      <c r="FZ210" s="104" t="b">
        <f t="shared" si="2451"/>
        <v>1</v>
      </c>
      <c r="GA210" s="120">
        <v>0</v>
      </c>
      <c r="GB210" s="120" t="s">
        <v>193</v>
      </c>
      <c r="GC210" s="8"/>
      <c r="GD210" s="104" t="s">
        <v>368</v>
      </c>
      <c r="GE210" s="104">
        <v>0</v>
      </c>
      <c r="GF210" s="104" t="e">
        <v>#N/A</v>
      </c>
      <c r="GG210" s="104">
        <v>0</v>
      </c>
      <c r="GH210" s="120" t="b">
        <f t="shared" si="2452"/>
        <v>1</v>
      </c>
      <c r="GI210" s="8" t="b">
        <f t="shared" si="2453"/>
        <v>0</v>
      </c>
      <c r="GJ210" s="31" t="s">
        <v>203</v>
      </c>
    </row>
    <row r="211" spans="1:192" x14ac:dyDescent="0.25">
      <c r="A211" s="130">
        <v>168777</v>
      </c>
      <c r="B211" s="130">
        <v>0</v>
      </c>
      <c r="C211" s="128" t="s">
        <v>491</v>
      </c>
      <c r="D211" s="130"/>
      <c r="E211" s="130" t="s">
        <v>608</v>
      </c>
      <c r="F211" s="109" t="s">
        <v>193</v>
      </c>
      <c r="G211" s="128"/>
      <c r="H211" s="130" t="s">
        <v>188</v>
      </c>
      <c r="I211" s="130" t="s">
        <v>597</v>
      </c>
      <c r="J211" s="130" t="s">
        <v>481</v>
      </c>
      <c r="K211" s="130"/>
      <c r="L211" s="130">
        <v>0</v>
      </c>
      <c r="M211" s="130"/>
      <c r="N211" s="111">
        <v>20.05511335216605</v>
      </c>
      <c r="O211" s="111">
        <v>220.05511335216605</v>
      </c>
      <c r="P211" s="111" t="str">
        <f t="shared" si="2402"/>
        <v>в диапазоне</v>
      </c>
      <c r="Q211" s="95">
        <v>24.336999893188477</v>
      </c>
      <c r="R211" s="95">
        <f t="shared" si="2403"/>
        <v>115915.4269012642</v>
      </c>
      <c r="S211" s="131">
        <v>63.756998598575592</v>
      </c>
      <c r="T211" s="131">
        <v>303670.12133511365</v>
      </c>
      <c r="U211" s="131">
        <f t="shared" si="2404"/>
        <v>1.5</v>
      </c>
      <c r="V211" s="113">
        <f t="shared" si="2405"/>
        <v>55.583999991416931</v>
      </c>
      <c r="W211" s="113">
        <f t="shared" si="2406"/>
        <v>264742.70107911946</v>
      </c>
      <c r="X211" s="113">
        <f t="shared" si="2407"/>
        <v>1.5</v>
      </c>
      <c r="Y211" s="132"/>
      <c r="Z211" s="95">
        <v>55.583999991416931</v>
      </c>
      <c r="AA211" s="95">
        <v>0</v>
      </c>
      <c r="AB211" s="95">
        <v>0</v>
      </c>
      <c r="AC211" s="95">
        <v>0</v>
      </c>
      <c r="AD211" s="95">
        <v>0</v>
      </c>
      <c r="AE211" s="95">
        <f t="shared" si="2408"/>
        <v>0</v>
      </c>
      <c r="AF211" s="95">
        <f t="shared" si="2409"/>
        <v>0</v>
      </c>
      <c r="AG211" s="114">
        <v>0</v>
      </c>
      <c r="AH211" s="95">
        <f t="shared" si="2410"/>
        <v>55.583999991416931</v>
      </c>
      <c r="AI211" s="114">
        <f t="shared" si="2411"/>
        <v>264742.70107911946</v>
      </c>
      <c r="AJ211" s="133">
        <f t="shared" si="2412"/>
        <v>15</v>
      </c>
      <c r="AK211" s="133">
        <f t="shared" si="2413"/>
        <v>48</v>
      </c>
      <c r="AL211" s="133">
        <f t="shared" si="2414"/>
        <v>95</v>
      </c>
      <c r="AM211" s="133">
        <f t="shared" si="2415"/>
        <v>68.2</v>
      </c>
      <c r="AN211" s="133">
        <f t="shared" si="2416"/>
        <v>168.27360333934905</v>
      </c>
      <c r="AO211" s="133" t="str">
        <f t="shared" si="2417"/>
        <v>&gt; 120 дней</v>
      </c>
      <c r="AP211" s="29" t="s">
        <v>195</v>
      </c>
      <c r="AQ211" s="134" t="s">
        <v>205</v>
      </c>
      <c r="AR211" s="29" t="s">
        <v>185</v>
      </c>
      <c r="AS211" s="134" t="s">
        <v>197</v>
      </c>
      <c r="AT211" s="25" t="s">
        <v>185</v>
      </c>
      <c r="AU211" s="14"/>
      <c r="AV211" s="97" t="str">
        <f t="shared" si="2418"/>
        <v>0-05</v>
      </c>
      <c r="AW211" s="117">
        <f t="shared" si="2419"/>
        <v>0</v>
      </c>
      <c r="AX211" s="14"/>
      <c r="AY211" s="25">
        <f t="shared" si="2420"/>
        <v>0</v>
      </c>
      <c r="AZ211" s="130" t="s">
        <v>439</v>
      </c>
      <c r="BA211" s="26" t="s">
        <v>196</v>
      </c>
      <c r="BB211" s="26" t="s">
        <v>609</v>
      </c>
      <c r="BC211" s="27">
        <v>45777</v>
      </c>
      <c r="BD211" s="28"/>
      <c r="BE211" s="29">
        <v>0</v>
      </c>
      <c r="BF211" s="32">
        <f t="shared" si="2421"/>
        <v>0</v>
      </c>
      <c r="BG211" s="32">
        <v>0</v>
      </c>
      <c r="BH211" s="32">
        <f t="shared" si="2422"/>
        <v>0</v>
      </c>
      <c r="BI211" s="135">
        <v>0</v>
      </c>
      <c r="BJ211" s="130">
        <v>0</v>
      </c>
      <c r="BK211" s="95">
        <v>14.06</v>
      </c>
      <c r="BL211" s="95">
        <v>9.1199999999999992</v>
      </c>
      <c r="BM211" s="95">
        <v>11.29</v>
      </c>
      <c r="BN211" s="95">
        <v>11.09</v>
      </c>
      <c r="BO211" s="95">
        <v>11.63</v>
      </c>
      <c r="BP211" s="95">
        <v>11.01</v>
      </c>
      <c r="BQ211" s="133">
        <f t="shared" si="2423"/>
        <v>11.366666666666667</v>
      </c>
      <c r="BR211" s="95">
        <f t="shared" si="2424"/>
        <v>41.523999991416929</v>
      </c>
      <c r="BS211" s="133">
        <f t="shared" ref="BS211:BW214" si="2455">BR211-BL211</f>
        <v>32.403999991416931</v>
      </c>
      <c r="BT211" s="133">
        <f t="shared" si="2455"/>
        <v>21.113999991416932</v>
      </c>
      <c r="BU211" s="133">
        <f t="shared" si="2455"/>
        <v>10.023999991416932</v>
      </c>
      <c r="BV211" s="133">
        <f t="shared" si="2455"/>
        <v>-1.6060000085830684</v>
      </c>
      <c r="BW211" s="133">
        <f t="shared" si="2455"/>
        <v>-12.616000008583068</v>
      </c>
      <c r="BX211" s="133">
        <f t="shared" ref="BX211:CO211" si="2456">BW211-$BQ211</f>
        <v>-23.982666675249735</v>
      </c>
      <c r="BY211" s="133">
        <f t="shared" si="2456"/>
        <v>-35.349333341916406</v>
      </c>
      <c r="BZ211" s="133">
        <f t="shared" si="2456"/>
        <v>-46.716000008583073</v>
      </c>
      <c r="CA211" s="133">
        <f t="shared" si="2456"/>
        <v>-58.08266667524974</v>
      </c>
      <c r="CB211" s="133">
        <f t="shared" si="2456"/>
        <v>-69.4493333419164</v>
      </c>
      <c r="CC211" s="133">
        <f t="shared" si="2456"/>
        <v>-80.816000008583075</v>
      </c>
      <c r="CD211" s="133">
        <f t="shared" si="2456"/>
        <v>-92.182666675249749</v>
      </c>
      <c r="CE211" s="133">
        <f t="shared" si="2456"/>
        <v>-103.54933334191642</v>
      </c>
      <c r="CF211" s="133">
        <f t="shared" si="2456"/>
        <v>-114.9160000085831</v>
      </c>
      <c r="CG211" s="133">
        <f t="shared" si="2456"/>
        <v>-126.28266667524977</v>
      </c>
      <c r="CH211" s="133">
        <f t="shared" si="2456"/>
        <v>-137.64933334191645</v>
      </c>
      <c r="CI211" s="133">
        <f t="shared" si="2456"/>
        <v>-149.01600000858312</v>
      </c>
      <c r="CJ211" s="133">
        <f t="shared" si="2456"/>
        <v>-160.38266667524979</v>
      </c>
      <c r="CK211" s="133">
        <f t="shared" si="2456"/>
        <v>-171.74933334191647</v>
      </c>
      <c r="CL211" s="133">
        <f t="shared" si="2456"/>
        <v>-183.11600000858314</v>
      </c>
      <c r="CM211" s="133">
        <f t="shared" si="2456"/>
        <v>-194.48266667524982</v>
      </c>
      <c r="CN211" s="133">
        <f t="shared" si="2456"/>
        <v>-205.84933334191649</v>
      </c>
      <c r="CO211" s="133">
        <f t="shared" si="2456"/>
        <v>-217.21600000858317</v>
      </c>
      <c r="CP211" s="100">
        <v>11</v>
      </c>
      <c r="CQ211" s="100">
        <v>15</v>
      </c>
      <c r="CR211" s="100">
        <v>21</v>
      </c>
      <c r="CS211" s="100">
        <v>9</v>
      </c>
      <c r="CT211" s="100">
        <v>24</v>
      </c>
      <c r="CU211" s="100">
        <v>15</v>
      </c>
      <c r="CV211" s="121">
        <f t="shared" si="2426"/>
        <v>15.833333333333334</v>
      </c>
      <c r="CW211">
        <v>0</v>
      </c>
      <c r="CX211">
        <v>2</v>
      </c>
      <c r="CY211" s="4">
        <v>0</v>
      </c>
      <c r="CZ211" s="4">
        <v>0</v>
      </c>
      <c r="DA211" s="136">
        <f t="shared" ref="DA211" si="2457">IFERROR(CZ211/CY211,0)</f>
        <v>0</v>
      </c>
      <c r="DB211" s="4">
        <f t="shared" ref="DB211" si="2458">CY211*FH211</f>
        <v>0</v>
      </c>
      <c r="DC211" s="4">
        <f t="shared" ref="DC211" si="2459">CZ211*FH211</f>
        <v>0</v>
      </c>
      <c r="DD211" s="136">
        <f t="shared" ref="DD211" si="2460">IFERROR(DC211/DB211,0)</f>
        <v>0</v>
      </c>
      <c r="DE211" s="31">
        <v>0</v>
      </c>
      <c r="DF211" s="31">
        <v>30</v>
      </c>
      <c r="DG211" s="31">
        <v>0</v>
      </c>
      <c r="DH211" s="48">
        <f t="shared" si="2427"/>
        <v>0</v>
      </c>
      <c r="DI211" s="62">
        <v>101.60299999999999</v>
      </c>
      <c r="DJ211" s="62">
        <v>483923.723</v>
      </c>
      <c r="DK211" s="48">
        <f t="shared" si="2428"/>
        <v>1.5</v>
      </c>
      <c r="DL211" s="62">
        <v>15.490000000000006</v>
      </c>
      <c r="DM211" s="62">
        <v>73777.788470089843</v>
      </c>
      <c r="DN211" s="62">
        <v>86.694999999999993</v>
      </c>
      <c r="DO211" s="62">
        <v>412922.93599999999</v>
      </c>
      <c r="DP211" s="48">
        <f t="shared" si="2429"/>
        <v>1.5</v>
      </c>
      <c r="DQ211" s="62">
        <v>20.869999999999997</v>
      </c>
      <c r="DR211" s="62">
        <v>99402.352035381817</v>
      </c>
      <c r="DS211" s="62">
        <v>68.64500000000001</v>
      </c>
      <c r="DT211" s="62">
        <v>326951.054</v>
      </c>
      <c r="DU211" s="48">
        <f t="shared" si="2430"/>
        <v>1.5</v>
      </c>
      <c r="DV211" s="62">
        <v>9.3440000000000012</v>
      </c>
      <c r="DW211" s="62">
        <v>44504.819214780611</v>
      </c>
      <c r="DX211" s="62">
        <f t="shared" si="2431"/>
        <v>14.06</v>
      </c>
      <c r="DY211" s="62">
        <f t="shared" si="2432"/>
        <v>66966.795800000007</v>
      </c>
      <c r="DZ211" s="48">
        <f t="shared" si="2433"/>
        <v>1.5</v>
      </c>
      <c r="EA211" s="62">
        <f t="shared" si="2434"/>
        <v>9.1199999999999992</v>
      </c>
      <c r="EB211" s="62">
        <f t="shared" si="2435"/>
        <v>43437.921600000001</v>
      </c>
      <c r="EC211" s="48">
        <f t="shared" si="2436"/>
        <v>1.5</v>
      </c>
      <c r="ED211" s="62">
        <f t="shared" si="2437"/>
        <v>11.29</v>
      </c>
      <c r="EE211" s="62">
        <f t="shared" si="2438"/>
        <v>53773.479699999996</v>
      </c>
      <c r="EF211" s="48">
        <f t="shared" si="2439"/>
        <v>1.5</v>
      </c>
      <c r="EG211" s="62">
        <f t="shared" si="2440"/>
        <v>11.09</v>
      </c>
      <c r="EH211" s="62">
        <f t="shared" si="2441"/>
        <v>52820.893700000001</v>
      </c>
      <c r="EI211" s="48">
        <f t="shared" si="2442"/>
        <v>1.5</v>
      </c>
      <c r="EJ211" s="62">
        <f t="shared" si="2443"/>
        <v>11.63</v>
      </c>
      <c r="EK211" s="62">
        <f t="shared" si="2444"/>
        <v>55392.875900000006</v>
      </c>
      <c r="EL211" s="48">
        <f t="shared" si="2445"/>
        <v>1.5</v>
      </c>
      <c r="EM211" s="62">
        <f t="shared" si="2446"/>
        <v>11.01</v>
      </c>
      <c r="EN211" s="62">
        <f t="shared" si="2447"/>
        <v>52439.859300000004</v>
      </c>
      <c r="EO211" s="48">
        <f t="shared" si="2448"/>
        <v>1.5</v>
      </c>
      <c r="EP211" s="62">
        <f t="shared" ref="EP211:EU215" si="2461">BK211*$FH211</f>
        <v>66966.795800000007</v>
      </c>
      <c r="EQ211" s="62">
        <f t="shared" si="2461"/>
        <v>43437.921600000001</v>
      </c>
      <c r="ER211" s="62">
        <f t="shared" si="2461"/>
        <v>53773.479699999996</v>
      </c>
      <c r="ES211" s="62">
        <f t="shared" ref="ES211:EU214" si="2462">BN211*$FH211</f>
        <v>52820.893700000001</v>
      </c>
      <c r="ET211" s="62">
        <f t="shared" si="2462"/>
        <v>55392.875900000006</v>
      </c>
      <c r="EU211" s="62">
        <f t="shared" si="2462"/>
        <v>52439.859300000004</v>
      </c>
      <c r="EV211" s="31" t="s">
        <v>192</v>
      </c>
      <c r="EW211" s="103">
        <v>0</v>
      </c>
      <c r="EX211" s="31">
        <v>1000</v>
      </c>
      <c r="EY211" s="31">
        <v>1.5</v>
      </c>
      <c r="EZ211" s="31">
        <v>0</v>
      </c>
      <c r="FA211" s="31">
        <v>0</v>
      </c>
      <c r="FB211" s="119"/>
      <c r="FC211" s="119"/>
      <c r="FE211" s="137">
        <v>4762.93</v>
      </c>
      <c r="FF211" s="137">
        <v>4762.93</v>
      </c>
      <c r="FG211" s="137">
        <v>4762.93</v>
      </c>
      <c r="FH211" s="106">
        <v>4762.93</v>
      </c>
      <c r="FI211" s="107" t="b">
        <f t="shared" si="2449"/>
        <v>0</v>
      </c>
      <c r="FJ211" s="34"/>
      <c r="FK211" s="104" t="s">
        <v>196</v>
      </c>
      <c r="FL211" s="104" t="s">
        <v>609</v>
      </c>
      <c r="FM211" s="104">
        <v>45777</v>
      </c>
      <c r="FN211" s="104">
        <v>0</v>
      </c>
      <c r="FO211" s="104">
        <v>0</v>
      </c>
      <c r="FP211" s="104"/>
      <c r="FQ211" s="104">
        <v>0</v>
      </c>
      <c r="FR211" s="103" t="b">
        <f t="shared" si="2336"/>
        <v>1</v>
      </c>
      <c r="FS211" s="103" t="b">
        <f t="shared" si="2337"/>
        <v>1</v>
      </c>
      <c r="FT211" s="103" t="b">
        <f t="shared" si="2338"/>
        <v>1</v>
      </c>
      <c r="FU211" s="103" t="b">
        <f t="shared" si="2339"/>
        <v>0</v>
      </c>
      <c r="FV211" s="103" t="b">
        <f t="shared" si="2340"/>
        <v>1</v>
      </c>
      <c r="FW211" s="103"/>
      <c r="FX211" s="120" t="b">
        <f t="shared" si="2450"/>
        <v>1</v>
      </c>
      <c r="FY211" s="104" t="s">
        <v>491</v>
      </c>
      <c r="FZ211" s="104" t="b">
        <f t="shared" si="2451"/>
        <v>1</v>
      </c>
      <c r="GA211" s="104">
        <v>0</v>
      </c>
      <c r="GB211" s="104" t="s">
        <v>193</v>
      </c>
      <c r="GD211" s="104" t="s">
        <v>491</v>
      </c>
      <c r="GE211" s="104">
        <v>0</v>
      </c>
      <c r="GF211" s="104" t="e">
        <v>#N/A</v>
      </c>
      <c r="GG211" s="104">
        <v>0</v>
      </c>
      <c r="GH211" s="104" t="b">
        <f t="shared" si="2452"/>
        <v>1</v>
      </c>
      <c r="GI211" s="8" t="b">
        <f t="shared" si="2453"/>
        <v>0</v>
      </c>
      <c r="GJ211" s="31" t="s">
        <v>203</v>
      </c>
    </row>
    <row r="212" spans="1:192" hidden="1" x14ac:dyDescent="0.25">
      <c r="A212" s="138">
        <v>2750</v>
      </c>
      <c r="B212" s="138">
        <v>963652</v>
      </c>
      <c r="C212" s="128" t="s">
        <v>368</v>
      </c>
      <c r="D212" s="130"/>
      <c r="E212" s="138" t="s">
        <v>610</v>
      </c>
      <c r="F212" s="124" t="s">
        <v>193</v>
      </c>
      <c r="G212" s="128"/>
      <c r="H212" s="138" t="s">
        <v>227</v>
      </c>
      <c r="I212" s="130" t="s">
        <v>292</v>
      </c>
      <c r="J212" s="138" t="s">
        <v>259</v>
      </c>
      <c r="K212" s="138"/>
      <c r="L212" s="130">
        <v>0</v>
      </c>
      <c r="M212" s="138"/>
      <c r="N212" s="125">
        <v>0</v>
      </c>
      <c r="O212" s="125">
        <v>0</v>
      </c>
      <c r="P212" s="125" t="str">
        <f t="shared" si="2402"/>
        <v>нет минмакс</v>
      </c>
      <c r="Q212" s="95">
        <v>19435</v>
      </c>
      <c r="R212" s="95">
        <f t="shared" si="2403"/>
        <v>382286.45</v>
      </c>
      <c r="S212" s="114">
        <v>14494</v>
      </c>
      <c r="T212" s="114">
        <v>297127</v>
      </c>
      <c r="U212" s="131">
        <f t="shared" si="2404"/>
        <v>39</v>
      </c>
      <c r="V212" s="115">
        <f t="shared" si="2405"/>
        <v>13605</v>
      </c>
      <c r="W212" s="115">
        <f t="shared" si="2406"/>
        <v>267610.35000000003</v>
      </c>
      <c r="X212" s="115">
        <f t="shared" si="2407"/>
        <v>36</v>
      </c>
      <c r="Y212" s="132"/>
      <c r="Z212" s="95">
        <v>13605</v>
      </c>
      <c r="AA212" s="115">
        <v>0</v>
      </c>
      <c r="AB212" s="115">
        <v>0</v>
      </c>
      <c r="AC212" s="95">
        <v>0</v>
      </c>
      <c r="AD212" s="95">
        <v>0</v>
      </c>
      <c r="AE212" s="95">
        <f t="shared" si="2408"/>
        <v>0</v>
      </c>
      <c r="AF212" s="95">
        <f t="shared" si="2409"/>
        <v>0</v>
      </c>
      <c r="AG212" s="114">
        <v>0</v>
      </c>
      <c r="AH212" s="95">
        <f t="shared" si="2410"/>
        <v>13605</v>
      </c>
      <c r="AI212" s="114">
        <f t="shared" si="2411"/>
        <v>267610.35000000003</v>
      </c>
      <c r="AJ212" s="114">
        <f t="shared" si="2412"/>
        <v>4624</v>
      </c>
      <c r="AK212" s="114">
        <f t="shared" si="2413"/>
        <v>22087</v>
      </c>
      <c r="AL212" s="114">
        <f t="shared" si="2414"/>
        <v>46919</v>
      </c>
      <c r="AM212" s="114">
        <f t="shared" si="2415"/>
        <v>82677</v>
      </c>
      <c r="AN212" s="133">
        <f t="shared" si="2416"/>
        <v>31.555571682571937</v>
      </c>
      <c r="AO212" s="133" t="str">
        <f t="shared" si="2417"/>
        <v>&gt; 30 дней (до 60)</v>
      </c>
      <c r="AP212" s="139" t="s">
        <v>185</v>
      </c>
      <c r="AQ212" s="134" t="s">
        <v>190</v>
      </c>
      <c r="AR212" s="138" t="s">
        <v>185</v>
      </c>
      <c r="AS212" s="134" t="s">
        <v>198</v>
      </c>
      <c r="AT212" s="115" t="s">
        <v>185</v>
      </c>
      <c r="AU212" s="138"/>
      <c r="AV212" s="97" t="str">
        <f t="shared" si="2418"/>
        <v>0-02</v>
      </c>
      <c r="AW212" s="126">
        <f t="shared" si="2419"/>
        <v>0</v>
      </c>
      <c r="AX212" s="138"/>
      <c r="AY212" s="115">
        <f t="shared" si="2420"/>
        <v>0</v>
      </c>
      <c r="AZ212" s="130" t="s">
        <v>439</v>
      </c>
      <c r="BA212" s="129" t="s">
        <v>187</v>
      </c>
      <c r="BB212" s="129" t="s">
        <v>187</v>
      </c>
      <c r="BC212" s="140" t="s">
        <v>187</v>
      </c>
      <c r="BD212" s="139" t="s">
        <v>187</v>
      </c>
      <c r="BE212" s="29">
        <v>0</v>
      </c>
      <c r="BF212" s="32">
        <f t="shared" si="2421"/>
        <v>0</v>
      </c>
      <c r="BG212" s="32">
        <v>0</v>
      </c>
      <c r="BH212" s="32">
        <f t="shared" si="2422"/>
        <v>0</v>
      </c>
      <c r="BI212" s="99">
        <v>0</v>
      </c>
      <c r="BJ212" s="130" t="s">
        <v>187</v>
      </c>
      <c r="BK212" s="95">
        <v>12412</v>
      </c>
      <c r="BL212" s="95">
        <v>14415</v>
      </c>
      <c r="BM212" s="95">
        <v>13810</v>
      </c>
      <c r="BN212" s="95">
        <v>13902</v>
      </c>
      <c r="BO212" s="95">
        <v>14069</v>
      </c>
      <c r="BP212" s="95">
        <v>14069</v>
      </c>
      <c r="BQ212" s="133">
        <f t="shared" si="2423"/>
        <v>13779.5</v>
      </c>
      <c r="BR212" s="95">
        <f t="shared" si="2424"/>
        <v>7023</v>
      </c>
      <c r="BS212" s="133">
        <f t="shared" si="2455"/>
        <v>-7392</v>
      </c>
      <c r="BT212" s="133">
        <f t="shared" si="2455"/>
        <v>-21202</v>
      </c>
      <c r="BU212" s="133">
        <f t="shared" si="2455"/>
        <v>-35104</v>
      </c>
      <c r="BV212" s="133">
        <f t="shared" si="2455"/>
        <v>-49173</v>
      </c>
      <c r="BW212" s="133">
        <f t="shared" si="2455"/>
        <v>-63242</v>
      </c>
      <c r="BX212" s="133">
        <f t="shared" ref="BX212:CO213" si="2463">BW212-$BQ212</f>
        <v>-77021.5</v>
      </c>
      <c r="BY212" s="133">
        <f t="shared" si="2463"/>
        <v>-90801</v>
      </c>
      <c r="BZ212" s="133">
        <f t="shared" si="2463"/>
        <v>-104580.5</v>
      </c>
      <c r="CA212" s="133">
        <f t="shared" si="2463"/>
        <v>-118360</v>
      </c>
      <c r="CB212" s="133">
        <f t="shared" si="2463"/>
        <v>-132139.5</v>
      </c>
      <c r="CC212" s="133">
        <f t="shared" si="2463"/>
        <v>-145919</v>
      </c>
      <c r="CD212" s="133">
        <f t="shared" si="2463"/>
        <v>-159698.5</v>
      </c>
      <c r="CE212" s="133">
        <f t="shared" si="2463"/>
        <v>-173478</v>
      </c>
      <c r="CF212" s="133">
        <f t="shared" si="2463"/>
        <v>-187257.5</v>
      </c>
      <c r="CG212" s="133">
        <f t="shared" si="2463"/>
        <v>-201037</v>
      </c>
      <c r="CH212" s="133">
        <f t="shared" si="2463"/>
        <v>-214816.5</v>
      </c>
      <c r="CI212" s="133">
        <f t="shared" si="2463"/>
        <v>-228596</v>
      </c>
      <c r="CJ212" s="133">
        <f t="shared" si="2463"/>
        <v>-242375.5</v>
      </c>
      <c r="CK212" s="133">
        <f t="shared" si="2463"/>
        <v>-256155</v>
      </c>
      <c r="CL212" s="133">
        <f t="shared" si="2463"/>
        <v>-269934.5</v>
      </c>
      <c r="CM212" s="133">
        <f t="shared" si="2463"/>
        <v>-283714</v>
      </c>
      <c r="CN212" s="133">
        <f t="shared" si="2463"/>
        <v>-297493.5</v>
      </c>
      <c r="CO212" s="133">
        <f t="shared" si="2463"/>
        <v>-311273</v>
      </c>
      <c r="CP212" s="100">
        <v>209</v>
      </c>
      <c r="CQ212" s="100">
        <v>11330</v>
      </c>
      <c r="CR212" s="100">
        <v>13293</v>
      </c>
      <c r="CS212" s="100">
        <v>4078</v>
      </c>
      <c r="CT212" s="100">
        <v>13385</v>
      </c>
      <c r="CU212" s="100">
        <v>4624</v>
      </c>
      <c r="CV212" s="121">
        <f t="shared" si="2426"/>
        <v>7819.833333333333</v>
      </c>
      <c r="CW212" t="s">
        <v>187</v>
      </c>
      <c r="CX212" t="s">
        <v>187</v>
      </c>
      <c r="CY212" s="4">
        <v>0</v>
      </c>
      <c r="CZ212" s="4">
        <v>0</v>
      </c>
      <c r="DA212" s="136">
        <f t="shared" ref="DA212:DA215" si="2464">IFERROR(CZ212/CY212,0)</f>
        <v>0</v>
      </c>
      <c r="DB212" s="4">
        <f t="shared" ref="DB212:DB215" si="2465">CY212*FH212</f>
        <v>0</v>
      </c>
      <c r="DC212" s="4">
        <f t="shared" ref="DC212:DC215" si="2466">CZ212*FH212</f>
        <v>0</v>
      </c>
      <c r="DD212" s="136">
        <f t="shared" ref="DD212:DD215" si="2467">IFERROR(DC212/DB212,0)</f>
        <v>0</v>
      </c>
      <c r="DE212" s="31">
        <v>0</v>
      </c>
      <c r="DG212" s="31">
        <v>0</v>
      </c>
      <c r="DH212" s="48">
        <f t="shared" si="2427"/>
        <v>0</v>
      </c>
      <c r="DI212" s="62">
        <v>36493</v>
      </c>
      <c r="DJ212" s="62">
        <v>747993.86</v>
      </c>
      <c r="DK212" s="48">
        <f t="shared" si="2428"/>
        <v>97</v>
      </c>
      <c r="DL212" s="62">
        <v>11330</v>
      </c>
      <c r="DM212" s="62">
        <v>232230.03984009803</v>
      </c>
      <c r="DN212" s="62">
        <v>25514.714</v>
      </c>
      <c r="DO212" s="62">
        <v>522973.21100000001</v>
      </c>
      <c r="DP212" s="48">
        <f t="shared" si="2429"/>
        <v>68</v>
      </c>
      <c r="DQ212" s="62">
        <v>13293</v>
      </c>
      <c r="DR212" s="62">
        <v>272466.64537864429</v>
      </c>
      <c r="DS212" s="62">
        <v>15239.355</v>
      </c>
      <c r="DT212" s="62">
        <v>312359.87699999998</v>
      </c>
      <c r="DU212" s="48">
        <f t="shared" si="2430"/>
        <v>41</v>
      </c>
      <c r="DV212" s="62">
        <v>4078</v>
      </c>
      <c r="DW212" s="62">
        <v>83587.17550363607</v>
      </c>
      <c r="DX212" s="62">
        <f t="shared" si="2431"/>
        <v>0</v>
      </c>
      <c r="DY212" s="62">
        <f t="shared" si="2432"/>
        <v>0</v>
      </c>
      <c r="DZ212" s="48">
        <f t="shared" si="2433"/>
        <v>0</v>
      </c>
      <c r="EA212" s="62">
        <f t="shared" si="2434"/>
        <v>0</v>
      </c>
      <c r="EB212" s="62">
        <f t="shared" si="2435"/>
        <v>0</v>
      </c>
      <c r="EC212" s="48">
        <f t="shared" si="2436"/>
        <v>0</v>
      </c>
      <c r="ED212" s="62">
        <f t="shared" si="2437"/>
        <v>0</v>
      </c>
      <c r="EE212" s="62">
        <f t="shared" si="2438"/>
        <v>0</v>
      </c>
      <c r="EF212" s="48">
        <f t="shared" si="2439"/>
        <v>0</v>
      </c>
      <c r="EG212" s="62">
        <f t="shared" si="2440"/>
        <v>0</v>
      </c>
      <c r="EH212" s="62">
        <f t="shared" si="2441"/>
        <v>0</v>
      </c>
      <c r="EI212" s="48">
        <f t="shared" si="2442"/>
        <v>0</v>
      </c>
      <c r="EJ212" s="62">
        <f t="shared" si="2443"/>
        <v>0</v>
      </c>
      <c r="EK212" s="62">
        <f t="shared" si="2444"/>
        <v>0</v>
      </c>
      <c r="EL212" s="48">
        <f t="shared" si="2445"/>
        <v>0</v>
      </c>
      <c r="EM212" s="62">
        <f t="shared" si="2446"/>
        <v>0</v>
      </c>
      <c r="EN212" s="62">
        <f t="shared" si="2447"/>
        <v>0</v>
      </c>
      <c r="EO212" s="48">
        <f t="shared" si="2448"/>
        <v>0</v>
      </c>
      <c r="EP212" s="62">
        <f t="shared" si="2461"/>
        <v>244144.04</v>
      </c>
      <c r="EQ212" s="62">
        <f t="shared" si="2461"/>
        <v>283543.05000000005</v>
      </c>
      <c r="ER212" s="62">
        <f t="shared" si="2461"/>
        <v>271642.7</v>
      </c>
      <c r="ES212" s="62">
        <f t="shared" si="2462"/>
        <v>273452.34000000003</v>
      </c>
      <c r="ET212" s="62">
        <f t="shared" si="2462"/>
        <v>276737.23000000004</v>
      </c>
      <c r="EU212" s="62">
        <f t="shared" si="2462"/>
        <v>276737.23000000004</v>
      </c>
      <c r="EV212" s="31" t="s">
        <v>192</v>
      </c>
      <c r="EW212" s="103">
        <v>0</v>
      </c>
      <c r="EX212" s="31">
        <v>378</v>
      </c>
      <c r="EY212" s="31">
        <v>1</v>
      </c>
      <c r="FA212" s="31"/>
      <c r="FB212" s="119"/>
      <c r="FC212" s="119"/>
      <c r="FE212" s="137">
        <v>20.5</v>
      </c>
      <c r="FF212" s="137">
        <v>20.5</v>
      </c>
      <c r="FG212" s="137">
        <v>20.5</v>
      </c>
      <c r="FH212" s="106">
        <v>19.670000000000002</v>
      </c>
      <c r="FI212" s="107" t="b">
        <f t="shared" si="2449"/>
        <v>1</v>
      </c>
      <c r="FJ212" s="34"/>
      <c r="FK212" s="104" t="s">
        <v>187</v>
      </c>
      <c r="FL212" s="104" t="s">
        <v>187</v>
      </c>
      <c r="FM212" s="104" t="s">
        <v>187</v>
      </c>
      <c r="FN212" s="104" t="s">
        <v>187</v>
      </c>
      <c r="FO212" s="104">
        <v>0</v>
      </c>
      <c r="FP212" s="104"/>
      <c r="FQ212" s="104">
        <v>0</v>
      </c>
      <c r="FR212" s="120" t="b">
        <f t="shared" si="2336"/>
        <v>1</v>
      </c>
      <c r="FS212" s="120" t="b">
        <f t="shared" si="2337"/>
        <v>1</v>
      </c>
      <c r="FT212" s="120" t="b">
        <f t="shared" si="2338"/>
        <v>1</v>
      </c>
      <c r="FU212" s="120" t="b">
        <f t="shared" si="2339"/>
        <v>1</v>
      </c>
      <c r="FV212" s="120" t="b">
        <f t="shared" si="2340"/>
        <v>1</v>
      </c>
      <c r="FW212" s="120"/>
      <c r="FX212" s="120" t="b">
        <f t="shared" si="2450"/>
        <v>1</v>
      </c>
      <c r="FY212" s="104" t="s">
        <v>368</v>
      </c>
      <c r="FZ212" s="104" t="b">
        <f t="shared" si="2451"/>
        <v>1</v>
      </c>
      <c r="GA212" s="120">
        <v>0</v>
      </c>
      <c r="GB212" s="120" t="s">
        <v>193</v>
      </c>
      <c r="GC212" s="8"/>
      <c r="GD212" s="104" t="s">
        <v>368</v>
      </c>
      <c r="GE212" s="104">
        <v>0</v>
      </c>
      <c r="GF212" s="104" t="e">
        <v>#N/A</v>
      </c>
      <c r="GG212" s="104">
        <v>0</v>
      </c>
      <c r="GH212" s="120" t="b">
        <f t="shared" si="2452"/>
        <v>1</v>
      </c>
      <c r="GI212" s="8" t="b">
        <f t="shared" si="2453"/>
        <v>0</v>
      </c>
      <c r="GJ212" s="31" t="s">
        <v>203</v>
      </c>
    </row>
    <row r="213" spans="1:192" hidden="1" x14ac:dyDescent="0.25">
      <c r="A213" s="138">
        <v>101910</v>
      </c>
      <c r="B213" s="138">
        <v>52543</v>
      </c>
      <c r="C213" s="128" t="s">
        <v>214</v>
      </c>
      <c r="D213" s="130"/>
      <c r="E213" s="138" t="s">
        <v>611</v>
      </c>
      <c r="F213" s="124" t="s">
        <v>207</v>
      </c>
      <c r="G213" s="128" t="s">
        <v>214</v>
      </c>
      <c r="H213" s="138" t="s">
        <v>227</v>
      </c>
      <c r="I213" s="130" t="s">
        <v>292</v>
      </c>
      <c r="J213" s="138" t="s">
        <v>259</v>
      </c>
      <c r="K213" s="138"/>
      <c r="L213" s="130">
        <v>0</v>
      </c>
      <c r="M213" s="138"/>
      <c r="N213" s="125">
        <v>0</v>
      </c>
      <c r="O213" s="125">
        <v>0</v>
      </c>
      <c r="P213" s="125" t="str">
        <f t="shared" si="2402"/>
        <v>нет минмакс</v>
      </c>
      <c r="Q213" s="95">
        <v>43392</v>
      </c>
      <c r="R213" s="95">
        <f t="shared" si="2403"/>
        <v>418298.88</v>
      </c>
      <c r="S213" s="114">
        <v>48840</v>
      </c>
      <c r="T213" s="114">
        <v>470817.60000000003</v>
      </c>
      <c r="U213" s="131">
        <f t="shared" si="2404"/>
        <v>59</v>
      </c>
      <c r="V213" s="115">
        <f t="shared" si="2405"/>
        <v>43372</v>
      </c>
      <c r="W213" s="115">
        <f t="shared" si="2406"/>
        <v>418106.08</v>
      </c>
      <c r="X213" s="115">
        <f t="shared" si="2407"/>
        <v>53</v>
      </c>
      <c r="Y213" s="132"/>
      <c r="Z213" s="95">
        <v>43372</v>
      </c>
      <c r="AA213" s="115">
        <v>0</v>
      </c>
      <c r="AB213" s="115">
        <v>0</v>
      </c>
      <c r="AC213" s="95">
        <v>0</v>
      </c>
      <c r="AD213" s="95">
        <v>0</v>
      </c>
      <c r="AE213" s="95">
        <f t="shared" si="2408"/>
        <v>0</v>
      </c>
      <c r="AF213" s="95">
        <f t="shared" si="2409"/>
        <v>0</v>
      </c>
      <c r="AG213" s="114">
        <v>0</v>
      </c>
      <c r="AH213" s="95">
        <f t="shared" si="2410"/>
        <v>43372</v>
      </c>
      <c r="AI213" s="114">
        <f t="shared" si="2411"/>
        <v>418106.08</v>
      </c>
      <c r="AJ213" s="114">
        <f t="shared" si="2412"/>
        <v>5448</v>
      </c>
      <c r="AK213" s="114">
        <f t="shared" si="2413"/>
        <v>5448</v>
      </c>
      <c r="AL213" s="114">
        <f t="shared" si="2414"/>
        <v>5448</v>
      </c>
      <c r="AM213" s="114">
        <f t="shared" si="2415"/>
        <v>0</v>
      </c>
      <c r="AN213" s="133" t="str">
        <f t="shared" si="2416"/>
        <v>нет оборота</v>
      </c>
      <c r="AO213" s="133" t="str">
        <f t="shared" si="2417"/>
        <v>нет плана</v>
      </c>
      <c r="AP213" s="139" t="s">
        <v>195</v>
      </c>
      <c r="AQ213" s="134" t="s">
        <v>200</v>
      </c>
      <c r="AR213" s="138" t="s">
        <v>195</v>
      </c>
      <c r="AS213" s="134" t="s">
        <v>200</v>
      </c>
      <c r="AT213" s="115" t="s">
        <v>195</v>
      </c>
      <c r="AU213" s="138"/>
      <c r="AV213" s="97" t="str">
        <f t="shared" si="2418"/>
        <v>Нет планов</v>
      </c>
      <c r="AW213" s="126">
        <f t="shared" si="2419"/>
        <v>418106.08</v>
      </c>
      <c r="AX213" s="14">
        <f>MONTH(BC213)-6</f>
        <v>3</v>
      </c>
      <c r="AY213" s="115">
        <f t="shared" si="2420"/>
        <v>0</v>
      </c>
      <c r="AZ213" s="130" t="s">
        <v>439</v>
      </c>
      <c r="BA213" s="26" t="s">
        <v>196</v>
      </c>
      <c r="BB213" s="26" t="s">
        <v>612</v>
      </c>
      <c r="BC213" s="27">
        <v>45930</v>
      </c>
      <c r="BD213" s="139" t="s">
        <v>187</v>
      </c>
      <c r="BE213" s="29">
        <v>0</v>
      </c>
      <c r="BF213" s="32">
        <f t="shared" si="2421"/>
        <v>0</v>
      </c>
      <c r="BG213" s="32">
        <v>0</v>
      </c>
      <c r="BH213" s="32">
        <f t="shared" si="2422"/>
        <v>0</v>
      </c>
      <c r="BI213" s="99">
        <v>0</v>
      </c>
      <c r="BJ213" s="130" t="s">
        <v>187</v>
      </c>
      <c r="BK213" s="95">
        <v>0</v>
      </c>
      <c r="BL213" s="95">
        <v>0</v>
      </c>
      <c r="BM213" s="95">
        <v>0</v>
      </c>
      <c r="BN213" s="95">
        <v>0</v>
      </c>
      <c r="BO213" s="95">
        <v>0</v>
      </c>
      <c r="BP213" s="95">
        <v>0</v>
      </c>
      <c r="BQ213" s="133">
        <f t="shared" si="2423"/>
        <v>0</v>
      </c>
      <c r="BR213" s="95">
        <f t="shared" si="2424"/>
        <v>43372</v>
      </c>
      <c r="BS213" s="133">
        <f t="shared" si="2455"/>
        <v>43372</v>
      </c>
      <c r="BT213" s="133">
        <f t="shared" si="2455"/>
        <v>43372</v>
      </c>
      <c r="BU213" s="133">
        <f t="shared" si="2455"/>
        <v>43372</v>
      </c>
      <c r="BV213" s="133">
        <f t="shared" si="2455"/>
        <v>43372</v>
      </c>
      <c r="BW213" s="133">
        <f t="shared" si="2455"/>
        <v>43372</v>
      </c>
      <c r="BX213" s="133">
        <f t="shared" si="2463"/>
        <v>43372</v>
      </c>
      <c r="BY213" s="133">
        <f t="shared" si="2463"/>
        <v>43372</v>
      </c>
      <c r="BZ213" s="133">
        <f t="shared" si="2463"/>
        <v>43372</v>
      </c>
      <c r="CA213" s="133">
        <f t="shared" si="2463"/>
        <v>43372</v>
      </c>
      <c r="CB213" s="133">
        <f t="shared" si="2463"/>
        <v>43372</v>
      </c>
      <c r="CC213" s="133">
        <f t="shared" si="2463"/>
        <v>43372</v>
      </c>
      <c r="CD213" s="133">
        <f t="shared" si="2463"/>
        <v>43372</v>
      </c>
      <c r="CE213" s="133">
        <f t="shared" si="2463"/>
        <v>43372</v>
      </c>
      <c r="CF213" s="133">
        <f t="shared" si="2463"/>
        <v>43372</v>
      </c>
      <c r="CG213" s="133">
        <f t="shared" si="2463"/>
        <v>43372</v>
      </c>
      <c r="CH213" s="133">
        <f t="shared" si="2463"/>
        <v>43372</v>
      </c>
      <c r="CI213" s="133">
        <f t="shared" si="2463"/>
        <v>43372</v>
      </c>
      <c r="CJ213" s="133">
        <f t="shared" si="2463"/>
        <v>43372</v>
      </c>
      <c r="CK213" s="133">
        <f t="shared" si="2463"/>
        <v>43372</v>
      </c>
      <c r="CL213" s="133">
        <f t="shared" si="2463"/>
        <v>43372</v>
      </c>
      <c r="CM213" s="133">
        <f t="shared" si="2463"/>
        <v>43372</v>
      </c>
      <c r="CN213" s="133">
        <f t="shared" si="2463"/>
        <v>43372</v>
      </c>
      <c r="CO213" s="133">
        <f t="shared" si="2463"/>
        <v>43372</v>
      </c>
      <c r="CP213" s="100">
        <v>0</v>
      </c>
      <c r="CQ213" s="100">
        <v>0</v>
      </c>
      <c r="CR213" s="100">
        <v>0</v>
      </c>
      <c r="CS213" s="100">
        <v>0</v>
      </c>
      <c r="CT213" s="100">
        <v>0</v>
      </c>
      <c r="CU213" s="100">
        <v>5448</v>
      </c>
      <c r="CV213" s="121">
        <f t="shared" si="2426"/>
        <v>5448</v>
      </c>
      <c r="CW213" t="s">
        <v>187</v>
      </c>
      <c r="CX213" t="s">
        <v>187</v>
      </c>
      <c r="CY213" s="4">
        <v>0</v>
      </c>
      <c r="CZ213" s="4">
        <v>0</v>
      </c>
      <c r="DA213" s="136">
        <f t="shared" si="2464"/>
        <v>0</v>
      </c>
      <c r="DB213" s="4">
        <f t="shared" si="2465"/>
        <v>0</v>
      </c>
      <c r="DC213" s="4">
        <f t="shared" si="2466"/>
        <v>0</v>
      </c>
      <c r="DD213" s="136">
        <f t="shared" si="2467"/>
        <v>0</v>
      </c>
      <c r="DE213" s="31">
        <v>0</v>
      </c>
      <c r="DG213" s="31">
        <v>0</v>
      </c>
      <c r="DH213" s="48">
        <f t="shared" si="2427"/>
        <v>0</v>
      </c>
      <c r="DI213" s="62">
        <v>0</v>
      </c>
      <c r="DJ213" s="62">
        <v>0</v>
      </c>
      <c r="DK213" s="48">
        <f t="shared" si="2428"/>
        <v>0</v>
      </c>
      <c r="DL213" s="62">
        <v>0</v>
      </c>
      <c r="DM213" s="62">
        <v>0</v>
      </c>
      <c r="DN213" s="62">
        <v>0</v>
      </c>
      <c r="DO213" s="62">
        <v>0</v>
      </c>
      <c r="DP213" s="48">
        <f t="shared" si="2429"/>
        <v>0</v>
      </c>
      <c r="DQ213" s="62">
        <v>0</v>
      </c>
      <c r="DR213" s="62">
        <v>0</v>
      </c>
      <c r="DS213" s="62">
        <v>9047.0969999999998</v>
      </c>
      <c r="DT213" s="62">
        <v>93908.865000000005</v>
      </c>
      <c r="DU213" s="48">
        <f t="shared" si="2430"/>
        <v>11</v>
      </c>
      <c r="DV213" s="62">
        <v>0</v>
      </c>
      <c r="DW213" s="62">
        <v>0</v>
      </c>
      <c r="DX213" s="62">
        <f t="shared" si="2431"/>
        <v>0</v>
      </c>
      <c r="DY213" s="62">
        <f t="shared" si="2432"/>
        <v>0</v>
      </c>
      <c r="DZ213" s="48">
        <f t="shared" si="2433"/>
        <v>0</v>
      </c>
      <c r="EA213" s="62">
        <f t="shared" si="2434"/>
        <v>0</v>
      </c>
      <c r="EB213" s="62">
        <f t="shared" si="2435"/>
        <v>0</v>
      </c>
      <c r="EC213" s="48">
        <f t="shared" si="2436"/>
        <v>0</v>
      </c>
      <c r="ED213" s="62">
        <f t="shared" si="2437"/>
        <v>0</v>
      </c>
      <c r="EE213" s="62">
        <f t="shared" si="2438"/>
        <v>0</v>
      </c>
      <c r="EF213" s="48">
        <f t="shared" si="2439"/>
        <v>0</v>
      </c>
      <c r="EG213" s="62">
        <f t="shared" si="2440"/>
        <v>0</v>
      </c>
      <c r="EH213" s="62">
        <f t="shared" si="2441"/>
        <v>0</v>
      </c>
      <c r="EI213" s="48">
        <f t="shared" si="2442"/>
        <v>0</v>
      </c>
      <c r="EJ213" s="62">
        <f t="shared" si="2443"/>
        <v>0</v>
      </c>
      <c r="EK213" s="62">
        <f t="shared" si="2444"/>
        <v>0</v>
      </c>
      <c r="EL213" s="48">
        <f t="shared" si="2445"/>
        <v>0</v>
      </c>
      <c r="EM213" s="62">
        <f t="shared" si="2446"/>
        <v>0</v>
      </c>
      <c r="EN213" s="62">
        <f t="shared" si="2447"/>
        <v>0</v>
      </c>
      <c r="EO213" s="48">
        <f t="shared" si="2448"/>
        <v>0</v>
      </c>
      <c r="EP213" s="62">
        <f t="shared" si="2461"/>
        <v>0</v>
      </c>
      <c r="EQ213" s="62">
        <f t="shared" si="2461"/>
        <v>0</v>
      </c>
      <c r="ER213" s="62">
        <f t="shared" si="2461"/>
        <v>0</v>
      </c>
      <c r="ES213" s="62">
        <f t="shared" si="2462"/>
        <v>0</v>
      </c>
      <c r="ET213" s="62">
        <f t="shared" si="2462"/>
        <v>0</v>
      </c>
      <c r="EU213" s="62">
        <f t="shared" si="2462"/>
        <v>0</v>
      </c>
      <c r="EV213" s="31" t="s">
        <v>192</v>
      </c>
      <c r="EW213" s="103">
        <v>0</v>
      </c>
      <c r="EX213" s="31">
        <v>832</v>
      </c>
      <c r="EY213" s="31">
        <v>1</v>
      </c>
      <c r="FA213" s="31"/>
      <c r="FB213" s="119"/>
      <c r="FC213" s="119"/>
      <c r="FE213" s="137">
        <v>6.06</v>
      </c>
      <c r="FF213" s="137">
        <v>9.64</v>
      </c>
      <c r="FG213" s="137">
        <v>9.64</v>
      </c>
      <c r="FH213" s="106">
        <v>9.64</v>
      </c>
      <c r="FI213" s="107" t="b">
        <f t="shared" si="2449"/>
        <v>1</v>
      </c>
      <c r="FJ213" s="34"/>
      <c r="FK213" s="104" t="s">
        <v>196</v>
      </c>
      <c r="FL213" s="104" t="s">
        <v>612</v>
      </c>
      <c r="FM213" s="104">
        <v>45930</v>
      </c>
      <c r="FN213" s="104" t="s">
        <v>187</v>
      </c>
      <c r="FO213" s="104">
        <v>0</v>
      </c>
      <c r="FP213" s="104"/>
      <c r="FQ213" s="104">
        <v>0</v>
      </c>
      <c r="FR213" s="120" t="b">
        <f t="shared" si="2336"/>
        <v>1</v>
      </c>
      <c r="FS213" s="120" t="b">
        <f t="shared" si="2337"/>
        <v>1</v>
      </c>
      <c r="FT213" s="120" t="b">
        <f t="shared" si="2338"/>
        <v>1</v>
      </c>
      <c r="FU213" s="120" t="b">
        <f t="shared" si="2339"/>
        <v>1</v>
      </c>
      <c r="FV213" s="120" t="b">
        <f t="shared" si="2340"/>
        <v>1</v>
      </c>
      <c r="FW213" s="120"/>
      <c r="FX213" s="120" t="b">
        <f t="shared" si="2450"/>
        <v>1</v>
      </c>
      <c r="FY213" s="104" t="s">
        <v>214</v>
      </c>
      <c r="FZ213" s="104" t="b">
        <f t="shared" si="2451"/>
        <v>1</v>
      </c>
      <c r="GA213" s="120">
        <v>0</v>
      </c>
      <c r="GB213" s="120">
        <v>0</v>
      </c>
      <c r="GC213" s="8"/>
      <c r="GD213" s="104" t="s">
        <v>214</v>
      </c>
      <c r="GE213" s="104">
        <v>0</v>
      </c>
      <c r="GF213" s="104" t="e">
        <v>#N/A</v>
      </c>
      <c r="GG213" s="104" t="s">
        <v>214</v>
      </c>
      <c r="GH213" s="120" t="b">
        <f t="shared" si="2452"/>
        <v>1</v>
      </c>
      <c r="GI213" s="8" t="b">
        <f t="shared" si="2453"/>
        <v>1</v>
      </c>
    </row>
    <row r="214" spans="1:192" ht="30" hidden="1" x14ac:dyDescent="0.25">
      <c r="A214" s="130">
        <v>2305</v>
      </c>
      <c r="B214" s="130">
        <v>611238</v>
      </c>
      <c r="C214" s="128" t="s">
        <v>368</v>
      </c>
      <c r="D214" s="130"/>
      <c r="E214" s="130" t="s">
        <v>613</v>
      </c>
      <c r="F214" s="109" t="s">
        <v>193</v>
      </c>
      <c r="G214" s="128"/>
      <c r="H214" s="130" t="s">
        <v>188</v>
      </c>
      <c r="I214" s="130" t="s">
        <v>510</v>
      </c>
      <c r="J214" s="130" t="s">
        <v>511</v>
      </c>
      <c r="K214" s="130"/>
      <c r="L214" s="130">
        <v>0</v>
      </c>
      <c r="M214" s="130"/>
      <c r="N214" s="111">
        <v>0</v>
      </c>
      <c r="O214" s="111">
        <v>0</v>
      </c>
      <c r="P214" s="111" t="str">
        <f t="shared" ref="P214:P217" si="2468">IF(AND(N214=0,O214=0),"нет минмакс",IF((S214-N214)&lt;0,"меньше мин",IF((S214-O214)&gt;0,"больше макс","в диапазоне")))</f>
        <v>нет минмакс</v>
      </c>
      <c r="Q214" s="95">
        <v>1975</v>
      </c>
      <c r="R214" s="95">
        <f t="shared" ref="R214:R217" si="2469">Q214*FH214</f>
        <v>256789.50000000003</v>
      </c>
      <c r="S214" s="131">
        <v>2075</v>
      </c>
      <c r="T214" s="131">
        <v>269791.5</v>
      </c>
      <c r="U214" s="131">
        <f t="shared" ref="U214:U217" si="2470">IFERROR(ROUNDUP(S214/$EX214,0)*$EY214,0)</f>
        <v>3</v>
      </c>
      <c r="V214" s="113">
        <f t="shared" ref="V214:V217" si="2471">SUM(Z214:AD214)</f>
        <v>1975</v>
      </c>
      <c r="W214" s="113">
        <f t="shared" ref="W214:W217" si="2472">V214*FH214</f>
        <v>256789.50000000003</v>
      </c>
      <c r="X214" s="113">
        <f t="shared" ref="X214:X217" si="2473">IFERROR(ROUNDUP(V214/$EX214,0)*$EY214,0)</f>
        <v>3</v>
      </c>
      <c r="Y214" s="132"/>
      <c r="Z214" s="95">
        <v>1975</v>
      </c>
      <c r="AA214" s="95">
        <v>0</v>
      </c>
      <c r="AB214" s="95">
        <v>0</v>
      </c>
      <c r="AC214" s="95">
        <v>0</v>
      </c>
      <c r="AD214" s="95">
        <v>0</v>
      </c>
      <c r="AE214" s="95">
        <f t="shared" ref="AE214:AE217" si="2474">AA214*FH214</f>
        <v>0</v>
      </c>
      <c r="AF214" s="95">
        <f t="shared" ref="AF214:AF217" si="2475">AB214*FH214</f>
        <v>0</v>
      </c>
      <c r="AG214" s="114">
        <v>0</v>
      </c>
      <c r="AH214" s="95">
        <f t="shared" ref="AH214:AH217" si="2476">V214-AG214</f>
        <v>1975</v>
      </c>
      <c r="AI214" s="114">
        <f t="shared" ref="AI214:AI217" si="2477">IF(AH214&gt;0,AH214*FH214,0)</f>
        <v>256789.50000000003</v>
      </c>
      <c r="AJ214" s="133">
        <f t="shared" ref="AJ214:AJ217" si="2478">CU214</f>
        <v>100</v>
      </c>
      <c r="AK214" s="133">
        <f t="shared" ref="AK214:AK218" si="2479">SUM(CS214:CU214)</f>
        <v>100</v>
      </c>
      <c r="AL214" s="133">
        <f t="shared" ref="AL214:AL217" si="2480">SUM(CP214:CU214)</f>
        <v>125</v>
      </c>
      <c r="AM214" s="133">
        <f t="shared" ref="AM214:AM217" si="2481">SUM(BK214:BP214)</f>
        <v>0</v>
      </c>
      <c r="AN214" s="133" t="str">
        <f t="shared" ref="AN214:AN217" si="2482">IFERROR(S214/BQ214*30,"нет оборота")</f>
        <v>нет оборота</v>
      </c>
      <c r="AO214" s="133" t="str">
        <f t="shared" ref="AO214:AO217" si="2483">IF(S214=0,"нет остатка",IF(AN214="нет оборота","нет плана",IF(AN214&lt;30,"&lt; 30 дней",IF(AND(AN214&gt;=30,AN214&lt;60),"&gt; 30 дней (до 60)",IF(AND(AN214&gt;=60,AN214&lt;70),"&gt; 60 дней (до 70)",IF(AND(AN214&gt;=70,AN214&lt;80),"&gt; 70 дней (до 80)",IF(AND(AN214&gt;=80,AN214&lt;90),"&gt; 80 дней (до 90)",IF(AND(AN214&gt;=90,AN214&lt;120),"&gt; 90 дней (до 120)",IF(AN214&gt;=120,"&gt; 120 дней")))))))))</f>
        <v>нет плана</v>
      </c>
      <c r="AP214" s="29" t="s">
        <v>195</v>
      </c>
      <c r="AQ214" s="134" t="s">
        <v>200</v>
      </c>
      <c r="AR214" s="29" t="s">
        <v>195</v>
      </c>
      <c r="AS214" s="134" t="s">
        <v>200</v>
      </c>
      <c r="AT214" s="94" t="s">
        <v>195</v>
      </c>
      <c r="AU214" s="14"/>
      <c r="AV214" s="97" t="str">
        <f t="shared" ref="AV214:AV217" si="2484">IF(V214=0,"нет остатка",IF(SUM(BK214:BP214)=0,"Нет планов",IF(BR214&lt;=0,"0-01",IF(BS214&lt;=0,"0-02",IF(BT214&lt;=0,"0-03",IF(BU214&lt;=0,"0-04",IF(BV214&lt;=0,"0-05",IF(BW214&lt;=0,"0-06",IF(BX214&lt;=0,"0-07",IF(BY214&lt;=0,"0-08",IF(BZ214&lt;=0,"0-09",IF(CA214&lt;=0,"0-10",IF(CB214&lt;=0,"0-11",IF(CC214&lt;=0,"0-12",IF(CD214&lt;=0,"0-13",IF(CE214&lt;=0,"0-14",IF(CF214&lt;=0,"0-15",IF(CG214&lt;=0,"0-16",IF(CH214&lt;=0,"0-17",IF(CI214&lt;=0,"0-18",IF(CJ214&lt;=0,"0-19",IF(CK214&lt;=0,"0-20",IF(CL214&lt;=0,"0-21",IF(CM214&lt;=0,"0-22",IF(CN214&lt;=0,"0-23",IF(CO214&lt;=0,"0-24","0-25 более 24"))))))))))))))))))))))))))</f>
        <v>Нет планов</v>
      </c>
      <c r="AW214" s="117">
        <f t="shared" ref="AW214:AW217" si="2485">IF(AT214="Да",W214,0)</f>
        <v>256789.50000000003</v>
      </c>
      <c r="AX214" s="14"/>
      <c r="AY214" s="25">
        <f t="shared" ref="AY214:AY217" si="2486">IF(AX214&gt;6,W214,0)</f>
        <v>0</v>
      </c>
      <c r="AZ214" s="130" t="s">
        <v>439</v>
      </c>
      <c r="BA214" s="26" t="s">
        <v>196</v>
      </c>
      <c r="BB214" s="26" t="s">
        <v>614</v>
      </c>
      <c r="BC214" s="27" t="s">
        <v>615</v>
      </c>
      <c r="BD214" s="28"/>
      <c r="BE214" s="29">
        <v>0</v>
      </c>
      <c r="BF214" s="32">
        <f t="shared" ref="BF214:BF217" si="2487">BE214*FH214</f>
        <v>0</v>
      </c>
      <c r="BG214" s="32">
        <v>0</v>
      </c>
      <c r="BH214" s="32">
        <f t="shared" ref="BH214:BH217" si="2488">BG214*FH214</f>
        <v>0</v>
      </c>
      <c r="BI214" s="135">
        <v>0</v>
      </c>
      <c r="BJ214" s="130">
        <v>0</v>
      </c>
      <c r="BK214" s="95">
        <v>0</v>
      </c>
      <c r="BL214" s="95">
        <v>0</v>
      </c>
      <c r="BM214" s="95">
        <v>0</v>
      </c>
      <c r="BN214" s="95">
        <v>0</v>
      </c>
      <c r="BO214" s="95">
        <v>0</v>
      </c>
      <c r="BP214" s="95">
        <v>0</v>
      </c>
      <c r="BQ214" s="133">
        <f t="shared" ref="BQ214:BQ217" si="2489">IF(COUNTIF(BK214:BP214,"&gt;0")=0,0,SUM(BK214:BP214)/COUNTIF(BK214:BP214,"&gt;0"))</f>
        <v>0</v>
      </c>
      <c r="BR214" s="95">
        <f t="shared" ref="BR214:BR217" si="2490">IF(OR(Q214=0,SUM(BK214:BP214)=0,V214&gt;Q214),V214-BK214,Q214-BK214)</f>
        <v>1975</v>
      </c>
      <c r="BS214" s="133">
        <f t="shared" si="2455"/>
        <v>1975</v>
      </c>
      <c r="BT214" s="133">
        <f t="shared" si="2455"/>
        <v>1975</v>
      </c>
      <c r="BU214" s="133">
        <f t="shared" si="2455"/>
        <v>1975</v>
      </c>
      <c r="BV214" s="133">
        <f t="shared" si="2455"/>
        <v>1975</v>
      </c>
      <c r="BW214" s="133">
        <f t="shared" si="2455"/>
        <v>1975</v>
      </c>
      <c r="BX214" s="133">
        <f t="shared" ref="BX214:CO215" si="2491">BW214-$BQ214</f>
        <v>1975</v>
      </c>
      <c r="BY214" s="133">
        <f t="shared" si="2491"/>
        <v>1975</v>
      </c>
      <c r="BZ214" s="133">
        <f t="shared" si="2491"/>
        <v>1975</v>
      </c>
      <c r="CA214" s="133">
        <f t="shared" si="2491"/>
        <v>1975</v>
      </c>
      <c r="CB214" s="133">
        <f t="shared" si="2491"/>
        <v>1975</v>
      </c>
      <c r="CC214" s="133">
        <f t="shared" si="2491"/>
        <v>1975</v>
      </c>
      <c r="CD214" s="133">
        <f t="shared" si="2491"/>
        <v>1975</v>
      </c>
      <c r="CE214" s="133">
        <f t="shared" si="2491"/>
        <v>1975</v>
      </c>
      <c r="CF214" s="133">
        <f t="shared" si="2491"/>
        <v>1975</v>
      </c>
      <c r="CG214" s="133">
        <f t="shared" si="2491"/>
        <v>1975</v>
      </c>
      <c r="CH214" s="133">
        <f t="shared" si="2491"/>
        <v>1975</v>
      </c>
      <c r="CI214" s="133">
        <f t="shared" si="2491"/>
        <v>1975</v>
      </c>
      <c r="CJ214" s="133">
        <f t="shared" si="2491"/>
        <v>1975</v>
      </c>
      <c r="CK214" s="133">
        <f t="shared" si="2491"/>
        <v>1975</v>
      </c>
      <c r="CL214" s="133">
        <f t="shared" si="2491"/>
        <v>1975</v>
      </c>
      <c r="CM214" s="133">
        <f t="shared" si="2491"/>
        <v>1975</v>
      </c>
      <c r="CN214" s="133">
        <f t="shared" si="2491"/>
        <v>1975</v>
      </c>
      <c r="CO214" s="133">
        <f t="shared" si="2491"/>
        <v>1975</v>
      </c>
      <c r="CP214" s="100">
        <v>0</v>
      </c>
      <c r="CQ214" s="100">
        <v>0</v>
      </c>
      <c r="CR214" s="100">
        <v>25</v>
      </c>
      <c r="CS214" s="100">
        <v>0</v>
      </c>
      <c r="CT214" s="100">
        <v>0</v>
      </c>
      <c r="CU214" s="100">
        <v>100</v>
      </c>
      <c r="CV214" s="121">
        <f t="shared" ref="CV214:CV217" si="2492">IF(COUNTIF(CP214:CU214,"&gt;0")=0,0,SUM(CP214:CU214)/COUNTIF(CP214:CU214,"&gt;0"))</f>
        <v>62.5</v>
      </c>
      <c r="CW214">
        <v>0</v>
      </c>
      <c r="CX214" t="s">
        <v>616</v>
      </c>
      <c r="CY214" s="4">
        <v>0</v>
      </c>
      <c r="CZ214" s="4">
        <v>0</v>
      </c>
      <c r="DA214" s="136">
        <f t="shared" si="2464"/>
        <v>0</v>
      </c>
      <c r="DB214" s="4">
        <f t="shared" si="2465"/>
        <v>0</v>
      </c>
      <c r="DC214" s="4">
        <f t="shared" si="2466"/>
        <v>0</v>
      </c>
      <c r="DD214" s="136">
        <f t="shared" si="2467"/>
        <v>0</v>
      </c>
      <c r="DE214" s="31">
        <v>0</v>
      </c>
      <c r="DF214" s="31">
        <v>30</v>
      </c>
      <c r="DG214" s="31">
        <v>1700</v>
      </c>
      <c r="DH214" s="48">
        <f t="shared" ref="DH214:DH217" si="2493">IFERROR(ROUNDUP(DG214/$EX214,0)*$EY214,0)</f>
        <v>3</v>
      </c>
      <c r="DI214" s="62">
        <v>2100</v>
      </c>
      <c r="DJ214" s="62">
        <v>273041.16000000003</v>
      </c>
      <c r="DK214" s="48">
        <f t="shared" ref="DK214:DK217" si="2494">IFERROR(ROUNDUP(DI214/$EX214,0)*$EY214,0)</f>
        <v>3</v>
      </c>
      <c r="DL214" s="62">
        <v>0</v>
      </c>
      <c r="DM214" s="62">
        <v>0</v>
      </c>
      <c r="DN214" s="62">
        <v>2083.9279999999999</v>
      </c>
      <c r="DO214" s="62">
        <v>270951.554</v>
      </c>
      <c r="DP214" s="48">
        <f t="shared" ref="DP214:DP217" si="2495">IFERROR(ROUNDUP(DN214/$EX214,0)*$EY214,0)</f>
        <v>3</v>
      </c>
      <c r="DQ214" s="62">
        <v>25</v>
      </c>
      <c r="DR214" s="62">
        <v>3250.4949999999999</v>
      </c>
      <c r="DS214" s="62">
        <v>2075</v>
      </c>
      <c r="DT214" s="62">
        <v>269790.663</v>
      </c>
      <c r="DU214" s="48">
        <f t="shared" ref="DU214:DU217" si="2496">IFERROR(ROUNDUP(DS214/$EX214,0)*$EY214,0)</f>
        <v>3</v>
      </c>
      <c r="DV214" s="62">
        <v>0</v>
      </c>
      <c r="DW214" s="62">
        <v>0</v>
      </c>
      <c r="DX214" s="62">
        <f t="shared" ref="DX214:DX217" si="2497">$DF214*BK214/30</f>
        <v>0</v>
      </c>
      <c r="DY214" s="62">
        <f t="shared" ref="DY214:DY217" si="2498">DX214*$FH214</f>
        <v>0</v>
      </c>
      <c r="DZ214" s="48">
        <f t="shared" ref="DZ214:DZ217" si="2499">IFERROR(ROUNDUP(DX214/$EX214,0)*$EY214,0)</f>
        <v>0</v>
      </c>
      <c r="EA214" s="62">
        <f t="shared" ref="EA214:EA217" si="2500">$DF214*BL214/30</f>
        <v>0</v>
      </c>
      <c r="EB214" s="62">
        <f t="shared" ref="EB214:EB217" si="2501">EA214*$FH214</f>
        <v>0</v>
      </c>
      <c r="EC214" s="48">
        <f t="shared" ref="EC214:EC217" si="2502">IFERROR(ROUNDUP(EA214/$EX214,0)*$EY214,0)</f>
        <v>0</v>
      </c>
      <c r="ED214" s="62">
        <f t="shared" ref="ED214:ED217" si="2503">$DF214*BM214/30</f>
        <v>0</v>
      </c>
      <c r="EE214" s="62">
        <f t="shared" ref="EE214:EE217" si="2504">ED214*$FH214</f>
        <v>0</v>
      </c>
      <c r="EF214" s="48">
        <f t="shared" ref="EF214:EF217" si="2505">IFERROR(ROUNDUP(ED214/$EX214,0)*$EY214,0)</f>
        <v>0</v>
      </c>
      <c r="EG214" s="62">
        <f t="shared" ref="EG214:EG217" si="2506">$DF214*BN214/30</f>
        <v>0</v>
      </c>
      <c r="EH214" s="62">
        <f t="shared" ref="EH214:EH217" si="2507">EG214*$FH214</f>
        <v>0</v>
      </c>
      <c r="EI214" s="48">
        <f t="shared" ref="EI214:EI217" si="2508">IFERROR(ROUNDUP(EG214/$EX214,0)*$EY214,0)</f>
        <v>0</v>
      </c>
      <c r="EJ214" s="62">
        <f t="shared" ref="EJ214:EJ217" si="2509">$DF214*BO214/30</f>
        <v>0</v>
      </c>
      <c r="EK214" s="62">
        <f t="shared" ref="EK214:EK217" si="2510">EJ214*$FH214</f>
        <v>0</v>
      </c>
      <c r="EL214" s="48">
        <f t="shared" ref="EL214:EL217" si="2511">IFERROR(ROUNDUP(EJ214/$EX214,0)*$EY214,0)</f>
        <v>0</v>
      </c>
      <c r="EM214" s="62">
        <f t="shared" ref="EM214:EM217" si="2512">$DF214*BP214/30</f>
        <v>0</v>
      </c>
      <c r="EN214" s="62">
        <f t="shared" ref="EN214:EN217" si="2513">EM214*$FH214</f>
        <v>0</v>
      </c>
      <c r="EO214" s="48">
        <f t="shared" ref="EO214:EO217" si="2514">IFERROR(ROUNDUP(EM214/$EX214,0)*$EY214,0)</f>
        <v>0</v>
      </c>
      <c r="EP214" s="62">
        <f t="shared" si="2461"/>
        <v>0</v>
      </c>
      <c r="EQ214" s="62">
        <f t="shared" si="2461"/>
        <v>0</v>
      </c>
      <c r="ER214" s="62">
        <f t="shared" si="2461"/>
        <v>0</v>
      </c>
      <c r="ES214" s="62">
        <f t="shared" si="2462"/>
        <v>0</v>
      </c>
      <c r="ET214" s="62">
        <f t="shared" si="2462"/>
        <v>0</v>
      </c>
      <c r="EU214" s="62">
        <f t="shared" si="2462"/>
        <v>0</v>
      </c>
      <c r="EV214" s="31" t="s">
        <v>192</v>
      </c>
      <c r="EW214" s="103">
        <v>0</v>
      </c>
      <c r="EX214" s="31">
        <v>1375</v>
      </c>
      <c r="EY214" s="31">
        <v>1.5</v>
      </c>
      <c r="FA214" s="31"/>
      <c r="FB214" s="119"/>
      <c r="FC214" s="119"/>
      <c r="FE214" s="137">
        <v>130.02000000000001</v>
      </c>
      <c r="FF214" s="137">
        <v>130.02000000000001</v>
      </c>
      <c r="FG214" s="137">
        <v>130.02000000000001</v>
      </c>
      <c r="FH214" s="106">
        <v>130.02000000000001</v>
      </c>
      <c r="FI214" s="107" t="b">
        <f t="shared" ref="FI214:FI217" si="2515">EXACT(AT214,AP214)</f>
        <v>1</v>
      </c>
      <c r="FJ214" s="34"/>
      <c r="FK214" s="104" t="s">
        <v>196</v>
      </c>
      <c r="FL214" s="104" t="s">
        <v>614</v>
      </c>
      <c r="FM214" s="104" t="s">
        <v>615</v>
      </c>
      <c r="FN214" s="104">
        <v>0</v>
      </c>
      <c r="FO214" s="104">
        <v>0</v>
      </c>
      <c r="FP214" s="104"/>
      <c r="FQ214" s="104">
        <v>0</v>
      </c>
      <c r="FR214" s="103" t="b">
        <f t="shared" si="2336"/>
        <v>1</v>
      </c>
      <c r="FS214" s="103" t="b">
        <f t="shared" si="2337"/>
        <v>1</v>
      </c>
      <c r="FT214" s="103" t="b">
        <f t="shared" si="2338"/>
        <v>1</v>
      </c>
      <c r="FU214" s="103" t="b">
        <f t="shared" si="2339"/>
        <v>0</v>
      </c>
      <c r="FV214" s="103" t="b">
        <f t="shared" si="2340"/>
        <v>1</v>
      </c>
      <c r="FW214" s="103"/>
      <c r="FX214" s="120" t="b">
        <f t="shared" ref="FX214:FX217" si="2516">EXACT(FQ214,BI214)</f>
        <v>1</v>
      </c>
      <c r="FY214" s="104" t="s">
        <v>368</v>
      </c>
      <c r="FZ214" s="104" t="b">
        <f t="shared" ref="FZ214:FZ217" si="2517">EXACT(FY214,C214)</f>
        <v>1</v>
      </c>
      <c r="GA214" s="104">
        <v>0</v>
      </c>
      <c r="GB214" s="104" t="s">
        <v>193</v>
      </c>
      <c r="GD214" s="104" t="s">
        <v>368</v>
      </c>
      <c r="GE214" s="104">
        <v>0</v>
      </c>
      <c r="GF214" s="104" t="e">
        <v>#N/A</v>
      </c>
      <c r="GG214" s="104">
        <v>0</v>
      </c>
      <c r="GH214" s="104" t="b">
        <f t="shared" ref="GH214:GH217" si="2518">EXACT(GD214,C214)</f>
        <v>1</v>
      </c>
      <c r="GI214" s="8" t="b">
        <f t="shared" ref="GI214:GI217" si="2519">EXACT(GG214,G214)</f>
        <v>0</v>
      </c>
      <c r="GJ214" s="31" t="s">
        <v>203</v>
      </c>
    </row>
    <row r="215" spans="1:192" hidden="1" x14ac:dyDescent="0.25">
      <c r="A215" s="130">
        <v>90524</v>
      </c>
      <c r="B215" s="130">
        <v>990169</v>
      </c>
      <c r="C215" s="128" t="s">
        <v>368</v>
      </c>
      <c r="D215" s="130"/>
      <c r="E215" s="130" t="s">
        <v>617</v>
      </c>
      <c r="F215" s="109" t="s">
        <v>193</v>
      </c>
      <c r="G215" s="128"/>
      <c r="H215" s="130" t="s">
        <v>188</v>
      </c>
      <c r="I215" s="130" t="s">
        <v>566</v>
      </c>
      <c r="J215" s="130" t="s">
        <v>481</v>
      </c>
      <c r="K215" s="130"/>
      <c r="L215" s="130">
        <v>0</v>
      </c>
      <c r="M215" s="130"/>
      <c r="N215" s="111">
        <v>494.69139975800397</v>
      </c>
      <c r="O215" s="111">
        <v>1354.6421997580039</v>
      </c>
      <c r="P215" s="111" t="str">
        <f t="shared" si="2468"/>
        <v>меньше мин</v>
      </c>
      <c r="Q215" s="95">
        <v>1124.2899990081787</v>
      </c>
      <c r="R215" s="95">
        <f t="shared" si="2469"/>
        <v>825858.46167144773</v>
      </c>
      <c r="S215" s="131">
        <v>355.33500957489014</v>
      </c>
      <c r="T215" s="131">
        <v>260442.79526791573</v>
      </c>
      <c r="U215" s="131">
        <f t="shared" si="2470"/>
        <v>1.5</v>
      </c>
      <c r="V215" s="113">
        <f t="shared" si="2471"/>
        <v>1641.9149932861328</v>
      </c>
      <c r="W215" s="113">
        <f t="shared" si="2472"/>
        <v>1206085.0774682616</v>
      </c>
      <c r="X215" s="113">
        <f t="shared" si="2473"/>
        <v>3</v>
      </c>
      <c r="Y215" s="132"/>
      <c r="Z215" s="95">
        <v>641.91499328613281</v>
      </c>
      <c r="AA215" s="95">
        <v>0</v>
      </c>
      <c r="AB215" s="95">
        <v>1000</v>
      </c>
      <c r="AC215" s="95">
        <v>0</v>
      </c>
      <c r="AD215" s="95">
        <v>0</v>
      </c>
      <c r="AE215" s="95">
        <f t="shared" si="2474"/>
        <v>0</v>
      </c>
      <c r="AF215" s="95">
        <f t="shared" si="2475"/>
        <v>734560</v>
      </c>
      <c r="AG215" s="114">
        <v>0</v>
      </c>
      <c r="AH215" s="95">
        <f t="shared" si="2476"/>
        <v>1641.9149932861328</v>
      </c>
      <c r="AI215" s="114">
        <f t="shared" si="2477"/>
        <v>1206085.0774682616</v>
      </c>
      <c r="AJ215" s="133">
        <f t="shared" si="2478"/>
        <v>669</v>
      </c>
      <c r="AK215" s="133">
        <f t="shared" si="2479"/>
        <v>2200</v>
      </c>
      <c r="AL215" s="133">
        <f t="shared" si="2480"/>
        <v>3160</v>
      </c>
      <c r="AM215" s="133">
        <f t="shared" si="2481"/>
        <v>4688.82</v>
      </c>
      <c r="AN215" s="133">
        <f t="shared" si="2482"/>
        <v>13.641023055583331</v>
      </c>
      <c r="AO215" s="133" t="str">
        <f t="shared" si="2483"/>
        <v>&lt; 30 дней</v>
      </c>
      <c r="AP215" s="29" t="s">
        <v>185</v>
      </c>
      <c r="AQ215" s="134" t="s">
        <v>186</v>
      </c>
      <c r="AR215" s="29" t="s">
        <v>185</v>
      </c>
      <c r="AS215" s="134" t="s">
        <v>190</v>
      </c>
      <c r="AT215" s="25" t="s">
        <v>185</v>
      </c>
      <c r="AU215" s="14"/>
      <c r="AV215" s="97" t="str">
        <f t="shared" si="2484"/>
        <v>0-03</v>
      </c>
      <c r="AW215" s="117">
        <f t="shared" si="2485"/>
        <v>0</v>
      </c>
      <c r="AX215" s="14"/>
      <c r="AY215" s="25">
        <f t="shared" si="2486"/>
        <v>0</v>
      </c>
      <c r="AZ215" s="130" t="s">
        <v>439</v>
      </c>
      <c r="BA215" s="26"/>
      <c r="BB215" s="26"/>
      <c r="BC215" s="27"/>
      <c r="BD215" s="28"/>
      <c r="BE215" s="29">
        <v>0</v>
      </c>
      <c r="BF215" s="32">
        <f t="shared" si="2487"/>
        <v>0</v>
      </c>
      <c r="BG215" s="32">
        <v>0</v>
      </c>
      <c r="BH215" s="32">
        <f t="shared" si="2488"/>
        <v>0</v>
      </c>
      <c r="BI215" s="135">
        <v>0</v>
      </c>
      <c r="BJ215" s="130">
        <v>0</v>
      </c>
      <c r="BK215" s="95">
        <v>756.09</v>
      </c>
      <c r="BL215" s="95">
        <v>700.99</v>
      </c>
      <c r="BM215" s="95">
        <v>792.37</v>
      </c>
      <c r="BN215" s="95">
        <v>827.49</v>
      </c>
      <c r="BO215" s="95">
        <v>806.82</v>
      </c>
      <c r="BP215" s="95">
        <v>805.06</v>
      </c>
      <c r="BQ215" s="133">
        <f t="shared" si="2489"/>
        <v>781.46999999999991</v>
      </c>
      <c r="BR215" s="95">
        <f t="shared" si="2490"/>
        <v>885.82499328613278</v>
      </c>
      <c r="BS215" s="133">
        <f t="shared" ref="BS215:BW217" si="2520">BR215-BL215</f>
        <v>184.83499328613277</v>
      </c>
      <c r="BT215" s="133">
        <f t="shared" si="2520"/>
        <v>-607.53500671386723</v>
      </c>
      <c r="BU215" s="133">
        <f t="shared" si="2520"/>
        <v>-1435.0250067138672</v>
      </c>
      <c r="BV215" s="133">
        <f t="shared" si="2520"/>
        <v>-2241.8450067138674</v>
      </c>
      <c r="BW215" s="133">
        <f t="shared" si="2520"/>
        <v>-3046.9050067138674</v>
      </c>
      <c r="BX215" s="133">
        <f t="shared" si="2491"/>
        <v>-3828.3750067138672</v>
      </c>
      <c r="BY215" s="133">
        <f t="shared" si="2491"/>
        <v>-4609.8450067138674</v>
      </c>
      <c r="BZ215" s="133">
        <f t="shared" si="2491"/>
        <v>-5391.3150067138677</v>
      </c>
      <c r="CA215" s="133">
        <f t="shared" ref="CA215:CO215" si="2521">BZ215-$BQ215</f>
        <v>-6172.7850067138679</v>
      </c>
      <c r="CB215" s="133">
        <f t="shared" si="2521"/>
        <v>-6954.2550067138682</v>
      </c>
      <c r="CC215" s="133">
        <f t="shared" si="2521"/>
        <v>-7735.7250067138684</v>
      </c>
      <c r="CD215" s="133">
        <f t="shared" si="2521"/>
        <v>-8517.1950067138678</v>
      </c>
      <c r="CE215" s="133">
        <f t="shared" si="2521"/>
        <v>-9298.6650067138671</v>
      </c>
      <c r="CF215" s="133">
        <f t="shared" si="2521"/>
        <v>-10080.135006713866</v>
      </c>
      <c r="CG215" s="133">
        <f t="shared" si="2521"/>
        <v>-10861.605006713866</v>
      </c>
      <c r="CH215" s="133">
        <f t="shared" si="2521"/>
        <v>-11643.075006713865</v>
      </c>
      <c r="CI215" s="133">
        <f t="shared" si="2521"/>
        <v>-12424.545006713864</v>
      </c>
      <c r="CJ215" s="133">
        <f t="shared" si="2521"/>
        <v>-13206.015006713864</v>
      </c>
      <c r="CK215" s="133">
        <f t="shared" si="2521"/>
        <v>-13987.485006713863</v>
      </c>
      <c r="CL215" s="133">
        <f t="shared" si="2521"/>
        <v>-14768.955006713863</v>
      </c>
      <c r="CM215" s="133">
        <f t="shared" si="2521"/>
        <v>-15550.425006713862</v>
      </c>
      <c r="CN215" s="133">
        <f t="shared" si="2521"/>
        <v>-16331.895006713861</v>
      </c>
      <c r="CO215" s="133">
        <f t="shared" si="2521"/>
        <v>-17113.365006713862</v>
      </c>
      <c r="CP215" s="100">
        <v>286</v>
      </c>
      <c r="CQ215" s="100">
        <v>378</v>
      </c>
      <c r="CR215" s="100">
        <v>296</v>
      </c>
      <c r="CS215" s="100">
        <v>662</v>
      </c>
      <c r="CT215" s="100">
        <v>869</v>
      </c>
      <c r="CU215" s="100">
        <v>669</v>
      </c>
      <c r="CV215" s="121">
        <f t="shared" si="2492"/>
        <v>526.66666666666663</v>
      </c>
      <c r="CW215">
        <v>0</v>
      </c>
      <c r="CX215">
        <v>0</v>
      </c>
      <c r="CY215" s="4">
        <v>0</v>
      </c>
      <c r="CZ215" s="4">
        <v>0</v>
      </c>
      <c r="DA215" s="136">
        <f t="shared" si="2464"/>
        <v>0</v>
      </c>
      <c r="DB215" s="4">
        <f t="shared" si="2465"/>
        <v>0</v>
      </c>
      <c r="DC215" s="4">
        <f t="shared" si="2466"/>
        <v>0</v>
      </c>
      <c r="DD215" s="136">
        <f t="shared" si="2467"/>
        <v>0</v>
      </c>
      <c r="DE215" s="31">
        <v>0</v>
      </c>
      <c r="DF215" s="31">
        <v>30</v>
      </c>
      <c r="DG215" s="31">
        <v>450</v>
      </c>
      <c r="DH215" s="48">
        <f t="shared" si="2493"/>
        <v>1.5</v>
      </c>
      <c r="DI215" s="62">
        <v>668.48900000000003</v>
      </c>
      <c r="DJ215" s="62">
        <v>476910.90299999999</v>
      </c>
      <c r="DK215" s="48">
        <f t="shared" si="2494"/>
        <v>1.5</v>
      </c>
      <c r="DL215" s="62">
        <v>377.64</v>
      </c>
      <c r="DM215" s="62">
        <v>269415.40762492985</v>
      </c>
      <c r="DN215" s="62">
        <v>868.35300000000007</v>
      </c>
      <c r="DO215" s="62">
        <v>632577.15700000001</v>
      </c>
      <c r="DP215" s="48">
        <f t="shared" si="2495"/>
        <v>1.5</v>
      </c>
      <c r="DQ215" s="62">
        <v>295.8</v>
      </c>
      <c r="DR215" s="62">
        <v>211165.42930151345</v>
      </c>
      <c r="DS215" s="62">
        <v>733.66599999999994</v>
      </c>
      <c r="DT215" s="62">
        <v>530987.61400000006</v>
      </c>
      <c r="DU215" s="48">
        <f t="shared" si="2496"/>
        <v>1.5</v>
      </c>
      <c r="DV215" s="62">
        <v>662.16499999999951</v>
      </c>
      <c r="DW215" s="62">
        <v>472705.74922901165</v>
      </c>
      <c r="DX215" s="62">
        <f t="shared" si="2497"/>
        <v>756.09</v>
      </c>
      <c r="DY215" s="62">
        <f t="shared" si="2498"/>
        <v>555393.47039999999</v>
      </c>
      <c r="DZ215" s="48">
        <f t="shared" si="2499"/>
        <v>1.5</v>
      </c>
      <c r="EA215" s="62">
        <f t="shared" si="2500"/>
        <v>700.99</v>
      </c>
      <c r="EB215" s="62">
        <f t="shared" si="2501"/>
        <v>514919.2144</v>
      </c>
      <c r="EC215" s="48">
        <f t="shared" si="2502"/>
        <v>1.5</v>
      </c>
      <c r="ED215" s="62">
        <f t="shared" si="2503"/>
        <v>792.37</v>
      </c>
      <c r="EE215" s="62">
        <f t="shared" si="2504"/>
        <v>582043.30719999992</v>
      </c>
      <c r="EF215" s="48">
        <f t="shared" si="2505"/>
        <v>1.5</v>
      </c>
      <c r="EG215" s="62">
        <f t="shared" si="2506"/>
        <v>827.49</v>
      </c>
      <c r="EH215" s="62">
        <f t="shared" si="2507"/>
        <v>607841.05439999991</v>
      </c>
      <c r="EI215" s="48">
        <f t="shared" si="2508"/>
        <v>1.5</v>
      </c>
      <c r="EJ215" s="62">
        <f t="shared" si="2509"/>
        <v>806.82</v>
      </c>
      <c r="EK215" s="62">
        <f t="shared" si="2510"/>
        <v>592657.69920000003</v>
      </c>
      <c r="EL215" s="48">
        <f t="shared" si="2511"/>
        <v>1.5</v>
      </c>
      <c r="EM215" s="62">
        <f t="shared" si="2512"/>
        <v>805.06</v>
      </c>
      <c r="EN215" s="62">
        <f t="shared" si="2513"/>
        <v>591364.87359999993</v>
      </c>
      <c r="EO215" s="48">
        <f t="shared" si="2514"/>
        <v>1.5</v>
      </c>
      <c r="EP215" s="62">
        <f t="shared" si="2461"/>
        <v>555393.47039999999</v>
      </c>
      <c r="EQ215" s="62">
        <f t="shared" si="2461"/>
        <v>514919.2144</v>
      </c>
      <c r="ER215" s="62">
        <f t="shared" si="2461"/>
        <v>582043.30719999992</v>
      </c>
      <c r="ES215" s="62">
        <f t="shared" si="2461"/>
        <v>607841.05439999991</v>
      </c>
      <c r="ET215" s="62">
        <f t="shared" si="2461"/>
        <v>592657.69920000003</v>
      </c>
      <c r="EU215" s="62">
        <f t="shared" si="2461"/>
        <v>591364.87359999993</v>
      </c>
      <c r="EV215" s="31" t="s">
        <v>192</v>
      </c>
      <c r="EW215" s="103">
        <v>0</v>
      </c>
      <c r="EX215" s="31">
        <v>1000</v>
      </c>
      <c r="EY215" s="31">
        <v>1.5</v>
      </c>
      <c r="FA215" s="31"/>
      <c r="FB215" s="119"/>
      <c r="FC215" s="119"/>
      <c r="FE215" s="137">
        <v>730.04</v>
      </c>
      <c r="FF215" s="137">
        <v>732.95</v>
      </c>
      <c r="FG215" s="137">
        <v>734.31</v>
      </c>
      <c r="FH215" s="106">
        <v>734.56</v>
      </c>
      <c r="FI215" s="107" t="b">
        <f t="shared" si="2515"/>
        <v>1</v>
      </c>
      <c r="FJ215" s="34"/>
      <c r="FK215" s="104">
        <v>0</v>
      </c>
      <c r="FL215" s="104">
        <v>0</v>
      </c>
      <c r="FM215" s="104">
        <v>0</v>
      </c>
      <c r="FN215" s="104">
        <v>0</v>
      </c>
      <c r="FO215" s="104">
        <v>0</v>
      </c>
      <c r="FP215" s="104"/>
      <c r="FQ215" s="104">
        <v>0</v>
      </c>
      <c r="FR215" s="103" t="b">
        <f t="shared" si="2336"/>
        <v>0</v>
      </c>
      <c r="FS215" s="103" t="b">
        <f t="shared" si="2337"/>
        <v>0</v>
      </c>
      <c r="FT215" s="103" t="b">
        <f t="shared" si="2338"/>
        <v>0</v>
      </c>
      <c r="FU215" s="103" t="b">
        <f t="shared" si="2339"/>
        <v>0</v>
      </c>
      <c r="FV215" s="103" t="b">
        <f t="shared" si="2340"/>
        <v>1</v>
      </c>
      <c r="FW215" s="103"/>
      <c r="FX215" s="120" t="b">
        <f t="shared" si="2516"/>
        <v>1</v>
      </c>
      <c r="FY215" s="104" t="s">
        <v>368</v>
      </c>
      <c r="FZ215" s="104" t="b">
        <f t="shared" si="2517"/>
        <v>1</v>
      </c>
      <c r="GA215" s="104">
        <v>0</v>
      </c>
      <c r="GB215" s="104" t="s">
        <v>193</v>
      </c>
      <c r="GD215" s="104" t="s">
        <v>368</v>
      </c>
      <c r="GE215" s="104">
        <v>0</v>
      </c>
      <c r="GF215" s="104" t="e">
        <v>#N/A</v>
      </c>
      <c r="GG215" s="104">
        <v>0</v>
      </c>
      <c r="GH215" s="104" t="b">
        <f t="shared" si="2518"/>
        <v>1</v>
      </c>
      <c r="GI215" s="8" t="b">
        <f t="shared" si="2519"/>
        <v>0</v>
      </c>
      <c r="GJ215" s="31" t="s">
        <v>203</v>
      </c>
    </row>
    <row r="216" spans="1:192" ht="30" x14ac:dyDescent="0.25">
      <c r="A216" s="130">
        <v>154608</v>
      </c>
      <c r="B216" s="130">
        <v>979695</v>
      </c>
      <c r="C216" s="128" t="s">
        <v>491</v>
      </c>
      <c r="D216" s="130"/>
      <c r="E216" s="130" t="s">
        <v>618</v>
      </c>
      <c r="F216" s="109">
        <v>0</v>
      </c>
      <c r="G216" s="128"/>
      <c r="H216" s="130" t="s">
        <v>188</v>
      </c>
      <c r="I216" s="130" t="s">
        <v>493</v>
      </c>
      <c r="J216" s="130" t="s">
        <v>480</v>
      </c>
      <c r="K216" s="130"/>
      <c r="L216" s="130">
        <v>0</v>
      </c>
      <c r="M216" s="130"/>
      <c r="N216" s="111">
        <v>0</v>
      </c>
      <c r="O216" s="111">
        <v>0</v>
      </c>
      <c r="P216" s="111" t="str">
        <f t="shared" si="2468"/>
        <v>нет минмакс</v>
      </c>
      <c r="Q216" s="95">
        <v>137</v>
      </c>
      <c r="R216" s="95">
        <f t="shared" si="2469"/>
        <v>206757.66</v>
      </c>
      <c r="S216" s="131">
        <v>162</v>
      </c>
      <c r="T216" s="131">
        <v>244487.16</v>
      </c>
      <c r="U216" s="131">
        <f t="shared" si="2470"/>
        <v>0</v>
      </c>
      <c r="V216" s="113">
        <f t="shared" si="2471"/>
        <v>137</v>
      </c>
      <c r="W216" s="113">
        <f t="shared" si="2472"/>
        <v>206757.66</v>
      </c>
      <c r="X216" s="113">
        <f t="shared" si="2473"/>
        <v>0</v>
      </c>
      <c r="Y216" s="132"/>
      <c r="Z216" s="95">
        <v>137</v>
      </c>
      <c r="AA216" s="95">
        <v>0</v>
      </c>
      <c r="AB216" s="95">
        <v>0</v>
      </c>
      <c r="AC216" s="95">
        <v>0</v>
      </c>
      <c r="AD216" s="95">
        <v>0</v>
      </c>
      <c r="AE216" s="95">
        <f t="shared" si="2474"/>
        <v>0</v>
      </c>
      <c r="AF216" s="95">
        <f t="shared" si="2475"/>
        <v>0</v>
      </c>
      <c r="AG216" s="114">
        <v>0</v>
      </c>
      <c r="AH216" s="95">
        <f t="shared" si="2476"/>
        <v>137</v>
      </c>
      <c r="AI216" s="114">
        <f t="shared" si="2477"/>
        <v>206757.66</v>
      </c>
      <c r="AJ216" s="133">
        <f t="shared" si="2478"/>
        <v>25</v>
      </c>
      <c r="AK216" s="133">
        <f t="shared" si="2479"/>
        <v>25</v>
      </c>
      <c r="AL216" s="133">
        <f t="shared" si="2480"/>
        <v>25</v>
      </c>
      <c r="AM216" s="133">
        <f t="shared" si="2481"/>
        <v>0</v>
      </c>
      <c r="AN216" s="133" t="str">
        <f t="shared" si="2482"/>
        <v>нет оборота</v>
      </c>
      <c r="AO216" s="133" t="str">
        <f t="shared" si="2483"/>
        <v>нет плана</v>
      </c>
      <c r="AP216" s="29" t="s">
        <v>195</v>
      </c>
      <c r="AQ216" s="134" t="s">
        <v>200</v>
      </c>
      <c r="AR216" s="29" t="s">
        <v>195</v>
      </c>
      <c r="AS216" s="134" t="s">
        <v>200</v>
      </c>
      <c r="AT216" s="94" t="s">
        <v>195</v>
      </c>
      <c r="AU216" s="14"/>
      <c r="AV216" s="97" t="str">
        <f t="shared" si="2484"/>
        <v>Нет планов</v>
      </c>
      <c r="AW216" s="117">
        <f t="shared" si="2485"/>
        <v>206757.66</v>
      </c>
      <c r="AX216" s="14">
        <f t="shared" ref="AX216" si="2522">MONTH(BC216)-6</f>
        <v>6</v>
      </c>
      <c r="AY216" s="25">
        <f t="shared" si="2486"/>
        <v>0</v>
      </c>
      <c r="AZ216" s="130" t="s">
        <v>439</v>
      </c>
      <c r="BA216" s="26" t="s">
        <v>196</v>
      </c>
      <c r="BB216" s="26" t="s">
        <v>619</v>
      </c>
      <c r="BC216" s="27">
        <v>46022</v>
      </c>
      <c r="BD216" s="28"/>
      <c r="BE216" s="29">
        <v>0</v>
      </c>
      <c r="BF216" s="32">
        <f t="shared" si="2487"/>
        <v>0</v>
      </c>
      <c r="BG216" s="32">
        <v>0</v>
      </c>
      <c r="BH216" s="32">
        <f t="shared" si="2488"/>
        <v>0</v>
      </c>
      <c r="BI216" s="135">
        <v>0</v>
      </c>
      <c r="BJ216" s="130">
        <v>0</v>
      </c>
      <c r="BK216" s="95">
        <v>0</v>
      </c>
      <c r="BL216" s="95">
        <v>0</v>
      </c>
      <c r="BM216" s="95">
        <v>0</v>
      </c>
      <c r="BN216" s="95">
        <v>0</v>
      </c>
      <c r="BO216" s="95">
        <v>0</v>
      </c>
      <c r="BP216" s="95">
        <v>0</v>
      </c>
      <c r="BQ216" s="133">
        <f t="shared" si="2489"/>
        <v>0</v>
      </c>
      <c r="BR216" s="95">
        <f t="shared" si="2490"/>
        <v>137</v>
      </c>
      <c r="BS216" s="133">
        <f t="shared" si="2520"/>
        <v>137</v>
      </c>
      <c r="BT216" s="133">
        <f t="shared" si="2520"/>
        <v>137</v>
      </c>
      <c r="BU216" s="133">
        <f t="shared" si="2520"/>
        <v>137</v>
      </c>
      <c r="BV216" s="133">
        <f t="shared" si="2520"/>
        <v>137</v>
      </c>
      <c r="BW216" s="133">
        <f t="shared" si="2520"/>
        <v>137</v>
      </c>
      <c r="BX216" s="133">
        <f t="shared" ref="BX216:CO217" si="2523">BW216-$BQ216</f>
        <v>137</v>
      </c>
      <c r="BY216" s="133">
        <f t="shared" si="2523"/>
        <v>137</v>
      </c>
      <c r="BZ216" s="133">
        <f t="shared" si="2523"/>
        <v>137</v>
      </c>
      <c r="CA216" s="133">
        <f t="shared" si="2523"/>
        <v>137</v>
      </c>
      <c r="CB216" s="133">
        <f t="shared" si="2523"/>
        <v>137</v>
      </c>
      <c r="CC216" s="133">
        <f t="shared" si="2523"/>
        <v>137</v>
      </c>
      <c r="CD216" s="133">
        <f t="shared" si="2523"/>
        <v>137</v>
      </c>
      <c r="CE216" s="133">
        <f t="shared" si="2523"/>
        <v>137</v>
      </c>
      <c r="CF216" s="133">
        <f t="shared" si="2523"/>
        <v>137</v>
      </c>
      <c r="CG216" s="133">
        <f t="shared" si="2523"/>
        <v>137</v>
      </c>
      <c r="CH216" s="133">
        <f t="shared" si="2523"/>
        <v>137</v>
      </c>
      <c r="CI216" s="133">
        <f t="shared" si="2523"/>
        <v>137</v>
      </c>
      <c r="CJ216" s="133">
        <f t="shared" si="2523"/>
        <v>137</v>
      </c>
      <c r="CK216" s="133">
        <f t="shared" si="2523"/>
        <v>137</v>
      </c>
      <c r="CL216" s="133">
        <f t="shared" si="2523"/>
        <v>137</v>
      </c>
      <c r="CM216" s="133">
        <f t="shared" si="2523"/>
        <v>137</v>
      </c>
      <c r="CN216" s="133">
        <f t="shared" si="2523"/>
        <v>137</v>
      </c>
      <c r="CO216" s="133">
        <f t="shared" si="2523"/>
        <v>137</v>
      </c>
      <c r="CP216" s="100">
        <v>0</v>
      </c>
      <c r="CQ216" s="100">
        <v>0</v>
      </c>
      <c r="CR216" s="100">
        <v>0</v>
      </c>
      <c r="CS216" s="100">
        <v>0</v>
      </c>
      <c r="CT216" s="100">
        <v>0</v>
      </c>
      <c r="CU216" s="100">
        <v>25</v>
      </c>
      <c r="CV216" s="121">
        <f t="shared" si="2492"/>
        <v>25</v>
      </c>
      <c r="CW216">
        <v>0</v>
      </c>
      <c r="CX216">
        <v>5</v>
      </c>
      <c r="CY216" s="4">
        <v>0</v>
      </c>
      <c r="CZ216" s="4">
        <v>0</v>
      </c>
      <c r="DA216" s="136">
        <f t="shared" ref="DA216:DA223" si="2524">IFERROR(CZ216/CY216,0)</f>
        <v>0</v>
      </c>
      <c r="DB216" s="4">
        <f t="shared" ref="DB216:DB223" si="2525">CY216*FH216</f>
        <v>0</v>
      </c>
      <c r="DC216" s="4">
        <f t="shared" ref="DC216:DC223" si="2526">CZ216*FH216</f>
        <v>0</v>
      </c>
      <c r="DD216" s="136">
        <f t="shared" ref="DD216:DD223" si="2527">IFERROR(DC216/DB216,0)</f>
        <v>0</v>
      </c>
      <c r="DE216" s="31">
        <v>0</v>
      </c>
      <c r="DF216" s="31">
        <v>45</v>
      </c>
      <c r="DG216" s="31">
        <v>0</v>
      </c>
      <c r="DH216" s="48">
        <f t="shared" si="2493"/>
        <v>0</v>
      </c>
      <c r="DI216" s="62">
        <v>162</v>
      </c>
      <c r="DJ216" s="62">
        <v>244486.82</v>
      </c>
      <c r="DK216" s="48">
        <f t="shared" si="2494"/>
        <v>0</v>
      </c>
      <c r="DL216" s="62">
        <v>0</v>
      </c>
      <c r="DM216" s="62">
        <v>0</v>
      </c>
      <c r="DN216" s="62">
        <v>162</v>
      </c>
      <c r="DO216" s="62">
        <v>244486.82</v>
      </c>
      <c r="DP216" s="48">
        <f t="shared" si="2495"/>
        <v>0</v>
      </c>
      <c r="DQ216" s="62">
        <v>0</v>
      </c>
      <c r="DR216" s="62">
        <v>0</v>
      </c>
      <c r="DS216" s="62">
        <v>162</v>
      </c>
      <c r="DT216" s="62">
        <v>244486.82</v>
      </c>
      <c r="DU216" s="48">
        <f t="shared" si="2496"/>
        <v>0</v>
      </c>
      <c r="DV216" s="62">
        <v>0</v>
      </c>
      <c r="DW216" s="62">
        <v>0</v>
      </c>
      <c r="DX216" s="62">
        <f t="shared" si="2497"/>
        <v>0</v>
      </c>
      <c r="DY216" s="62">
        <f t="shared" si="2498"/>
        <v>0</v>
      </c>
      <c r="DZ216" s="48">
        <f t="shared" si="2499"/>
        <v>0</v>
      </c>
      <c r="EA216" s="62">
        <f t="shared" si="2500"/>
        <v>0</v>
      </c>
      <c r="EB216" s="62">
        <f t="shared" si="2501"/>
        <v>0</v>
      </c>
      <c r="EC216" s="48">
        <f t="shared" si="2502"/>
        <v>0</v>
      </c>
      <c r="ED216" s="62">
        <f t="shared" si="2503"/>
        <v>0</v>
      </c>
      <c r="EE216" s="62">
        <f t="shared" si="2504"/>
        <v>0</v>
      </c>
      <c r="EF216" s="48">
        <f t="shared" si="2505"/>
        <v>0</v>
      </c>
      <c r="EG216" s="62">
        <f t="shared" si="2506"/>
        <v>0</v>
      </c>
      <c r="EH216" s="62">
        <f t="shared" si="2507"/>
        <v>0</v>
      </c>
      <c r="EI216" s="48">
        <f t="shared" si="2508"/>
        <v>0</v>
      </c>
      <c r="EJ216" s="62">
        <f t="shared" si="2509"/>
        <v>0</v>
      </c>
      <c r="EK216" s="62">
        <f t="shared" si="2510"/>
        <v>0</v>
      </c>
      <c r="EL216" s="48">
        <f t="shared" si="2511"/>
        <v>0</v>
      </c>
      <c r="EM216" s="62">
        <f t="shared" si="2512"/>
        <v>0</v>
      </c>
      <c r="EN216" s="62">
        <f t="shared" si="2513"/>
        <v>0</v>
      </c>
      <c r="EO216" s="48">
        <f t="shared" si="2514"/>
        <v>0</v>
      </c>
      <c r="EP216" s="62">
        <f t="shared" ref="EP216:EU217" si="2528">BK216*$FH216</f>
        <v>0</v>
      </c>
      <c r="EQ216" s="62">
        <f t="shared" si="2528"/>
        <v>0</v>
      </c>
      <c r="ER216" s="62">
        <f t="shared" si="2528"/>
        <v>0</v>
      </c>
      <c r="ES216" s="62">
        <f t="shared" si="2528"/>
        <v>0</v>
      </c>
      <c r="ET216" s="62">
        <f t="shared" si="2528"/>
        <v>0</v>
      </c>
      <c r="EU216" s="62">
        <f t="shared" si="2528"/>
        <v>0</v>
      </c>
      <c r="EV216" s="31" t="s">
        <v>192</v>
      </c>
      <c r="EW216" s="103">
        <v>0</v>
      </c>
      <c r="EX216" s="31">
        <v>0</v>
      </c>
      <c r="EY216" s="31">
        <v>0</v>
      </c>
      <c r="EZ216" s="31">
        <v>0</v>
      </c>
      <c r="FA216" s="31">
        <v>1.5</v>
      </c>
      <c r="FB216" s="119"/>
      <c r="FC216" s="119"/>
      <c r="FE216" s="137">
        <v>1509.18</v>
      </c>
      <c r="FF216" s="137">
        <v>1509.18</v>
      </c>
      <c r="FG216" s="137">
        <v>1509.18</v>
      </c>
      <c r="FH216" s="106">
        <v>1509.18</v>
      </c>
      <c r="FI216" s="107" t="b">
        <f t="shared" si="2515"/>
        <v>1</v>
      </c>
      <c r="FJ216" s="34"/>
      <c r="FK216" s="104" t="s">
        <v>196</v>
      </c>
      <c r="FL216" s="104" t="s">
        <v>619</v>
      </c>
      <c r="FM216" s="104">
        <v>46022</v>
      </c>
      <c r="FN216" s="104">
        <v>0</v>
      </c>
      <c r="FO216" s="104">
        <v>0</v>
      </c>
      <c r="FP216" s="104"/>
      <c r="FQ216" s="104">
        <v>0</v>
      </c>
      <c r="FR216" s="103" t="b">
        <f t="shared" si="2336"/>
        <v>1</v>
      </c>
      <c r="FS216" s="103" t="b">
        <f t="shared" si="2337"/>
        <v>1</v>
      </c>
      <c r="FT216" s="103" t="b">
        <f t="shared" si="2338"/>
        <v>1</v>
      </c>
      <c r="FU216" s="103" t="b">
        <f t="shared" si="2339"/>
        <v>0</v>
      </c>
      <c r="FV216" s="103" t="b">
        <f t="shared" si="2340"/>
        <v>1</v>
      </c>
      <c r="FW216" s="103"/>
      <c r="FX216" s="120" t="b">
        <f t="shared" si="2516"/>
        <v>1</v>
      </c>
      <c r="FY216" s="104" t="s">
        <v>491</v>
      </c>
      <c r="FZ216" s="104" t="b">
        <f t="shared" si="2517"/>
        <v>1</v>
      </c>
      <c r="GA216" s="104">
        <v>0</v>
      </c>
      <c r="GB216" s="104">
        <v>0</v>
      </c>
      <c r="GD216" s="104" t="s">
        <v>491</v>
      </c>
      <c r="GE216" s="104">
        <v>0</v>
      </c>
      <c r="GF216" s="104" t="e">
        <v>#N/A</v>
      </c>
      <c r="GG216" s="104">
        <v>0</v>
      </c>
      <c r="GH216" s="104" t="b">
        <f t="shared" si="2518"/>
        <v>1</v>
      </c>
      <c r="GI216" s="8" t="b">
        <f t="shared" si="2519"/>
        <v>0</v>
      </c>
      <c r="GJ216" s="31" t="s">
        <v>203</v>
      </c>
    </row>
    <row r="217" spans="1:192" hidden="1" x14ac:dyDescent="0.25">
      <c r="A217" s="138">
        <v>119141</v>
      </c>
      <c r="B217" s="138">
        <v>119141</v>
      </c>
      <c r="C217" s="128" t="s">
        <v>368</v>
      </c>
      <c r="D217" s="130"/>
      <c r="E217" s="138" t="s">
        <v>620</v>
      </c>
      <c r="F217" s="124" t="s">
        <v>193</v>
      </c>
      <c r="G217" s="128"/>
      <c r="H217" s="138" t="s">
        <v>227</v>
      </c>
      <c r="I217" s="130" t="s">
        <v>319</v>
      </c>
      <c r="J217" s="138" t="s">
        <v>259</v>
      </c>
      <c r="K217" s="138"/>
      <c r="L217" s="130">
        <v>0</v>
      </c>
      <c r="M217" s="138"/>
      <c r="N217" s="125">
        <v>0</v>
      </c>
      <c r="O217" s="125">
        <v>0</v>
      </c>
      <c r="P217" s="125" t="str">
        <f t="shared" si="2468"/>
        <v>нет минмакс</v>
      </c>
      <c r="Q217" s="95">
        <v>109215</v>
      </c>
      <c r="R217" s="95">
        <f t="shared" si="2469"/>
        <v>78634.8</v>
      </c>
      <c r="S217" s="114">
        <v>336920</v>
      </c>
      <c r="T217" s="114">
        <v>242582.39999999999</v>
      </c>
      <c r="U217" s="131">
        <f t="shared" si="2470"/>
        <v>11</v>
      </c>
      <c r="V217" s="115">
        <f t="shared" si="2471"/>
        <v>29855</v>
      </c>
      <c r="W217" s="115">
        <f t="shared" si="2472"/>
        <v>21495.599999999999</v>
      </c>
      <c r="X217" s="115">
        <f t="shared" si="2473"/>
        <v>1</v>
      </c>
      <c r="Y217" s="132"/>
      <c r="Z217" s="95">
        <v>29855</v>
      </c>
      <c r="AA217" s="115">
        <v>0</v>
      </c>
      <c r="AB217" s="115">
        <v>0</v>
      </c>
      <c r="AC217" s="95">
        <v>0</v>
      </c>
      <c r="AD217" s="95">
        <v>0</v>
      </c>
      <c r="AE217" s="95">
        <f t="shared" si="2474"/>
        <v>0</v>
      </c>
      <c r="AF217" s="95">
        <f t="shared" si="2475"/>
        <v>0</v>
      </c>
      <c r="AG217" s="114">
        <v>0</v>
      </c>
      <c r="AH217" s="95">
        <f t="shared" si="2476"/>
        <v>29855</v>
      </c>
      <c r="AI217" s="114">
        <f t="shared" si="2477"/>
        <v>21495.599999999999</v>
      </c>
      <c r="AJ217" s="114">
        <f t="shared" si="2478"/>
        <v>70575</v>
      </c>
      <c r="AK217" s="114">
        <f t="shared" si="2479"/>
        <v>272010</v>
      </c>
      <c r="AL217" s="114">
        <f t="shared" si="2480"/>
        <v>351766</v>
      </c>
      <c r="AM217" s="114">
        <f t="shared" si="2481"/>
        <v>835757</v>
      </c>
      <c r="AN217" s="133">
        <f t="shared" si="2482"/>
        <v>72.5636758052879</v>
      </c>
      <c r="AO217" s="133" t="str">
        <f t="shared" si="2483"/>
        <v>&gt; 70 дней (до 80)</v>
      </c>
      <c r="AP217" s="139" t="s">
        <v>185</v>
      </c>
      <c r="AQ217" s="134" t="s">
        <v>198</v>
      </c>
      <c r="AR217" s="138" t="s">
        <v>185</v>
      </c>
      <c r="AS217" s="134" t="s">
        <v>190</v>
      </c>
      <c r="AT217" s="115" t="s">
        <v>185</v>
      </c>
      <c r="AU217" s="138"/>
      <c r="AV217" s="97" t="str">
        <f t="shared" si="2484"/>
        <v>0-01</v>
      </c>
      <c r="AW217" s="126">
        <f t="shared" si="2485"/>
        <v>0</v>
      </c>
      <c r="AX217" s="138"/>
      <c r="AY217" s="115">
        <f t="shared" si="2486"/>
        <v>0</v>
      </c>
      <c r="AZ217" s="130" t="s">
        <v>439</v>
      </c>
      <c r="BA217" s="129" t="s">
        <v>187</v>
      </c>
      <c r="BB217" s="129" t="s">
        <v>187</v>
      </c>
      <c r="BC217" s="140" t="s">
        <v>187</v>
      </c>
      <c r="BD217" s="139" t="s">
        <v>187</v>
      </c>
      <c r="BE217" s="29">
        <v>0</v>
      </c>
      <c r="BF217" s="32">
        <f t="shared" si="2487"/>
        <v>0</v>
      </c>
      <c r="BG217" s="32">
        <v>0</v>
      </c>
      <c r="BH217" s="32">
        <f t="shared" si="2488"/>
        <v>0</v>
      </c>
      <c r="BI217" s="99">
        <v>0</v>
      </c>
      <c r="BJ217" s="130" t="s">
        <v>187</v>
      </c>
      <c r="BK217" s="95">
        <v>128525</v>
      </c>
      <c r="BL217" s="95">
        <v>130010</v>
      </c>
      <c r="BM217" s="95">
        <v>145137</v>
      </c>
      <c r="BN217" s="95">
        <v>146721</v>
      </c>
      <c r="BO217" s="95">
        <v>141764</v>
      </c>
      <c r="BP217" s="95">
        <v>143600</v>
      </c>
      <c r="BQ217" s="133">
        <f t="shared" si="2489"/>
        <v>139292.83333333334</v>
      </c>
      <c r="BR217" s="95">
        <f t="shared" si="2490"/>
        <v>-19310</v>
      </c>
      <c r="BS217" s="133">
        <f t="shared" si="2520"/>
        <v>-149320</v>
      </c>
      <c r="BT217" s="133">
        <f t="shared" si="2520"/>
        <v>-294457</v>
      </c>
      <c r="BU217" s="133">
        <f t="shared" si="2520"/>
        <v>-441178</v>
      </c>
      <c r="BV217" s="133">
        <f t="shared" si="2520"/>
        <v>-582942</v>
      </c>
      <c r="BW217" s="133">
        <f t="shared" si="2520"/>
        <v>-726542</v>
      </c>
      <c r="BX217" s="133">
        <f t="shared" si="2523"/>
        <v>-865834.83333333337</v>
      </c>
      <c r="BY217" s="133">
        <f t="shared" si="2523"/>
        <v>-1005127.6666666667</v>
      </c>
      <c r="BZ217" s="133">
        <f t="shared" si="2523"/>
        <v>-1144420.5</v>
      </c>
      <c r="CA217" s="133">
        <f t="shared" si="2523"/>
        <v>-1283713.3333333333</v>
      </c>
      <c r="CB217" s="133">
        <f t="shared" si="2523"/>
        <v>-1423006.1666666665</v>
      </c>
      <c r="CC217" s="133">
        <f t="shared" si="2523"/>
        <v>-1562298.9999999998</v>
      </c>
      <c r="CD217" s="133">
        <f t="shared" si="2523"/>
        <v>-1701591.833333333</v>
      </c>
      <c r="CE217" s="133">
        <f t="shared" si="2523"/>
        <v>-1840884.6666666663</v>
      </c>
      <c r="CF217" s="133">
        <f t="shared" si="2523"/>
        <v>-1980177.4999999995</v>
      </c>
      <c r="CG217" s="133">
        <f t="shared" si="2523"/>
        <v>-2119470.333333333</v>
      </c>
      <c r="CH217" s="133">
        <f t="shared" si="2523"/>
        <v>-2258763.1666666665</v>
      </c>
      <c r="CI217" s="133">
        <f t="shared" si="2523"/>
        <v>-2398056</v>
      </c>
      <c r="CJ217" s="133">
        <f t="shared" si="2523"/>
        <v>-2537348.8333333335</v>
      </c>
      <c r="CK217" s="133">
        <f t="shared" si="2523"/>
        <v>-2676641.666666667</v>
      </c>
      <c r="CL217" s="133">
        <f t="shared" si="2523"/>
        <v>-2815934.5000000005</v>
      </c>
      <c r="CM217" s="133">
        <f t="shared" si="2523"/>
        <v>-2955227.333333334</v>
      </c>
      <c r="CN217" s="133">
        <f t="shared" si="2523"/>
        <v>-3094520.1666666674</v>
      </c>
      <c r="CO217" s="133">
        <f t="shared" si="2523"/>
        <v>-3233813.0000000009</v>
      </c>
      <c r="CP217" s="100">
        <v>47391</v>
      </c>
      <c r="CQ217" s="100">
        <v>10090</v>
      </c>
      <c r="CR217" s="100">
        <v>22275</v>
      </c>
      <c r="CS217" s="100">
        <v>44305</v>
      </c>
      <c r="CT217" s="100">
        <v>157130</v>
      </c>
      <c r="CU217" s="100">
        <v>70575</v>
      </c>
      <c r="CV217" s="121">
        <f t="shared" si="2492"/>
        <v>58627.666666666664</v>
      </c>
      <c r="CW217" t="s">
        <v>187</v>
      </c>
      <c r="CX217" t="s">
        <v>187</v>
      </c>
      <c r="CY217" s="4">
        <v>0</v>
      </c>
      <c r="CZ217" s="4">
        <v>0</v>
      </c>
      <c r="DA217" s="136">
        <f t="shared" si="2524"/>
        <v>0</v>
      </c>
      <c r="DB217" s="4">
        <f t="shared" si="2525"/>
        <v>0</v>
      </c>
      <c r="DC217" s="4">
        <f t="shared" si="2526"/>
        <v>0</v>
      </c>
      <c r="DD217" s="136">
        <f t="shared" si="2527"/>
        <v>0</v>
      </c>
      <c r="DE217" s="31">
        <v>0</v>
      </c>
      <c r="DG217" s="31">
        <v>0</v>
      </c>
      <c r="DH217" s="48">
        <f t="shared" si="2493"/>
        <v>0</v>
      </c>
      <c r="DI217" s="62">
        <v>408935.96799999999</v>
      </c>
      <c r="DJ217" s="62">
        <v>295120.55599999998</v>
      </c>
      <c r="DK217" s="48">
        <f t="shared" si="2494"/>
        <v>13</v>
      </c>
      <c r="DL217" s="62">
        <v>10090</v>
      </c>
      <c r="DM217" s="62">
        <v>7281.7246581044119</v>
      </c>
      <c r="DN217" s="62">
        <v>400933.21400000004</v>
      </c>
      <c r="DO217" s="62">
        <v>289345.11900000001</v>
      </c>
      <c r="DP217" s="48">
        <f t="shared" si="2495"/>
        <v>13</v>
      </c>
      <c r="DQ217" s="62">
        <v>22275</v>
      </c>
      <c r="DR217" s="62">
        <v>16075.361797297299</v>
      </c>
      <c r="DS217" s="62">
        <v>370984.80599999998</v>
      </c>
      <c r="DT217" s="62">
        <v>267732.01799999998</v>
      </c>
      <c r="DU217" s="48">
        <f t="shared" si="2496"/>
        <v>12</v>
      </c>
      <c r="DV217" s="62">
        <v>44295</v>
      </c>
      <c r="DW217" s="62">
        <v>31966.671207563944</v>
      </c>
      <c r="DX217" s="62">
        <f t="shared" si="2497"/>
        <v>0</v>
      </c>
      <c r="DY217" s="62">
        <f t="shared" si="2498"/>
        <v>0</v>
      </c>
      <c r="DZ217" s="48">
        <f t="shared" si="2499"/>
        <v>0</v>
      </c>
      <c r="EA217" s="62">
        <f t="shared" si="2500"/>
        <v>0</v>
      </c>
      <c r="EB217" s="62">
        <f t="shared" si="2501"/>
        <v>0</v>
      </c>
      <c r="EC217" s="48">
        <f t="shared" si="2502"/>
        <v>0</v>
      </c>
      <c r="ED217" s="62">
        <f t="shared" si="2503"/>
        <v>0</v>
      </c>
      <c r="EE217" s="62">
        <f t="shared" si="2504"/>
        <v>0</v>
      </c>
      <c r="EF217" s="48">
        <f t="shared" si="2505"/>
        <v>0</v>
      </c>
      <c r="EG217" s="62">
        <f t="shared" si="2506"/>
        <v>0</v>
      </c>
      <c r="EH217" s="62">
        <f t="shared" si="2507"/>
        <v>0</v>
      </c>
      <c r="EI217" s="48">
        <f t="shared" si="2508"/>
        <v>0</v>
      </c>
      <c r="EJ217" s="62">
        <f t="shared" si="2509"/>
        <v>0</v>
      </c>
      <c r="EK217" s="62">
        <f t="shared" si="2510"/>
        <v>0</v>
      </c>
      <c r="EL217" s="48">
        <f t="shared" si="2511"/>
        <v>0</v>
      </c>
      <c r="EM217" s="62">
        <f t="shared" si="2512"/>
        <v>0</v>
      </c>
      <c r="EN217" s="62">
        <f t="shared" si="2513"/>
        <v>0</v>
      </c>
      <c r="EO217" s="48">
        <f t="shared" si="2514"/>
        <v>0</v>
      </c>
      <c r="EP217" s="62">
        <f t="shared" si="2528"/>
        <v>92538</v>
      </c>
      <c r="EQ217" s="62">
        <f t="shared" si="2528"/>
        <v>93607.2</v>
      </c>
      <c r="ER217" s="62">
        <f t="shared" si="2528"/>
        <v>104498.64</v>
      </c>
      <c r="ES217" s="62">
        <f t="shared" si="2528"/>
        <v>105639.12</v>
      </c>
      <c r="ET217" s="62">
        <f t="shared" si="2528"/>
        <v>102070.08</v>
      </c>
      <c r="EU217" s="62">
        <f t="shared" si="2528"/>
        <v>103392</v>
      </c>
      <c r="EV217" s="31" t="s">
        <v>192</v>
      </c>
      <c r="EW217" s="103">
        <v>0</v>
      </c>
      <c r="EX217" s="31">
        <v>32000</v>
      </c>
      <c r="EY217" s="31">
        <v>1</v>
      </c>
      <c r="FA217" s="31"/>
      <c r="FB217" s="119"/>
      <c r="FC217" s="119"/>
      <c r="FE217" s="137">
        <v>0.72</v>
      </c>
      <c r="FF217" s="137">
        <v>0.72</v>
      </c>
      <c r="FG217" s="137">
        <v>0.72</v>
      </c>
      <c r="FH217" s="106">
        <v>0.72</v>
      </c>
      <c r="FI217" s="107" t="b">
        <f t="shared" si="2515"/>
        <v>1</v>
      </c>
      <c r="FJ217" s="34"/>
      <c r="FK217" s="104" t="s">
        <v>187</v>
      </c>
      <c r="FL217" s="104" t="s">
        <v>187</v>
      </c>
      <c r="FM217" s="104" t="s">
        <v>187</v>
      </c>
      <c r="FN217" s="104" t="s">
        <v>187</v>
      </c>
      <c r="FO217" s="104">
        <v>0</v>
      </c>
      <c r="FP217" s="104"/>
      <c r="FQ217" s="104">
        <v>0</v>
      </c>
      <c r="FR217" s="120" t="b">
        <f t="shared" si="2336"/>
        <v>1</v>
      </c>
      <c r="FS217" s="120" t="b">
        <f t="shared" si="2337"/>
        <v>1</v>
      </c>
      <c r="FT217" s="120" t="b">
        <f t="shared" si="2338"/>
        <v>1</v>
      </c>
      <c r="FU217" s="120" t="b">
        <f t="shared" si="2339"/>
        <v>1</v>
      </c>
      <c r="FV217" s="120" t="b">
        <f t="shared" si="2340"/>
        <v>1</v>
      </c>
      <c r="FW217" s="120"/>
      <c r="FX217" s="120" t="b">
        <f t="shared" si="2516"/>
        <v>1</v>
      </c>
      <c r="FY217" s="104" t="s">
        <v>368</v>
      </c>
      <c r="FZ217" s="104" t="b">
        <f t="shared" si="2517"/>
        <v>1</v>
      </c>
      <c r="GA217" s="120">
        <v>0</v>
      </c>
      <c r="GB217" s="120" t="s">
        <v>193</v>
      </c>
      <c r="GC217" s="8"/>
      <c r="GD217" s="104" t="s">
        <v>368</v>
      </c>
      <c r="GE217" s="104">
        <v>0</v>
      </c>
      <c r="GF217" s="104" t="e">
        <v>#N/A</v>
      </c>
      <c r="GG217" s="104">
        <v>0</v>
      </c>
      <c r="GH217" s="120" t="b">
        <f t="shared" si="2518"/>
        <v>1</v>
      </c>
      <c r="GI217" s="8" t="b">
        <f t="shared" si="2519"/>
        <v>0</v>
      </c>
      <c r="GJ217" s="31" t="s">
        <v>203</v>
      </c>
    </row>
    <row r="218" spans="1:192" ht="30" hidden="1" x14ac:dyDescent="0.25">
      <c r="A218" s="138">
        <v>127431</v>
      </c>
      <c r="B218" s="138">
        <v>127431</v>
      </c>
      <c r="C218" s="128" t="s">
        <v>368</v>
      </c>
      <c r="D218" s="130"/>
      <c r="E218" s="138" t="s">
        <v>622</v>
      </c>
      <c r="F218" s="124">
        <v>0</v>
      </c>
      <c r="G218" s="128"/>
      <c r="H218" s="138" t="s">
        <v>227</v>
      </c>
      <c r="I218" s="130" t="s">
        <v>538</v>
      </c>
      <c r="J218" s="138" t="s">
        <v>511</v>
      </c>
      <c r="K218" s="138"/>
      <c r="L218" s="130">
        <v>0</v>
      </c>
      <c r="M218" s="138"/>
      <c r="N218" s="125">
        <v>0</v>
      </c>
      <c r="O218" s="125">
        <v>0</v>
      </c>
      <c r="P218" s="125" t="str">
        <f t="shared" ref="P218:P223" si="2529">IF(AND(N218=0,O218=0),"нет минмакс",IF((S218-N218)&lt;0,"меньше мин",IF((S218-O218)&gt;0,"больше макс","в диапазоне")))</f>
        <v>нет минмакс</v>
      </c>
      <c r="Q218" s="95">
        <v>1350.0390014648438</v>
      </c>
      <c r="R218" s="95">
        <f t="shared" ref="R218:R223" si="2530">Q218*FH218</f>
        <v>195715.15404235839</v>
      </c>
      <c r="S218" s="114">
        <v>1508.8609619140625</v>
      </c>
      <c r="T218" s="114">
        <v>229075.27123779297</v>
      </c>
      <c r="U218" s="131">
        <f t="shared" ref="U218:U223" si="2531">IFERROR(ROUNDUP(S218/$EX218,0)*$EY218,0)</f>
        <v>0</v>
      </c>
      <c r="V218" s="115">
        <f t="shared" ref="V218:V223" si="2532">SUM(Z218:AD218)</f>
        <v>723.30000305175781</v>
      </c>
      <c r="W218" s="115">
        <f t="shared" ref="W218:W223" si="2533">V218*FH218</f>
        <v>104856.80144241333</v>
      </c>
      <c r="X218" s="115">
        <f t="shared" ref="X218:X223" si="2534">IFERROR(ROUNDUP(V218/$EX218,0)*$EY218,0)</f>
        <v>0</v>
      </c>
      <c r="Y218" s="132"/>
      <c r="Z218" s="95">
        <v>723.30000305175781</v>
      </c>
      <c r="AA218" s="115">
        <v>0</v>
      </c>
      <c r="AB218" s="115">
        <v>0</v>
      </c>
      <c r="AC218" s="95">
        <v>0</v>
      </c>
      <c r="AD218" s="95">
        <v>0</v>
      </c>
      <c r="AE218" s="95">
        <f t="shared" ref="AE218:AE223" si="2535">AA218*FH218</f>
        <v>0</v>
      </c>
      <c r="AF218" s="95">
        <f t="shared" ref="AF218:AF223" si="2536">AB218*FH218</f>
        <v>0</v>
      </c>
      <c r="AG218" s="114">
        <v>0</v>
      </c>
      <c r="AH218" s="95">
        <f t="shared" ref="AH218:AH223" si="2537">V218-AG218</f>
        <v>723.30000305175781</v>
      </c>
      <c r="AI218" s="114">
        <f t="shared" ref="AI218:AI223" si="2538">IF(AH218&gt;0,AH218*FH218,0)</f>
        <v>104856.80144241333</v>
      </c>
      <c r="AJ218" s="114">
        <f t="shared" ref="AJ218:AJ223" si="2539">CU218</f>
        <v>0</v>
      </c>
      <c r="AK218" s="114">
        <f t="shared" si="2479"/>
        <v>2057</v>
      </c>
      <c r="AL218" s="114">
        <f t="shared" ref="AL218:AL223" si="2540">SUM(CP218:CU218)</f>
        <v>5992</v>
      </c>
      <c r="AM218" s="114">
        <f t="shared" ref="AM218:AM223" si="2541">SUM(BK218:BP218)</f>
        <v>0</v>
      </c>
      <c r="AN218" s="133" t="str">
        <f t="shared" ref="AN218:AN223" si="2542">IFERROR(S218/BQ218*30,"нет оборота")</f>
        <v>нет оборота</v>
      </c>
      <c r="AO218" s="133" t="str">
        <f t="shared" ref="AO218:AO223" si="2543">IF(S218=0,"нет остатка",IF(AN218="нет оборота","нет плана",IF(AN218&lt;30,"&lt; 30 дней",IF(AND(AN218&gt;=30,AN218&lt;60),"&gt; 30 дней (до 60)",IF(AND(AN218&gt;=60,AN218&lt;70),"&gt; 60 дней (до 70)",IF(AND(AN218&gt;=70,AN218&lt;80),"&gt; 70 дней (до 80)",IF(AND(AN218&gt;=80,AN218&lt;90),"&gt; 80 дней (до 90)",IF(AND(AN218&gt;=90,AN218&lt;120),"&gt; 90 дней (до 120)",IF(AN218&gt;=120,"&gt; 120 дней")))))))))</f>
        <v>нет плана</v>
      </c>
      <c r="AP218" s="139" t="s">
        <v>195</v>
      </c>
      <c r="AQ218" s="134" t="s">
        <v>200</v>
      </c>
      <c r="AR218" s="138" t="s">
        <v>195</v>
      </c>
      <c r="AS218" s="134" t="s">
        <v>200</v>
      </c>
      <c r="AT218" s="115" t="s">
        <v>195</v>
      </c>
      <c r="AU218" s="138"/>
      <c r="AV218" s="97" t="str">
        <f t="shared" ref="AV218:AV223" si="2544">IF(V218=0,"нет остатка",IF(SUM(BK218:BP218)=0,"Нет планов",IF(BR218&lt;=0,"0-01",IF(BS218&lt;=0,"0-02",IF(BT218&lt;=0,"0-03",IF(BU218&lt;=0,"0-04",IF(BV218&lt;=0,"0-05",IF(BW218&lt;=0,"0-06",IF(BX218&lt;=0,"0-07",IF(BY218&lt;=0,"0-08",IF(BZ218&lt;=0,"0-09",IF(CA218&lt;=0,"0-10",IF(CB218&lt;=0,"0-11",IF(CC218&lt;=0,"0-12",IF(CD218&lt;=0,"0-13",IF(CE218&lt;=0,"0-14",IF(CF218&lt;=0,"0-15",IF(CG218&lt;=0,"0-16",IF(CH218&lt;=0,"0-17",IF(CI218&lt;=0,"0-18",IF(CJ218&lt;=0,"0-19",IF(CK218&lt;=0,"0-20",IF(CL218&lt;=0,"0-21",IF(CM218&lt;=0,"0-22",IF(CN218&lt;=0,"0-23",IF(CO218&lt;=0,"0-24","0-25 более 24"))))))))))))))))))))))))))</f>
        <v>Нет планов</v>
      </c>
      <c r="AW218" s="126">
        <f t="shared" ref="AW218:AW223" si="2545">IF(AT218="Да",W218,0)</f>
        <v>104856.80144241333</v>
      </c>
      <c r="AX218" s="138"/>
      <c r="AY218" s="115">
        <f t="shared" ref="AY218:AY223" si="2546">IF(AX218&gt;6,W218,0)</f>
        <v>0</v>
      </c>
      <c r="AZ218" s="130" t="s">
        <v>439</v>
      </c>
      <c r="BA218" s="26" t="s">
        <v>196</v>
      </c>
      <c r="BB218" s="26" t="s">
        <v>606</v>
      </c>
      <c r="BC218" s="27" t="s">
        <v>187</v>
      </c>
      <c r="BD218" s="139" t="s">
        <v>187</v>
      </c>
      <c r="BE218" s="29">
        <v>0</v>
      </c>
      <c r="BF218" s="32">
        <f t="shared" ref="BF218:BF223" si="2547">BE218*FH218</f>
        <v>0</v>
      </c>
      <c r="BG218" s="32">
        <v>0</v>
      </c>
      <c r="BH218" s="32">
        <f t="shared" ref="BH218:BH223" si="2548">BG218*FH218</f>
        <v>0</v>
      </c>
      <c r="BI218" s="99">
        <v>0</v>
      </c>
      <c r="BJ218" s="130" t="s">
        <v>187</v>
      </c>
      <c r="BK218" s="95">
        <v>0</v>
      </c>
      <c r="BL218" s="95">
        <v>0</v>
      </c>
      <c r="BM218" s="95">
        <v>0</v>
      </c>
      <c r="BN218" s="95">
        <v>0</v>
      </c>
      <c r="BO218" s="95">
        <v>0</v>
      </c>
      <c r="BP218" s="95">
        <v>0</v>
      </c>
      <c r="BQ218" s="133">
        <f t="shared" ref="BQ218:BQ223" si="2549">IF(COUNTIF(BK218:BP218,"&gt;0")=0,0,SUM(BK218:BP218)/COUNTIF(BK218:BP218,"&gt;0"))</f>
        <v>0</v>
      </c>
      <c r="BR218" s="95">
        <f t="shared" ref="BR218:BR223" si="2550">IF(OR(Q218=0,SUM(BK218:BP218)=0,V218&gt;Q218),V218-BK218,Q218-BK218)</f>
        <v>723.30000305175781</v>
      </c>
      <c r="BS218" s="133">
        <f t="shared" ref="BS218:BW223" si="2551">BR218-BL218</f>
        <v>723.30000305175781</v>
      </c>
      <c r="BT218" s="133">
        <f t="shared" si="2551"/>
        <v>723.30000305175781</v>
      </c>
      <c r="BU218" s="133">
        <f t="shared" si="2551"/>
        <v>723.30000305175781</v>
      </c>
      <c r="BV218" s="133">
        <f t="shared" si="2551"/>
        <v>723.30000305175781</v>
      </c>
      <c r="BW218" s="133">
        <f t="shared" si="2551"/>
        <v>723.30000305175781</v>
      </c>
      <c r="BX218" s="133">
        <f t="shared" ref="BX218:CO220" si="2552">BW218-$BQ218</f>
        <v>723.30000305175781</v>
      </c>
      <c r="BY218" s="133">
        <f t="shared" si="2552"/>
        <v>723.30000305175781</v>
      </c>
      <c r="BZ218" s="133">
        <f t="shared" si="2552"/>
        <v>723.30000305175781</v>
      </c>
      <c r="CA218" s="133">
        <f t="shared" si="2552"/>
        <v>723.30000305175781</v>
      </c>
      <c r="CB218" s="133">
        <f t="shared" si="2552"/>
        <v>723.30000305175781</v>
      </c>
      <c r="CC218" s="133">
        <f t="shared" si="2552"/>
        <v>723.30000305175781</v>
      </c>
      <c r="CD218" s="133">
        <f t="shared" si="2552"/>
        <v>723.30000305175781</v>
      </c>
      <c r="CE218" s="133">
        <f t="shared" si="2552"/>
        <v>723.30000305175781</v>
      </c>
      <c r="CF218" s="133">
        <f t="shared" si="2552"/>
        <v>723.30000305175781</v>
      </c>
      <c r="CG218" s="133">
        <f t="shared" si="2552"/>
        <v>723.30000305175781</v>
      </c>
      <c r="CH218" s="133">
        <f t="shared" si="2552"/>
        <v>723.30000305175781</v>
      </c>
      <c r="CI218" s="133">
        <f t="shared" si="2552"/>
        <v>723.30000305175781</v>
      </c>
      <c r="CJ218" s="133">
        <f t="shared" si="2552"/>
        <v>723.30000305175781</v>
      </c>
      <c r="CK218" s="133">
        <f t="shared" si="2552"/>
        <v>723.30000305175781</v>
      </c>
      <c r="CL218" s="133">
        <f t="shared" si="2552"/>
        <v>723.30000305175781</v>
      </c>
      <c r="CM218" s="133">
        <f t="shared" si="2552"/>
        <v>723.30000305175781</v>
      </c>
      <c r="CN218" s="133">
        <f t="shared" si="2552"/>
        <v>723.30000305175781</v>
      </c>
      <c r="CO218" s="133">
        <f t="shared" si="2552"/>
        <v>723.30000305175781</v>
      </c>
      <c r="CP218" s="100">
        <v>792</v>
      </c>
      <c r="CQ218" s="100">
        <v>0</v>
      </c>
      <c r="CR218" s="100">
        <v>3143</v>
      </c>
      <c r="CS218" s="100">
        <v>333</v>
      </c>
      <c r="CT218" s="100">
        <v>1724</v>
      </c>
      <c r="CU218" s="100">
        <v>0</v>
      </c>
      <c r="CV218" s="121">
        <f t="shared" ref="CV218:CV223" si="2553">IF(COUNTIF(CP218:CU218,"&gt;0")=0,0,SUM(CP218:CU218)/COUNTIF(CP218:CU218,"&gt;0"))</f>
        <v>1498</v>
      </c>
      <c r="CW218" t="s">
        <v>187</v>
      </c>
      <c r="CX218" t="s">
        <v>187</v>
      </c>
      <c r="CY218" s="4">
        <v>0</v>
      </c>
      <c r="CZ218" s="4">
        <v>0</v>
      </c>
      <c r="DA218" s="136">
        <f t="shared" si="2524"/>
        <v>0</v>
      </c>
      <c r="DB218" s="4">
        <f t="shared" si="2525"/>
        <v>0</v>
      </c>
      <c r="DC218" s="4">
        <f t="shared" si="2526"/>
        <v>0</v>
      </c>
      <c r="DD218" s="136">
        <f t="shared" si="2527"/>
        <v>0</v>
      </c>
      <c r="DE218" s="31">
        <v>0</v>
      </c>
      <c r="DG218" s="31">
        <v>0</v>
      </c>
      <c r="DH218" s="48">
        <f t="shared" ref="DH218:DH223" si="2554">IFERROR(ROUNDUP(DG218/$EX218,0)*$EY218,0)</f>
        <v>0</v>
      </c>
      <c r="DI218" s="62">
        <v>2193.4750000000004</v>
      </c>
      <c r="DJ218" s="62">
        <v>328517.20699999999</v>
      </c>
      <c r="DK218" s="48">
        <f t="shared" ref="DK218:DK223" si="2555">IFERROR(ROUNDUP(DI218/$EX218,0)*$EY218,0)</f>
        <v>0</v>
      </c>
      <c r="DL218" s="62">
        <v>0</v>
      </c>
      <c r="DM218" s="62">
        <v>0</v>
      </c>
      <c r="DN218" s="62">
        <v>1476.9390000000001</v>
      </c>
      <c r="DO218" s="62">
        <v>222644.09499999997</v>
      </c>
      <c r="DP218" s="48">
        <f t="shared" ref="DP218:DP223" si="2556">IFERROR(ROUNDUP(DN218/$EX218,0)*$EY218,0)</f>
        <v>0</v>
      </c>
      <c r="DQ218" s="62">
        <v>3143.0150000000003</v>
      </c>
      <c r="DR218" s="62">
        <v>471693.45640329941</v>
      </c>
      <c r="DS218" s="62">
        <v>1504.268</v>
      </c>
      <c r="DT218" s="62">
        <v>227061.611</v>
      </c>
      <c r="DU218" s="48">
        <f t="shared" ref="DU218:DU223" si="2557">IFERROR(ROUNDUP(DS218/$EX218,0)*$EY218,0)</f>
        <v>0</v>
      </c>
      <c r="DV218" s="62">
        <v>333.02800000000002</v>
      </c>
      <c r="DW218" s="62">
        <v>50268.893031534993</v>
      </c>
      <c r="DX218" s="62">
        <f t="shared" ref="DX218:DX223" si="2558">$DF218*BK218/30</f>
        <v>0</v>
      </c>
      <c r="DY218" s="62">
        <f t="shared" ref="DY218:DY223" si="2559">DX218*$FH218</f>
        <v>0</v>
      </c>
      <c r="DZ218" s="48">
        <f t="shared" ref="DZ218:DZ223" si="2560">IFERROR(ROUNDUP(DX218/$EX218,0)*$EY218,0)</f>
        <v>0</v>
      </c>
      <c r="EA218" s="62">
        <f t="shared" ref="EA218:EA223" si="2561">$DF218*BL218/30</f>
        <v>0</v>
      </c>
      <c r="EB218" s="62">
        <f t="shared" ref="EB218:EB223" si="2562">EA218*$FH218</f>
        <v>0</v>
      </c>
      <c r="EC218" s="48">
        <f t="shared" ref="EC218:EC223" si="2563">IFERROR(ROUNDUP(EA218/$EX218,0)*$EY218,0)</f>
        <v>0</v>
      </c>
      <c r="ED218" s="62">
        <f t="shared" ref="ED218:ED223" si="2564">$DF218*BM218/30</f>
        <v>0</v>
      </c>
      <c r="EE218" s="62">
        <f t="shared" ref="EE218:EE223" si="2565">ED218*$FH218</f>
        <v>0</v>
      </c>
      <c r="EF218" s="48">
        <f t="shared" ref="EF218:EF223" si="2566">IFERROR(ROUNDUP(ED218/$EX218,0)*$EY218,0)</f>
        <v>0</v>
      </c>
      <c r="EG218" s="62">
        <f t="shared" ref="EG218:EG223" si="2567">$DF218*BN218/30</f>
        <v>0</v>
      </c>
      <c r="EH218" s="62">
        <f t="shared" ref="EH218:EH223" si="2568">EG218*$FH218</f>
        <v>0</v>
      </c>
      <c r="EI218" s="48">
        <f t="shared" ref="EI218:EI223" si="2569">IFERROR(ROUNDUP(EG218/$EX218,0)*$EY218,0)</f>
        <v>0</v>
      </c>
      <c r="EJ218" s="62">
        <f t="shared" ref="EJ218:EJ223" si="2570">$DF218*BO218/30</f>
        <v>0</v>
      </c>
      <c r="EK218" s="62">
        <f t="shared" ref="EK218:EK223" si="2571">EJ218*$FH218</f>
        <v>0</v>
      </c>
      <c r="EL218" s="48">
        <f t="shared" ref="EL218:EL223" si="2572">IFERROR(ROUNDUP(EJ218/$EX218,0)*$EY218,0)</f>
        <v>0</v>
      </c>
      <c r="EM218" s="62">
        <f t="shared" ref="EM218:EM223" si="2573">$DF218*BP218/30</f>
        <v>0</v>
      </c>
      <c r="EN218" s="62">
        <f t="shared" ref="EN218:EN223" si="2574">EM218*$FH218</f>
        <v>0</v>
      </c>
      <c r="EO218" s="48">
        <f t="shared" ref="EO218:EO223" si="2575">IFERROR(ROUNDUP(EM218/$EX218,0)*$EY218,0)</f>
        <v>0</v>
      </c>
      <c r="EP218" s="62">
        <f t="shared" ref="EP218:ER223" si="2576">BK218*$FH218</f>
        <v>0</v>
      </c>
      <c r="EQ218" s="62">
        <f t="shared" si="2576"/>
        <v>0</v>
      </c>
      <c r="ER218" s="62">
        <f t="shared" si="2576"/>
        <v>0</v>
      </c>
      <c r="ES218" s="62">
        <f t="shared" ref="ES218:EU223" si="2577">BN218*$FH218</f>
        <v>0</v>
      </c>
      <c r="ET218" s="62">
        <f t="shared" si="2577"/>
        <v>0</v>
      </c>
      <c r="EU218" s="62">
        <f t="shared" si="2577"/>
        <v>0</v>
      </c>
      <c r="EV218" t="s">
        <v>192</v>
      </c>
      <c r="EW218" s="103">
        <v>0</v>
      </c>
      <c r="EX218" s="31" t="s">
        <v>187</v>
      </c>
      <c r="EY218" s="31" t="e">
        <v>#REF!</v>
      </c>
      <c r="FA218" s="31"/>
      <c r="FB218" s="119"/>
      <c r="FC218" s="119"/>
      <c r="FE218" s="137">
        <v>149.97999999999999</v>
      </c>
      <c r="FF218" s="137">
        <v>151.82</v>
      </c>
      <c r="FG218" s="137">
        <v>150.21</v>
      </c>
      <c r="FH218" s="106">
        <v>144.97</v>
      </c>
      <c r="FI218" s="107" t="b">
        <f t="shared" ref="FI218:FI223" si="2578">EXACT(AT218,AP218)</f>
        <v>1</v>
      </c>
      <c r="FJ218" s="34"/>
      <c r="FK218" s="104" t="s">
        <v>196</v>
      </c>
      <c r="FL218" s="104" t="s">
        <v>606</v>
      </c>
      <c r="FM218" s="104" t="s">
        <v>187</v>
      </c>
      <c r="FN218" s="104" t="s">
        <v>187</v>
      </c>
      <c r="FO218" s="104">
        <v>0</v>
      </c>
      <c r="FP218" s="104"/>
      <c r="FQ218" s="104">
        <v>0</v>
      </c>
      <c r="FR218" s="120" t="b">
        <f t="shared" si="2336"/>
        <v>1</v>
      </c>
      <c r="FS218" s="120" t="b">
        <f t="shared" si="2337"/>
        <v>1</v>
      </c>
      <c r="FT218" s="120" t="b">
        <f t="shared" si="2338"/>
        <v>1</v>
      </c>
      <c r="FU218" s="120" t="b">
        <f t="shared" si="2339"/>
        <v>1</v>
      </c>
      <c r="FV218" s="120" t="b">
        <f t="shared" si="2340"/>
        <v>1</v>
      </c>
      <c r="FW218" s="120"/>
      <c r="FX218" s="120" t="b">
        <f t="shared" ref="FX218:FX223" si="2579">EXACT(FQ218,BI218)</f>
        <v>1</v>
      </c>
      <c r="FY218" s="104" t="s">
        <v>368</v>
      </c>
      <c r="FZ218" s="104" t="b">
        <f t="shared" ref="FZ218:FZ223" si="2580">EXACT(FY218,C218)</f>
        <v>1</v>
      </c>
      <c r="GA218" s="120">
        <v>0</v>
      </c>
      <c r="GB218" s="120">
        <v>0</v>
      </c>
      <c r="GC218" s="8"/>
      <c r="GD218" s="104" t="s">
        <v>368</v>
      </c>
      <c r="GE218" s="104">
        <v>0</v>
      </c>
      <c r="GF218" s="104" t="e">
        <v>#N/A</v>
      </c>
      <c r="GG218" s="104">
        <v>0</v>
      </c>
      <c r="GH218" s="120" t="b">
        <f t="shared" ref="GH218:GH223" si="2581">EXACT(GD218,C218)</f>
        <v>1</v>
      </c>
      <c r="GI218" s="8" t="b">
        <f t="shared" ref="GI218:GI223" si="2582">EXACT(GG218,G218)</f>
        <v>0</v>
      </c>
      <c r="GJ218" s="31" t="s">
        <v>203</v>
      </c>
    </row>
    <row r="219" spans="1:192" ht="30" hidden="1" x14ac:dyDescent="0.25">
      <c r="A219" s="130">
        <v>128167</v>
      </c>
      <c r="B219" s="130">
        <v>536891</v>
      </c>
      <c r="C219" s="128" t="s">
        <v>368</v>
      </c>
      <c r="D219" s="130"/>
      <c r="E219" s="130" t="s">
        <v>623</v>
      </c>
      <c r="F219" s="109">
        <v>0</v>
      </c>
      <c r="G219" s="128"/>
      <c r="H219" s="130" t="s">
        <v>188</v>
      </c>
      <c r="I219" s="130" t="s">
        <v>510</v>
      </c>
      <c r="J219" s="130" t="s">
        <v>511</v>
      </c>
      <c r="K219" s="130"/>
      <c r="L219" s="130">
        <v>0</v>
      </c>
      <c r="M219" s="130"/>
      <c r="N219" s="111">
        <v>0</v>
      </c>
      <c r="O219" s="111">
        <v>0</v>
      </c>
      <c r="P219" s="111" t="str">
        <f t="shared" si="2529"/>
        <v>нет минмакс</v>
      </c>
      <c r="Q219" s="95">
        <v>1375</v>
      </c>
      <c r="R219" s="95">
        <f t="shared" si="2530"/>
        <v>223905</v>
      </c>
      <c r="S219" s="131">
        <v>1375</v>
      </c>
      <c r="T219" s="131">
        <v>223905</v>
      </c>
      <c r="U219" s="131">
        <f t="shared" si="2531"/>
        <v>3</v>
      </c>
      <c r="V219" s="113">
        <f t="shared" si="2532"/>
        <v>1375</v>
      </c>
      <c r="W219" s="113">
        <f t="shared" si="2533"/>
        <v>223905</v>
      </c>
      <c r="X219" s="113">
        <f t="shared" si="2534"/>
        <v>3</v>
      </c>
      <c r="Y219" s="132"/>
      <c r="Z219" s="95">
        <v>1375</v>
      </c>
      <c r="AA219" s="95">
        <v>0</v>
      </c>
      <c r="AB219" s="95">
        <v>0</v>
      </c>
      <c r="AC219" s="95">
        <v>0</v>
      </c>
      <c r="AD219" s="95">
        <v>0</v>
      </c>
      <c r="AE219" s="95">
        <f t="shared" si="2535"/>
        <v>0</v>
      </c>
      <c r="AF219" s="95">
        <f t="shared" si="2536"/>
        <v>0</v>
      </c>
      <c r="AG219" s="114">
        <v>0</v>
      </c>
      <c r="AH219" s="95">
        <f t="shared" si="2537"/>
        <v>1375</v>
      </c>
      <c r="AI219" s="114">
        <f t="shared" si="2538"/>
        <v>223905</v>
      </c>
      <c r="AJ219" s="133">
        <f t="shared" si="2539"/>
        <v>0</v>
      </c>
      <c r="AK219" s="133">
        <f t="shared" ref="AK219:AK224" si="2583">SUM(CS219:CU219)</f>
        <v>0</v>
      </c>
      <c r="AL219" s="133">
        <f t="shared" si="2540"/>
        <v>0</v>
      </c>
      <c r="AM219" s="133">
        <f t="shared" si="2541"/>
        <v>0</v>
      </c>
      <c r="AN219" s="133" t="str">
        <f t="shared" si="2542"/>
        <v>нет оборота</v>
      </c>
      <c r="AO219" s="133" t="str">
        <f t="shared" si="2543"/>
        <v>нет плана</v>
      </c>
      <c r="AP219" s="29" t="s">
        <v>195</v>
      </c>
      <c r="AQ219" s="134" t="s">
        <v>200</v>
      </c>
      <c r="AR219" s="29" t="s">
        <v>195</v>
      </c>
      <c r="AS219" s="134" t="s">
        <v>200</v>
      </c>
      <c r="AT219" s="94" t="s">
        <v>195</v>
      </c>
      <c r="AU219" s="14"/>
      <c r="AV219" s="97" t="str">
        <f t="shared" si="2544"/>
        <v>Нет планов</v>
      </c>
      <c r="AW219" s="117">
        <f t="shared" si="2545"/>
        <v>223905</v>
      </c>
      <c r="AX219" s="14"/>
      <c r="AY219" s="25">
        <f t="shared" si="2546"/>
        <v>0</v>
      </c>
      <c r="AZ219" s="130" t="s">
        <v>439</v>
      </c>
      <c r="BA219" s="26" t="s">
        <v>562</v>
      </c>
      <c r="BB219" s="26" t="s">
        <v>624</v>
      </c>
      <c r="BC219" s="27" t="s">
        <v>625</v>
      </c>
      <c r="BD219" s="28"/>
      <c r="BE219" s="29">
        <v>0</v>
      </c>
      <c r="BF219" s="32">
        <f t="shared" si="2547"/>
        <v>0</v>
      </c>
      <c r="BG219" s="32">
        <v>1375</v>
      </c>
      <c r="BH219" s="32">
        <f t="shared" si="2548"/>
        <v>223905</v>
      </c>
      <c r="BI219" s="135" t="s">
        <v>488</v>
      </c>
      <c r="BJ219" s="130">
        <v>0</v>
      </c>
      <c r="BK219" s="95">
        <v>0</v>
      </c>
      <c r="BL219" s="95">
        <v>0</v>
      </c>
      <c r="BM219" s="95">
        <v>0</v>
      </c>
      <c r="BN219" s="95">
        <v>0</v>
      </c>
      <c r="BO219" s="95">
        <v>0</v>
      </c>
      <c r="BP219" s="95">
        <v>0</v>
      </c>
      <c r="BQ219" s="133">
        <f t="shared" si="2549"/>
        <v>0</v>
      </c>
      <c r="BR219" s="95">
        <f t="shared" si="2550"/>
        <v>1375</v>
      </c>
      <c r="BS219" s="133">
        <f t="shared" si="2551"/>
        <v>1375</v>
      </c>
      <c r="BT219" s="133">
        <f t="shared" si="2551"/>
        <v>1375</v>
      </c>
      <c r="BU219" s="133">
        <f t="shared" si="2551"/>
        <v>1375</v>
      </c>
      <c r="BV219" s="133">
        <f t="shared" si="2551"/>
        <v>1375</v>
      </c>
      <c r="BW219" s="133">
        <f t="shared" si="2551"/>
        <v>1375</v>
      </c>
      <c r="BX219" s="133">
        <f t="shared" si="2552"/>
        <v>1375</v>
      </c>
      <c r="BY219" s="133">
        <f t="shared" si="2552"/>
        <v>1375</v>
      </c>
      <c r="BZ219" s="133">
        <f t="shared" si="2552"/>
        <v>1375</v>
      </c>
      <c r="CA219" s="133">
        <f t="shared" si="2552"/>
        <v>1375</v>
      </c>
      <c r="CB219" s="133">
        <f t="shared" si="2552"/>
        <v>1375</v>
      </c>
      <c r="CC219" s="133">
        <f t="shared" si="2552"/>
        <v>1375</v>
      </c>
      <c r="CD219" s="133">
        <f t="shared" si="2552"/>
        <v>1375</v>
      </c>
      <c r="CE219" s="133">
        <f t="shared" si="2552"/>
        <v>1375</v>
      </c>
      <c r="CF219" s="133">
        <f t="shared" si="2552"/>
        <v>1375</v>
      </c>
      <c r="CG219" s="133">
        <f t="shared" si="2552"/>
        <v>1375</v>
      </c>
      <c r="CH219" s="133">
        <f t="shared" si="2552"/>
        <v>1375</v>
      </c>
      <c r="CI219" s="133">
        <f t="shared" si="2552"/>
        <v>1375</v>
      </c>
      <c r="CJ219" s="133">
        <f t="shared" si="2552"/>
        <v>1375</v>
      </c>
      <c r="CK219" s="133">
        <f t="shared" si="2552"/>
        <v>1375</v>
      </c>
      <c r="CL219" s="133">
        <f t="shared" si="2552"/>
        <v>1375</v>
      </c>
      <c r="CM219" s="133">
        <f t="shared" si="2552"/>
        <v>1375</v>
      </c>
      <c r="CN219" s="133">
        <f t="shared" si="2552"/>
        <v>1375</v>
      </c>
      <c r="CO219" s="133">
        <f t="shared" si="2552"/>
        <v>1375</v>
      </c>
      <c r="CP219" s="100">
        <v>0</v>
      </c>
      <c r="CQ219" s="100">
        <v>0</v>
      </c>
      <c r="CR219" s="100">
        <v>0</v>
      </c>
      <c r="CS219" s="100">
        <v>0</v>
      </c>
      <c r="CT219" s="100">
        <v>0</v>
      </c>
      <c r="CU219" s="100">
        <v>0</v>
      </c>
      <c r="CV219" s="121">
        <f t="shared" si="2553"/>
        <v>0</v>
      </c>
      <c r="CW219">
        <v>0</v>
      </c>
      <c r="CX219">
        <v>3</v>
      </c>
      <c r="CY219" s="4">
        <v>0</v>
      </c>
      <c r="CZ219" s="4">
        <v>0</v>
      </c>
      <c r="DA219" s="136">
        <f t="shared" si="2524"/>
        <v>0</v>
      </c>
      <c r="DB219" s="4">
        <f t="shared" si="2525"/>
        <v>0</v>
      </c>
      <c r="DC219" s="4">
        <f t="shared" si="2526"/>
        <v>0</v>
      </c>
      <c r="DD219" s="136">
        <f t="shared" si="2527"/>
        <v>0</v>
      </c>
      <c r="DE219" s="31">
        <v>0</v>
      </c>
      <c r="DF219" s="31">
        <v>30</v>
      </c>
      <c r="DG219" s="31">
        <v>0</v>
      </c>
      <c r="DH219" s="48">
        <f t="shared" si="2554"/>
        <v>0</v>
      </c>
      <c r="DI219" s="62">
        <v>1375</v>
      </c>
      <c r="DJ219" s="62">
        <v>223905</v>
      </c>
      <c r="DK219" s="48">
        <f t="shared" si="2555"/>
        <v>3</v>
      </c>
      <c r="DL219" s="62">
        <v>0</v>
      </c>
      <c r="DM219" s="62">
        <v>0</v>
      </c>
      <c r="DN219" s="62">
        <v>1375</v>
      </c>
      <c r="DO219" s="62">
        <v>223905</v>
      </c>
      <c r="DP219" s="48">
        <f t="shared" si="2556"/>
        <v>3</v>
      </c>
      <c r="DQ219" s="62">
        <v>0</v>
      </c>
      <c r="DR219" s="62">
        <v>0</v>
      </c>
      <c r="DS219" s="62">
        <v>1375</v>
      </c>
      <c r="DT219" s="62">
        <v>223905</v>
      </c>
      <c r="DU219" s="48">
        <f t="shared" si="2557"/>
        <v>3</v>
      </c>
      <c r="DV219" s="62">
        <v>0</v>
      </c>
      <c r="DW219" s="62">
        <v>0</v>
      </c>
      <c r="DX219" s="62">
        <f t="shared" si="2558"/>
        <v>0</v>
      </c>
      <c r="DY219" s="62">
        <f t="shared" si="2559"/>
        <v>0</v>
      </c>
      <c r="DZ219" s="48">
        <f t="shared" si="2560"/>
        <v>0</v>
      </c>
      <c r="EA219" s="62">
        <f t="shared" si="2561"/>
        <v>0</v>
      </c>
      <c r="EB219" s="62">
        <f t="shared" si="2562"/>
        <v>0</v>
      </c>
      <c r="EC219" s="48">
        <f t="shared" si="2563"/>
        <v>0</v>
      </c>
      <c r="ED219" s="62">
        <f t="shared" si="2564"/>
        <v>0</v>
      </c>
      <c r="EE219" s="62">
        <f t="shared" si="2565"/>
        <v>0</v>
      </c>
      <c r="EF219" s="48">
        <f t="shared" si="2566"/>
        <v>0</v>
      </c>
      <c r="EG219" s="62">
        <f t="shared" si="2567"/>
        <v>0</v>
      </c>
      <c r="EH219" s="62">
        <f t="shared" si="2568"/>
        <v>0</v>
      </c>
      <c r="EI219" s="48">
        <f t="shared" si="2569"/>
        <v>0</v>
      </c>
      <c r="EJ219" s="62">
        <f t="shared" si="2570"/>
        <v>0</v>
      </c>
      <c r="EK219" s="62">
        <f t="shared" si="2571"/>
        <v>0</v>
      </c>
      <c r="EL219" s="48">
        <f t="shared" si="2572"/>
        <v>0</v>
      </c>
      <c r="EM219" s="62">
        <f t="shared" si="2573"/>
        <v>0</v>
      </c>
      <c r="EN219" s="62">
        <f t="shared" si="2574"/>
        <v>0</v>
      </c>
      <c r="EO219" s="48">
        <f t="shared" si="2575"/>
        <v>0</v>
      </c>
      <c r="EP219" s="62">
        <f t="shared" si="2576"/>
        <v>0</v>
      </c>
      <c r="EQ219" s="62">
        <f t="shared" si="2576"/>
        <v>0</v>
      </c>
      <c r="ER219" s="62">
        <f t="shared" si="2576"/>
        <v>0</v>
      </c>
      <c r="ES219" s="62">
        <f t="shared" si="2577"/>
        <v>0</v>
      </c>
      <c r="ET219" s="62">
        <f t="shared" si="2577"/>
        <v>0</v>
      </c>
      <c r="EU219" s="62">
        <f t="shared" si="2577"/>
        <v>0</v>
      </c>
      <c r="EV219" s="31" t="s">
        <v>192</v>
      </c>
      <c r="EW219" s="103">
        <v>0</v>
      </c>
      <c r="EX219" s="31">
        <f>EZ219</f>
        <v>1000</v>
      </c>
      <c r="EY219" s="31">
        <f>FA219</f>
        <v>1.5</v>
      </c>
      <c r="EZ219" s="31">
        <v>1000</v>
      </c>
      <c r="FA219" s="31">
        <v>1.5</v>
      </c>
      <c r="FB219" s="119"/>
      <c r="FC219" s="119"/>
      <c r="FE219" s="137">
        <v>162.84</v>
      </c>
      <c r="FF219" s="137">
        <v>162.84</v>
      </c>
      <c r="FG219" s="137">
        <v>162.84</v>
      </c>
      <c r="FH219" s="106">
        <v>162.84</v>
      </c>
      <c r="FI219" s="107" t="b">
        <f t="shared" si="2578"/>
        <v>1</v>
      </c>
      <c r="FJ219" s="34"/>
      <c r="FK219" s="104" t="s">
        <v>562</v>
      </c>
      <c r="FL219" s="104" t="s">
        <v>624</v>
      </c>
      <c r="FM219" s="104" t="s">
        <v>625</v>
      </c>
      <c r="FN219" s="104">
        <v>0</v>
      </c>
      <c r="FO219" s="104">
        <v>0</v>
      </c>
      <c r="FP219" s="104"/>
      <c r="FQ219" s="104" t="s">
        <v>488</v>
      </c>
      <c r="FR219" s="103" t="b">
        <f t="shared" si="2336"/>
        <v>1</v>
      </c>
      <c r="FS219" s="103" t="b">
        <f t="shared" si="2337"/>
        <v>1</v>
      </c>
      <c r="FT219" s="103" t="b">
        <f t="shared" si="2338"/>
        <v>1</v>
      </c>
      <c r="FU219" s="103" t="b">
        <f t="shared" si="2339"/>
        <v>0</v>
      </c>
      <c r="FV219" s="103" t="b">
        <f t="shared" si="2340"/>
        <v>1</v>
      </c>
      <c r="FW219" s="103"/>
      <c r="FX219" s="120" t="b">
        <f t="shared" si="2579"/>
        <v>1</v>
      </c>
      <c r="FY219" s="104" t="s">
        <v>368</v>
      </c>
      <c r="FZ219" s="104" t="b">
        <f t="shared" si="2580"/>
        <v>1</v>
      </c>
      <c r="GA219" s="104">
        <v>0</v>
      </c>
      <c r="GB219" s="104">
        <v>0</v>
      </c>
      <c r="GD219" s="104" t="s">
        <v>368</v>
      </c>
      <c r="GE219" s="104">
        <v>0</v>
      </c>
      <c r="GF219" s="104" t="e">
        <v>#N/A</v>
      </c>
      <c r="GG219" s="104">
        <v>0</v>
      </c>
      <c r="GH219" s="104" t="b">
        <f t="shared" si="2581"/>
        <v>1</v>
      </c>
      <c r="GI219" s="8" t="b">
        <f t="shared" si="2582"/>
        <v>0</v>
      </c>
      <c r="GJ219" s="31" t="s">
        <v>203</v>
      </c>
    </row>
    <row r="220" spans="1:192" ht="30" hidden="1" x14ac:dyDescent="0.25">
      <c r="A220" s="138">
        <v>127432</v>
      </c>
      <c r="B220" s="138">
        <v>127432</v>
      </c>
      <c r="C220" s="128" t="s">
        <v>368</v>
      </c>
      <c r="D220" s="130"/>
      <c r="E220" s="138" t="s">
        <v>626</v>
      </c>
      <c r="F220" s="124">
        <v>0</v>
      </c>
      <c r="G220" s="128"/>
      <c r="H220" s="138" t="s">
        <v>227</v>
      </c>
      <c r="I220" s="130" t="s">
        <v>538</v>
      </c>
      <c r="J220" s="138" t="s">
        <v>511</v>
      </c>
      <c r="K220" s="138"/>
      <c r="L220" s="130">
        <v>0</v>
      </c>
      <c r="M220" s="138"/>
      <c r="N220" s="125">
        <v>0</v>
      </c>
      <c r="O220" s="125">
        <v>0</v>
      </c>
      <c r="P220" s="125" t="str">
        <f t="shared" si="2529"/>
        <v>нет минмакс</v>
      </c>
      <c r="Q220" s="95">
        <v>69.300000011920929</v>
      </c>
      <c r="R220" s="95">
        <f t="shared" si="2530"/>
        <v>9340.2540016067032</v>
      </c>
      <c r="S220" s="114">
        <v>1524</v>
      </c>
      <c r="T220" s="114">
        <v>225689.16</v>
      </c>
      <c r="U220" s="131">
        <f t="shared" si="2531"/>
        <v>0</v>
      </c>
      <c r="V220" s="115">
        <f t="shared" si="2532"/>
        <v>453.29000854492188</v>
      </c>
      <c r="W220" s="115">
        <f t="shared" si="2533"/>
        <v>61094.427351684571</v>
      </c>
      <c r="X220" s="115">
        <f t="shared" si="2534"/>
        <v>0</v>
      </c>
      <c r="Y220" s="132"/>
      <c r="Z220" s="95">
        <v>453.29000854492188</v>
      </c>
      <c r="AA220" s="115">
        <v>0</v>
      </c>
      <c r="AB220" s="115">
        <v>0</v>
      </c>
      <c r="AC220" s="95">
        <v>0</v>
      </c>
      <c r="AD220" s="95">
        <v>0</v>
      </c>
      <c r="AE220" s="95">
        <f t="shared" si="2535"/>
        <v>0</v>
      </c>
      <c r="AF220" s="95">
        <f t="shared" si="2536"/>
        <v>0</v>
      </c>
      <c r="AG220" s="114">
        <v>0</v>
      </c>
      <c r="AH220" s="95">
        <f t="shared" si="2537"/>
        <v>453.29000854492188</v>
      </c>
      <c r="AI220" s="114">
        <f t="shared" si="2538"/>
        <v>61094.427351684571</v>
      </c>
      <c r="AJ220" s="114">
        <f t="shared" si="2539"/>
        <v>24</v>
      </c>
      <c r="AK220" s="114">
        <f t="shared" si="2583"/>
        <v>2646</v>
      </c>
      <c r="AL220" s="114">
        <f t="shared" si="2540"/>
        <v>4213</v>
      </c>
      <c r="AM220" s="114">
        <f t="shared" si="2541"/>
        <v>0</v>
      </c>
      <c r="AN220" s="133" t="str">
        <f t="shared" si="2542"/>
        <v>нет оборота</v>
      </c>
      <c r="AO220" s="133" t="str">
        <f t="shared" si="2543"/>
        <v>нет плана</v>
      </c>
      <c r="AP220" s="29" t="s">
        <v>185</v>
      </c>
      <c r="AQ220" s="134" t="s">
        <v>200</v>
      </c>
      <c r="AR220" s="115" t="s">
        <v>195</v>
      </c>
      <c r="AS220" s="134" t="s">
        <v>200</v>
      </c>
      <c r="AT220" s="115" t="s">
        <v>195</v>
      </c>
      <c r="AU220" s="138"/>
      <c r="AV220" s="97" t="str">
        <f t="shared" si="2544"/>
        <v>Нет планов</v>
      </c>
      <c r="AW220" s="126">
        <f t="shared" si="2545"/>
        <v>61094.427351684571</v>
      </c>
      <c r="AX220" s="138"/>
      <c r="AY220" s="115">
        <f t="shared" si="2546"/>
        <v>0</v>
      </c>
      <c r="AZ220" s="130" t="s">
        <v>439</v>
      </c>
      <c r="BA220" s="26" t="s">
        <v>196</v>
      </c>
      <c r="BB220" s="26" t="s">
        <v>606</v>
      </c>
      <c r="BC220" s="140" t="s">
        <v>187</v>
      </c>
      <c r="BD220" s="139" t="s">
        <v>187</v>
      </c>
      <c r="BE220" s="29">
        <v>0</v>
      </c>
      <c r="BF220" s="32">
        <f t="shared" si="2547"/>
        <v>0</v>
      </c>
      <c r="BG220" s="32">
        <v>0</v>
      </c>
      <c r="BH220" s="32">
        <f t="shared" si="2548"/>
        <v>0</v>
      </c>
      <c r="BI220" s="99">
        <v>0</v>
      </c>
      <c r="BJ220" s="130" t="s">
        <v>187</v>
      </c>
      <c r="BK220" s="95">
        <v>0</v>
      </c>
      <c r="BL220" s="95">
        <v>0</v>
      </c>
      <c r="BM220" s="95">
        <v>0</v>
      </c>
      <c r="BN220" s="95">
        <v>0</v>
      </c>
      <c r="BO220" s="95">
        <v>0</v>
      </c>
      <c r="BP220" s="95">
        <v>0</v>
      </c>
      <c r="BQ220" s="133">
        <f t="shared" si="2549"/>
        <v>0</v>
      </c>
      <c r="BR220" s="95">
        <f t="shared" si="2550"/>
        <v>453.29000854492188</v>
      </c>
      <c r="BS220" s="133">
        <f t="shared" si="2551"/>
        <v>453.29000854492188</v>
      </c>
      <c r="BT220" s="133">
        <f t="shared" si="2551"/>
        <v>453.29000854492188</v>
      </c>
      <c r="BU220" s="133">
        <f t="shared" si="2551"/>
        <v>453.29000854492188</v>
      </c>
      <c r="BV220" s="133">
        <f t="shared" si="2551"/>
        <v>453.29000854492188</v>
      </c>
      <c r="BW220" s="133">
        <f t="shared" si="2551"/>
        <v>453.29000854492188</v>
      </c>
      <c r="BX220" s="133">
        <f t="shared" si="2552"/>
        <v>453.29000854492188</v>
      </c>
      <c r="BY220" s="133">
        <f t="shared" si="2552"/>
        <v>453.29000854492188</v>
      </c>
      <c r="BZ220" s="133">
        <f t="shared" si="2552"/>
        <v>453.29000854492188</v>
      </c>
      <c r="CA220" s="133">
        <f t="shared" si="2552"/>
        <v>453.29000854492188</v>
      </c>
      <c r="CB220" s="133">
        <f t="shared" si="2552"/>
        <v>453.29000854492188</v>
      </c>
      <c r="CC220" s="133">
        <f t="shared" si="2552"/>
        <v>453.29000854492188</v>
      </c>
      <c r="CD220" s="133">
        <f t="shared" si="2552"/>
        <v>453.29000854492188</v>
      </c>
      <c r="CE220" s="133">
        <f t="shared" si="2552"/>
        <v>453.29000854492188</v>
      </c>
      <c r="CF220" s="133">
        <f t="shared" si="2552"/>
        <v>453.29000854492188</v>
      </c>
      <c r="CG220" s="133">
        <f t="shared" si="2552"/>
        <v>453.29000854492188</v>
      </c>
      <c r="CH220" s="133">
        <f t="shared" si="2552"/>
        <v>453.29000854492188</v>
      </c>
      <c r="CI220" s="133">
        <f t="shared" si="2552"/>
        <v>453.29000854492188</v>
      </c>
      <c r="CJ220" s="133">
        <f t="shared" si="2552"/>
        <v>453.29000854492188</v>
      </c>
      <c r="CK220" s="133">
        <f t="shared" si="2552"/>
        <v>453.29000854492188</v>
      </c>
      <c r="CL220" s="133">
        <f t="shared" si="2552"/>
        <v>453.29000854492188</v>
      </c>
      <c r="CM220" s="133">
        <f t="shared" si="2552"/>
        <v>453.29000854492188</v>
      </c>
      <c r="CN220" s="133">
        <f t="shared" si="2552"/>
        <v>453.29000854492188</v>
      </c>
      <c r="CO220" s="133">
        <f t="shared" si="2552"/>
        <v>453.29000854492188</v>
      </c>
      <c r="CP220" s="100">
        <v>65</v>
      </c>
      <c r="CQ220" s="100">
        <v>0</v>
      </c>
      <c r="CR220" s="100">
        <v>1502</v>
      </c>
      <c r="CS220" s="100">
        <v>260</v>
      </c>
      <c r="CT220" s="100">
        <v>2362</v>
      </c>
      <c r="CU220" s="100">
        <v>24</v>
      </c>
      <c r="CV220" s="121">
        <f t="shared" si="2553"/>
        <v>842.6</v>
      </c>
      <c r="CW220" t="s">
        <v>187</v>
      </c>
      <c r="CX220" t="s">
        <v>187</v>
      </c>
      <c r="CY220" s="4">
        <v>0</v>
      </c>
      <c r="CZ220" s="4">
        <v>0</v>
      </c>
      <c r="DA220" s="136">
        <f t="shared" si="2524"/>
        <v>0</v>
      </c>
      <c r="DB220" s="4">
        <f t="shared" si="2525"/>
        <v>0</v>
      </c>
      <c r="DC220" s="4">
        <f t="shared" si="2526"/>
        <v>0</v>
      </c>
      <c r="DD220" s="136">
        <f t="shared" si="2527"/>
        <v>0</v>
      </c>
      <c r="DE220" s="31">
        <v>0</v>
      </c>
      <c r="DG220" s="31">
        <v>0</v>
      </c>
      <c r="DH220" s="48">
        <f t="shared" si="2554"/>
        <v>0</v>
      </c>
      <c r="DI220" s="62">
        <v>1653.8150000000001</v>
      </c>
      <c r="DJ220" s="62">
        <v>241821.12699999998</v>
      </c>
      <c r="DK220" s="48">
        <f t="shared" si="2555"/>
        <v>0</v>
      </c>
      <c r="DL220" s="62">
        <v>0</v>
      </c>
      <c r="DM220" s="62">
        <v>0</v>
      </c>
      <c r="DN220" s="62">
        <v>1625.7910000000002</v>
      </c>
      <c r="DO220" s="62">
        <v>238589.32400000002</v>
      </c>
      <c r="DP220" s="48">
        <f t="shared" si="2556"/>
        <v>0</v>
      </c>
      <c r="DQ220" s="62">
        <v>1501.5</v>
      </c>
      <c r="DR220" s="62">
        <v>219616.68999999997</v>
      </c>
      <c r="DS220" s="62">
        <v>1696.357</v>
      </c>
      <c r="DT220" s="62">
        <v>249566.27799999999</v>
      </c>
      <c r="DU220" s="48">
        <f t="shared" si="2557"/>
        <v>0</v>
      </c>
      <c r="DV220" s="62">
        <v>260.34100000000001</v>
      </c>
      <c r="DW220" s="62">
        <v>38301.096183419526</v>
      </c>
      <c r="DX220" s="62">
        <f t="shared" si="2558"/>
        <v>0</v>
      </c>
      <c r="DY220" s="62">
        <f t="shared" si="2559"/>
        <v>0</v>
      </c>
      <c r="DZ220" s="48">
        <f t="shared" si="2560"/>
        <v>0</v>
      </c>
      <c r="EA220" s="62">
        <f t="shared" si="2561"/>
        <v>0</v>
      </c>
      <c r="EB220" s="62">
        <f t="shared" si="2562"/>
        <v>0</v>
      </c>
      <c r="EC220" s="48">
        <f t="shared" si="2563"/>
        <v>0</v>
      </c>
      <c r="ED220" s="62">
        <f t="shared" si="2564"/>
        <v>0</v>
      </c>
      <c r="EE220" s="62">
        <f t="shared" si="2565"/>
        <v>0</v>
      </c>
      <c r="EF220" s="48">
        <f t="shared" si="2566"/>
        <v>0</v>
      </c>
      <c r="EG220" s="62">
        <f t="shared" si="2567"/>
        <v>0</v>
      </c>
      <c r="EH220" s="62">
        <f t="shared" si="2568"/>
        <v>0</v>
      </c>
      <c r="EI220" s="48">
        <f t="shared" si="2569"/>
        <v>0</v>
      </c>
      <c r="EJ220" s="62">
        <f t="shared" si="2570"/>
        <v>0</v>
      </c>
      <c r="EK220" s="62">
        <f t="shared" si="2571"/>
        <v>0</v>
      </c>
      <c r="EL220" s="48">
        <f t="shared" si="2572"/>
        <v>0</v>
      </c>
      <c r="EM220" s="62">
        <f t="shared" si="2573"/>
        <v>0</v>
      </c>
      <c r="EN220" s="62">
        <f t="shared" si="2574"/>
        <v>0</v>
      </c>
      <c r="EO220" s="48">
        <f t="shared" si="2575"/>
        <v>0</v>
      </c>
      <c r="EP220" s="62">
        <f t="shared" si="2576"/>
        <v>0</v>
      </c>
      <c r="EQ220" s="62">
        <f t="shared" si="2576"/>
        <v>0</v>
      </c>
      <c r="ER220" s="62">
        <f t="shared" si="2576"/>
        <v>0</v>
      </c>
      <c r="ES220" s="62">
        <f t="shared" si="2577"/>
        <v>0</v>
      </c>
      <c r="ET220" s="62">
        <f t="shared" si="2577"/>
        <v>0</v>
      </c>
      <c r="EU220" s="62">
        <f t="shared" si="2577"/>
        <v>0</v>
      </c>
      <c r="EV220" t="s">
        <v>192</v>
      </c>
      <c r="EW220" s="103">
        <v>0</v>
      </c>
      <c r="EX220" s="31" t="s">
        <v>187</v>
      </c>
      <c r="EY220" s="31" t="e">
        <v>#REF!</v>
      </c>
      <c r="FA220" s="31"/>
      <c r="FB220" s="119"/>
      <c r="FC220" s="119"/>
      <c r="FE220" s="137">
        <v>146.68</v>
      </c>
      <c r="FF220" s="137">
        <v>148.09</v>
      </c>
      <c r="FG220" s="137">
        <v>147.83000000000001</v>
      </c>
      <c r="FH220" s="106">
        <v>134.78</v>
      </c>
      <c r="FI220" s="107" t="b">
        <f t="shared" si="2578"/>
        <v>0</v>
      </c>
      <c r="FJ220" s="34"/>
      <c r="FK220" s="104" t="s">
        <v>196</v>
      </c>
      <c r="FL220" s="104" t="s">
        <v>606</v>
      </c>
      <c r="FM220" s="104" t="s">
        <v>187</v>
      </c>
      <c r="FN220" s="104" t="s">
        <v>187</v>
      </c>
      <c r="FO220" s="104">
        <v>0</v>
      </c>
      <c r="FP220" s="104"/>
      <c r="FQ220" s="104">
        <v>0</v>
      </c>
      <c r="FR220" s="120" t="b">
        <f t="shared" si="2336"/>
        <v>1</v>
      </c>
      <c r="FS220" s="120" t="b">
        <f t="shared" si="2337"/>
        <v>1</v>
      </c>
      <c r="FT220" s="120" t="b">
        <f t="shared" si="2338"/>
        <v>1</v>
      </c>
      <c r="FU220" s="120" t="b">
        <f t="shared" si="2339"/>
        <v>1</v>
      </c>
      <c r="FV220" s="120" t="b">
        <f t="shared" si="2340"/>
        <v>1</v>
      </c>
      <c r="FW220" s="120"/>
      <c r="FX220" s="120" t="b">
        <f t="shared" si="2579"/>
        <v>1</v>
      </c>
      <c r="FY220" s="104" t="s">
        <v>368</v>
      </c>
      <c r="FZ220" s="104" t="b">
        <f t="shared" si="2580"/>
        <v>1</v>
      </c>
      <c r="GA220" s="120">
        <v>0</v>
      </c>
      <c r="GB220" s="120">
        <v>0</v>
      </c>
      <c r="GC220" s="8"/>
      <c r="GD220" s="104" t="s">
        <v>368</v>
      </c>
      <c r="GE220" s="104">
        <v>0</v>
      </c>
      <c r="GF220" s="104" t="e">
        <v>#N/A</v>
      </c>
      <c r="GG220" s="104">
        <v>0</v>
      </c>
      <c r="GH220" s="120" t="b">
        <f t="shared" si="2581"/>
        <v>1</v>
      </c>
      <c r="GI220" s="8" t="b">
        <f t="shared" si="2582"/>
        <v>0</v>
      </c>
      <c r="GJ220" s="31" t="s">
        <v>203</v>
      </c>
    </row>
    <row r="221" spans="1:192" ht="30" hidden="1" x14ac:dyDescent="0.25">
      <c r="A221" s="138">
        <v>152041</v>
      </c>
      <c r="B221" s="138">
        <v>152041</v>
      </c>
      <c r="C221" s="128" t="s">
        <v>368</v>
      </c>
      <c r="D221" s="130"/>
      <c r="E221" s="138" t="s">
        <v>627</v>
      </c>
      <c r="F221" s="124">
        <v>0</v>
      </c>
      <c r="G221" s="128"/>
      <c r="H221" s="138" t="s">
        <v>227</v>
      </c>
      <c r="I221" s="130" t="s">
        <v>538</v>
      </c>
      <c r="J221" s="138" t="s">
        <v>511</v>
      </c>
      <c r="K221" s="138"/>
      <c r="L221" s="130">
        <v>0</v>
      </c>
      <c r="M221" s="138"/>
      <c r="N221" s="125">
        <v>0</v>
      </c>
      <c r="O221" s="125">
        <v>0</v>
      </c>
      <c r="P221" s="125" t="str">
        <f t="shared" si="2529"/>
        <v>нет минмакс</v>
      </c>
      <c r="Q221" s="95">
        <v>1621</v>
      </c>
      <c r="R221" s="95">
        <f t="shared" si="2530"/>
        <v>253313.67</v>
      </c>
      <c r="S221" s="114">
        <v>1416</v>
      </c>
      <c r="T221" s="114">
        <v>220173.84000000003</v>
      </c>
      <c r="U221" s="131">
        <f t="shared" si="2531"/>
        <v>0</v>
      </c>
      <c r="V221" s="115">
        <f t="shared" si="2532"/>
        <v>1969.5180053710938</v>
      </c>
      <c r="W221" s="115">
        <f t="shared" si="2533"/>
        <v>307776.57869934087</v>
      </c>
      <c r="X221" s="115">
        <f t="shared" si="2534"/>
        <v>0</v>
      </c>
      <c r="Y221" s="132"/>
      <c r="Z221" s="95">
        <v>1969.5180053710938</v>
      </c>
      <c r="AA221" s="115">
        <v>0</v>
      </c>
      <c r="AB221" s="115">
        <v>0</v>
      </c>
      <c r="AC221" s="95">
        <v>0</v>
      </c>
      <c r="AD221" s="95">
        <v>0</v>
      </c>
      <c r="AE221" s="95">
        <f t="shared" si="2535"/>
        <v>0</v>
      </c>
      <c r="AF221" s="95">
        <f t="shared" si="2536"/>
        <v>0</v>
      </c>
      <c r="AG221" s="114">
        <v>0</v>
      </c>
      <c r="AH221" s="95">
        <f t="shared" si="2537"/>
        <v>1969.5180053710938</v>
      </c>
      <c r="AI221" s="114">
        <f t="shared" si="2538"/>
        <v>307776.57869934087</v>
      </c>
      <c r="AJ221" s="114">
        <f t="shared" si="2539"/>
        <v>305</v>
      </c>
      <c r="AK221" s="114">
        <f t="shared" si="2583"/>
        <v>701</v>
      </c>
      <c r="AL221" s="114">
        <f t="shared" si="2540"/>
        <v>727</v>
      </c>
      <c r="AM221" s="114">
        <f t="shared" si="2541"/>
        <v>0</v>
      </c>
      <c r="AN221" s="133" t="str">
        <f t="shared" si="2542"/>
        <v>нет оборота</v>
      </c>
      <c r="AO221" s="133" t="str">
        <f t="shared" si="2543"/>
        <v>нет плана</v>
      </c>
      <c r="AP221" s="139" t="s">
        <v>195</v>
      </c>
      <c r="AQ221" s="134" t="s">
        <v>200</v>
      </c>
      <c r="AR221" s="138" t="s">
        <v>195</v>
      </c>
      <c r="AS221" s="134" t="s">
        <v>200</v>
      </c>
      <c r="AT221" s="115" t="s">
        <v>195</v>
      </c>
      <c r="AU221" s="138"/>
      <c r="AV221" s="97" t="str">
        <f t="shared" si="2544"/>
        <v>Нет планов</v>
      </c>
      <c r="AW221" s="126">
        <f t="shared" si="2545"/>
        <v>307776.57869934087</v>
      </c>
      <c r="AX221" s="138"/>
      <c r="AY221" s="115">
        <f t="shared" si="2546"/>
        <v>0</v>
      </c>
      <c r="AZ221" s="130" t="s">
        <v>439</v>
      </c>
      <c r="BA221" s="26" t="s">
        <v>196</v>
      </c>
      <c r="BB221" s="26" t="s">
        <v>606</v>
      </c>
      <c r="BC221" s="27" t="s">
        <v>187</v>
      </c>
      <c r="BD221" s="139" t="s">
        <v>187</v>
      </c>
      <c r="BE221" s="29">
        <v>0</v>
      </c>
      <c r="BF221" s="32">
        <f t="shared" si="2547"/>
        <v>0</v>
      </c>
      <c r="BG221" s="32">
        <v>0</v>
      </c>
      <c r="BH221" s="32">
        <f t="shared" si="2548"/>
        <v>0</v>
      </c>
      <c r="BI221" s="99">
        <v>0</v>
      </c>
      <c r="BJ221" s="130" t="s">
        <v>187</v>
      </c>
      <c r="BK221" s="95">
        <v>0</v>
      </c>
      <c r="BL221" s="95">
        <v>0</v>
      </c>
      <c r="BM221" s="95">
        <v>0</v>
      </c>
      <c r="BN221" s="95">
        <v>0</v>
      </c>
      <c r="BO221" s="95">
        <v>0</v>
      </c>
      <c r="BP221" s="95">
        <v>0</v>
      </c>
      <c r="BQ221" s="133">
        <f t="shared" si="2549"/>
        <v>0</v>
      </c>
      <c r="BR221" s="95">
        <f t="shared" si="2550"/>
        <v>1969.5180053710938</v>
      </c>
      <c r="BS221" s="133">
        <f t="shared" si="2551"/>
        <v>1969.5180053710938</v>
      </c>
      <c r="BT221" s="133">
        <f t="shared" si="2551"/>
        <v>1969.5180053710938</v>
      </c>
      <c r="BU221" s="133">
        <f t="shared" si="2551"/>
        <v>1969.5180053710938</v>
      </c>
      <c r="BV221" s="133">
        <f t="shared" si="2551"/>
        <v>1969.5180053710938</v>
      </c>
      <c r="BW221" s="133">
        <f t="shared" si="2551"/>
        <v>1969.5180053710938</v>
      </c>
      <c r="BX221" s="133">
        <f t="shared" ref="BX221:CO222" si="2584">BW221-$BQ221</f>
        <v>1969.5180053710938</v>
      </c>
      <c r="BY221" s="133">
        <f t="shared" si="2584"/>
        <v>1969.5180053710938</v>
      </c>
      <c r="BZ221" s="133">
        <f t="shared" si="2584"/>
        <v>1969.5180053710938</v>
      </c>
      <c r="CA221" s="133">
        <f t="shared" si="2584"/>
        <v>1969.5180053710938</v>
      </c>
      <c r="CB221" s="133">
        <f t="shared" si="2584"/>
        <v>1969.5180053710938</v>
      </c>
      <c r="CC221" s="133">
        <f t="shared" si="2584"/>
        <v>1969.5180053710938</v>
      </c>
      <c r="CD221" s="133">
        <f t="shared" si="2584"/>
        <v>1969.5180053710938</v>
      </c>
      <c r="CE221" s="133">
        <f t="shared" si="2584"/>
        <v>1969.5180053710938</v>
      </c>
      <c r="CF221" s="133">
        <f t="shared" si="2584"/>
        <v>1969.5180053710938</v>
      </c>
      <c r="CG221" s="133">
        <f t="shared" si="2584"/>
        <v>1969.5180053710938</v>
      </c>
      <c r="CH221" s="133">
        <f t="shared" si="2584"/>
        <v>1969.5180053710938</v>
      </c>
      <c r="CI221" s="133">
        <f t="shared" si="2584"/>
        <v>1969.5180053710938</v>
      </c>
      <c r="CJ221" s="133">
        <f t="shared" si="2584"/>
        <v>1969.5180053710938</v>
      </c>
      <c r="CK221" s="133">
        <f t="shared" si="2584"/>
        <v>1969.5180053710938</v>
      </c>
      <c r="CL221" s="133">
        <f t="shared" si="2584"/>
        <v>1969.5180053710938</v>
      </c>
      <c r="CM221" s="133">
        <f t="shared" si="2584"/>
        <v>1969.5180053710938</v>
      </c>
      <c r="CN221" s="133">
        <f t="shared" si="2584"/>
        <v>1969.5180053710938</v>
      </c>
      <c r="CO221" s="133">
        <f t="shared" si="2584"/>
        <v>1969.5180053710938</v>
      </c>
      <c r="CP221" s="100">
        <v>0</v>
      </c>
      <c r="CQ221" s="100">
        <v>26</v>
      </c>
      <c r="CR221" s="100">
        <v>0</v>
      </c>
      <c r="CS221" s="100">
        <v>396</v>
      </c>
      <c r="CT221" s="100">
        <v>0</v>
      </c>
      <c r="CU221" s="100">
        <v>305</v>
      </c>
      <c r="CV221" s="121">
        <f t="shared" si="2553"/>
        <v>242.33333333333334</v>
      </c>
      <c r="CW221" t="s">
        <v>187</v>
      </c>
      <c r="CX221" t="s">
        <v>187</v>
      </c>
      <c r="CY221" s="4">
        <v>0</v>
      </c>
      <c r="CZ221" s="4">
        <v>0</v>
      </c>
      <c r="DA221" s="136">
        <f t="shared" si="2524"/>
        <v>0</v>
      </c>
      <c r="DB221" s="4">
        <f t="shared" si="2525"/>
        <v>0</v>
      </c>
      <c r="DC221" s="4">
        <f t="shared" si="2526"/>
        <v>0</v>
      </c>
      <c r="DD221" s="136">
        <f t="shared" si="2527"/>
        <v>0</v>
      </c>
      <c r="DE221" s="31">
        <v>0</v>
      </c>
      <c r="DG221" s="31">
        <v>0</v>
      </c>
      <c r="DH221" s="48">
        <f t="shared" si="2554"/>
        <v>0</v>
      </c>
      <c r="DI221" s="62">
        <v>423.15899999999999</v>
      </c>
      <c r="DJ221" s="62">
        <v>60825.250999999997</v>
      </c>
      <c r="DK221" s="48">
        <f t="shared" si="2555"/>
        <v>0</v>
      </c>
      <c r="DL221" s="62">
        <v>26.423999999999999</v>
      </c>
      <c r="DM221" s="62">
        <v>3783.7668340024552</v>
      </c>
      <c r="DN221" s="62">
        <v>1391.518</v>
      </c>
      <c r="DO221" s="62">
        <v>216913.821</v>
      </c>
      <c r="DP221" s="48">
        <f t="shared" si="2556"/>
        <v>0</v>
      </c>
      <c r="DQ221" s="62">
        <v>0</v>
      </c>
      <c r="DR221" s="62">
        <v>0</v>
      </c>
      <c r="DS221" s="62">
        <v>1528.11</v>
      </c>
      <c r="DT221" s="62">
        <v>237641.99</v>
      </c>
      <c r="DU221" s="48">
        <f t="shared" si="2557"/>
        <v>0</v>
      </c>
      <c r="DV221" s="62">
        <v>395.786</v>
      </c>
      <c r="DW221" s="62">
        <v>61550.140012530166</v>
      </c>
      <c r="DX221" s="62">
        <f t="shared" si="2558"/>
        <v>0</v>
      </c>
      <c r="DY221" s="62">
        <f t="shared" si="2559"/>
        <v>0</v>
      </c>
      <c r="DZ221" s="48">
        <f t="shared" si="2560"/>
        <v>0</v>
      </c>
      <c r="EA221" s="62">
        <f t="shared" si="2561"/>
        <v>0</v>
      </c>
      <c r="EB221" s="62">
        <f t="shared" si="2562"/>
        <v>0</v>
      </c>
      <c r="EC221" s="48">
        <f t="shared" si="2563"/>
        <v>0</v>
      </c>
      <c r="ED221" s="62">
        <f t="shared" si="2564"/>
        <v>0</v>
      </c>
      <c r="EE221" s="62">
        <f t="shared" si="2565"/>
        <v>0</v>
      </c>
      <c r="EF221" s="48">
        <f t="shared" si="2566"/>
        <v>0</v>
      </c>
      <c r="EG221" s="62">
        <f t="shared" si="2567"/>
        <v>0</v>
      </c>
      <c r="EH221" s="62">
        <f t="shared" si="2568"/>
        <v>0</v>
      </c>
      <c r="EI221" s="48">
        <f t="shared" si="2569"/>
        <v>0</v>
      </c>
      <c r="EJ221" s="62">
        <f t="shared" si="2570"/>
        <v>0</v>
      </c>
      <c r="EK221" s="62">
        <f t="shared" si="2571"/>
        <v>0</v>
      </c>
      <c r="EL221" s="48">
        <f t="shared" si="2572"/>
        <v>0</v>
      </c>
      <c r="EM221" s="62">
        <f t="shared" si="2573"/>
        <v>0</v>
      </c>
      <c r="EN221" s="62">
        <f t="shared" si="2574"/>
        <v>0</v>
      </c>
      <c r="EO221" s="48">
        <f t="shared" si="2575"/>
        <v>0</v>
      </c>
      <c r="EP221" s="62">
        <f t="shared" si="2576"/>
        <v>0</v>
      </c>
      <c r="EQ221" s="62">
        <f t="shared" si="2576"/>
        <v>0</v>
      </c>
      <c r="ER221" s="62">
        <f t="shared" si="2576"/>
        <v>0</v>
      </c>
      <c r="ES221" s="62">
        <f t="shared" si="2577"/>
        <v>0</v>
      </c>
      <c r="ET221" s="62">
        <f t="shared" si="2577"/>
        <v>0</v>
      </c>
      <c r="EU221" s="62">
        <f t="shared" si="2577"/>
        <v>0</v>
      </c>
      <c r="EV221" t="s">
        <v>192</v>
      </c>
      <c r="EW221" s="103">
        <v>0</v>
      </c>
      <c r="EX221" s="31" t="s">
        <v>187</v>
      </c>
      <c r="EY221" s="31" t="e">
        <v>#REF!</v>
      </c>
      <c r="FA221" s="31"/>
      <c r="FB221" s="119"/>
      <c r="FC221" s="119"/>
      <c r="FE221" s="137">
        <v>156.71</v>
      </c>
      <c r="FF221" s="137">
        <v>155.49</v>
      </c>
      <c r="FG221" s="137">
        <v>156.25</v>
      </c>
      <c r="FH221" s="106">
        <v>156.27000000000001</v>
      </c>
      <c r="FI221" s="107" t="b">
        <f t="shared" si="2578"/>
        <v>1</v>
      </c>
      <c r="FJ221" s="34"/>
      <c r="FK221" s="104" t="s">
        <v>196</v>
      </c>
      <c r="FL221" s="104" t="s">
        <v>606</v>
      </c>
      <c r="FM221" s="104" t="s">
        <v>187</v>
      </c>
      <c r="FN221" s="104" t="s">
        <v>187</v>
      </c>
      <c r="FO221" s="104">
        <v>0</v>
      </c>
      <c r="FP221" s="104"/>
      <c r="FQ221" s="104">
        <v>0</v>
      </c>
      <c r="FR221" s="120" t="b">
        <f t="shared" si="2336"/>
        <v>1</v>
      </c>
      <c r="FS221" s="120" t="b">
        <f t="shared" si="2337"/>
        <v>1</v>
      </c>
      <c r="FT221" s="120" t="b">
        <f t="shared" si="2338"/>
        <v>1</v>
      </c>
      <c r="FU221" s="120" t="b">
        <f t="shared" si="2339"/>
        <v>1</v>
      </c>
      <c r="FV221" s="120" t="b">
        <f t="shared" si="2340"/>
        <v>1</v>
      </c>
      <c r="FW221" s="120"/>
      <c r="FX221" s="120" t="b">
        <f t="shared" si="2579"/>
        <v>1</v>
      </c>
      <c r="FY221" s="104" t="s">
        <v>368</v>
      </c>
      <c r="FZ221" s="104" t="b">
        <f t="shared" si="2580"/>
        <v>1</v>
      </c>
      <c r="GA221" s="120">
        <v>0</v>
      </c>
      <c r="GB221" s="120">
        <v>0</v>
      </c>
      <c r="GC221" s="8"/>
      <c r="GD221" s="104" t="s">
        <v>368</v>
      </c>
      <c r="GE221" s="104">
        <v>0</v>
      </c>
      <c r="GF221" s="104" t="e">
        <v>#N/A</v>
      </c>
      <c r="GG221" s="104">
        <v>0</v>
      </c>
      <c r="GH221" s="120" t="b">
        <f t="shared" si="2581"/>
        <v>1</v>
      </c>
      <c r="GI221" s="8" t="b">
        <f t="shared" si="2582"/>
        <v>0</v>
      </c>
      <c r="GJ221" s="31" t="s">
        <v>203</v>
      </c>
    </row>
    <row r="222" spans="1:192" hidden="1" x14ac:dyDescent="0.25">
      <c r="A222" s="138">
        <v>101134</v>
      </c>
      <c r="B222" s="138">
        <v>101134</v>
      </c>
      <c r="C222" s="128" t="s">
        <v>368</v>
      </c>
      <c r="D222" s="130"/>
      <c r="E222" s="138" t="s">
        <v>628</v>
      </c>
      <c r="F222" s="124">
        <v>0</v>
      </c>
      <c r="G222" s="128"/>
      <c r="H222" s="138" t="s">
        <v>227</v>
      </c>
      <c r="I222" s="130" t="s">
        <v>319</v>
      </c>
      <c r="J222" s="138" t="s">
        <v>259</v>
      </c>
      <c r="K222" s="138"/>
      <c r="L222" s="130">
        <v>0</v>
      </c>
      <c r="M222" s="138"/>
      <c r="N222" s="125">
        <v>0</v>
      </c>
      <c r="O222" s="125">
        <v>0</v>
      </c>
      <c r="P222" s="125" t="str">
        <f t="shared" si="2529"/>
        <v>нет минмакс</v>
      </c>
      <c r="Q222" s="95">
        <v>150386</v>
      </c>
      <c r="R222" s="95">
        <f t="shared" si="2530"/>
        <v>124820.37999999999</v>
      </c>
      <c r="S222" s="114">
        <v>259604</v>
      </c>
      <c r="T222" s="114">
        <v>218067.36</v>
      </c>
      <c r="U222" s="131">
        <f t="shared" si="2531"/>
        <v>10</v>
      </c>
      <c r="V222" s="115">
        <f t="shared" si="2532"/>
        <v>1079331</v>
      </c>
      <c r="W222" s="115">
        <f t="shared" si="2533"/>
        <v>895844.73</v>
      </c>
      <c r="X222" s="115">
        <f t="shared" si="2534"/>
        <v>39</v>
      </c>
      <c r="Y222" s="132"/>
      <c r="Z222" s="95">
        <v>1079331</v>
      </c>
      <c r="AA222" s="115">
        <v>0</v>
      </c>
      <c r="AB222" s="115">
        <v>0</v>
      </c>
      <c r="AC222" s="95">
        <v>0</v>
      </c>
      <c r="AD222" s="95">
        <v>0</v>
      </c>
      <c r="AE222" s="95">
        <f t="shared" si="2535"/>
        <v>0</v>
      </c>
      <c r="AF222" s="95">
        <f t="shared" si="2536"/>
        <v>0</v>
      </c>
      <c r="AG222" s="114">
        <v>0</v>
      </c>
      <c r="AH222" s="95">
        <f t="shared" si="2537"/>
        <v>1079331</v>
      </c>
      <c r="AI222" s="114">
        <f t="shared" si="2538"/>
        <v>895844.73</v>
      </c>
      <c r="AJ222" s="114">
        <f t="shared" si="2539"/>
        <v>245814</v>
      </c>
      <c r="AK222" s="114">
        <f t="shared" si="2583"/>
        <v>704751</v>
      </c>
      <c r="AL222" s="114">
        <f t="shared" si="2540"/>
        <v>1127005</v>
      </c>
      <c r="AM222" s="114">
        <f t="shared" si="2541"/>
        <v>1547032</v>
      </c>
      <c r="AN222" s="133">
        <f t="shared" si="2542"/>
        <v>30.205399759022441</v>
      </c>
      <c r="AO222" s="133" t="str">
        <f t="shared" si="2543"/>
        <v>&gt; 30 дней (до 60)</v>
      </c>
      <c r="AP222" s="139" t="s">
        <v>185</v>
      </c>
      <c r="AQ222" s="134" t="s">
        <v>190</v>
      </c>
      <c r="AR222" s="138" t="s">
        <v>185</v>
      </c>
      <c r="AS222" s="134" t="s">
        <v>190</v>
      </c>
      <c r="AT222" s="115" t="s">
        <v>185</v>
      </c>
      <c r="AU222" s="138"/>
      <c r="AV222" s="97" t="str">
        <f t="shared" si="2544"/>
        <v>0-04</v>
      </c>
      <c r="AW222" s="126">
        <f t="shared" si="2545"/>
        <v>0</v>
      </c>
      <c r="AX222" s="138"/>
      <c r="AY222" s="115">
        <f t="shared" si="2546"/>
        <v>0</v>
      </c>
      <c r="AZ222" s="130" t="s">
        <v>439</v>
      </c>
      <c r="BA222" s="129" t="s">
        <v>187</v>
      </c>
      <c r="BB222" s="129" t="s">
        <v>187</v>
      </c>
      <c r="BC222" s="140" t="s">
        <v>187</v>
      </c>
      <c r="BD222" s="139" t="s">
        <v>187</v>
      </c>
      <c r="BE222" s="29">
        <v>0</v>
      </c>
      <c r="BF222" s="32">
        <f t="shared" si="2547"/>
        <v>0</v>
      </c>
      <c r="BG222" s="32">
        <v>0</v>
      </c>
      <c r="BH222" s="32">
        <f t="shared" si="2548"/>
        <v>0</v>
      </c>
      <c r="BI222" s="99">
        <v>0</v>
      </c>
      <c r="BJ222" s="130" t="s">
        <v>187</v>
      </c>
      <c r="BK222" s="95">
        <v>196485</v>
      </c>
      <c r="BL222" s="95">
        <v>375191</v>
      </c>
      <c r="BM222" s="95">
        <v>282033</v>
      </c>
      <c r="BN222" s="95">
        <v>240759</v>
      </c>
      <c r="BO222" s="95">
        <v>251823</v>
      </c>
      <c r="BP222" s="95">
        <v>200741</v>
      </c>
      <c r="BQ222" s="133">
        <f t="shared" si="2549"/>
        <v>257838.66666666666</v>
      </c>
      <c r="BR222" s="95">
        <f t="shared" si="2550"/>
        <v>882846</v>
      </c>
      <c r="BS222" s="133">
        <f t="shared" si="2551"/>
        <v>507655</v>
      </c>
      <c r="BT222" s="133">
        <f t="shared" si="2551"/>
        <v>225622</v>
      </c>
      <c r="BU222" s="133">
        <f t="shared" si="2551"/>
        <v>-15137</v>
      </c>
      <c r="BV222" s="133">
        <f t="shared" si="2551"/>
        <v>-266960</v>
      </c>
      <c r="BW222" s="133">
        <f t="shared" si="2551"/>
        <v>-467701</v>
      </c>
      <c r="BX222" s="133">
        <f t="shared" si="2584"/>
        <v>-725539.66666666663</v>
      </c>
      <c r="BY222" s="133">
        <f t="shared" si="2584"/>
        <v>-983378.33333333326</v>
      </c>
      <c r="BZ222" s="133">
        <f t="shared" si="2584"/>
        <v>-1241217</v>
      </c>
      <c r="CA222" s="133">
        <f t="shared" si="2584"/>
        <v>-1499055.6666666667</v>
      </c>
      <c r="CB222" s="133">
        <f t="shared" si="2584"/>
        <v>-1756894.3333333335</v>
      </c>
      <c r="CC222" s="133">
        <f t="shared" si="2584"/>
        <v>-2014733.0000000002</v>
      </c>
      <c r="CD222" s="133">
        <f t="shared" si="2584"/>
        <v>-2272571.666666667</v>
      </c>
      <c r="CE222" s="133">
        <f t="shared" si="2584"/>
        <v>-2530410.3333333335</v>
      </c>
      <c r="CF222" s="133">
        <f t="shared" si="2584"/>
        <v>-2788249</v>
      </c>
      <c r="CG222" s="133">
        <f t="shared" si="2584"/>
        <v>-3046087.6666666665</v>
      </c>
      <c r="CH222" s="133">
        <f t="shared" si="2584"/>
        <v>-3303926.333333333</v>
      </c>
      <c r="CI222" s="133">
        <f t="shared" si="2584"/>
        <v>-3561764.9999999995</v>
      </c>
      <c r="CJ222" s="133">
        <f t="shared" si="2584"/>
        <v>-3819603.666666666</v>
      </c>
      <c r="CK222" s="133">
        <f t="shared" si="2584"/>
        <v>-4077442.3333333326</v>
      </c>
      <c r="CL222" s="133">
        <f t="shared" si="2584"/>
        <v>-4335280.9999999991</v>
      </c>
      <c r="CM222" s="133">
        <f t="shared" si="2584"/>
        <v>-4593119.666666666</v>
      </c>
      <c r="CN222" s="133">
        <f t="shared" si="2584"/>
        <v>-4850958.333333333</v>
      </c>
      <c r="CO222" s="133">
        <f t="shared" si="2584"/>
        <v>-5108797</v>
      </c>
      <c r="CP222" s="100">
        <v>150623</v>
      </c>
      <c r="CQ222" s="100">
        <v>78981</v>
      </c>
      <c r="CR222" s="100">
        <v>192650</v>
      </c>
      <c r="CS222" s="100">
        <v>114479</v>
      </c>
      <c r="CT222" s="100">
        <v>344458</v>
      </c>
      <c r="CU222" s="100">
        <v>245814</v>
      </c>
      <c r="CV222" s="121">
        <f t="shared" si="2553"/>
        <v>187834.16666666666</v>
      </c>
      <c r="CW222" t="s">
        <v>187</v>
      </c>
      <c r="CX222" t="s">
        <v>187</v>
      </c>
      <c r="CY222" s="4">
        <v>0</v>
      </c>
      <c r="CZ222" s="4">
        <v>0</v>
      </c>
      <c r="DA222" s="136">
        <f t="shared" si="2524"/>
        <v>0</v>
      </c>
      <c r="DB222" s="4">
        <f t="shared" si="2525"/>
        <v>0</v>
      </c>
      <c r="DC222" s="4">
        <f t="shared" si="2526"/>
        <v>0</v>
      </c>
      <c r="DD222" s="136">
        <f t="shared" si="2527"/>
        <v>0</v>
      </c>
      <c r="DE222" s="31">
        <v>0</v>
      </c>
      <c r="DG222" s="31">
        <v>0</v>
      </c>
      <c r="DH222" s="48">
        <f t="shared" si="2554"/>
        <v>0</v>
      </c>
      <c r="DI222" s="62">
        <v>188238.35500000001</v>
      </c>
      <c r="DJ222" s="62">
        <v>150999.84100000001</v>
      </c>
      <c r="DK222" s="48">
        <f t="shared" si="2555"/>
        <v>7</v>
      </c>
      <c r="DL222" s="62">
        <v>79951</v>
      </c>
      <c r="DM222" s="62">
        <v>64202.29207602817</v>
      </c>
      <c r="DN222" s="62">
        <v>326501.78600000002</v>
      </c>
      <c r="DO222" s="62">
        <v>272513.636</v>
      </c>
      <c r="DP222" s="48">
        <f t="shared" si="2556"/>
        <v>12</v>
      </c>
      <c r="DQ222" s="62">
        <v>192650</v>
      </c>
      <c r="DR222" s="62">
        <v>160033.64000000001</v>
      </c>
      <c r="DS222" s="62">
        <v>307372.71000000002</v>
      </c>
      <c r="DT222" s="62">
        <v>256325.36600000001</v>
      </c>
      <c r="DU222" s="48">
        <f t="shared" si="2557"/>
        <v>11</v>
      </c>
      <c r="DV222" s="62">
        <v>114479</v>
      </c>
      <c r="DW222" s="62">
        <v>92897.471763181442</v>
      </c>
      <c r="DX222" s="62">
        <f t="shared" si="2558"/>
        <v>0</v>
      </c>
      <c r="DY222" s="62">
        <f t="shared" si="2559"/>
        <v>0</v>
      </c>
      <c r="DZ222" s="48">
        <f t="shared" si="2560"/>
        <v>0</v>
      </c>
      <c r="EA222" s="62">
        <f t="shared" si="2561"/>
        <v>0</v>
      </c>
      <c r="EB222" s="62">
        <f t="shared" si="2562"/>
        <v>0</v>
      </c>
      <c r="EC222" s="48">
        <f t="shared" si="2563"/>
        <v>0</v>
      </c>
      <c r="ED222" s="62">
        <f t="shared" si="2564"/>
        <v>0</v>
      </c>
      <c r="EE222" s="62">
        <f t="shared" si="2565"/>
        <v>0</v>
      </c>
      <c r="EF222" s="48">
        <f t="shared" si="2566"/>
        <v>0</v>
      </c>
      <c r="EG222" s="62">
        <f t="shared" si="2567"/>
        <v>0</v>
      </c>
      <c r="EH222" s="62">
        <f t="shared" si="2568"/>
        <v>0</v>
      </c>
      <c r="EI222" s="48">
        <f t="shared" si="2569"/>
        <v>0</v>
      </c>
      <c r="EJ222" s="62">
        <f t="shared" si="2570"/>
        <v>0</v>
      </c>
      <c r="EK222" s="62">
        <f t="shared" si="2571"/>
        <v>0</v>
      </c>
      <c r="EL222" s="48">
        <f t="shared" si="2572"/>
        <v>0</v>
      </c>
      <c r="EM222" s="62">
        <f t="shared" si="2573"/>
        <v>0</v>
      </c>
      <c r="EN222" s="62">
        <f t="shared" si="2574"/>
        <v>0</v>
      </c>
      <c r="EO222" s="48">
        <f t="shared" si="2575"/>
        <v>0</v>
      </c>
      <c r="EP222" s="62">
        <f t="shared" si="2576"/>
        <v>163082.54999999999</v>
      </c>
      <c r="EQ222" s="62">
        <f t="shared" si="2576"/>
        <v>311408.52999999997</v>
      </c>
      <c r="ER222" s="62">
        <f t="shared" si="2576"/>
        <v>234087.38999999998</v>
      </c>
      <c r="ES222" s="62">
        <f t="shared" si="2577"/>
        <v>199829.97</v>
      </c>
      <c r="ET222" s="62">
        <f t="shared" si="2577"/>
        <v>209013.09</v>
      </c>
      <c r="EU222" s="62">
        <f t="shared" si="2577"/>
        <v>166615.03</v>
      </c>
      <c r="EV222" s="31" t="s">
        <v>192</v>
      </c>
      <c r="EW222" s="103">
        <v>0</v>
      </c>
      <c r="EX222" s="31">
        <v>28000</v>
      </c>
      <c r="EY222" s="31">
        <v>1</v>
      </c>
      <c r="FA222" s="31"/>
      <c r="FB222" s="119"/>
      <c r="FC222" s="119"/>
      <c r="FE222" s="137">
        <v>0.84</v>
      </c>
      <c r="FF222" s="137">
        <v>0.84</v>
      </c>
      <c r="FG222" s="137">
        <v>0.83</v>
      </c>
      <c r="FH222" s="106">
        <v>0.83</v>
      </c>
      <c r="FI222" s="107" t="b">
        <f t="shared" si="2578"/>
        <v>1</v>
      </c>
      <c r="FJ222" s="34"/>
      <c r="FK222" s="104" t="s">
        <v>187</v>
      </c>
      <c r="FL222" s="104" t="s">
        <v>187</v>
      </c>
      <c r="FM222" s="104" t="s">
        <v>187</v>
      </c>
      <c r="FN222" s="104" t="s">
        <v>187</v>
      </c>
      <c r="FO222" s="104">
        <v>0</v>
      </c>
      <c r="FP222" s="104"/>
      <c r="FQ222" s="104">
        <v>0</v>
      </c>
      <c r="FR222" s="120" t="b">
        <f t="shared" si="2336"/>
        <v>1</v>
      </c>
      <c r="FS222" s="120" t="b">
        <f t="shared" si="2337"/>
        <v>1</v>
      </c>
      <c r="FT222" s="120" t="b">
        <f t="shared" si="2338"/>
        <v>1</v>
      </c>
      <c r="FU222" s="120" t="b">
        <f t="shared" si="2339"/>
        <v>1</v>
      </c>
      <c r="FV222" s="120" t="b">
        <f t="shared" si="2340"/>
        <v>1</v>
      </c>
      <c r="FW222" s="120"/>
      <c r="FX222" s="120" t="b">
        <f t="shared" si="2579"/>
        <v>1</v>
      </c>
      <c r="FY222" s="104" t="s">
        <v>368</v>
      </c>
      <c r="FZ222" s="104" t="b">
        <f t="shared" si="2580"/>
        <v>1</v>
      </c>
      <c r="GA222" s="120">
        <v>0</v>
      </c>
      <c r="GB222" s="120">
        <v>0</v>
      </c>
      <c r="GC222" s="8"/>
      <c r="GD222" s="104" t="s">
        <v>368</v>
      </c>
      <c r="GE222" s="104">
        <v>0</v>
      </c>
      <c r="GF222" s="104" t="e">
        <v>#N/A</v>
      </c>
      <c r="GG222" s="104">
        <v>0</v>
      </c>
      <c r="GH222" s="120" t="b">
        <f t="shared" si="2581"/>
        <v>1</v>
      </c>
      <c r="GI222" s="8" t="b">
        <f t="shared" si="2582"/>
        <v>0</v>
      </c>
      <c r="GJ222" s="31" t="s">
        <v>203</v>
      </c>
    </row>
    <row r="223" spans="1:192" ht="30" hidden="1" x14ac:dyDescent="0.25">
      <c r="A223" s="138">
        <v>127433</v>
      </c>
      <c r="B223" s="138">
        <v>127433</v>
      </c>
      <c r="C223" s="128" t="s">
        <v>368</v>
      </c>
      <c r="D223" s="130"/>
      <c r="E223" s="138" t="s">
        <v>629</v>
      </c>
      <c r="F223" s="124">
        <v>0</v>
      </c>
      <c r="G223" s="128"/>
      <c r="H223" s="138" t="s">
        <v>227</v>
      </c>
      <c r="I223" s="130" t="s">
        <v>538</v>
      </c>
      <c r="J223" s="138" t="s">
        <v>511</v>
      </c>
      <c r="K223" s="138"/>
      <c r="L223" s="130">
        <v>0</v>
      </c>
      <c r="M223" s="138"/>
      <c r="N223" s="125">
        <v>0</v>
      </c>
      <c r="O223" s="125">
        <v>0</v>
      </c>
      <c r="P223" s="125" t="str">
        <f t="shared" si="2529"/>
        <v>нет минмакс</v>
      </c>
      <c r="Q223" s="95">
        <v>742.02000045776367</v>
      </c>
      <c r="R223" s="95">
        <f t="shared" si="2530"/>
        <v>106042.078265419</v>
      </c>
      <c r="S223" s="114">
        <v>1481</v>
      </c>
      <c r="T223" s="114">
        <v>214730.19</v>
      </c>
      <c r="U223" s="131">
        <f t="shared" si="2531"/>
        <v>0</v>
      </c>
      <c r="V223" s="115">
        <f t="shared" si="2532"/>
        <v>1733.9229736328125</v>
      </c>
      <c r="W223" s="115">
        <f t="shared" si="2533"/>
        <v>247794.93216186523</v>
      </c>
      <c r="X223" s="115">
        <f t="shared" si="2534"/>
        <v>0</v>
      </c>
      <c r="Y223" s="132"/>
      <c r="Z223" s="95">
        <v>1733.9229736328125</v>
      </c>
      <c r="AA223" s="115">
        <v>0</v>
      </c>
      <c r="AB223" s="115">
        <v>0</v>
      </c>
      <c r="AC223" s="95">
        <v>0</v>
      </c>
      <c r="AD223" s="95">
        <v>0</v>
      </c>
      <c r="AE223" s="95">
        <f t="shared" si="2535"/>
        <v>0</v>
      </c>
      <c r="AF223" s="95">
        <f t="shared" si="2536"/>
        <v>0</v>
      </c>
      <c r="AG223" s="114">
        <v>0</v>
      </c>
      <c r="AH223" s="95">
        <f t="shared" si="2537"/>
        <v>1733.9229736328125</v>
      </c>
      <c r="AI223" s="114">
        <f t="shared" si="2538"/>
        <v>247794.93216186523</v>
      </c>
      <c r="AJ223" s="114">
        <f t="shared" si="2539"/>
        <v>0</v>
      </c>
      <c r="AK223" s="114">
        <f t="shared" si="2583"/>
        <v>2856</v>
      </c>
      <c r="AL223" s="114">
        <f t="shared" si="2540"/>
        <v>16569</v>
      </c>
      <c r="AM223" s="114">
        <f t="shared" si="2541"/>
        <v>0</v>
      </c>
      <c r="AN223" s="133" t="str">
        <f t="shared" si="2542"/>
        <v>нет оборота</v>
      </c>
      <c r="AO223" s="133" t="str">
        <f t="shared" si="2543"/>
        <v>нет плана</v>
      </c>
      <c r="AP223" s="139" t="s">
        <v>195</v>
      </c>
      <c r="AQ223" s="134" t="s">
        <v>200</v>
      </c>
      <c r="AR223" s="138" t="s">
        <v>195</v>
      </c>
      <c r="AS223" s="134" t="s">
        <v>200</v>
      </c>
      <c r="AT223" s="115" t="s">
        <v>195</v>
      </c>
      <c r="AU223" s="138"/>
      <c r="AV223" s="97" t="str">
        <f t="shared" si="2544"/>
        <v>Нет планов</v>
      </c>
      <c r="AW223" s="126">
        <f t="shared" si="2545"/>
        <v>247794.93216186523</v>
      </c>
      <c r="AX223" s="138"/>
      <c r="AY223" s="115">
        <f t="shared" si="2546"/>
        <v>0</v>
      </c>
      <c r="AZ223" s="130" t="s">
        <v>439</v>
      </c>
      <c r="BA223" s="26" t="s">
        <v>196</v>
      </c>
      <c r="BB223" s="26" t="s">
        <v>606</v>
      </c>
      <c r="BC223" s="27" t="s">
        <v>187</v>
      </c>
      <c r="BD223" s="139" t="s">
        <v>187</v>
      </c>
      <c r="BE223" s="29">
        <v>0</v>
      </c>
      <c r="BF223" s="32">
        <f t="shared" si="2547"/>
        <v>0</v>
      </c>
      <c r="BG223" s="32">
        <v>0</v>
      </c>
      <c r="BH223" s="32">
        <f t="shared" si="2548"/>
        <v>0</v>
      </c>
      <c r="BI223" s="99">
        <v>0</v>
      </c>
      <c r="BJ223" s="130" t="s">
        <v>187</v>
      </c>
      <c r="BK223" s="95">
        <v>0</v>
      </c>
      <c r="BL223" s="95">
        <v>0</v>
      </c>
      <c r="BM223" s="95">
        <v>0</v>
      </c>
      <c r="BN223" s="95">
        <v>0</v>
      </c>
      <c r="BO223" s="95">
        <v>0</v>
      </c>
      <c r="BP223" s="95">
        <v>0</v>
      </c>
      <c r="BQ223" s="133">
        <f t="shared" si="2549"/>
        <v>0</v>
      </c>
      <c r="BR223" s="95">
        <f t="shared" si="2550"/>
        <v>1733.9229736328125</v>
      </c>
      <c r="BS223" s="133">
        <f t="shared" si="2551"/>
        <v>1733.9229736328125</v>
      </c>
      <c r="BT223" s="133">
        <f t="shared" si="2551"/>
        <v>1733.9229736328125</v>
      </c>
      <c r="BU223" s="133">
        <f t="shared" si="2551"/>
        <v>1733.9229736328125</v>
      </c>
      <c r="BV223" s="133">
        <f t="shared" si="2551"/>
        <v>1733.9229736328125</v>
      </c>
      <c r="BW223" s="133">
        <f t="shared" si="2551"/>
        <v>1733.9229736328125</v>
      </c>
      <c r="BX223" s="133">
        <f t="shared" ref="BX223:CO223" si="2585">BW223-$BQ223</f>
        <v>1733.9229736328125</v>
      </c>
      <c r="BY223" s="133">
        <f t="shared" si="2585"/>
        <v>1733.9229736328125</v>
      </c>
      <c r="BZ223" s="133">
        <f t="shared" si="2585"/>
        <v>1733.9229736328125</v>
      </c>
      <c r="CA223" s="133">
        <f t="shared" si="2585"/>
        <v>1733.9229736328125</v>
      </c>
      <c r="CB223" s="133">
        <f t="shared" si="2585"/>
        <v>1733.9229736328125</v>
      </c>
      <c r="CC223" s="133">
        <f t="shared" si="2585"/>
        <v>1733.9229736328125</v>
      </c>
      <c r="CD223" s="133">
        <f t="shared" si="2585"/>
        <v>1733.9229736328125</v>
      </c>
      <c r="CE223" s="133">
        <f t="shared" si="2585"/>
        <v>1733.9229736328125</v>
      </c>
      <c r="CF223" s="133">
        <f t="shared" si="2585"/>
        <v>1733.9229736328125</v>
      </c>
      <c r="CG223" s="133">
        <f t="shared" si="2585"/>
        <v>1733.9229736328125</v>
      </c>
      <c r="CH223" s="133">
        <f t="shared" si="2585"/>
        <v>1733.9229736328125</v>
      </c>
      <c r="CI223" s="133">
        <f t="shared" si="2585"/>
        <v>1733.9229736328125</v>
      </c>
      <c r="CJ223" s="133">
        <f t="shared" si="2585"/>
        <v>1733.9229736328125</v>
      </c>
      <c r="CK223" s="133">
        <f t="shared" si="2585"/>
        <v>1733.9229736328125</v>
      </c>
      <c r="CL223" s="133">
        <f t="shared" si="2585"/>
        <v>1733.9229736328125</v>
      </c>
      <c r="CM223" s="133">
        <f t="shared" si="2585"/>
        <v>1733.9229736328125</v>
      </c>
      <c r="CN223" s="133">
        <f t="shared" si="2585"/>
        <v>1733.9229736328125</v>
      </c>
      <c r="CO223" s="133">
        <f t="shared" si="2585"/>
        <v>1733.9229736328125</v>
      </c>
      <c r="CP223" s="100">
        <v>0</v>
      </c>
      <c r="CQ223" s="100">
        <v>1791</v>
      </c>
      <c r="CR223" s="100">
        <v>11922</v>
      </c>
      <c r="CS223" s="100">
        <v>1236</v>
      </c>
      <c r="CT223" s="100">
        <v>1620</v>
      </c>
      <c r="CU223" s="100">
        <v>0</v>
      </c>
      <c r="CV223" s="121">
        <f t="shared" si="2553"/>
        <v>4142.25</v>
      </c>
      <c r="CW223" t="s">
        <v>187</v>
      </c>
      <c r="CX223" t="s">
        <v>187</v>
      </c>
      <c r="CY223" s="4">
        <v>0</v>
      </c>
      <c r="CZ223" s="4">
        <v>0</v>
      </c>
      <c r="DA223" s="136">
        <f t="shared" si="2524"/>
        <v>0</v>
      </c>
      <c r="DB223" s="4">
        <f t="shared" si="2525"/>
        <v>0</v>
      </c>
      <c r="DC223" s="4">
        <f t="shared" si="2526"/>
        <v>0</v>
      </c>
      <c r="DD223" s="136">
        <f t="shared" si="2527"/>
        <v>0</v>
      </c>
      <c r="DE223" s="31">
        <v>0</v>
      </c>
      <c r="DG223" s="31">
        <v>0</v>
      </c>
      <c r="DH223" s="48">
        <f t="shared" si="2554"/>
        <v>0</v>
      </c>
      <c r="DI223" s="62">
        <v>11570.308999999999</v>
      </c>
      <c r="DJ223" s="62">
        <v>1647420.767</v>
      </c>
      <c r="DK223" s="48">
        <f t="shared" si="2555"/>
        <v>0</v>
      </c>
      <c r="DL223" s="62">
        <v>1790.5</v>
      </c>
      <c r="DM223" s="62">
        <v>254937.60653634203</v>
      </c>
      <c r="DN223" s="62">
        <v>6129.2060000000001</v>
      </c>
      <c r="DO223" s="62">
        <v>876455.14700000011</v>
      </c>
      <c r="DP223" s="48">
        <f t="shared" si="2556"/>
        <v>0</v>
      </c>
      <c r="DQ223" s="62">
        <v>11922</v>
      </c>
      <c r="DR223" s="62">
        <v>1704804.3699999999</v>
      </c>
      <c r="DS223" s="62">
        <v>1609.8620000000001</v>
      </c>
      <c r="DT223" s="62">
        <v>230204.67300000001</v>
      </c>
      <c r="DU223" s="48">
        <f t="shared" si="2557"/>
        <v>0</v>
      </c>
      <c r="DV223" s="62">
        <v>1236.269</v>
      </c>
      <c r="DW223" s="62">
        <v>176782.15028630252</v>
      </c>
      <c r="DX223" s="62">
        <f t="shared" si="2558"/>
        <v>0</v>
      </c>
      <c r="DY223" s="62">
        <f t="shared" si="2559"/>
        <v>0</v>
      </c>
      <c r="DZ223" s="48">
        <f t="shared" si="2560"/>
        <v>0</v>
      </c>
      <c r="EA223" s="62">
        <f t="shared" si="2561"/>
        <v>0</v>
      </c>
      <c r="EB223" s="62">
        <f t="shared" si="2562"/>
        <v>0</v>
      </c>
      <c r="EC223" s="48">
        <f t="shared" si="2563"/>
        <v>0</v>
      </c>
      <c r="ED223" s="62">
        <f t="shared" si="2564"/>
        <v>0</v>
      </c>
      <c r="EE223" s="62">
        <f t="shared" si="2565"/>
        <v>0</v>
      </c>
      <c r="EF223" s="48">
        <f t="shared" si="2566"/>
        <v>0</v>
      </c>
      <c r="EG223" s="62">
        <f t="shared" si="2567"/>
        <v>0</v>
      </c>
      <c r="EH223" s="62">
        <f t="shared" si="2568"/>
        <v>0</v>
      </c>
      <c r="EI223" s="48">
        <f t="shared" si="2569"/>
        <v>0</v>
      </c>
      <c r="EJ223" s="62">
        <f t="shared" si="2570"/>
        <v>0</v>
      </c>
      <c r="EK223" s="62">
        <f t="shared" si="2571"/>
        <v>0</v>
      </c>
      <c r="EL223" s="48">
        <f t="shared" si="2572"/>
        <v>0</v>
      </c>
      <c r="EM223" s="62">
        <f t="shared" si="2573"/>
        <v>0</v>
      </c>
      <c r="EN223" s="62">
        <f t="shared" si="2574"/>
        <v>0</v>
      </c>
      <c r="EO223" s="48">
        <f t="shared" si="2575"/>
        <v>0</v>
      </c>
      <c r="EP223" s="62">
        <f t="shared" si="2576"/>
        <v>0</v>
      </c>
      <c r="EQ223" s="62">
        <f t="shared" si="2576"/>
        <v>0</v>
      </c>
      <c r="ER223" s="62">
        <f t="shared" si="2576"/>
        <v>0</v>
      </c>
      <c r="ES223" s="62">
        <f t="shared" si="2577"/>
        <v>0</v>
      </c>
      <c r="ET223" s="62">
        <f t="shared" si="2577"/>
        <v>0</v>
      </c>
      <c r="EU223" s="62">
        <f t="shared" si="2577"/>
        <v>0</v>
      </c>
      <c r="EV223" t="s">
        <v>192</v>
      </c>
      <c r="EW223" s="103">
        <v>0</v>
      </c>
      <c r="EX223" s="31" t="s">
        <v>187</v>
      </c>
      <c r="EY223" s="31" t="e">
        <v>#REF!</v>
      </c>
      <c r="FA223" s="31"/>
      <c r="FB223" s="119"/>
      <c r="FC223" s="119"/>
      <c r="FE223" s="137">
        <v>143.07</v>
      </c>
      <c r="FF223" s="137">
        <v>144.99</v>
      </c>
      <c r="FG223" s="137">
        <v>144.68</v>
      </c>
      <c r="FH223" s="106">
        <v>142.91</v>
      </c>
      <c r="FI223" s="107" t="b">
        <f t="shared" si="2578"/>
        <v>1</v>
      </c>
      <c r="FJ223" s="34"/>
      <c r="FK223" s="104" t="s">
        <v>196</v>
      </c>
      <c r="FL223" s="104" t="s">
        <v>606</v>
      </c>
      <c r="FM223" s="104" t="s">
        <v>187</v>
      </c>
      <c r="FN223" s="104" t="s">
        <v>187</v>
      </c>
      <c r="FO223" s="104">
        <v>0</v>
      </c>
      <c r="FP223" s="104"/>
      <c r="FQ223" s="104">
        <v>0</v>
      </c>
      <c r="FR223" s="120" t="b">
        <f t="shared" si="2336"/>
        <v>1</v>
      </c>
      <c r="FS223" s="120" t="b">
        <f t="shared" si="2337"/>
        <v>1</v>
      </c>
      <c r="FT223" s="120" t="b">
        <f t="shared" si="2338"/>
        <v>1</v>
      </c>
      <c r="FU223" s="120" t="b">
        <f t="shared" si="2339"/>
        <v>1</v>
      </c>
      <c r="FV223" s="120" t="b">
        <f t="shared" si="2340"/>
        <v>1</v>
      </c>
      <c r="FW223" s="120"/>
      <c r="FX223" s="120" t="b">
        <f t="shared" si="2579"/>
        <v>1</v>
      </c>
      <c r="FY223" s="104" t="s">
        <v>368</v>
      </c>
      <c r="FZ223" s="104" t="b">
        <f t="shared" si="2580"/>
        <v>1</v>
      </c>
      <c r="GA223" s="120">
        <v>0</v>
      </c>
      <c r="GB223" s="120">
        <v>0</v>
      </c>
      <c r="GC223" s="8"/>
      <c r="GD223" s="104" t="s">
        <v>368</v>
      </c>
      <c r="GE223" s="104">
        <v>0</v>
      </c>
      <c r="GF223" s="104" t="e">
        <v>#N/A</v>
      </c>
      <c r="GG223" s="104">
        <v>0</v>
      </c>
      <c r="GH223" s="120" t="b">
        <f t="shared" si="2581"/>
        <v>1</v>
      </c>
      <c r="GI223" s="8" t="b">
        <f t="shared" si="2582"/>
        <v>0</v>
      </c>
      <c r="GJ223" s="31" t="s">
        <v>203</v>
      </c>
    </row>
    <row r="224" spans="1:192" ht="30" hidden="1" x14ac:dyDescent="0.25">
      <c r="A224" s="130">
        <v>168353</v>
      </c>
      <c r="B224" s="130">
        <v>0</v>
      </c>
      <c r="C224" s="128" t="s">
        <v>368</v>
      </c>
      <c r="D224" s="130"/>
      <c r="E224" s="130" t="s">
        <v>630</v>
      </c>
      <c r="F224" s="109">
        <v>0</v>
      </c>
      <c r="G224" s="128"/>
      <c r="H224" s="130" t="s">
        <v>188</v>
      </c>
      <c r="I224" s="130" t="s">
        <v>631</v>
      </c>
      <c r="J224" s="130" t="s">
        <v>632</v>
      </c>
      <c r="K224" s="130"/>
      <c r="L224" s="130">
        <v>0</v>
      </c>
      <c r="M224" s="130"/>
      <c r="N224" s="111">
        <v>0</v>
      </c>
      <c r="O224" s="111">
        <v>0</v>
      </c>
      <c r="P224" s="111" t="str">
        <f t="shared" ref="P224:P231" si="2586">IF(AND(N224=0,O224=0),"нет минмакс",IF((S224-N224)&lt;0,"меньше мин",IF((S224-O224)&gt;0,"больше макс","в диапазоне")))</f>
        <v>нет минмакс</v>
      </c>
      <c r="Q224" s="95">
        <v>1000</v>
      </c>
      <c r="R224" s="95">
        <f t="shared" ref="R224:R231" si="2587">Q224*FH224</f>
        <v>346640</v>
      </c>
      <c r="S224" s="131">
        <v>550</v>
      </c>
      <c r="T224" s="131">
        <v>188760</v>
      </c>
      <c r="U224" s="131">
        <f t="shared" ref="U224:U231" si="2588">IFERROR(ROUNDUP(S224/$EX224,0)*$EY224,0)</f>
        <v>1.5</v>
      </c>
      <c r="V224" s="113">
        <f t="shared" ref="V224:V231" si="2589">SUM(Z224:AD224)</f>
        <v>0</v>
      </c>
      <c r="W224" s="113">
        <f t="shared" ref="W224:W231" si="2590">V224*FH224</f>
        <v>0</v>
      </c>
      <c r="X224" s="113">
        <f t="shared" ref="X224:X231" si="2591">IFERROR(ROUNDUP(V224/$EX224,0)*$EY224,0)</f>
        <v>0</v>
      </c>
      <c r="Y224" s="132"/>
      <c r="Z224" s="95">
        <v>0</v>
      </c>
      <c r="AA224" s="95">
        <v>0</v>
      </c>
      <c r="AB224" s="95">
        <v>0</v>
      </c>
      <c r="AC224" s="95">
        <v>0</v>
      </c>
      <c r="AD224" s="95">
        <v>0</v>
      </c>
      <c r="AE224" s="95">
        <f t="shared" ref="AE224:AE231" si="2592">AA224*FH224</f>
        <v>0</v>
      </c>
      <c r="AF224" s="95">
        <f t="shared" ref="AF224:AF231" si="2593">AB224*FH224</f>
        <v>0</v>
      </c>
      <c r="AG224" s="114">
        <v>0</v>
      </c>
      <c r="AH224" s="95">
        <f t="shared" ref="AH224:AH231" si="2594">V224-AG224</f>
        <v>0</v>
      </c>
      <c r="AI224" s="114">
        <f t="shared" ref="AI224:AI231" si="2595">IF(AH224&gt;0,AH224*FH224,0)</f>
        <v>0</v>
      </c>
      <c r="AJ224" s="133">
        <f t="shared" ref="AJ224:AJ231" si="2596">CU224</f>
        <v>250</v>
      </c>
      <c r="AK224" s="133">
        <f t="shared" si="2583"/>
        <v>684</v>
      </c>
      <c r="AL224" s="133">
        <f t="shared" ref="AL224:AL231" si="2597">SUM(CP224:CU224)</f>
        <v>790</v>
      </c>
      <c r="AM224" s="133">
        <f t="shared" ref="AM224:AM231" si="2598">SUM(BK224:BP224)</f>
        <v>0</v>
      </c>
      <c r="AN224" s="133" t="str">
        <f t="shared" ref="AN224:AN231" si="2599">IFERROR(S224/BQ224*30,"нет оборота")</f>
        <v>нет оборота</v>
      </c>
      <c r="AO224" s="133" t="str">
        <f t="shared" ref="AO224:AO231" si="2600">IF(S224=0,"нет остатка",IF(AN224="нет оборота","нет плана",IF(AN224&lt;30,"&lt; 30 дней",IF(AND(AN224&gt;=30,AN224&lt;60),"&gt; 30 дней (до 60)",IF(AND(AN224&gt;=60,AN224&lt;70),"&gt; 60 дней (до 70)",IF(AND(AN224&gt;=70,AN224&lt;80),"&gt; 70 дней (до 80)",IF(AND(AN224&gt;=80,AN224&lt;90),"&gt; 80 дней (до 90)",IF(AND(AN224&gt;=90,AN224&lt;120),"&gt; 90 дней (до 120)",IF(AN224&gt;=120,"&gt; 120 дней")))))))))</f>
        <v>нет плана</v>
      </c>
      <c r="AP224" s="29" t="s">
        <v>195</v>
      </c>
      <c r="AQ224" s="134" t="s">
        <v>200</v>
      </c>
      <c r="AR224" s="29" t="s">
        <v>195</v>
      </c>
      <c r="AS224" s="134" t="s">
        <v>191</v>
      </c>
      <c r="AT224" s="94" t="s">
        <v>195</v>
      </c>
      <c r="AU224" s="14"/>
      <c r="AV224" s="97" t="str">
        <f t="shared" ref="AV224:AV231" si="2601">IF(V224=0,"нет остатка",IF(SUM(BK224:BP224)=0,"Нет планов",IF(BR224&lt;=0,"0-01",IF(BS224&lt;=0,"0-02",IF(BT224&lt;=0,"0-03",IF(BU224&lt;=0,"0-04",IF(BV224&lt;=0,"0-05",IF(BW224&lt;=0,"0-06",IF(BX224&lt;=0,"0-07",IF(BY224&lt;=0,"0-08",IF(BZ224&lt;=0,"0-09",IF(CA224&lt;=0,"0-10",IF(CB224&lt;=0,"0-11",IF(CC224&lt;=0,"0-12",IF(CD224&lt;=0,"0-13",IF(CE224&lt;=0,"0-14",IF(CF224&lt;=0,"0-15",IF(CG224&lt;=0,"0-16",IF(CH224&lt;=0,"0-17",IF(CI224&lt;=0,"0-18",IF(CJ224&lt;=0,"0-19",IF(CK224&lt;=0,"0-20",IF(CL224&lt;=0,"0-21",IF(CM224&lt;=0,"0-22",IF(CN224&lt;=0,"0-23",IF(CO224&lt;=0,"0-24","0-25 более 24"))))))))))))))))))))))))))</f>
        <v>нет остатка</v>
      </c>
      <c r="AW224" s="117">
        <f t="shared" ref="AW224:AW231" si="2602">IF(AT224="Да",W224,0)</f>
        <v>0</v>
      </c>
      <c r="AX224" s="14"/>
      <c r="AY224" s="25">
        <f t="shared" ref="AY224:AY231" si="2603">IF(AX224&gt;6,W224,0)</f>
        <v>0</v>
      </c>
      <c r="AZ224" s="130" t="s">
        <v>439</v>
      </c>
      <c r="BA224" s="26" t="s">
        <v>196</v>
      </c>
      <c r="BB224" s="26" t="s">
        <v>633</v>
      </c>
      <c r="BC224" s="27"/>
      <c r="BD224" s="28"/>
      <c r="BE224" s="29">
        <v>0</v>
      </c>
      <c r="BF224" s="32">
        <f t="shared" ref="BF224:BF231" si="2604">BE224*FH224</f>
        <v>0</v>
      </c>
      <c r="BG224" s="32">
        <v>0</v>
      </c>
      <c r="BH224" s="32">
        <f t="shared" ref="BH224:BH231" si="2605">BG224*FH224</f>
        <v>0</v>
      </c>
      <c r="BI224" s="135">
        <v>0</v>
      </c>
      <c r="BJ224" s="130">
        <v>0</v>
      </c>
      <c r="BK224" s="95">
        <v>0</v>
      </c>
      <c r="BL224" s="95">
        <v>0</v>
      </c>
      <c r="BM224" s="95">
        <v>0</v>
      </c>
      <c r="BN224" s="95">
        <v>0</v>
      </c>
      <c r="BO224" s="95">
        <v>0</v>
      </c>
      <c r="BP224" s="95">
        <v>0</v>
      </c>
      <c r="BQ224" s="133">
        <f t="shared" ref="BQ224:BQ231" si="2606">IF(COUNTIF(BK224:BP224,"&gt;0")=0,0,SUM(BK224:BP224)/COUNTIF(BK224:BP224,"&gt;0"))</f>
        <v>0</v>
      </c>
      <c r="BR224" s="95">
        <f t="shared" ref="BR224:BR231" si="2607">IF(OR(Q224=0,SUM(BK224:BP224)=0,V224&gt;Q224),V224-BK224,Q224-BK224)</f>
        <v>0</v>
      </c>
      <c r="BS224" s="133">
        <f t="shared" ref="BS224:BW228" si="2608">BR224-BL224</f>
        <v>0</v>
      </c>
      <c r="BT224" s="133">
        <f t="shared" si="2608"/>
        <v>0</v>
      </c>
      <c r="BU224" s="133">
        <f t="shared" si="2608"/>
        <v>0</v>
      </c>
      <c r="BV224" s="133">
        <f t="shared" si="2608"/>
        <v>0</v>
      </c>
      <c r="BW224" s="133">
        <f t="shared" si="2608"/>
        <v>0</v>
      </c>
      <c r="BX224" s="133">
        <f t="shared" ref="BX224:CO225" si="2609">BW224-$BQ224</f>
        <v>0</v>
      </c>
      <c r="BY224" s="133">
        <f t="shared" si="2609"/>
        <v>0</v>
      </c>
      <c r="BZ224" s="133">
        <f t="shared" si="2609"/>
        <v>0</v>
      </c>
      <c r="CA224" s="133">
        <f t="shared" si="2609"/>
        <v>0</v>
      </c>
      <c r="CB224" s="133">
        <f t="shared" si="2609"/>
        <v>0</v>
      </c>
      <c r="CC224" s="133">
        <f t="shared" si="2609"/>
        <v>0</v>
      </c>
      <c r="CD224" s="133">
        <f t="shared" si="2609"/>
        <v>0</v>
      </c>
      <c r="CE224" s="133">
        <f t="shared" si="2609"/>
        <v>0</v>
      </c>
      <c r="CF224" s="133">
        <f t="shared" si="2609"/>
        <v>0</v>
      </c>
      <c r="CG224" s="133">
        <f t="shared" si="2609"/>
        <v>0</v>
      </c>
      <c r="CH224" s="133">
        <f t="shared" si="2609"/>
        <v>0</v>
      </c>
      <c r="CI224" s="133">
        <f t="shared" si="2609"/>
        <v>0</v>
      </c>
      <c r="CJ224" s="133">
        <f t="shared" si="2609"/>
        <v>0</v>
      </c>
      <c r="CK224" s="133">
        <f t="shared" si="2609"/>
        <v>0</v>
      </c>
      <c r="CL224" s="133">
        <f t="shared" si="2609"/>
        <v>0</v>
      </c>
      <c r="CM224" s="133">
        <f t="shared" si="2609"/>
        <v>0</v>
      </c>
      <c r="CN224" s="133">
        <f t="shared" si="2609"/>
        <v>0</v>
      </c>
      <c r="CO224" s="133">
        <f t="shared" si="2609"/>
        <v>0</v>
      </c>
      <c r="CP224" s="100">
        <v>90</v>
      </c>
      <c r="CQ224" s="100">
        <v>0</v>
      </c>
      <c r="CR224" s="100">
        <v>16</v>
      </c>
      <c r="CS224" s="100">
        <v>134</v>
      </c>
      <c r="CT224" s="100">
        <v>300</v>
      </c>
      <c r="CU224" s="100">
        <v>250</v>
      </c>
      <c r="CV224" s="121">
        <f t="shared" ref="CV224:CV231" si="2610">IF(COUNTIF(CP224:CU224,"&gt;0")=0,0,SUM(CP224:CU224)/COUNTIF(CP224:CU224,"&gt;0"))</f>
        <v>158</v>
      </c>
      <c r="CW224">
        <v>0</v>
      </c>
      <c r="CX224">
        <v>2</v>
      </c>
      <c r="CY224" s="4">
        <v>0</v>
      </c>
      <c r="CZ224" s="4">
        <v>0</v>
      </c>
      <c r="DA224" s="136">
        <f t="shared" ref="DA224:DA225" si="2611">IFERROR(CZ224/CY224,0)</f>
        <v>0</v>
      </c>
      <c r="DB224" s="4">
        <f t="shared" ref="DB224:DB225" si="2612">CY224*FH224</f>
        <v>0</v>
      </c>
      <c r="DC224" s="4">
        <f t="shared" ref="DC224:DC225" si="2613">CZ224*FH224</f>
        <v>0</v>
      </c>
      <c r="DD224" s="136">
        <f t="shared" ref="DD224:DD225" si="2614">IFERROR(DC224/DB224,0)</f>
        <v>0</v>
      </c>
      <c r="DE224" s="31">
        <v>0</v>
      </c>
      <c r="DF224" s="31">
        <v>30</v>
      </c>
      <c r="DG224" s="31">
        <v>550</v>
      </c>
      <c r="DH224" s="48">
        <f t="shared" ref="DH224:DH231" si="2615">IFERROR(ROUNDUP(DG224/$EX224,0)*$EY224,0)</f>
        <v>1.5</v>
      </c>
      <c r="DI224" s="62">
        <v>700</v>
      </c>
      <c r="DJ224" s="62">
        <v>240240</v>
      </c>
      <c r="DK224" s="48">
        <f t="shared" ref="DK224:DK231" si="2616">IFERROR(ROUNDUP(DI224/$EX224,0)*$EY224,0)</f>
        <v>1.5</v>
      </c>
      <c r="DL224" s="62">
        <v>0</v>
      </c>
      <c r="DM224" s="62">
        <v>0</v>
      </c>
      <c r="DN224" s="62">
        <v>688.64300000000003</v>
      </c>
      <c r="DO224" s="62">
        <v>236342.22899999999</v>
      </c>
      <c r="DP224" s="48">
        <f t="shared" ref="DP224:DP231" si="2617">IFERROR(ROUNDUP(DN224/$EX224,0)*$EY224,0)</f>
        <v>1.5</v>
      </c>
      <c r="DQ224" s="62">
        <v>16</v>
      </c>
      <c r="DR224" s="62">
        <v>5491.2</v>
      </c>
      <c r="DS224" s="62">
        <v>603.09699999999998</v>
      </c>
      <c r="DT224" s="62">
        <v>206982.81299999999</v>
      </c>
      <c r="DU224" s="48">
        <f t="shared" ref="DU224:DU231" si="2618">IFERROR(ROUNDUP(DS224/$EX224,0)*$EY224,0)</f>
        <v>1.5</v>
      </c>
      <c r="DV224" s="62">
        <v>134</v>
      </c>
      <c r="DW224" s="62">
        <v>45988.800000000003</v>
      </c>
      <c r="DX224" s="62">
        <f t="shared" ref="DX224:DX231" si="2619">$DF224*BK224/30</f>
        <v>0</v>
      </c>
      <c r="DY224" s="62">
        <f t="shared" ref="DY224:DY231" si="2620">DX224*$FH224</f>
        <v>0</v>
      </c>
      <c r="DZ224" s="48">
        <f t="shared" ref="DZ224:DZ231" si="2621">IFERROR(ROUNDUP(DX224/$EX224,0)*$EY224,0)</f>
        <v>0</v>
      </c>
      <c r="EA224" s="62">
        <f t="shared" ref="EA224:EA231" si="2622">$DF224*BL224/30</f>
        <v>0</v>
      </c>
      <c r="EB224" s="62">
        <f t="shared" ref="EB224:EB231" si="2623">EA224*$FH224</f>
        <v>0</v>
      </c>
      <c r="EC224" s="48">
        <f t="shared" ref="EC224:EC231" si="2624">IFERROR(ROUNDUP(EA224/$EX224,0)*$EY224,0)</f>
        <v>0</v>
      </c>
      <c r="ED224" s="62">
        <f t="shared" ref="ED224:ED231" si="2625">$DF224*BM224/30</f>
        <v>0</v>
      </c>
      <c r="EE224" s="62">
        <f t="shared" ref="EE224:EE231" si="2626">ED224*$FH224</f>
        <v>0</v>
      </c>
      <c r="EF224" s="48">
        <f t="shared" ref="EF224:EF231" si="2627">IFERROR(ROUNDUP(ED224/$EX224,0)*$EY224,0)</f>
        <v>0</v>
      </c>
      <c r="EG224" s="62">
        <f t="shared" ref="EG224:EG231" si="2628">$DF224*BN224/30</f>
        <v>0</v>
      </c>
      <c r="EH224" s="62">
        <f t="shared" ref="EH224:EH231" si="2629">EG224*$FH224</f>
        <v>0</v>
      </c>
      <c r="EI224" s="48">
        <f t="shared" ref="EI224:EI231" si="2630">IFERROR(ROUNDUP(EG224/$EX224,0)*$EY224,0)</f>
        <v>0</v>
      </c>
      <c r="EJ224" s="62">
        <f t="shared" ref="EJ224:EJ231" si="2631">$DF224*BO224/30</f>
        <v>0</v>
      </c>
      <c r="EK224" s="62">
        <f t="shared" ref="EK224:EK231" si="2632">EJ224*$FH224</f>
        <v>0</v>
      </c>
      <c r="EL224" s="48">
        <f t="shared" ref="EL224:EL231" si="2633">IFERROR(ROUNDUP(EJ224/$EX224,0)*$EY224,0)</f>
        <v>0</v>
      </c>
      <c r="EM224" s="62">
        <f t="shared" ref="EM224:EM231" si="2634">$DF224*BP224/30</f>
        <v>0</v>
      </c>
      <c r="EN224" s="62">
        <f t="shared" ref="EN224:EN231" si="2635">EM224*$FH224</f>
        <v>0</v>
      </c>
      <c r="EO224" s="48">
        <f t="shared" ref="EO224:EO231" si="2636">IFERROR(ROUNDUP(EM224/$EX224,0)*$EY224,0)</f>
        <v>0</v>
      </c>
      <c r="EP224" s="62">
        <f t="shared" ref="EP224:EU228" si="2637">BK224*$FH224</f>
        <v>0</v>
      </c>
      <c r="EQ224" s="62">
        <f t="shared" si="2637"/>
        <v>0</v>
      </c>
      <c r="ER224" s="62">
        <f t="shared" si="2637"/>
        <v>0</v>
      </c>
      <c r="ES224" s="62">
        <f t="shared" si="2637"/>
        <v>0</v>
      </c>
      <c r="ET224" s="62">
        <f t="shared" si="2637"/>
        <v>0</v>
      </c>
      <c r="EU224" s="62">
        <f t="shared" si="2637"/>
        <v>0</v>
      </c>
      <c r="EV224" s="31" t="s">
        <v>192</v>
      </c>
      <c r="EW224" s="103">
        <v>0</v>
      </c>
      <c r="EX224" s="141">
        <v>800</v>
      </c>
      <c r="EY224" s="31">
        <v>1.5</v>
      </c>
      <c r="FA224" s="31"/>
      <c r="FB224" s="119"/>
      <c r="FC224" s="119"/>
      <c r="FE224" s="137">
        <v>343.2</v>
      </c>
      <c r="FF224" s="137">
        <v>343.2</v>
      </c>
      <c r="FG224" s="137">
        <v>343.2</v>
      </c>
      <c r="FH224" s="106">
        <v>346.64</v>
      </c>
      <c r="FI224" s="107" t="b">
        <f t="shared" ref="FI224:FI231" si="2638">EXACT(AT224,AP224)</f>
        <v>1</v>
      </c>
      <c r="FJ224" s="34"/>
      <c r="FK224" s="104" t="s">
        <v>196</v>
      </c>
      <c r="FL224" s="104" t="s">
        <v>633</v>
      </c>
      <c r="FM224" s="104">
        <v>0</v>
      </c>
      <c r="FN224" s="104">
        <v>0</v>
      </c>
      <c r="FO224" s="104">
        <v>0</v>
      </c>
      <c r="FP224" s="104"/>
      <c r="FQ224" s="104">
        <v>0</v>
      </c>
      <c r="FR224" s="103" t="b">
        <f t="shared" si="2336"/>
        <v>1</v>
      </c>
      <c r="FS224" s="103" t="b">
        <f t="shared" si="2337"/>
        <v>1</v>
      </c>
      <c r="FT224" s="103" t="b">
        <f t="shared" si="2338"/>
        <v>0</v>
      </c>
      <c r="FU224" s="103" t="b">
        <f t="shared" si="2339"/>
        <v>0</v>
      </c>
      <c r="FV224" s="103" t="b">
        <f t="shared" si="2340"/>
        <v>1</v>
      </c>
      <c r="FW224" s="103"/>
      <c r="FX224" s="120" t="b">
        <f t="shared" ref="FX224:FX231" si="2639">EXACT(FQ224,BI224)</f>
        <v>1</v>
      </c>
      <c r="FY224" s="104" t="s">
        <v>368</v>
      </c>
      <c r="FZ224" s="104" t="b">
        <f t="shared" ref="FZ224:FZ231" si="2640">EXACT(FY224,C224)</f>
        <v>1</v>
      </c>
      <c r="GA224" s="104">
        <v>0</v>
      </c>
      <c r="GB224" s="104">
        <v>0</v>
      </c>
      <c r="GD224" s="104" t="s">
        <v>368</v>
      </c>
      <c r="GE224" s="104">
        <v>0</v>
      </c>
      <c r="GF224" s="104" t="e">
        <v>#N/A</v>
      </c>
      <c r="GG224" s="104">
        <v>0</v>
      </c>
      <c r="GH224" s="104" t="b">
        <f t="shared" ref="GH224:GH231" si="2641">EXACT(GD224,C224)</f>
        <v>1</v>
      </c>
      <c r="GI224" s="8" t="b">
        <f t="shared" ref="GI224:GI231" si="2642">EXACT(GG224,G224)</f>
        <v>0</v>
      </c>
      <c r="GJ224" s="31" t="s">
        <v>203</v>
      </c>
    </row>
    <row r="225" spans="1:192" hidden="1" x14ac:dyDescent="0.25">
      <c r="A225" s="138">
        <v>145828</v>
      </c>
      <c r="B225" s="138">
        <v>145828</v>
      </c>
      <c r="C225" s="128" t="s">
        <v>368</v>
      </c>
      <c r="D225" s="130"/>
      <c r="E225" s="138" t="s">
        <v>634</v>
      </c>
      <c r="F225" s="124" t="s">
        <v>193</v>
      </c>
      <c r="G225" s="128"/>
      <c r="H225" s="138" t="s">
        <v>227</v>
      </c>
      <c r="I225" s="130" t="s">
        <v>319</v>
      </c>
      <c r="J225" s="138" t="s">
        <v>259</v>
      </c>
      <c r="K225" s="138"/>
      <c r="L225" s="130">
        <v>0</v>
      </c>
      <c r="M225" s="138"/>
      <c r="N225" s="125">
        <v>0</v>
      </c>
      <c r="O225" s="125">
        <v>0</v>
      </c>
      <c r="P225" s="125" t="str">
        <f t="shared" si="2586"/>
        <v>нет минмакс</v>
      </c>
      <c r="Q225" s="95">
        <v>3045</v>
      </c>
      <c r="R225" s="95">
        <f t="shared" si="2587"/>
        <v>2314.1999999999998</v>
      </c>
      <c r="S225" s="114">
        <v>230655</v>
      </c>
      <c r="T225" s="114">
        <v>182217.45</v>
      </c>
      <c r="U225" s="131">
        <f t="shared" si="2588"/>
        <v>8</v>
      </c>
      <c r="V225" s="115">
        <f t="shared" si="2589"/>
        <v>668830</v>
      </c>
      <c r="W225" s="115">
        <f t="shared" si="2590"/>
        <v>508310.8</v>
      </c>
      <c r="X225" s="115">
        <f t="shared" si="2591"/>
        <v>21</v>
      </c>
      <c r="Y225" s="132"/>
      <c r="Z225" s="95">
        <v>668830</v>
      </c>
      <c r="AA225" s="115">
        <v>0</v>
      </c>
      <c r="AB225" s="115">
        <v>0</v>
      </c>
      <c r="AC225" s="95">
        <v>0</v>
      </c>
      <c r="AD225" s="95">
        <v>0</v>
      </c>
      <c r="AE225" s="95">
        <f t="shared" si="2592"/>
        <v>0</v>
      </c>
      <c r="AF225" s="95">
        <f t="shared" si="2593"/>
        <v>0</v>
      </c>
      <c r="AG225" s="114">
        <v>0</v>
      </c>
      <c r="AH225" s="95">
        <f t="shared" si="2594"/>
        <v>668830</v>
      </c>
      <c r="AI225" s="114">
        <f t="shared" si="2595"/>
        <v>508310.8</v>
      </c>
      <c r="AJ225" s="114">
        <f t="shared" si="2596"/>
        <v>238050</v>
      </c>
      <c r="AK225" s="114">
        <f t="shared" ref="AK225:AK231" si="2643">SUM(CS225:CU225)</f>
        <v>650888</v>
      </c>
      <c r="AL225" s="114">
        <f t="shared" si="2597"/>
        <v>800156</v>
      </c>
      <c r="AM225" s="114">
        <f t="shared" si="2598"/>
        <v>1223741</v>
      </c>
      <c r="AN225" s="133">
        <f t="shared" si="2599"/>
        <v>33.927031945485197</v>
      </c>
      <c r="AO225" s="133" t="str">
        <f t="shared" si="2600"/>
        <v>&gt; 30 дней (до 60)</v>
      </c>
      <c r="AP225" s="139" t="s">
        <v>185</v>
      </c>
      <c r="AQ225" s="134" t="s">
        <v>186</v>
      </c>
      <c r="AR225" s="138" t="s">
        <v>185</v>
      </c>
      <c r="AS225" s="134" t="s">
        <v>186</v>
      </c>
      <c r="AT225" s="115" t="s">
        <v>185</v>
      </c>
      <c r="AU225" s="138"/>
      <c r="AV225" s="97" t="str">
        <f t="shared" si="2601"/>
        <v>0-04</v>
      </c>
      <c r="AW225" s="126">
        <f t="shared" si="2602"/>
        <v>0</v>
      </c>
      <c r="AX225" s="138"/>
      <c r="AY225" s="115">
        <f t="shared" si="2603"/>
        <v>0</v>
      </c>
      <c r="AZ225" s="130" t="s">
        <v>439</v>
      </c>
      <c r="BA225" s="129" t="s">
        <v>187</v>
      </c>
      <c r="BB225" s="129" t="s">
        <v>187</v>
      </c>
      <c r="BC225" s="140" t="s">
        <v>187</v>
      </c>
      <c r="BD225" s="139" t="s">
        <v>187</v>
      </c>
      <c r="BE225" s="29">
        <v>0</v>
      </c>
      <c r="BF225" s="32">
        <f t="shared" si="2604"/>
        <v>0</v>
      </c>
      <c r="BG225" s="32">
        <v>0</v>
      </c>
      <c r="BH225" s="32">
        <f t="shared" si="2605"/>
        <v>0</v>
      </c>
      <c r="BI225" s="99">
        <v>0</v>
      </c>
      <c r="BJ225" s="130" t="s">
        <v>187</v>
      </c>
      <c r="BK225" s="95">
        <v>181268</v>
      </c>
      <c r="BL225" s="95">
        <v>177356</v>
      </c>
      <c r="BM225" s="95">
        <v>213012</v>
      </c>
      <c r="BN225" s="95">
        <v>219762</v>
      </c>
      <c r="BO225" s="95">
        <v>214637</v>
      </c>
      <c r="BP225" s="95">
        <v>217706</v>
      </c>
      <c r="BQ225" s="133">
        <f t="shared" si="2606"/>
        <v>203956.83333333334</v>
      </c>
      <c r="BR225" s="95">
        <f t="shared" si="2607"/>
        <v>487562</v>
      </c>
      <c r="BS225" s="133">
        <f t="shared" si="2608"/>
        <v>310206</v>
      </c>
      <c r="BT225" s="133">
        <f t="shared" si="2608"/>
        <v>97194</v>
      </c>
      <c r="BU225" s="133">
        <f t="shared" si="2608"/>
        <v>-122568</v>
      </c>
      <c r="BV225" s="133">
        <f t="shared" si="2608"/>
        <v>-337205</v>
      </c>
      <c r="BW225" s="133">
        <f t="shared" si="2608"/>
        <v>-554911</v>
      </c>
      <c r="BX225" s="133">
        <f t="shared" si="2609"/>
        <v>-758867.83333333337</v>
      </c>
      <c r="BY225" s="133">
        <f t="shared" si="2609"/>
        <v>-962824.66666666674</v>
      </c>
      <c r="BZ225" s="133">
        <f t="shared" si="2609"/>
        <v>-1166781.5</v>
      </c>
      <c r="CA225" s="133">
        <f t="shared" ref="CA225:CO225" si="2644">BZ225-$BQ225</f>
        <v>-1370738.3333333333</v>
      </c>
      <c r="CB225" s="133">
        <f t="shared" si="2644"/>
        <v>-1574695.1666666665</v>
      </c>
      <c r="CC225" s="133">
        <f t="shared" si="2644"/>
        <v>-1778651.9999999998</v>
      </c>
      <c r="CD225" s="133">
        <f t="shared" si="2644"/>
        <v>-1982608.833333333</v>
      </c>
      <c r="CE225" s="133">
        <f t="shared" si="2644"/>
        <v>-2186565.6666666665</v>
      </c>
      <c r="CF225" s="133">
        <f t="shared" si="2644"/>
        <v>-2390522.5</v>
      </c>
      <c r="CG225" s="133">
        <f t="shared" si="2644"/>
        <v>-2594479.3333333335</v>
      </c>
      <c r="CH225" s="133">
        <f t="shared" si="2644"/>
        <v>-2798436.166666667</v>
      </c>
      <c r="CI225" s="133">
        <f t="shared" si="2644"/>
        <v>-3002393.0000000005</v>
      </c>
      <c r="CJ225" s="133">
        <f t="shared" si="2644"/>
        <v>-3206349.833333334</v>
      </c>
      <c r="CK225" s="133">
        <f t="shared" si="2644"/>
        <v>-3410306.6666666674</v>
      </c>
      <c r="CL225" s="133">
        <f t="shared" si="2644"/>
        <v>-3614263.5000000009</v>
      </c>
      <c r="CM225" s="133">
        <f t="shared" si="2644"/>
        <v>-3818220.3333333344</v>
      </c>
      <c r="CN225" s="133">
        <f t="shared" si="2644"/>
        <v>-4022177.1666666679</v>
      </c>
      <c r="CO225" s="133">
        <f t="shared" si="2644"/>
        <v>-4226134.0000000009</v>
      </c>
      <c r="CP225" s="100">
        <v>62713</v>
      </c>
      <c r="CQ225" s="100">
        <v>39170</v>
      </c>
      <c r="CR225" s="100">
        <v>47385</v>
      </c>
      <c r="CS225" s="100">
        <v>163710</v>
      </c>
      <c r="CT225" s="100">
        <v>249128</v>
      </c>
      <c r="CU225" s="100">
        <v>238050</v>
      </c>
      <c r="CV225" s="121">
        <f t="shared" si="2610"/>
        <v>133359.33333333334</v>
      </c>
      <c r="CW225" t="s">
        <v>187</v>
      </c>
      <c r="CX225" t="s">
        <v>187</v>
      </c>
      <c r="CY225" s="4">
        <v>0</v>
      </c>
      <c r="CZ225" s="4">
        <v>0</v>
      </c>
      <c r="DA225" s="136">
        <f t="shared" si="2611"/>
        <v>0</v>
      </c>
      <c r="DB225" s="4">
        <f t="shared" si="2612"/>
        <v>0</v>
      </c>
      <c r="DC225" s="4">
        <f t="shared" si="2613"/>
        <v>0</v>
      </c>
      <c r="DD225" s="136">
        <f t="shared" si="2614"/>
        <v>0</v>
      </c>
      <c r="DE225" s="31">
        <v>0</v>
      </c>
      <c r="DG225" s="31">
        <v>0</v>
      </c>
      <c r="DH225" s="48">
        <f t="shared" si="2615"/>
        <v>0</v>
      </c>
      <c r="DI225" s="62">
        <v>468410.16200000001</v>
      </c>
      <c r="DJ225" s="62">
        <v>371721.43599999999</v>
      </c>
      <c r="DK225" s="48">
        <f t="shared" si="2616"/>
        <v>15</v>
      </c>
      <c r="DL225" s="62">
        <v>39170</v>
      </c>
      <c r="DM225" s="62">
        <v>31024.787954405423</v>
      </c>
      <c r="DN225" s="62">
        <v>407758.39300000004</v>
      </c>
      <c r="DO225" s="62">
        <v>323600.09499999997</v>
      </c>
      <c r="DP225" s="48">
        <f t="shared" si="2617"/>
        <v>13</v>
      </c>
      <c r="DQ225" s="62">
        <v>47385</v>
      </c>
      <c r="DR225" s="62">
        <v>37584.657431197775</v>
      </c>
      <c r="DS225" s="62">
        <v>317399.516</v>
      </c>
      <c r="DT225" s="62">
        <v>251883.22500000001</v>
      </c>
      <c r="DU225" s="48">
        <f t="shared" si="2618"/>
        <v>10</v>
      </c>
      <c r="DV225" s="62">
        <v>163705</v>
      </c>
      <c r="DW225" s="62">
        <v>129846.92085626743</v>
      </c>
      <c r="DX225" s="62">
        <f t="shared" si="2619"/>
        <v>0</v>
      </c>
      <c r="DY225" s="62">
        <f t="shared" si="2620"/>
        <v>0</v>
      </c>
      <c r="DZ225" s="48">
        <f t="shared" si="2621"/>
        <v>0</v>
      </c>
      <c r="EA225" s="62">
        <f t="shared" si="2622"/>
        <v>0</v>
      </c>
      <c r="EB225" s="62">
        <f t="shared" si="2623"/>
        <v>0</v>
      </c>
      <c r="EC225" s="48">
        <f t="shared" si="2624"/>
        <v>0</v>
      </c>
      <c r="ED225" s="62">
        <f t="shared" si="2625"/>
        <v>0</v>
      </c>
      <c r="EE225" s="62">
        <f t="shared" si="2626"/>
        <v>0</v>
      </c>
      <c r="EF225" s="48">
        <f t="shared" si="2627"/>
        <v>0</v>
      </c>
      <c r="EG225" s="62">
        <f t="shared" si="2628"/>
        <v>0</v>
      </c>
      <c r="EH225" s="62">
        <f t="shared" si="2629"/>
        <v>0</v>
      </c>
      <c r="EI225" s="48">
        <f t="shared" si="2630"/>
        <v>0</v>
      </c>
      <c r="EJ225" s="62">
        <f t="shared" si="2631"/>
        <v>0</v>
      </c>
      <c r="EK225" s="62">
        <f t="shared" si="2632"/>
        <v>0</v>
      </c>
      <c r="EL225" s="48">
        <f t="shared" si="2633"/>
        <v>0</v>
      </c>
      <c r="EM225" s="62">
        <f t="shared" si="2634"/>
        <v>0</v>
      </c>
      <c r="EN225" s="62">
        <f t="shared" si="2635"/>
        <v>0</v>
      </c>
      <c r="EO225" s="48">
        <f t="shared" si="2636"/>
        <v>0</v>
      </c>
      <c r="EP225" s="62">
        <f t="shared" si="2637"/>
        <v>137763.68</v>
      </c>
      <c r="EQ225" s="62">
        <f t="shared" si="2637"/>
        <v>134790.56</v>
      </c>
      <c r="ER225" s="62">
        <f t="shared" si="2637"/>
        <v>161889.12</v>
      </c>
      <c r="ES225" s="62">
        <f t="shared" si="2637"/>
        <v>167019.12</v>
      </c>
      <c r="ET225" s="62">
        <f t="shared" si="2637"/>
        <v>163124.12</v>
      </c>
      <c r="EU225" s="62">
        <f t="shared" si="2637"/>
        <v>165456.56</v>
      </c>
      <c r="EV225" s="31" t="s">
        <v>192</v>
      </c>
      <c r="EW225" s="103">
        <v>0</v>
      </c>
      <c r="EX225" s="31">
        <v>32000</v>
      </c>
      <c r="EY225" s="31">
        <v>1</v>
      </c>
      <c r="FA225" s="31"/>
      <c r="FB225" s="119"/>
      <c r="FC225" s="119"/>
      <c r="FE225" s="137">
        <v>0.79</v>
      </c>
      <c r="FF225" s="137">
        <v>0.79</v>
      </c>
      <c r="FG225" s="137">
        <v>0.79</v>
      </c>
      <c r="FH225" s="106">
        <v>0.76</v>
      </c>
      <c r="FI225" s="107" t="b">
        <f t="shared" si="2638"/>
        <v>1</v>
      </c>
      <c r="FJ225" s="34"/>
      <c r="FK225" s="104" t="s">
        <v>187</v>
      </c>
      <c r="FL225" s="104" t="s">
        <v>187</v>
      </c>
      <c r="FM225" s="104" t="s">
        <v>187</v>
      </c>
      <c r="FN225" s="104" t="s">
        <v>187</v>
      </c>
      <c r="FO225" s="104">
        <v>0</v>
      </c>
      <c r="FP225" s="104"/>
      <c r="FQ225" s="104">
        <v>0</v>
      </c>
      <c r="FR225" s="120" t="b">
        <f t="shared" si="2336"/>
        <v>1</v>
      </c>
      <c r="FS225" s="120" t="b">
        <f t="shared" si="2337"/>
        <v>1</v>
      </c>
      <c r="FT225" s="120" t="b">
        <f t="shared" si="2338"/>
        <v>1</v>
      </c>
      <c r="FU225" s="120" t="b">
        <f t="shared" si="2339"/>
        <v>1</v>
      </c>
      <c r="FV225" s="120" t="b">
        <f t="shared" si="2340"/>
        <v>1</v>
      </c>
      <c r="FW225" s="120"/>
      <c r="FX225" s="120" t="b">
        <f t="shared" si="2639"/>
        <v>1</v>
      </c>
      <c r="FY225" s="104" t="s">
        <v>368</v>
      </c>
      <c r="FZ225" s="104" t="b">
        <f t="shared" si="2640"/>
        <v>1</v>
      </c>
      <c r="GA225" s="120">
        <v>0</v>
      </c>
      <c r="GB225" s="120" t="s">
        <v>193</v>
      </c>
      <c r="GC225" s="8"/>
      <c r="GD225" s="104" t="s">
        <v>368</v>
      </c>
      <c r="GE225" s="104">
        <v>0</v>
      </c>
      <c r="GF225" s="104" t="e">
        <v>#N/A</v>
      </c>
      <c r="GG225" s="104">
        <v>0</v>
      </c>
      <c r="GH225" s="120" t="b">
        <f t="shared" si="2641"/>
        <v>1</v>
      </c>
      <c r="GI225" s="8" t="b">
        <f t="shared" si="2642"/>
        <v>0</v>
      </c>
      <c r="GJ225" s="31" t="s">
        <v>203</v>
      </c>
    </row>
    <row r="226" spans="1:192" ht="30" hidden="1" x14ac:dyDescent="0.25">
      <c r="A226" s="130">
        <v>2061</v>
      </c>
      <c r="B226" s="130">
        <v>654132</v>
      </c>
      <c r="C226" s="128" t="s">
        <v>368</v>
      </c>
      <c r="D226" s="130"/>
      <c r="E226" s="130" t="s">
        <v>635</v>
      </c>
      <c r="F226" s="109">
        <v>0</v>
      </c>
      <c r="G226" s="128"/>
      <c r="H226" s="130" t="s">
        <v>188</v>
      </c>
      <c r="I226" s="130" t="s">
        <v>636</v>
      </c>
      <c r="J226" s="130" t="s">
        <v>637</v>
      </c>
      <c r="K226" s="130"/>
      <c r="L226" s="130">
        <v>0</v>
      </c>
      <c r="M226" s="130"/>
      <c r="N226" s="111">
        <v>0</v>
      </c>
      <c r="O226" s="111">
        <v>0</v>
      </c>
      <c r="P226" s="111" t="str">
        <f t="shared" si="2586"/>
        <v>нет минмакс</v>
      </c>
      <c r="Q226" s="95">
        <v>15328.5</v>
      </c>
      <c r="R226" s="95">
        <f t="shared" si="2587"/>
        <v>2080384.02</v>
      </c>
      <c r="S226" s="131">
        <v>1235</v>
      </c>
      <c r="T226" s="131">
        <v>179531.95</v>
      </c>
      <c r="U226" s="131">
        <f t="shared" si="2588"/>
        <v>0</v>
      </c>
      <c r="V226" s="113">
        <f t="shared" si="2589"/>
        <v>889</v>
      </c>
      <c r="W226" s="113">
        <f t="shared" si="2590"/>
        <v>120655.08</v>
      </c>
      <c r="X226" s="113">
        <f t="shared" si="2591"/>
        <v>0</v>
      </c>
      <c r="Y226" s="132"/>
      <c r="Z226" s="95">
        <v>889</v>
      </c>
      <c r="AA226" s="95">
        <v>0</v>
      </c>
      <c r="AB226" s="95">
        <v>0</v>
      </c>
      <c r="AC226" s="95">
        <v>0</v>
      </c>
      <c r="AD226" s="95">
        <v>0</v>
      </c>
      <c r="AE226" s="95">
        <f t="shared" si="2592"/>
        <v>0</v>
      </c>
      <c r="AF226" s="95">
        <f t="shared" si="2593"/>
        <v>0</v>
      </c>
      <c r="AG226" s="114">
        <v>0</v>
      </c>
      <c r="AH226" s="95">
        <f t="shared" si="2594"/>
        <v>889</v>
      </c>
      <c r="AI226" s="114">
        <f t="shared" si="2595"/>
        <v>120655.08</v>
      </c>
      <c r="AJ226" s="133">
        <f t="shared" si="2596"/>
        <v>0</v>
      </c>
      <c r="AK226" s="133">
        <f t="shared" si="2643"/>
        <v>16750</v>
      </c>
      <c r="AL226" s="133">
        <f t="shared" si="2597"/>
        <v>62249</v>
      </c>
      <c r="AM226" s="133">
        <f t="shared" si="2598"/>
        <v>0</v>
      </c>
      <c r="AN226" s="133" t="str">
        <f t="shared" si="2599"/>
        <v>нет оборота</v>
      </c>
      <c r="AO226" s="133" t="str">
        <f t="shared" si="2600"/>
        <v>нет плана</v>
      </c>
      <c r="AP226" s="29" t="s">
        <v>195</v>
      </c>
      <c r="AQ226" s="134" t="s">
        <v>200</v>
      </c>
      <c r="AR226" s="29" t="s">
        <v>195</v>
      </c>
      <c r="AS226" s="134" t="s">
        <v>200</v>
      </c>
      <c r="AT226" s="94" t="s">
        <v>195</v>
      </c>
      <c r="AU226" s="14"/>
      <c r="AV226" s="97" t="str">
        <f t="shared" si="2601"/>
        <v>Нет планов</v>
      </c>
      <c r="AW226" s="117">
        <f t="shared" si="2602"/>
        <v>120655.08</v>
      </c>
      <c r="AX226" s="14"/>
      <c r="AY226" s="25">
        <f t="shared" si="2603"/>
        <v>0</v>
      </c>
      <c r="AZ226" s="130" t="s">
        <v>439</v>
      </c>
      <c r="BA226" s="26" t="s">
        <v>201</v>
      </c>
      <c r="BB226" s="26" t="s">
        <v>638</v>
      </c>
      <c r="BC226" s="27"/>
      <c r="BD226" s="28"/>
      <c r="BE226" s="29">
        <v>0</v>
      </c>
      <c r="BF226" s="32">
        <f t="shared" si="2604"/>
        <v>0</v>
      </c>
      <c r="BG226" s="32">
        <v>2301.5</v>
      </c>
      <c r="BH226" s="32">
        <f t="shared" si="2605"/>
        <v>312359.58</v>
      </c>
      <c r="BI226" s="135" t="s">
        <v>484</v>
      </c>
      <c r="BJ226" s="130">
        <v>0</v>
      </c>
      <c r="BK226" s="95">
        <v>0</v>
      </c>
      <c r="BL226" s="95">
        <v>0</v>
      </c>
      <c r="BM226" s="95">
        <v>0</v>
      </c>
      <c r="BN226" s="95">
        <v>0</v>
      </c>
      <c r="BO226" s="95">
        <v>0</v>
      </c>
      <c r="BP226" s="95">
        <v>0</v>
      </c>
      <c r="BQ226" s="133">
        <f t="shared" si="2606"/>
        <v>0</v>
      </c>
      <c r="BR226" s="95">
        <f t="shared" si="2607"/>
        <v>889</v>
      </c>
      <c r="BS226" s="133">
        <f t="shared" si="2608"/>
        <v>889</v>
      </c>
      <c r="BT226" s="133">
        <f t="shared" si="2608"/>
        <v>889</v>
      </c>
      <c r="BU226" s="133">
        <f t="shared" si="2608"/>
        <v>889</v>
      </c>
      <c r="BV226" s="133">
        <f t="shared" si="2608"/>
        <v>889</v>
      </c>
      <c r="BW226" s="133">
        <f t="shared" si="2608"/>
        <v>889</v>
      </c>
      <c r="BX226" s="133">
        <f t="shared" ref="BX226:CO226" si="2645">BW226-$BQ226</f>
        <v>889</v>
      </c>
      <c r="BY226" s="133">
        <f t="shared" si="2645"/>
        <v>889</v>
      </c>
      <c r="BZ226" s="133">
        <f t="shared" si="2645"/>
        <v>889</v>
      </c>
      <c r="CA226" s="133">
        <f t="shared" si="2645"/>
        <v>889</v>
      </c>
      <c r="CB226" s="133">
        <f t="shared" si="2645"/>
        <v>889</v>
      </c>
      <c r="CC226" s="133">
        <f t="shared" si="2645"/>
        <v>889</v>
      </c>
      <c r="CD226" s="133">
        <f t="shared" si="2645"/>
        <v>889</v>
      </c>
      <c r="CE226" s="133">
        <f t="shared" si="2645"/>
        <v>889</v>
      </c>
      <c r="CF226" s="133">
        <f t="shared" si="2645"/>
        <v>889</v>
      </c>
      <c r="CG226" s="133">
        <f t="shared" si="2645"/>
        <v>889</v>
      </c>
      <c r="CH226" s="133">
        <f t="shared" si="2645"/>
        <v>889</v>
      </c>
      <c r="CI226" s="133">
        <f t="shared" si="2645"/>
        <v>889</v>
      </c>
      <c r="CJ226" s="133">
        <f t="shared" si="2645"/>
        <v>889</v>
      </c>
      <c r="CK226" s="133">
        <f t="shared" si="2645"/>
        <v>889</v>
      </c>
      <c r="CL226" s="133">
        <f t="shared" si="2645"/>
        <v>889</v>
      </c>
      <c r="CM226" s="133">
        <f t="shared" si="2645"/>
        <v>889</v>
      </c>
      <c r="CN226" s="133">
        <f t="shared" si="2645"/>
        <v>889</v>
      </c>
      <c r="CO226" s="133">
        <f t="shared" si="2645"/>
        <v>889</v>
      </c>
      <c r="CP226" s="100">
        <v>27644</v>
      </c>
      <c r="CQ226" s="100">
        <v>0</v>
      </c>
      <c r="CR226" s="100">
        <v>17855</v>
      </c>
      <c r="CS226" s="100">
        <v>10287</v>
      </c>
      <c r="CT226" s="100">
        <v>6463</v>
      </c>
      <c r="CU226" s="100">
        <v>0</v>
      </c>
      <c r="CV226" s="121">
        <f t="shared" si="2610"/>
        <v>15562.25</v>
      </c>
      <c r="CW226">
        <v>0</v>
      </c>
      <c r="CX226">
        <v>2</v>
      </c>
      <c r="CY226" s="4">
        <v>0</v>
      </c>
      <c r="CZ226" s="4">
        <v>0</v>
      </c>
      <c r="DA226" s="136">
        <f t="shared" ref="DA226:DA231" si="2646">IFERROR(CZ226/CY226,0)</f>
        <v>0</v>
      </c>
      <c r="DB226" s="4">
        <f t="shared" ref="DB226:DB231" si="2647">CY226*FH226</f>
        <v>0</v>
      </c>
      <c r="DC226" s="4">
        <f t="shared" ref="DC226:DC231" si="2648">CZ226*FH226</f>
        <v>0</v>
      </c>
      <c r="DD226" s="136">
        <f t="shared" ref="DD226:DD231" si="2649">IFERROR(DC226/DB226,0)</f>
        <v>0</v>
      </c>
      <c r="DE226" s="31">
        <v>0</v>
      </c>
      <c r="DF226" s="31">
        <v>30</v>
      </c>
      <c r="DG226" s="31">
        <v>0</v>
      </c>
      <c r="DH226" s="48">
        <f t="shared" si="2615"/>
        <v>0</v>
      </c>
      <c r="DI226" s="62">
        <v>10579.404</v>
      </c>
      <c r="DJ226" s="62">
        <v>1500067.6339999998</v>
      </c>
      <c r="DK226" s="48">
        <f t="shared" si="2616"/>
        <v>0</v>
      </c>
      <c r="DL226" s="62">
        <v>0</v>
      </c>
      <c r="DM226" s="62">
        <v>0</v>
      </c>
      <c r="DN226" s="62">
        <v>6823.3580000000002</v>
      </c>
      <c r="DO226" s="62">
        <v>996563.62800000003</v>
      </c>
      <c r="DP226" s="48">
        <f t="shared" si="2617"/>
        <v>0</v>
      </c>
      <c r="DQ226" s="62">
        <v>17855</v>
      </c>
      <c r="DR226" s="62">
        <v>2563292.0002361001</v>
      </c>
      <c r="DS226" s="62">
        <v>5028.3220000000001</v>
      </c>
      <c r="DT226" s="62">
        <v>727058.25499999989</v>
      </c>
      <c r="DU226" s="48">
        <f t="shared" si="2618"/>
        <v>0</v>
      </c>
      <c r="DV226" s="62">
        <v>10287</v>
      </c>
      <c r="DW226" s="62">
        <v>1467906.38243596</v>
      </c>
      <c r="DX226" s="62">
        <f t="shared" si="2619"/>
        <v>0</v>
      </c>
      <c r="DY226" s="62">
        <f t="shared" si="2620"/>
        <v>0</v>
      </c>
      <c r="DZ226" s="48">
        <f t="shared" si="2621"/>
        <v>0</v>
      </c>
      <c r="EA226" s="62">
        <f t="shared" si="2622"/>
        <v>0</v>
      </c>
      <c r="EB226" s="62">
        <f t="shared" si="2623"/>
        <v>0</v>
      </c>
      <c r="EC226" s="48">
        <f t="shared" si="2624"/>
        <v>0</v>
      </c>
      <c r="ED226" s="62">
        <f t="shared" si="2625"/>
        <v>0</v>
      </c>
      <c r="EE226" s="62">
        <f t="shared" si="2626"/>
        <v>0</v>
      </c>
      <c r="EF226" s="48">
        <f t="shared" si="2627"/>
        <v>0</v>
      </c>
      <c r="EG226" s="62">
        <f t="shared" si="2628"/>
        <v>0</v>
      </c>
      <c r="EH226" s="62">
        <f t="shared" si="2629"/>
        <v>0</v>
      </c>
      <c r="EI226" s="48">
        <f t="shared" si="2630"/>
        <v>0</v>
      </c>
      <c r="EJ226" s="62">
        <f t="shared" si="2631"/>
        <v>0</v>
      </c>
      <c r="EK226" s="62">
        <f t="shared" si="2632"/>
        <v>0</v>
      </c>
      <c r="EL226" s="48">
        <f t="shared" si="2633"/>
        <v>0</v>
      </c>
      <c r="EM226" s="62">
        <f t="shared" si="2634"/>
        <v>0</v>
      </c>
      <c r="EN226" s="62">
        <f t="shared" si="2635"/>
        <v>0</v>
      </c>
      <c r="EO226" s="48">
        <f t="shared" si="2636"/>
        <v>0</v>
      </c>
      <c r="EP226" s="62">
        <f t="shared" si="2637"/>
        <v>0</v>
      </c>
      <c r="EQ226" s="62">
        <f t="shared" si="2637"/>
        <v>0</v>
      </c>
      <c r="ER226" s="62">
        <f t="shared" si="2637"/>
        <v>0</v>
      </c>
      <c r="ES226" s="62">
        <f t="shared" si="2637"/>
        <v>0</v>
      </c>
      <c r="ET226" s="62">
        <f t="shared" si="2637"/>
        <v>0</v>
      </c>
      <c r="EU226" s="62">
        <f t="shared" si="2637"/>
        <v>0</v>
      </c>
      <c r="EV226" s="31" t="s">
        <v>192</v>
      </c>
      <c r="EW226" s="103">
        <v>0</v>
      </c>
      <c r="EX226" s="31">
        <v>0</v>
      </c>
      <c r="EY226" s="31">
        <v>0</v>
      </c>
      <c r="EZ226" s="31">
        <v>0</v>
      </c>
      <c r="FA226" s="31">
        <v>1</v>
      </c>
      <c r="FB226" s="119"/>
      <c r="FC226" s="119"/>
      <c r="FE226" s="137">
        <v>145.05000000000001</v>
      </c>
      <c r="FF226" s="137">
        <v>145.37</v>
      </c>
      <c r="FG226" s="137">
        <v>141.04</v>
      </c>
      <c r="FH226" s="106">
        <v>135.72</v>
      </c>
      <c r="FI226" s="107" t="b">
        <f t="shared" si="2638"/>
        <v>1</v>
      </c>
      <c r="FJ226" s="34"/>
      <c r="FK226" s="104" t="s">
        <v>201</v>
      </c>
      <c r="FL226" s="104" t="s">
        <v>638</v>
      </c>
      <c r="FM226" s="104">
        <v>0</v>
      </c>
      <c r="FN226" s="104">
        <v>0</v>
      </c>
      <c r="FO226" s="104">
        <v>0</v>
      </c>
      <c r="FP226" s="104"/>
      <c r="FQ226" s="104" t="s">
        <v>484</v>
      </c>
      <c r="FR226" s="103" t="b">
        <f t="shared" si="2336"/>
        <v>1</v>
      </c>
      <c r="FS226" s="103" t="b">
        <f t="shared" si="2337"/>
        <v>1</v>
      </c>
      <c r="FT226" s="103" t="b">
        <f t="shared" si="2338"/>
        <v>0</v>
      </c>
      <c r="FU226" s="103" t="b">
        <f t="shared" si="2339"/>
        <v>0</v>
      </c>
      <c r="FV226" s="103" t="b">
        <f t="shared" si="2340"/>
        <v>1</v>
      </c>
      <c r="FW226" s="103"/>
      <c r="FX226" s="120" t="b">
        <f t="shared" si="2639"/>
        <v>1</v>
      </c>
      <c r="FY226" s="104" t="s">
        <v>368</v>
      </c>
      <c r="FZ226" s="104" t="b">
        <f t="shared" si="2640"/>
        <v>1</v>
      </c>
      <c r="GA226" s="104">
        <v>0</v>
      </c>
      <c r="GB226" s="104">
        <v>0</v>
      </c>
      <c r="GD226" s="104" t="s">
        <v>368</v>
      </c>
      <c r="GE226" s="104">
        <v>0</v>
      </c>
      <c r="GF226" s="104" t="e">
        <v>#N/A</v>
      </c>
      <c r="GG226" s="104">
        <v>0</v>
      </c>
      <c r="GH226" s="104" t="b">
        <f t="shared" si="2641"/>
        <v>1</v>
      </c>
      <c r="GI226" s="8" t="b">
        <f t="shared" si="2642"/>
        <v>0</v>
      </c>
      <c r="GJ226" s="31" t="s">
        <v>203</v>
      </c>
    </row>
    <row r="227" spans="1:192" hidden="1" x14ac:dyDescent="0.25">
      <c r="A227" s="138">
        <v>138716</v>
      </c>
      <c r="B227" s="138">
        <v>138716</v>
      </c>
      <c r="C227" s="128" t="s">
        <v>368</v>
      </c>
      <c r="D227" s="130"/>
      <c r="E227" s="138" t="s">
        <v>639</v>
      </c>
      <c r="F227" s="124" t="s">
        <v>193</v>
      </c>
      <c r="G227" s="128"/>
      <c r="H227" s="138" t="s">
        <v>227</v>
      </c>
      <c r="I227" s="130" t="s">
        <v>319</v>
      </c>
      <c r="J227" s="138" t="s">
        <v>259</v>
      </c>
      <c r="K227" s="138"/>
      <c r="L227" s="130">
        <v>0</v>
      </c>
      <c r="M227" s="138"/>
      <c r="N227" s="125">
        <v>0</v>
      </c>
      <c r="O227" s="125">
        <v>0</v>
      </c>
      <c r="P227" s="125" t="str">
        <f t="shared" si="2586"/>
        <v>нет минмакс</v>
      </c>
      <c r="Q227" s="95">
        <v>81066</v>
      </c>
      <c r="R227" s="95">
        <f t="shared" si="2587"/>
        <v>230227.44</v>
      </c>
      <c r="S227" s="114">
        <v>60040</v>
      </c>
      <c r="T227" s="114">
        <v>171714.4</v>
      </c>
      <c r="U227" s="131">
        <f t="shared" si="2588"/>
        <v>9</v>
      </c>
      <c r="V227" s="115">
        <f t="shared" si="2589"/>
        <v>87382</v>
      </c>
      <c r="W227" s="115">
        <f t="shared" si="2590"/>
        <v>248164.87999999998</v>
      </c>
      <c r="X227" s="115">
        <f t="shared" si="2591"/>
        <v>13</v>
      </c>
      <c r="Y227" s="132"/>
      <c r="Z227" s="95">
        <v>87382</v>
      </c>
      <c r="AA227" s="115">
        <v>0</v>
      </c>
      <c r="AB227" s="115">
        <v>0</v>
      </c>
      <c r="AC227" s="95">
        <v>0</v>
      </c>
      <c r="AD227" s="95">
        <v>0</v>
      </c>
      <c r="AE227" s="95">
        <f t="shared" si="2592"/>
        <v>0</v>
      </c>
      <c r="AF227" s="95">
        <f t="shared" si="2593"/>
        <v>0</v>
      </c>
      <c r="AG227" s="114">
        <v>0</v>
      </c>
      <c r="AH227" s="95">
        <f t="shared" si="2594"/>
        <v>87382</v>
      </c>
      <c r="AI227" s="114">
        <f t="shared" si="2595"/>
        <v>248164.87999999998</v>
      </c>
      <c r="AJ227" s="114">
        <f t="shared" si="2596"/>
        <v>102942</v>
      </c>
      <c r="AK227" s="114">
        <f t="shared" si="2643"/>
        <v>348658</v>
      </c>
      <c r="AL227" s="114">
        <f t="shared" si="2597"/>
        <v>546090</v>
      </c>
      <c r="AM227" s="114">
        <f t="shared" si="2598"/>
        <v>1145343</v>
      </c>
      <c r="AN227" s="133">
        <f t="shared" si="2599"/>
        <v>9.4357760077112278</v>
      </c>
      <c r="AO227" s="133" t="str">
        <f t="shared" si="2600"/>
        <v>&lt; 30 дней</v>
      </c>
      <c r="AP227" s="139" t="s">
        <v>185</v>
      </c>
      <c r="AQ227" s="134" t="s">
        <v>186</v>
      </c>
      <c r="AR227" s="138" t="s">
        <v>185</v>
      </c>
      <c r="AS227" s="134" t="s">
        <v>198</v>
      </c>
      <c r="AT227" s="115" t="s">
        <v>185</v>
      </c>
      <c r="AU227" s="138"/>
      <c r="AV227" s="97" t="str">
        <f t="shared" si="2601"/>
        <v>0-01</v>
      </c>
      <c r="AW227" s="126">
        <f t="shared" si="2602"/>
        <v>0</v>
      </c>
      <c r="AX227" s="138"/>
      <c r="AY227" s="115">
        <f t="shared" si="2603"/>
        <v>0</v>
      </c>
      <c r="AZ227" s="130" t="s">
        <v>439</v>
      </c>
      <c r="BA227" s="129" t="s">
        <v>187</v>
      </c>
      <c r="BB227" s="129" t="s">
        <v>187</v>
      </c>
      <c r="BC227" s="140" t="s">
        <v>187</v>
      </c>
      <c r="BD227" s="139" t="s">
        <v>187</v>
      </c>
      <c r="BE227" s="29">
        <v>0</v>
      </c>
      <c r="BF227" s="32">
        <f t="shared" si="2604"/>
        <v>0</v>
      </c>
      <c r="BG227" s="32">
        <v>0</v>
      </c>
      <c r="BH227" s="32">
        <f t="shared" si="2605"/>
        <v>0</v>
      </c>
      <c r="BI227" s="99">
        <v>0</v>
      </c>
      <c r="BJ227" s="130" t="s">
        <v>187</v>
      </c>
      <c r="BK227" s="95">
        <v>156328</v>
      </c>
      <c r="BL227" s="95">
        <v>174302</v>
      </c>
      <c r="BM227" s="95">
        <v>197460</v>
      </c>
      <c r="BN227" s="95">
        <v>211847</v>
      </c>
      <c r="BO227" s="95">
        <v>205276</v>
      </c>
      <c r="BP227" s="95">
        <v>200130</v>
      </c>
      <c r="BQ227" s="133">
        <f t="shared" si="2606"/>
        <v>190890.5</v>
      </c>
      <c r="BR227" s="95">
        <f t="shared" si="2607"/>
        <v>-68946</v>
      </c>
      <c r="BS227" s="133">
        <f t="shared" si="2608"/>
        <v>-243248</v>
      </c>
      <c r="BT227" s="133">
        <f t="shared" si="2608"/>
        <v>-440708</v>
      </c>
      <c r="BU227" s="133">
        <f t="shared" si="2608"/>
        <v>-652555</v>
      </c>
      <c r="BV227" s="133">
        <f t="shared" si="2608"/>
        <v>-857831</v>
      </c>
      <c r="BW227" s="133">
        <f t="shared" si="2608"/>
        <v>-1057961</v>
      </c>
      <c r="BX227" s="133">
        <f t="shared" ref="BX227:CO228" si="2650">BW227-$BQ227</f>
        <v>-1248851.5</v>
      </c>
      <c r="BY227" s="133">
        <f t="shared" si="2650"/>
        <v>-1439742</v>
      </c>
      <c r="BZ227" s="133">
        <f t="shared" si="2650"/>
        <v>-1630632.5</v>
      </c>
      <c r="CA227" s="133">
        <f t="shared" si="2650"/>
        <v>-1821523</v>
      </c>
      <c r="CB227" s="133">
        <f t="shared" si="2650"/>
        <v>-2012413.5</v>
      </c>
      <c r="CC227" s="133">
        <f t="shared" si="2650"/>
        <v>-2203304</v>
      </c>
      <c r="CD227" s="133">
        <f t="shared" si="2650"/>
        <v>-2394194.5</v>
      </c>
      <c r="CE227" s="133">
        <f t="shared" si="2650"/>
        <v>-2585085</v>
      </c>
      <c r="CF227" s="133">
        <f t="shared" si="2650"/>
        <v>-2775975.5</v>
      </c>
      <c r="CG227" s="133">
        <f t="shared" si="2650"/>
        <v>-2966866</v>
      </c>
      <c r="CH227" s="133">
        <f t="shared" si="2650"/>
        <v>-3157756.5</v>
      </c>
      <c r="CI227" s="133">
        <f t="shared" si="2650"/>
        <v>-3348647</v>
      </c>
      <c r="CJ227" s="133">
        <f t="shared" si="2650"/>
        <v>-3539537.5</v>
      </c>
      <c r="CK227" s="133">
        <f t="shared" si="2650"/>
        <v>-3730428</v>
      </c>
      <c r="CL227" s="133">
        <f t="shared" si="2650"/>
        <v>-3921318.5</v>
      </c>
      <c r="CM227" s="133">
        <f t="shared" si="2650"/>
        <v>-4112209</v>
      </c>
      <c r="CN227" s="133">
        <f t="shared" si="2650"/>
        <v>-4303099.5</v>
      </c>
      <c r="CO227" s="133">
        <f t="shared" si="2650"/>
        <v>-4493990</v>
      </c>
      <c r="CP227" s="100">
        <v>63348</v>
      </c>
      <c r="CQ227" s="100">
        <v>99393</v>
      </c>
      <c r="CR227" s="100">
        <v>34691</v>
      </c>
      <c r="CS227" s="100">
        <v>91274</v>
      </c>
      <c r="CT227" s="100">
        <v>154442</v>
      </c>
      <c r="CU227" s="100">
        <v>102942</v>
      </c>
      <c r="CV227" s="121">
        <f t="shared" si="2610"/>
        <v>91015</v>
      </c>
      <c r="CW227" t="s">
        <v>187</v>
      </c>
      <c r="CX227" t="s">
        <v>187</v>
      </c>
      <c r="CY227" s="4">
        <v>0</v>
      </c>
      <c r="CZ227" s="4">
        <v>0</v>
      </c>
      <c r="DA227" s="136">
        <f t="shared" si="2646"/>
        <v>0</v>
      </c>
      <c r="DB227" s="4">
        <f t="shared" si="2647"/>
        <v>0</v>
      </c>
      <c r="DC227" s="4">
        <f t="shared" si="2648"/>
        <v>0</v>
      </c>
      <c r="DD227" s="136">
        <f t="shared" si="2649"/>
        <v>0</v>
      </c>
      <c r="DE227" s="31">
        <v>0</v>
      </c>
      <c r="DG227" s="31">
        <v>0</v>
      </c>
      <c r="DH227" s="48">
        <f t="shared" si="2615"/>
        <v>0</v>
      </c>
      <c r="DI227" s="62">
        <v>103482.323</v>
      </c>
      <c r="DJ227" s="62">
        <v>278334.36800000002</v>
      </c>
      <c r="DK227" s="48">
        <f t="shared" si="2616"/>
        <v>15</v>
      </c>
      <c r="DL227" s="62">
        <v>99393</v>
      </c>
      <c r="DM227" s="62">
        <v>267328.04589072411</v>
      </c>
      <c r="DN227" s="62">
        <v>137728.35800000001</v>
      </c>
      <c r="DO227" s="62">
        <v>394979.24600000004</v>
      </c>
      <c r="DP227" s="48">
        <f t="shared" si="2617"/>
        <v>20</v>
      </c>
      <c r="DQ227" s="62">
        <v>42511</v>
      </c>
      <c r="DR227" s="62">
        <v>121513.3929288736</v>
      </c>
      <c r="DS227" s="62">
        <v>108570.93599999999</v>
      </c>
      <c r="DT227" s="62">
        <v>310860.79999999999</v>
      </c>
      <c r="DU227" s="48">
        <f t="shared" si="2618"/>
        <v>16</v>
      </c>
      <c r="DV227" s="62">
        <v>91274</v>
      </c>
      <c r="DW227" s="62">
        <v>259706.59032075634</v>
      </c>
      <c r="DX227" s="62">
        <f t="shared" si="2619"/>
        <v>0</v>
      </c>
      <c r="DY227" s="62">
        <f t="shared" si="2620"/>
        <v>0</v>
      </c>
      <c r="DZ227" s="48">
        <f t="shared" si="2621"/>
        <v>0</v>
      </c>
      <c r="EA227" s="62">
        <f t="shared" si="2622"/>
        <v>0</v>
      </c>
      <c r="EB227" s="62">
        <f t="shared" si="2623"/>
        <v>0</v>
      </c>
      <c r="EC227" s="48">
        <f t="shared" si="2624"/>
        <v>0</v>
      </c>
      <c r="ED227" s="62">
        <f t="shared" si="2625"/>
        <v>0</v>
      </c>
      <c r="EE227" s="62">
        <f t="shared" si="2626"/>
        <v>0</v>
      </c>
      <c r="EF227" s="48">
        <f t="shared" si="2627"/>
        <v>0</v>
      </c>
      <c r="EG227" s="62">
        <f t="shared" si="2628"/>
        <v>0</v>
      </c>
      <c r="EH227" s="62">
        <f t="shared" si="2629"/>
        <v>0</v>
      </c>
      <c r="EI227" s="48">
        <f t="shared" si="2630"/>
        <v>0</v>
      </c>
      <c r="EJ227" s="62">
        <f t="shared" si="2631"/>
        <v>0</v>
      </c>
      <c r="EK227" s="62">
        <f t="shared" si="2632"/>
        <v>0</v>
      </c>
      <c r="EL227" s="48">
        <f t="shared" si="2633"/>
        <v>0</v>
      </c>
      <c r="EM227" s="62">
        <f t="shared" si="2634"/>
        <v>0</v>
      </c>
      <c r="EN227" s="62">
        <f t="shared" si="2635"/>
        <v>0</v>
      </c>
      <c r="EO227" s="48">
        <f t="shared" si="2636"/>
        <v>0</v>
      </c>
      <c r="EP227" s="62">
        <f t="shared" si="2637"/>
        <v>443971.51999999996</v>
      </c>
      <c r="EQ227" s="62">
        <f t="shared" si="2637"/>
        <v>495017.68</v>
      </c>
      <c r="ER227" s="62">
        <f t="shared" si="2637"/>
        <v>560786.4</v>
      </c>
      <c r="ES227" s="62">
        <f t="shared" si="2637"/>
        <v>601645.48</v>
      </c>
      <c r="ET227" s="62">
        <f t="shared" si="2637"/>
        <v>582983.84</v>
      </c>
      <c r="EU227" s="62">
        <f t="shared" si="2637"/>
        <v>568369.19999999995</v>
      </c>
      <c r="EV227" s="31" t="s">
        <v>192</v>
      </c>
      <c r="EW227" s="103">
        <v>0</v>
      </c>
      <c r="EX227" s="31">
        <v>7000</v>
      </c>
      <c r="EY227" s="31">
        <v>1</v>
      </c>
      <c r="FA227" s="31"/>
      <c r="FB227" s="119"/>
      <c r="FC227" s="119"/>
      <c r="FE227" s="137">
        <v>2.89</v>
      </c>
      <c r="FF227" s="137">
        <v>2.86</v>
      </c>
      <c r="FG227" s="137">
        <v>2.84</v>
      </c>
      <c r="FH227" s="106">
        <v>2.84</v>
      </c>
      <c r="FI227" s="107" t="b">
        <f t="shared" si="2638"/>
        <v>1</v>
      </c>
      <c r="FJ227" s="34"/>
      <c r="FK227" s="104" t="s">
        <v>187</v>
      </c>
      <c r="FL227" s="104" t="s">
        <v>187</v>
      </c>
      <c r="FM227" s="104" t="s">
        <v>187</v>
      </c>
      <c r="FN227" s="104" t="s">
        <v>187</v>
      </c>
      <c r="FO227" s="104">
        <v>0</v>
      </c>
      <c r="FP227" s="104"/>
      <c r="FQ227" s="104">
        <v>0</v>
      </c>
      <c r="FR227" s="120" t="b">
        <f t="shared" si="2336"/>
        <v>1</v>
      </c>
      <c r="FS227" s="120" t="b">
        <f t="shared" si="2337"/>
        <v>1</v>
      </c>
      <c r="FT227" s="120" t="b">
        <f t="shared" si="2338"/>
        <v>1</v>
      </c>
      <c r="FU227" s="120" t="b">
        <f t="shared" si="2339"/>
        <v>1</v>
      </c>
      <c r="FV227" s="120" t="b">
        <f t="shared" si="2340"/>
        <v>1</v>
      </c>
      <c r="FW227" s="120"/>
      <c r="FX227" s="120" t="b">
        <f t="shared" si="2639"/>
        <v>1</v>
      </c>
      <c r="FY227" s="104" t="s">
        <v>368</v>
      </c>
      <c r="FZ227" s="104" t="b">
        <f t="shared" si="2640"/>
        <v>1</v>
      </c>
      <c r="GA227" s="120">
        <v>0</v>
      </c>
      <c r="GB227" s="120" t="s">
        <v>193</v>
      </c>
      <c r="GC227" s="8"/>
      <c r="GD227" s="104" t="s">
        <v>368</v>
      </c>
      <c r="GE227" s="104">
        <v>0</v>
      </c>
      <c r="GF227" s="104" t="e">
        <v>#N/A</v>
      </c>
      <c r="GG227" s="104">
        <v>0</v>
      </c>
      <c r="GH227" s="120" t="b">
        <f t="shared" si="2641"/>
        <v>1</v>
      </c>
      <c r="GI227" s="8" t="b">
        <f t="shared" si="2642"/>
        <v>0</v>
      </c>
      <c r="GJ227" s="31" t="s">
        <v>203</v>
      </c>
    </row>
    <row r="228" spans="1:192" ht="30" hidden="1" x14ac:dyDescent="0.25">
      <c r="A228" s="130">
        <v>168350</v>
      </c>
      <c r="B228" s="130">
        <v>0</v>
      </c>
      <c r="C228" s="128" t="s">
        <v>368</v>
      </c>
      <c r="D228" s="130"/>
      <c r="E228" s="130" t="s">
        <v>640</v>
      </c>
      <c r="F228" s="109">
        <v>0</v>
      </c>
      <c r="G228" s="128"/>
      <c r="H228" s="130" t="s">
        <v>188</v>
      </c>
      <c r="I228" s="130" t="s">
        <v>631</v>
      </c>
      <c r="J228" s="130" t="s">
        <v>481</v>
      </c>
      <c r="K228" s="130"/>
      <c r="L228" s="130">
        <v>0</v>
      </c>
      <c r="M228" s="130"/>
      <c r="N228" s="111">
        <v>0</v>
      </c>
      <c r="O228" s="111">
        <v>0</v>
      </c>
      <c r="P228" s="111" t="str">
        <f t="shared" si="2586"/>
        <v>нет минмакс</v>
      </c>
      <c r="Q228" s="95">
        <v>0</v>
      </c>
      <c r="R228" s="95">
        <f t="shared" si="2587"/>
        <v>0</v>
      </c>
      <c r="S228" s="131">
        <v>375</v>
      </c>
      <c r="T228" s="131">
        <v>167632.5</v>
      </c>
      <c r="U228" s="131">
        <f t="shared" si="2588"/>
        <v>1.5</v>
      </c>
      <c r="V228" s="113">
        <f t="shared" si="2589"/>
        <v>0</v>
      </c>
      <c r="W228" s="113">
        <f t="shared" si="2590"/>
        <v>0</v>
      </c>
      <c r="X228" s="113">
        <f t="shared" si="2591"/>
        <v>0</v>
      </c>
      <c r="Y228" s="132"/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5">
        <f t="shared" si="2592"/>
        <v>0</v>
      </c>
      <c r="AF228" s="95">
        <f t="shared" si="2593"/>
        <v>0</v>
      </c>
      <c r="AG228" s="114">
        <v>0</v>
      </c>
      <c r="AH228" s="95">
        <f t="shared" si="2594"/>
        <v>0</v>
      </c>
      <c r="AI228" s="114">
        <f t="shared" si="2595"/>
        <v>0</v>
      </c>
      <c r="AJ228" s="133">
        <f t="shared" si="2596"/>
        <v>375</v>
      </c>
      <c r="AK228" s="133">
        <f t="shared" si="2643"/>
        <v>584</v>
      </c>
      <c r="AL228" s="133">
        <f t="shared" si="2597"/>
        <v>584</v>
      </c>
      <c r="AM228" s="133">
        <f t="shared" si="2598"/>
        <v>0</v>
      </c>
      <c r="AN228" s="133" t="str">
        <f t="shared" si="2599"/>
        <v>нет оборота</v>
      </c>
      <c r="AO228" s="133" t="str">
        <f t="shared" si="2600"/>
        <v>нет плана</v>
      </c>
      <c r="AP228" s="29" t="s">
        <v>195</v>
      </c>
      <c r="AQ228" s="134" t="s">
        <v>200</v>
      </c>
      <c r="AR228" s="29" t="s">
        <v>195</v>
      </c>
      <c r="AS228" s="134" t="s">
        <v>191</v>
      </c>
      <c r="AT228" s="25" t="s">
        <v>185</v>
      </c>
      <c r="AU228" s="14"/>
      <c r="AV228" s="97" t="str">
        <f t="shared" si="2601"/>
        <v>нет остатка</v>
      </c>
      <c r="AW228" s="117">
        <f t="shared" si="2602"/>
        <v>0</v>
      </c>
      <c r="AX228" s="14"/>
      <c r="AY228" s="25">
        <f t="shared" si="2603"/>
        <v>0</v>
      </c>
      <c r="AZ228" s="130" t="s">
        <v>439</v>
      </c>
      <c r="BA228" s="26" t="s">
        <v>196</v>
      </c>
      <c r="BB228" s="26" t="s">
        <v>641</v>
      </c>
      <c r="BC228" s="27"/>
      <c r="BD228" s="28"/>
      <c r="BE228" s="29">
        <v>0</v>
      </c>
      <c r="BF228" s="32">
        <f t="shared" si="2604"/>
        <v>0</v>
      </c>
      <c r="BG228" s="32">
        <v>0</v>
      </c>
      <c r="BH228" s="32">
        <f t="shared" si="2605"/>
        <v>0</v>
      </c>
      <c r="BI228" s="135">
        <v>0</v>
      </c>
      <c r="BJ228" s="130">
        <v>0</v>
      </c>
      <c r="BK228" s="95">
        <v>0</v>
      </c>
      <c r="BL228" s="95">
        <v>0</v>
      </c>
      <c r="BM228" s="95">
        <v>0</v>
      </c>
      <c r="BN228" s="95">
        <v>0</v>
      </c>
      <c r="BO228" s="95">
        <v>0</v>
      </c>
      <c r="BP228" s="95">
        <v>0</v>
      </c>
      <c r="BQ228" s="133">
        <f t="shared" si="2606"/>
        <v>0</v>
      </c>
      <c r="BR228" s="95">
        <f t="shared" si="2607"/>
        <v>0</v>
      </c>
      <c r="BS228" s="133">
        <f t="shared" si="2608"/>
        <v>0</v>
      </c>
      <c r="BT228" s="133">
        <f t="shared" si="2608"/>
        <v>0</v>
      </c>
      <c r="BU228" s="133">
        <f t="shared" si="2608"/>
        <v>0</v>
      </c>
      <c r="BV228" s="133">
        <f t="shared" si="2608"/>
        <v>0</v>
      </c>
      <c r="BW228" s="133">
        <f t="shared" si="2608"/>
        <v>0</v>
      </c>
      <c r="BX228" s="133">
        <f t="shared" si="2650"/>
        <v>0</v>
      </c>
      <c r="BY228" s="133">
        <f t="shared" si="2650"/>
        <v>0</v>
      </c>
      <c r="BZ228" s="133">
        <f t="shared" si="2650"/>
        <v>0</v>
      </c>
      <c r="CA228" s="133">
        <f t="shared" si="2650"/>
        <v>0</v>
      </c>
      <c r="CB228" s="133">
        <f t="shared" si="2650"/>
        <v>0</v>
      </c>
      <c r="CC228" s="133">
        <f t="shared" si="2650"/>
        <v>0</v>
      </c>
      <c r="CD228" s="133">
        <f t="shared" si="2650"/>
        <v>0</v>
      </c>
      <c r="CE228" s="133">
        <f t="shared" si="2650"/>
        <v>0</v>
      </c>
      <c r="CF228" s="133">
        <f t="shared" si="2650"/>
        <v>0</v>
      </c>
      <c r="CG228" s="133">
        <f t="shared" si="2650"/>
        <v>0</v>
      </c>
      <c r="CH228" s="133">
        <f t="shared" si="2650"/>
        <v>0</v>
      </c>
      <c r="CI228" s="133">
        <f t="shared" si="2650"/>
        <v>0</v>
      </c>
      <c r="CJ228" s="133">
        <f t="shared" si="2650"/>
        <v>0</v>
      </c>
      <c r="CK228" s="133">
        <f t="shared" si="2650"/>
        <v>0</v>
      </c>
      <c r="CL228" s="133">
        <f t="shared" si="2650"/>
        <v>0</v>
      </c>
      <c r="CM228" s="133">
        <f t="shared" si="2650"/>
        <v>0</v>
      </c>
      <c r="CN228" s="133">
        <f t="shared" si="2650"/>
        <v>0</v>
      </c>
      <c r="CO228" s="133">
        <f t="shared" si="2650"/>
        <v>0</v>
      </c>
      <c r="CP228" s="100">
        <v>0</v>
      </c>
      <c r="CQ228" s="100">
        <v>0</v>
      </c>
      <c r="CR228" s="100">
        <v>0</v>
      </c>
      <c r="CS228" s="100">
        <v>209</v>
      </c>
      <c r="CT228" s="100">
        <v>0</v>
      </c>
      <c r="CU228" s="100">
        <v>375</v>
      </c>
      <c r="CV228" s="121">
        <f t="shared" si="2610"/>
        <v>292</v>
      </c>
      <c r="CW228">
        <v>0</v>
      </c>
      <c r="CX228">
        <v>0</v>
      </c>
      <c r="CY228" s="4">
        <v>0</v>
      </c>
      <c r="CZ228" s="4">
        <v>0</v>
      </c>
      <c r="DA228" s="136">
        <f t="shared" si="2646"/>
        <v>0</v>
      </c>
      <c r="DB228" s="4">
        <f t="shared" si="2647"/>
        <v>0</v>
      </c>
      <c r="DC228" s="4">
        <f t="shared" si="2648"/>
        <v>0</v>
      </c>
      <c r="DD228" s="136">
        <f t="shared" si="2649"/>
        <v>0</v>
      </c>
      <c r="DE228" s="31">
        <v>0</v>
      </c>
      <c r="DF228" s="31">
        <v>30</v>
      </c>
      <c r="DG228" s="31">
        <v>375</v>
      </c>
      <c r="DH228" s="48">
        <f t="shared" si="2615"/>
        <v>1.5</v>
      </c>
      <c r="DI228" s="62">
        <v>584.20000000000005</v>
      </c>
      <c r="DJ228" s="62">
        <v>248357.44500000001</v>
      </c>
      <c r="DK228" s="48">
        <f t="shared" si="2616"/>
        <v>1.5</v>
      </c>
      <c r="DL228" s="62">
        <v>0</v>
      </c>
      <c r="DM228" s="62">
        <v>0</v>
      </c>
      <c r="DN228" s="62">
        <v>584.20000000000005</v>
      </c>
      <c r="DO228" s="62">
        <v>261149.514</v>
      </c>
      <c r="DP228" s="48">
        <f t="shared" si="2617"/>
        <v>1.5</v>
      </c>
      <c r="DQ228" s="62">
        <v>0</v>
      </c>
      <c r="DR228" s="62">
        <v>0</v>
      </c>
      <c r="DS228" s="62">
        <v>502.154</v>
      </c>
      <c r="DT228" s="62">
        <v>224473.17599999998</v>
      </c>
      <c r="DU228" s="48">
        <f t="shared" si="2618"/>
        <v>1.5</v>
      </c>
      <c r="DV228" s="62">
        <v>209.2</v>
      </c>
      <c r="DW228" s="62">
        <v>93516.743222753357</v>
      </c>
      <c r="DX228" s="62">
        <f t="shared" si="2619"/>
        <v>0</v>
      </c>
      <c r="DY228" s="62">
        <f t="shared" si="2620"/>
        <v>0</v>
      </c>
      <c r="DZ228" s="48">
        <f t="shared" si="2621"/>
        <v>0</v>
      </c>
      <c r="EA228" s="62">
        <f t="shared" si="2622"/>
        <v>0</v>
      </c>
      <c r="EB228" s="62">
        <f t="shared" si="2623"/>
        <v>0</v>
      </c>
      <c r="EC228" s="48">
        <f t="shared" si="2624"/>
        <v>0</v>
      </c>
      <c r="ED228" s="62">
        <f t="shared" si="2625"/>
        <v>0</v>
      </c>
      <c r="EE228" s="62">
        <f t="shared" si="2626"/>
        <v>0</v>
      </c>
      <c r="EF228" s="48">
        <f t="shared" si="2627"/>
        <v>0</v>
      </c>
      <c r="EG228" s="62">
        <f t="shared" si="2628"/>
        <v>0</v>
      </c>
      <c r="EH228" s="62">
        <f t="shared" si="2629"/>
        <v>0</v>
      </c>
      <c r="EI228" s="48">
        <f t="shared" si="2630"/>
        <v>0</v>
      </c>
      <c r="EJ228" s="62">
        <f t="shared" si="2631"/>
        <v>0</v>
      </c>
      <c r="EK228" s="62">
        <f t="shared" si="2632"/>
        <v>0</v>
      </c>
      <c r="EL228" s="48">
        <f t="shared" si="2633"/>
        <v>0</v>
      </c>
      <c r="EM228" s="62">
        <f t="shared" si="2634"/>
        <v>0</v>
      </c>
      <c r="EN228" s="62">
        <f t="shared" si="2635"/>
        <v>0</v>
      </c>
      <c r="EO228" s="48">
        <f t="shared" si="2636"/>
        <v>0</v>
      </c>
      <c r="EP228" s="62">
        <f t="shared" si="2637"/>
        <v>0</v>
      </c>
      <c r="EQ228" s="62">
        <f t="shared" si="2637"/>
        <v>0</v>
      </c>
      <c r="ER228" s="62">
        <f t="shared" si="2637"/>
        <v>0</v>
      </c>
      <c r="ES228" s="62">
        <f t="shared" si="2637"/>
        <v>0</v>
      </c>
      <c r="ET228" s="62">
        <f t="shared" si="2637"/>
        <v>0</v>
      </c>
      <c r="EU228" s="62">
        <f t="shared" si="2637"/>
        <v>0</v>
      </c>
      <c r="EV228" s="31" t="s">
        <v>192</v>
      </c>
      <c r="EW228" s="103">
        <v>0</v>
      </c>
      <c r="EX228" s="141">
        <v>800</v>
      </c>
      <c r="EY228" s="31">
        <v>1.5</v>
      </c>
      <c r="FA228" s="31"/>
      <c r="FB228" s="119"/>
      <c r="FC228" s="119"/>
      <c r="FE228" s="137">
        <v>447.02</v>
      </c>
      <c r="FF228" s="137">
        <v>447.02</v>
      </c>
      <c r="FG228" s="137">
        <v>447.02</v>
      </c>
      <c r="FH228" s="106">
        <v>447.02</v>
      </c>
      <c r="FI228" s="107" t="b">
        <f t="shared" si="2638"/>
        <v>0</v>
      </c>
      <c r="FJ228" s="34"/>
      <c r="FK228" s="104" t="s">
        <v>196</v>
      </c>
      <c r="FL228" s="104" t="s">
        <v>641</v>
      </c>
      <c r="FM228" s="104">
        <v>0</v>
      </c>
      <c r="FN228" s="104">
        <v>0</v>
      </c>
      <c r="FO228" s="104">
        <v>0</v>
      </c>
      <c r="FP228" s="104"/>
      <c r="FQ228" s="104">
        <v>0</v>
      </c>
      <c r="FR228" s="103" t="b">
        <f t="shared" si="2336"/>
        <v>1</v>
      </c>
      <c r="FS228" s="103" t="b">
        <f t="shared" si="2337"/>
        <v>1</v>
      </c>
      <c r="FT228" s="103" t="b">
        <f t="shared" si="2338"/>
        <v>0</v>
      </c>
      <c r="FU228" s="103" t="b">
        <f t="shared" si="2339"/>
        <v>0</v>
      </c>
      <c r="FV228" s="103" t="b">
        <f t="shared" si="2340"/>
        <v>1</v>
      </c>
      <c r="FW228" s="103"/>
      <c r="FX228" s="120" t="b">
        <f t="shared" si="2639"/>
        <v>1</v>
      </c>
      <c r="FY228" s="104" t="s">
        <v>368</v>
      </c>
      <c r="FZ228" s="104" t="b">
        <f t="shared" si="2640"/>
        <v>1</v>
      </c>
      <c r="GA228" s="104">
        <v>0</v>
      </c>
      <c r="GB228" s="104">
        <v>0</v>
      </c>
      <c r="GD228" s="104" t="s">
        <v>368</v>
      </c>
      <c r="GE228" s="104">
        <v>0</v>
      </c>
      <c r="GF228" s="104" t="e">
        <v>#N/A</v>
      </c>
      <c r="GG228" s="104">
        <v>0</v>
      </c>
      <c r="GH228" s="104" t="b">
        <f t="shared" si="2641"/>
        <v>1</v>
      </c>
      <c r="GI228" s="8" t="b">
        <f t="shared" si="2642"/>
        <v>0</v>
      </c>
      <c r="GJ228" s="31" t="s">
        <v>203</v>
      </c>
    </row>
    <row r="229" spans="1:192" x14ac:dyDescent="0.25">
      <c r="A229" s="130">
        <v>132685</v>
      </c>
      <c r="B229" s="130">
        <v>537749</v>
      </c>
      <c r="C229" s="128" t="s">
        <v>491</v>
      </c>
      <c r="D229" s="130"/>
      <c r="E229" s="130" t="s">
        <v>642</v>
      </c>
      <c r="F229" s="109">
        <v>0</v>
      </c>
      <c r="G229" s="128"/>
      <c r="H229" s="130" t="s">
        <v>188</v>
      </c>
      <c r="I229" s="130" t="s">
        <v>493</v>
      </c>
      <c r="J229" s="130" t="s">
        <v>480</v>
      </c>
      <c r="K229" s="130"/>
      <c r="L229" s="130" t="s">
        <v>478</v>
      </c>
      <c r="M229" s="130"/>
      <c r="N229" s="111">
        <v>0</v>
      </c>
      <c r="O229" s="111">
        <v>0</v>
      </c>
      <c r="P229" s="111" t="str">
        <f t="shared" si="2586"/>
        <v>нет минмакс</v>
      </c>
      <c r="Q229" s="95">
        <v>110</v>
      </c>
      <c r="R229" s="95">
        <f t="shared" si="2587"/>
        <v>164005.6</v>
      </c>
      <c r="S229" s="131">
        <v>110</v>
      </c>
      <c r="T229" s="131">
        <v>164005.6</v>
      </c>
      <c r="U229" s="131">
        <f t="shared" si="2588"/>
        <v>1.5</v>
      </c>
      <c r="V229" s="113">
        <f t="shared" si="2589"/>
        <v>110</v>
      </c>
      <c r="W229" s="113">
        <f t="shared" si="2590"/>
        <v>164005.6</v>
      </c>
      <c r="X229" s="113">
        <f t="shared" si="2591"/>
        <v>1.5</v>
      </c>
      <c r="Y229" s="132"/>
      <c r="Z229" s="95">
        <v>110</v>
      </c>
      <c r="AA229" s="95">
        <v>0</v>
      </c>
      <c r="AB229" s="95">
        <v>0</v>
      </c>
      <c r="AC229" s="95">
        <v>0</v>
      </c>
      <c r="AD229" s="95">
        <v>0</v>
      </c>
      <c r="AE229" s="95">
        <f t="shared" si="2592"/>
        <v>0</v>
      </c>
      <c r="AF229" s="95">
        <f t="shared" si="2593"/>
        <v>0</v>
      </c>
      <c r="AG229" s="114">
        <v>0</v>
      </c>
      <c r="AH229" s="95">
        <f t="shared" si="2594"/>
        <v>110</v>
      </c>
      <c r="AI229" s="114">
        <f t="shared" si="2595"/>
        <v>164005.6</v>
      </c>
      <c r="AJ229" s="133">
        <f t="shared" si="2596"/>
        <v>0</v>
      </c>
      <c r="AK229" s="133">
        <f t="shared" si="2643"/>
        <v>0</v>
      </c>
      <c r="AL229" s="133">
        <f t="shared" si="2597"/>
        <v>0</v>
      </c>
      <c r="AM229" s="133">
        <f t="shared" si="2598"/>
        <v>0</v>
      </c>
      <c r="AN229" s="133" t="str">
        <f t="shared" si="2599"/>
        <v>нет оборота</v>
      </c>
      <c r="AO229" s="133" t="str">
        <f t="shared" si="2600"/>
        <v>нет плана</v>
      </c>
      <c r="AP229" s="29" t="s">
        <v>195</v>
      </c>
      <c r="AQ229" s="134" t="s">
        <v>200</v>
      </c>
      <c r="AR229" s="29" t="s">
        <v>195</v>
      </c>
      <c r="AS229" s="134" t="s">
        <v>200</v>
      </c>
      <c r="AT229" s="94" t="s">
        <v>195</v>
      </c>
      <c r="AU229" s="14"/>
      <c r="AV229" s="97" t="str">
        <f t="shared" si="2601"/>
        <v>Нет планов</v>
      </c>
      <c r="AW229" s="117">
        <f t="shared" si="2602"/>
        <v>164005.6</v>
      </c>
      <c r="AX229" s="14" t="s">
        <v>621</v>
      </c>
      <c r="AY229" s="25">
        <f t="shared" si="2603"/>
        <v>164005.6</v>
      </c>
      <c r="AZ229" s="130" t="s">
        <v>439</v>
      </c>
      <c r="BA229" s="26" t="s">
        <v>196</v>
      </c>
      <c r="BB229" s="26" t="s">
        <v>643</v>
      </c>
      <c r="BC229" s="27" t="s">
        <v>616</v>
      </c>
      <c r="BD229" s="28"/>
      <c r="BE229" s="29">
        <v>0</v>
      </c>
      <c r="BF229" s="32">
        <f t="shared" si="2604"/>
        <v>0</v>
      </c>
      <c r="BG229" s="32">
        <v>0</v>
      </c>
      <c r="BH229" s="32">
        <f t="shared" si="2605"/>
        <v>0</v>
      </c>
      <c r="BI229" s="135">
        <v>0</v>
      </c>
      <c r="BJ229" s="130">
        <v>0</v>
      </c>
      <c r="BK229" s="95">
        <v>0</v>
      </c>
      <c r="BL229" s="95">
        <v>0</v>
      </c>
      <c r="BM229" s="95">
        <v>0</v>
      </c>
      <c r="BN229" s="95">
        <v>0</v>
      </c>
      <c r="BO229" s="95">
        <v>0</v>
      </c>
      <c r="BP229" s="95">
        <v>0</v>
      </c>
      <c r="BQ229" s="133">
        <f t="shared" si="2606"/>
        <v>0</v>
      </c>
      <c r="BR229" s="95">
        <f t="shared" si="2607"/>
        <v>110</v>
      </c>
      <c r="BS229" s="133">
        <f t="shared" ref="BS229:BW233" si="2651">BR229-BL229</f>
        <v>110</v>
      </c>
      <c r="BT229" s="133">
        <f t="shared" si="2651"/>
        <v>110</v>
      </c>
      <c r="BU229" s="133">
        <f t="shared" si="2651"/>
        <v>110</v>
      </c>
      <c r="BV229" s="133">
        <f t="shared" si="2651"/>
        <v>110</v>
      </c>
      <c r="BW229" s="133">
        <f t="shared" si="2651"/>
        <v>110</v>
      </c>
      <c r="BX229" s="133">
        <f t="shared" ref="BX229:CO229" si="2652">BW229-$BQ229</f>
        <v>110</v>
      </c>
      <c r="BY229" s="133">
        <f t="shared" si="2652"/>
        <v>110</v>
      </c>
      <c r="BZ229" s="133">
        <f t="shared" si="2652"/>
        <v>110</v>
      </c>
      <c r="CA229" s="133">
        <f t="shared" si="2652"/>
        <v>110</v>
      </c>
      <c r="CB229" s="133">
        <f t="shared" si="2652"/>
        <v>110</v>
      </c>
      <c r="CC229" s="133">
        <f t="shared" si="2652"/>
        <v>110</v>
      </c>
      <c r="CD229" s="133">
        <f t="shared" si="2652"/>
        <v>110</v>
      </c>
      <c r="CE229" s="133">
        <f t="shared" si="2652"/>
        <v>110</v>
      </c>
      <c r="CF229" s="133">
        <f t="shared" si="2652"/>
        <v>110</v>
      </c>
      <c r="CG229" s="133">
        <f t="shared" si="2652"/>
        <v>110</v>
      </c>
      <c r="CH229" s="133">
        <f t="shared" si="2652"/>
        <v>110</v>
      </c>
      <c r="CI229" s="133">
        <f t="shared" si="2652"/>
        <v>110</v>
      </c>
      <c r="CJ229" s="133">
        <f t="shared" si="2652"/>
        <v>110</v>
      </c>
      <c r="CK229" s="133">
        <f t="shared" si="2652"/>
        <v>110</v>
      </c>
      <c r="CL229" s="133">
        <f t="shared" si="2652"/>
        <v>110</v>
      </c>
      <c r="CM229" s="133">
        <f t="shared" si="2652"/>
        <v>110</v>
      </c>
      <c r="CN229" s="133">
        <f t="shared" si="2652"/>
        <v>110</v>
      </c>
      <c r="CO229" s="133">
        <f t="shared" si="2652"/>
        <v>110</v>
      </c>
      <c r="CP229" s="100">
        <v>0</v>
      </c>
      <c r="CQ229" s="100">
        <v>0</v>
      </c>
      <c r="CR229" s="100">
        <v>0</v>
      </c>
      <c r="CS229" s="100">
        <v>0</v>
      </c>
      <c r="CT229" s="100">
        <v>0</v>
      </c>
      <c r="CU229" s="100">
        <v>0</v>
      </c>
      <c r="CV229" s="121">
        <f t="shared" si="2610"/>
        <v>0</v>
      </c>
      <c r="CW229">
        <v>0</v>
      </c>
      <c r="CX229">
        <v>5</v>
      </c>
      <c r="CY229" s="4">
        <v>0</v>
      </c>
      <c r="CZ229" s="4">
        <v>0</v>
      </c>
      <c r="DA229" s="136">
        <f t="shared" si="2646"/>
        <v>0</v>
      </c>
      <c r="DB229" s="4">
        <f t="shared" si="2647"/>
        <v>0</v>
      </c>
      <c r="DC229" s="4">
        <f t="shared" si="2648"/>
        <v>0</v>
      </c>
      <c r="DD229" s="136">
        <f t="shared" si="2649"/>
        <v>0</v>
      </c>
      <c r="DE229" s="31">
        <v>0</v>
      </c>
      <c r="DF229" s="31">
        <v>45</v>
      </c>
      <c r="DG229" s="31">
        <v>0</v>
      </c>
      <c r="DH229" s="48">
        <f t="shared" si="2615"/>
        <v>0</v>
      </c>
      <c r="DI229" s="62">
        <v>110</v>
      </c>
      <c r="DJ229" s="62">
        <v>164005.96</v>
      </c>
      <c r="DK229" s="48">
        <f t="shared" si="2616"/>
        <v>1.5</v>
      </c>
      <c r="DL229" s="62">
        <v>0</v>
      </c>
      <c r="DM229" s="62">
        <v>0</v>
      </c>
      <c r="DN229" s="62">
        <v>110</v>
      </c>
      <c r="DO229" s="62">
        <v>164005.96</v>
      </c>
      <c r="DP229" s="48">
        <f t="shared" si="2617"/>
        <v>1.5</v>
      </c>
      <c r="DQ229" s="62">
        <v>0</v>
      </c>
      <c r="DR229" s="62">
        <v>0</v>
      </c>
      <c r="DS229" s="62">
        <v>110</v>
      </c>
      <c r="DT229" s="62">
        <v>164005.96</v>
      </c>
      <c r="DU229" s="48">
        <f t="shared" si="2618"/>
        <v>1.5</v>
      </c>
      <c r="DV229" s="62">
        <v>0</v>
      </c>
      <c r="DW229" s="62">
        <v>0</v>
      </c>
      <c r="DX229" s="62">
        <f t="shared" si="2619"/>
        <v>0</v>
      </c>
      <c r="DY229" s="62">
        <f t="shared" si="2620"/>
        <v>0</v>
      </c>
      <c r="DZ229" s="48">
        <f t="shared" si="2621"/>
        <v>0</v>
      </c>
      <c r="EA229" s="62">
        <f t="shared" si="2622"/>
        <v>0</v>
      </c>
      <c r="EB229" s="62">
        <f t="shared" si="2623"/>
        <v>0</v>
      </c>
      <c r="EC229" s="48">
        <f t="shared" si="2624"/>
        <v>0</v>
      </c>
      <c r="ED229" s="62">
        <f t="shared" si="2625"/>
        <v>0</v>
      </c>
      <c r="EE229" s="62">
        <f t="shared" si="2626"/>
        <v>0</v>
      </c>
      <c r="EF229" s="48">
        <f t="shared" si="2627"/>
        <v>0</v>
      </c>
      <c r="EG229" s="62">
        <f t="shared" si="2628"/>
        <v>0</v>
      </c>
      <c r="EH229" s="62">
        <f t="shared" si="2629"/>
        <v>0</v>
      </c>
      <c r="EI229" s="48">
        <f t="shared" si="2630"/>
        <v>0</v>
      </c>
      <c r="EJ229" s="62">
        <f t="shared" si="2631"/>
        <v>0</v>
      </c>
      <c r="EK229" s="62">
        <f t="shared" si="2632"/>
        <v>0</v>
      </c>
      <c r="EL229" s="48">
        <f t="shared" si="2633"/>
        <v>0</v>
      </c>
      <c r="EM229" s="62">
        <f t="shared" si="2634"/>
        <v>0</v>
      </c>
      <c r="EN229" s="62">
        <f t="shared" si="2635"/>
        <v>0</v>
      </c>
      <c r="EO229" s="48">
        <f t="shared" si="2636"/>
        <v>0</v>
      </c>
      <c r="EP229" s="62">
        <f t="shared" ref="EP229:ER235" si="2653">BK229*$FH229</f>
        <v>0</v>
      </c>
      <c r="EQ229" s="62">
        <f t="shared" si="2653"/>
        <v>0</v>
      </c>
      <c r="ER229" s="62">
        <f t="shared" si="2653"/>
        <v>0</v>
      </c>
      <c r="ES229" s="62">
        <f t="shared" ref="ES229:EU235" si="2654">BN229*$FH229</f>
        <v>0</v>
      </c>
      <c r="ET229" s="62">
        <f t="shared" si="2654"/>
        <v>0</v>
      </c>
      <c r="EU229" s="62">
        <f t="shared" si="2654"/>
        <v>0</v>
      </c>
      <c r="EV229" s="31" t="s">
        <v>192</v>
      </c>
      <c r="EW229" s="103">
        <v>0</v>
      </c>
      <c r="EX229" s="31">
        <f>EZ229</f>
        <v>800</v>
      </c>
      <c r="EY229" s="31">
        <f>FA229</f>
        <v>1.5</v>
      </c>
      <c r="EZ229" s="31">
        <v>800</v>
      </c>
      <c r="FA229" s="31">
        <v>1.5</v>
      </c>
      <c r="FB229" s="119"/>
      <c r="FC229" s="119"/>
      <c r="FE229" s="137">
        <v>1490.96</v>
      </c>
      <c r="FF229" s="137">
        <v>1490.96</v>
      </c>
      <c r="FG229" s="137">
        <v>1490.96</v>
      </c>
      <c r="FH229" s="106">
        <v>1490.96</v>
      </c>
      <c r="FI229" s="107" t="b">
        <f t="shared" si="2638"/>
        <v>1</v>
      </c>
      <c r="FJ229" s="34"/>
      <c r="FK229" s="104" t="s">
        <v>196</v>
      </c>
      <c r="FL229" s="104" t="s">
        <v>643</v>
      </c>
      <c r="FM229" s="104" t="s">
        <v>616</v>
      </c>
      <c r="FN229" s="104">
        <v>0</v>
      </c>
      <c r="FO229" s="104">
        <v>0</v>
      </c>
      <c r="FP229" s="104"/>
      <c r="FQ229" s="104">
        <v>0</v>
      </c>
      <c r="FR229" s="103" t="b">
        <f t="shared" si="2336"/>
        <v>1</v>
      </c>
      <c r="FS229" s="103" t="b">
        <f t="shared" si="2337"/>
        <v>1</v>
      </c>
      <c r="FT229" s="103" t="b">
        <f t="shared" si="2338"/>
        <v>1</v>
      </c>
      <c r="FU229" s="103" t="b">
        <f t="shared" si="2339"/>
        <v>0</v>
      </c>
      <c r="FV229" s="103" t="b">
        <f t="shared" si="2340"/>
        <v>1</v>
      </c>
      <c r="FW229" s="103"/>
      <c r="FX229" s="120" t="b">
        <f t="shared" si="2639"/>
        <v>1</v>
      </c>
      <c r="FY229" s="104" t="s">
        <v>491</v>
      </c>
      <c r="FZ229" s="104" t="b">
        <f t="shared" si="2640"/>
        <v>1</v>
      </c>
      <c r="GA229" s="104">
        <v>0</v>
      </c>
      <c r="GB229" s="104">
        <v>0</v>
      </c>
      <c r="GD229" s="104" t="s">
        <v>491</v>
      </c>
      <c r="GE229" s="104">
        <v>0</v>
      </c>
      <c r="GF229" s="104" t="e">
        <v>#N/A</v>
      </c>
      <c r="GG229" s="104">
        <v>0</v>
      </c>
      <c r="GH229" s="104" t="b">
        <f t="shared" si="2641"/>
        <v>1</v>
      </c>
      <c r="GI229" s="8" t="b">
        <f t="shared" si="2642"/>
        <v>0</v>
      </c>
      <c r="GJ229" s="31" t="s">
        <v>203</v>
      </c>
    </row>
    <row r="230" spans="1:192" ht="30" hidden="1" x14ac:dyDescent="0.25">
      <c r="A230" s="138">
        <v>93607</v>
      </c>
      <c r="B230" s="138">
        <v>93607</v>
      </c>
      <c r="C230" s="128" t="s">
        <v>368</v>
      </c>
      <c r="D230" s="130"/>
      <c r="E230" s="138" t="s">
        <v>644</v>
      </c>
      <c r="F230" s="124">
        <v>0</v>
      </c>
      <c r="G230" s="128"/>
      <c r="H230" s="138" t="s">
        <v>227</v>
      </c>
      <c r="I230" s="130" t="s">
        <v>538</v>
      </c>
      <c r="J230" s="138" t="s">
        <v>511</v>
      </c>
      <c r="K230" s="138"/>
      <c r="L230" s="130">
        <v>0</v>
      </c>
      <c r="M230" s="138"/>
      <c r="N230" s="125">
        <v>0</v>
      </c>
      <c r="O230" s="125">
        <v>0</v>
      </c>
      <c r="P230" s="125" t="str">
        <f t="shared" si="2586"/>
        <v>нет минмакс</v>
      </c>
      <c r="Q230" s="95">
        <v>1643.237060546875</v>
      </c>
      <c r="R230" s="95">
        <f t="shared" si="2587"/>
        <v>234917.17017578127</v>
      </c>
      <c r="S230" s="114">
        <v>1040</v>
      </c>
      <c r="T230" s="114">
        <v>162520.80000000002</v>
      </c>
      <c r="U230" s="131">
        <f t="shared" si="2588"/>
        <v>0</v>
      </c>
      <c r="V230" s="115">
        <f t="shared" si="2589"/>
        <v>322.73199462890625</v>
      </c>
      <c r="W230" s="115">
        <f t="shared" si="2590"/>
        <v>46137.765952148438</v>
      </c>
      <c r="X230" s="115">
        <f t="shared" si="2591"/>
        <v>0</v>
      </c>
      <c r="Y230" s="132"/>
      <c r="Z230" s="95">
        <v>322.73199462890625</v>
      </c>
      <c r="AA230" s="115">
        <v>0</v>
      </c>
      <c r="AB230" s="115">
        <v>0</v>
      </c>
      <c r="AC230" s="95">
        <v>0</v>
      </c>
      <c r="AD230" s="95">
        <v>0</v>
      </c>
      <c r="AE230" s="95">
        <f t="shared" si="2592"/>
        <v>0</v>
      </c>
      <c r="AF230" s="95">
        <f t="shared" si="2593"/>
        <v>0</v>
      </c>
      <c r="AG230" s="114">
        <v>0</v>
      </c>
      <c r="AH230" s="95">
        <f t="shared" si="2594"/>
        <v>322.73199462890625</v>
      </c>
      <c r="AI230" s="114">
        <f t="shared" si="2595"/>
        <v>46137.765952148438</v>
      </c>
      <c r="AJ230" s="114">
        <f t="shared" si="2596"/>
        <v>8298</v>
      </c>
      <c r="AK230" s="114">
        <f t="shared" si="2643"/>
        <v>19707</v>
      </c>
      <c r="AL230" s="114">
        <f t="shared" si="2597"/>
        <v>20589</v>
      </c>
      <c r="AM230" s="114">
        <f t="shared" si="2598"/>
        <v>0</v>
      </c>
      <c r="AN230" s="133" t="str">
        <f t="shared" si="2599"/>
        <v>нет оборота</v>
      </c>
      <c r="AO230" s="133" t="str">
        <f t="shared" si="2600"/>
        <v>нет плана</v>
      </c>
      <c r="AP230" s="139" t="s">
        <v>195</v>
      </c>
      <c r="AQ230" s="134" t="s">
        <v>200</v>
      </c>
      <c r="AR230" s="138" t="s">
        <v>195</v>
      </c>
      <c r="AS230" s="134" t="s">
        <v>200</v>
      </c>
      <c r="AT230" s="115" t="s">
        <v>195</v>
      </c>
      <c r="AU230" s="138"/>
      <c r="AV230" s="97" t="str">
        <f t="shared" si="2601"/>
        <v>Нет планов</v>
      </c>
      <c r="AW230" s="126">
        <f t="shared" si="2602"/>
        <v>46137.765952148438</v>
      </c>
      <c r="AX230" s="138"/>
      <c r="AY230" s="115">
        <f t="shared" si="2603"/>
        <v>0</v>
      </c>
      <c r="AZ230" s="130" t="s">
        <v>439</v>
      </c>
      <c r="BA230" s="26" t="s">
        <v>196</v>
      </c>
      <c r="BB230" s="26" t="s">
        <v>539</v>
      </c>
      <c r="BC230" s="27" t="s">
        <v>187</v>
      </c>
      <c r="BD230" s="139" t="s">
        <v>187</v>
      </c>
      <c r="BE230" s="29">
        <v>0</v>
      </c>
      <c r="BF230" s="32">
        <f t="shared" si="2604"/>
        <v>0</v>
      </c>
      <c r="BG230" s="32">
        <v>0</v>
      </c>
      <c r="BH230" s="32">
        <f t="shared" si="2605"/>
        <v>0</v>
      </c>
      <c r="BI230" s="99">
        <v>0</v>
      </c>
      <c r="BJ230" s="130" t="s">
        <v>187</v>
      </c>
      <c r="BK230" s="95">
        <v>0</v>
      </c>
      <c r="BL230" s="95">
        <v>0</v>
      </c>
      <c r="BM230" s="95">
        <v>0</v>
      </c>
      <c r="BN230" s="95">
        <v>0</v>
      </c>
      <c r="BO230" s="95">
        <v>0</v>
      </c>
      <c r="BP230" s="95">
        <v>0</v>
      </c>
      <c r="BQ230" s="133">
        <f t="shared" si="2606"/>
        <v>0</v>
      </c>
      <c r="BR230" s="95">
        <f t="shared" si="2607"/>
        <v>322.73199462890625</v>
      </c>
      <c r="BS230" s="133">
        <f t="shared" si="2651"/>
        <v>322.73199462890625</v>
      </c>
      <c r="BT230" s="133">
        <f t="shared" si="2651"/>
        <v>322.73199462890625</v>
      </c>
      <c r="BU230" s="133">
        <f t="shared" si="2651"/>
        <v>322.73199462890625</v>
      </c>
      <c r="BV230" s="133">
        <f t="shared" si="2651"/>
        <v>322.73199462890625</v>
      </c>
      <c r="BW230" s="133">
        <f t="shared" si="2651"/>
        <v>322.73199462890625</v>
      </c>
      <c r="BX230" s="133">
        <f t="shared" ref="BX230:CO231" si="2655">BW230-$BQ230</f>
        <v>322.73199462890625</v>
      </c>
      <c r="BY230" s="133">
        <f t="shared" si="2655"/>
        <v>322.73199462890625</v>
      </c>
      <c r="BZ230" s="133">
        <f t="shared" si="2655"/>
        <v>322.73199462890625</v>
      </c>
      <c r="CA230" s="133">
        <f t="shared" si="2655"/>
        <v>322.73199462890625</v>
      </c>
      <c r="CB230" s="133">
        <f t="shared" si="2655"/>
        <v>322.73199462890625</v>
      </c>
      <c r="CC230" s="133">
        <f t="shared" si="2655"/>
        <v>322.73199462890625</v>
      </c>
      <c r="CD230" s="133">
        <f t="shared" si="2655"/>
        <v>322.73199462890625</v>
      </c>
      <c r="CE230" s="133">
        <f t="shared" si="2655"/>
        <v>322.73199462890625</v>
      </c>
      <c r="CF230" s="133">
        <f t="shared" si="2655"/>
        <v>322.73199462890625</v>
      </c>
      <c r="CG230" s="133">
        <f t="shared" si="2655"/>
        <v>322.73199462890625</v>
      </c>
      <c r="CH230" s="133">
        <f t="shared" si="2655"/>
        <v>322.73199462890625</v>
      </c>
      <c r="CI230" s="133">
        <f t="shared" si="2655"/>
        <v>322.73199462890625</v>
      </c>
      <c r="CJ230" s="133">
        <f t="shared" si="2655"/>
        <v>322.73199462890625</v>
      </c>
      <c r="CK230" s="133">
        <f t="shared" si="2655"/>
        <v>322.73199462890625</v>
      </c>
      <c r="CL230" s="133">
        <f t="shared" si="2655"/>
        <v>322.73199462890625</v>
      </c>
      <c r="CM230" s="133">
        <f t="shared" si="2655"/>
        <v>322.73199462890625</v>
      </c>
      <c r="CN230" s="133">
        <f t="shared" si="2655"/>
        <v>322.73199462890625</v>
      </c>
      <c r="CO230" s="133">
        <f t="shared" si="2655"/>
        <v>322.73199462890625</v>
      </c>
      <c r="CP230" s="100">
        <v>259</v>
      </c>
      <c r="CQ230" s="100">
        <v>0</v>
      </c>
      <c r="CR230" s="100">
        <v>623</v>
      </c>
      <c r="CS230" s="100">
        <v>3403</v>
      </c>
      <c r="CT230" s="100">
        <v>8006</v>
      </c>
      <c r="CU230" s="100">
        <v>8298</v>
      </c>
      <c r="CV230" s="121">
        <f t="shared" si="2610"/>
        <v>4117.8</v>
      </c>
      <c r="CW230" t="s">
        <v>187</v>
      </c>
      <c r="CX230" t="s">
        <v>187</v>
      </c>
      <c r="CY230" s="4">
        <v>0</v>
      </c>
      <c r="CZ230" s="4">
        <v>0</v>
      </c>
      <c r="DA230" s="136">
        <f t="shared" si="2646"/>
        <v>0</v>
      </c>
      <c r="DB230" s="4">
        <f t="shared" si="2647"/>
        <v>0</v>
      </c>
      <c r="DC230" s="4">
        <f t="shared" si="2648"/>
        <v>0</v>
      </c>
      <c r="DD230" s="136">
        <f t="shared" si="2649"/>
        <v>0</v>
      </c>
      <c r="DE230" s="31">
        <v>0</v>
      </c>
      <c r="DG230" s="31">
        <v>0</v>
      </c>
      <c r="DH230" s="48">
        <f t="shared" si="2615"/>
        <v>0</v>
      </c>
      <c r="DI230" s="62">
        <v>0</v>
      </c>
      <c r="DJ230" s="62">
        <v>0</v>
      </c>
      <c r="DK230" s="48">
        <f t="shared" si="2616"/>
        <v>0</v>
      </c>
      <c r="DL230" s="62">
        <v>0</v>
      </c>
      <c r="DM230" s="62">
        <v>0</v>
      </c>
      <c r="DN230" s="62">
        <v>407.21499999999997</v>
      </c>
      <c r="DO230" s="62">
        <v>63878.339</v>
      </c>
      <c r="DP230" s="48">
        <f t="shared" si="2617"/>
        <v>0</v>
      </c>
      <c r="DQ230" s="62">
        <v>622.649</v>
      </c>
      <c r="DR230" s="62">
        <v>97672.764428974057</v>
      </c>
      <c r="DS230" s="62">
        <v>1316.2359999999999</v>
      </c>
      <c r="DT230" s="62">
        <v>204326.83600000001</v>
      </c>
      <c r="DU230" s="48">
        <f t="shared" si="2618"/>
        <v>0</v>
      </c>
      <c r="DV230" s="62">
        <v>3403.3290000000002</v>
      </c>
      <c r="DW230" s="62">
        <v>526228.77644128888</v>
      </c>
      <c r="DX230" s="62">
        <f t="shared" si="2619"/>
        <v>0</v>
      </c>
      <c r="DY230" s="62">
        <f t="shared" si="2620"/>
        <v>0</v>
      </c>
      <c r="DZ230" s="48">
        <f t="shared" si="2621"/>
        <v>0</v>
      </c>
      <c r="EA230" s="62">
        <f t="shared" si="2622"/>
        <v>0</v>
      </c>
      <c r="EB230" s="62">
        <f t="shared" si="2623"/>
        <v>0</v>
      </c>
      <c r="EC230" s="48">
        <f t="shared" si="2624"/>
        <v>0</v>
      </c>
      <c r="ED230" s="62">
        <f t="shared" si="2625"/>
        <v>0</v>
      </c>
      <c r="EE230" s="62">
        <f t="shared" si="2626"/>
        <v>0</v>
      </c>
      <c r="EF230" s="48">
        <f t="shared" si="2627"/>
        <v>0</v>
      </c>
      <c r="EG230" s="62">
        <f t="shared" si="2628"/>
        <v>0</v>
      </c>
      <c r="EH230" s="62">
        <f t="shared" si="2629"/>
        <v>0</v>
      </c>
      <c r="EI230" s="48">
        <f t="shared" si="2630"/>
        <v>0</v>
      </c>
      <c r="EJ230" s="62">
        <f t="shared" si="2631"/>
        <v>0</v>
      </c>
      <c r="EK230" s="62">
        <f t="shared" si="2632"/>
        <v>0</v>
      </c>
      <c r="EL230" s="48">
        <f t="shared" si="2633"/>
        <v>0</v>
      </c>
      <c r="EM230" s="62">
        <f t="shared" si="2634"/>
        <v>0</v>
      </c>
      <c r="EN230" s="62">
        <f t="shared" si="2635"/>
        <v>0</v>
      </c>
      <c r="EO230" s="48">
        <f t="shared" si="2636"/>
        <v>0</v>
      </c>
      <c r="EP230" s="62">
        <f t="shared" si="2653"/>
        <v>0</v>
      </c>
      <c r="EQ230" s="62">
        <f t="shared" si="2653"/>
        <v>0</v>
      </c>
      <c r="ER230" s="62">
        <f t="shared" si="2653"/>
        <v>0</v>
      </c>
      <c r="ES230" s="62">
        <f t="shared" si="2654"/>
        <v>0</v>
      </c>
      <c r="ET230" s="62">
        <f t="shared" si="2654"/>
        <v>0</v>
      </c>
      <c r="EU230" s="62">
        <f t="shared" si="2654"/>
        <v>0</v>
      </c>
      <c r="EV230" t="s">
        <v>192</v>
      </c>
      <c r="EW230" s="103">
        <v>0</v>
      </c>
      <c r="EX230" s="31" t="s">
        <v>187</v>
      </c>
      <c r="EY230" s="31" t="e">
        <v>#REF!</v>
      </c>
      <c r="FA230" s="31"/>
      <c r="FB230" s="119"/>
      <c r="FC230" s="119"/>
      <c r="FE230" s="137">
        <v>153.91999999999999</v>
      </c>
      <c r="FF230" s="137">
        <v>156.27000000000001</v>
      </c>
      <c r="FG230" s="137">
        <v>157.19</v>
      </c>
      <c r="FH230" s="106">
        <v>142.96</v>
      </c>
      <c r="FI230" s="107" t="b">
        <f t="shared" si="2638"/>
        <v>1</v>
      </c>
      <c r="FJ230" s="34"/>
      <c r="FK230" s="104" t="s">
        <v>196</v>
      </c>
      <c r="FL230" s="104" t="s">
        <v>539</v>
      </c>
      <c r="FM230" s="104" t="s">
        <v>187</v>
      </c>
      <c r="FN230" s="104" t="s">
        <v>187</v>
      </c>
      <c r="FO230" s="104">
        <v>0</v>
      </c>
      <c r="FP230" s="104"/>
      <c r="FQ230" s="104">
        <v>0</v>
      </c>
      <c r="FR230" s="120" t="b">
        <f t="shared" si="2336"/>
        <v>1</v>
      </c>
      <c r="FS230" s="120" t="b">
        <f t="shared" si="2337"/>
        <v>1</v>
      </c>
      <c r="FT230" s="120" t="b">
        <f t="shared" si="2338"/>
        <v>1</v>
      </c>
      <c r="FU230" s="120" t="b">
        <f t="shared" si="2339"/>
        <v>1</v>
      </c>
      <c r="FV230" s="120" t="b">
        <f t="shared" si="2340"/>
        <v>1</v>
      </c>
      <c r="FW230" s="120"/>
      <c r="FX230" s="120" t="b">
        <f t="shared" si="2639"/>
        <v>1</v>
      </c>
      <c r="FY230" s="104" t="s">
        <v>368</v>
      </c>
      <c r="FZ230" s="104" t="b">
        <f t="shared" si="2640"/>
        <v>1</v>
      </c>
      <c r="GA230" s="120">
        <v>0</v>
      </c>
      <c r="GB230" s="120">
        <v>0</v>
      </c>
      <c r="GC230" s="8"/>
      <c r="GD230" s="104" t="s">
        <v>368</v>
      </c>
      <c r="GE230" s="104">
        <v>0</v>
      </c>
      <c r="GF230" s="104" t="e">
        <v>#N/A</v>
      </c>
      <c r="GG230" s="104">
        <v>0</v>
      </c>
      <c r="GH230" s="120" t="b">
        <f t="shared" si="2641"/>
        <v>1</v>
      </c>
      <c r="GI230" s="8" t="b">
        <f t="shared" si="2642"/>
        <v>0</v>
      </c>
      <c r="GJ230" s="31" t="s">
        <v>203</v>
      </c>
    </row>
    <row r="231" spans="1:192" hidden="1" x14ac:dyDescent="0.25">
      <c r="A231" s="138">
        <v>122978</v>
      </c>
      <c r="B231" s="138">
        <v>536060</v>
      </c>
      <c r="C231" s="128" t="s">
        <v>368</v>
      </c>
      <c r="D231" s="130"/>
      <c r="E231" s="138" t="s">
        <v>645</v>
      </c>
      <c r="F231" s="124" t="s">
        <v>193</v>
      </c>
      <c r="G231" s="128"/>
      <c r="H231" s="138" t="s">
        <v>227</v>
      </c>
      <c r="I231" s="130" t="s">
        <v>319</v>
      </c>
      <c r="J231" s="138" t="s">
        <v>259</v>
      </c>
      <c r="K231" s="138"/>
      <c r="L231" s="130">
        <v>0</v>
      </c>
      <c r="M231" s="138"/>
      <c r="N231" s="125">
        <v>0</v>
      </c>
      <c r="O231" s="125">
        <v>0</v>
      </c>
      <c r="P231" s="125" t="str">
        <f t="shared" si="2586"/>
        <v>нет минмакс</v>
      </c>
      <c r="Q231" s="95">
        <v>80600</v>
      </c>
      <c r="R231" s="95">
        <f t="shared" si="2587"/>
        <v>153946</v>
      </c>
      <c r="S231" s="114">
        <v>76373</v>
      </c>
      <c r="T231" s="114">
        <v>155037.18999999997</v>
      </c>
      <c r="U231" s="131">
        <f t="shared" si="2588"/>
        <v>3</v>
      </c>
      <c r="V231" s="115">
        <f t="shared" si="2589"/>
        <v>69688</v>
      </c>
      <c r="W231" s="115">
        <f t="shared" si="2590"/>
        <v>133104.07999999999</v>
      </c>
      <c r="X231" s="115">
        <f t="shared" si="2591"/>
        <v>3</v>
      </c>
      <c r="Y231" s="132"/>
      <c r="Z231" s="95">
        <v>69688</v>
      </c>
      <c r="AA231" s="115">
        <v>0</v>
      </c>
      <c r="AB231" s="115">
        <v>0</v>
      </c>
      <c r="AC231" s="95">
        <v>0</v>
      </c>
      <c r="AD231" s="95">
        <v>0</v>
      </c>
      <c r="AE231" s="95">
        <f t="shared" si="2592"/>
        <v>0</v>
      </c>
      <c r="AF231" s="95">
        <f t="shared" si="2593"/>
        <v>0</v>
      </c>
      <c r="AG231" s="114">
        <v>0</v>
      </c>
      <c r="AH231" s="95">
        <f t="shared" si="2594"/>
        <v>69688</v>
      </c>
      <c r="AI231" s="114">
        <f t="shared" si="2595"/>
        <v>133104.07999999999</v>
      </c>
      <c r="AJ231" s="114">
        <f t="shared" si="2596"/>
        <v>164637</v>
      </c>
      <c r="AK231" s="114">
        <f t="shared" si="2643"/>
        <v>388021</v>
      </c>
      <c r="AL231" s="114">
        <f t="shared" si="2597"/>
        <v>582077</v>
      </c>
      <c r="AM231" s="114">
        <f t="shared" si="2598"/>
        <v>1042887</v>
      </c>
      <c r="AN231" s="133">
        <f t="shared" si="2599"/>
        <v>13.181811644022796</v>
      </c>
      <c r="AO231" s="133" t="str">
        <f t="shared" si="2600"/>
        <v>&lt; 30 дней</v>
      </c>
      <c r="AP231" s="139" t="s">
        <v>185</v>
      </c>
      <c r="AQ231" s="134" t="s">
        <v>186</v>
      </c>
      <c r="AR231" s="138" t="s">
        <v>185</v>
      </c>
      <c r="AS231" s="134" t="s">
        <v>186</v>
      </c>
      <c r="AT231" s="115" t="s">
        <v>185</v>
      </c>
      <c r="AU231" s="138"/>
      <c r="AV231" s="97" t="str">
        <f t="shared" si="2601"/>
        <v>0-01</v>
      </c>
      <c r="AW231" s="126">
        <f t="shared" si="2602"/>
        <v>0</v>
      </c>
      <c r="AX231" s="138"/>
      <c r="AY231" s="115">
        <f t="shared" si="2603"/>
        <v>0</v>
      </c>
      <c r="AZ231" s="130" t="s">
        <v>439</v>
      </c>
      <c r="BA231" s="129" t="s">
        <v>187</v>
      </c>
      <c r="BB231" s="129" t="s">
        <v>187</v>
      </c>
      <c r="BC231" s="140" t="s">
        <v>187</v>
      </c>
      <c r="BD231" s="139" t="s">
        <v>187</v>
      </c>
      <c r="BE231" s="29">
        <v>0</v>
      </c>
      <c r="BF231" s="32">
        <f t="shared" si="2604"/>
        <v>0</v>
      </c>
      <c r="BG231" s="32">
        <v>0</v>
      </c>
      <c r="BH231" s="32">
        <f t="shared" si="2605"/>
        <v>0</v>
      </c>
      <c r="BI231" s="99">
        <v>0</v>
      </c>
      <c r="BJ231" s="130" t="s">
        <v>187</v>
      </c>
      <c r="BK231" s="95">
        <v>196079</v>
      </c>
      <c r="BL231" s="95">
        <v>184830</v>
      </c>
      <c r="BM231" s="95">
        <v>227973</v>
      </c>
      <c r="BN231" s="95">
        <v>235185</v>
      </c>
      <c r="BO231" s="95">
        <v>123293</v>
      </c>
      <c r="BP231" s="95">
        <v>75527</v>
      </c>
      <c r="BQ231" s="133">
        <f t="shared" si="2606"/>
        <v>173814.5</v>
      </c>
      <c r="BR231" s="95">
        <f t="shared" si="2607"/>
        <v>-115479</v>
      </c>
      <c r="BS231" s="133">
        <f t="shared" si="2651"/>
        <v>-300309</v>
      </c>
      <c r="BT231" s="133">
        <f t="shared" si="2651"/>
        <v>-528282</v>
      </c>
      <c r="BU231" s="133">
        <f t="shared" si="2651"/>
        <v>-763467</v>
      </c>
      <c r="BV231" s="133">
        <f t="shared" si="2651"/>
        <v>-886760</v>
      </c>
      <c r="BW231" s="133">
        <f t="shared" si="2651"/>
        <v>-962287</v>
      </c>
      <c r="BX231" s="133">
        <f t="shared" si="2655"/>
        <v>-1136101.5</v>
      </c>
      <c r="BY231" s="133">
        <f t="shared" si="2655"/>
        <v>-1309916</v>
      </c>
      <c r="BZ231" s="133">
        <f t="shared" si="2655"/>
        <v>-1483730.5</v>
      </c>
      <c r="CA231" s="133">
        <f t="shared" si="2655"/>
        <v>-1657545</v>
      </c>
      <c r="CB231" s="133">
        <f t="shared" si="2655"/>
        <v>-1831359.5</v>
      </c>
      <c r="CC231" s="133">
        <f t="shared" si="2655"/>
        <v>-2005174</v>
      </c>
      <c r="CD231" s="133">
        <f t="shared" si="2655"/>
        <v>-2178988.5</v>
      </c>
      <c r="CE231" s="133">
        <f t="shared" si="2655"/>
        <v>-2352803</v>
      </c>
      <c r="CF231" s="133">
        <f t="shared" si="2655"/>
        <v>-2526617.5</v>
      </c>
      <c r="CG231" s="133">
        <f t="shared" si="2655"/>
        <v>-2700432</v>
      </c>
      <c r="CH231" s="133">
        <f t="shared" si="2655"/>
        <v>-2874246.5</v>
      </c>
      <c r="CI231" s="133">
        <f t="shared" si="2655"/>
        <v>-3048061</v>
      </c>
      <c r="CJ231" s="133">
        <f t="shared" si="2655"/>
        <v>-3221875.5</v>
      </c>
      <c r="CK231" s="133">
        <f t="shared" si="2655"/>
        <v>-3395690</v>
      </c>
      <c r="CL231" s="133">
        <f t="shared" si="2655"/>
        <v>-3569504.5</v>
      </c>
      <c r="CM231" s="133">
        <f t="shared" si="2655"/>
        <v>-3743319</v>
      </c>
      <c r="CN231" s="133">
        <f t="shared" si="2655"/>
        <v>-3917133.5</v>
      </c>
      <c r="CO231" s="133">
        <f t="shared" si="2655"/>
        <v>-4090948</v>
      </c>
      <c r="CP231" s="100">
        <v>92804</v>
      </c>
      <c r="CQ231" s="100">
        <v>40062</v>
      </c>
      <c r="CR231" s="100">
        <v>61190</v>
      </c>
      <c r="CS231" s="100">
        <v>87459</v>
      </c>
      <c r="CT231" s="100">
        <v>135925</v>
      </c>
      <c r="CU231" s="100">
        <v>164637</v>
      </c>
      <c r="CV231" s="121">
        <f t="shared" si="2610"/>
        <v>97012.833333333328</v>
      </c>
      <c r="CW231" t="s">
        <v>187</v>
      </c>
      <c r="CX231" t="s">
        <v>187</v>
      </c>
      <c r="CY231" s="4">
        <v>0</v>
      </c>
      <c r="CZ231" s="4">
        <v>0</v>
      </c>
      <c r="DA231" s="136">
        <f t="shared" si="2646"/>
        <v>0</v>
      </c>
      <c r="DB231" s="4">
        <f t="shared" si="2647"/>
        <v>0</v>
      </c>
      <c r="DC231" s="4">
        <f t="shared" si="2648"/>
        <v>0</v>
      </c>
      <c r="DD231" s="136">
        <f t="shared" si="2649"/>
        <v>0</v>
      </c>
      <c r="DE231" s="31">
        <v>0</v>
      </c>
      <c r="DG231" s="31">
        <v>0</v>
      </c>
      <c r="DH231" s="48">
        <f t="shared" si="2615"/>
        <v>0</v>
      </c>
      <c r="DI231" s="62">
        <v>16227.517</v>
      </c>
      <c r="DJ231" s="62">
        <v>34505.623</v>
      </c>
      <c r="DK231" s="48">
        <f t="shared" si="2616"/>
        <v>1</v>
      </c>
      <c r="DL231" s="62">
        <v>40062</v>
      </c>
      <c r="DM231" s="62">
        <v>84767.592683248789</v>
      </c>
      <c r="DN231" s="62">
        <v>34046.822</v>
      </c>
      <c r="DO231" s="62">
        <v>70685.577000000005</v>
      </c>
      <c r="DP231" s="48">
        <f t="shared" si="2617"/>
        <v>2</v>
      </c>
      <c r="DQ231" s="62">
        <v>61190</v>
      </c>
      <c r="DR231" s="62">
        <v>128801.66361755884</v>
      </c>
      <c r="DS231" s="62">
        <v>46547.388000000006</v>
      </c>
      <c r="DT231" s="62">
        <v>97198.113000000012</v>
      </c>
      <c r="DU231" s="48">
        <f t="shared" si="2618"/>
        <v>2</v>
      </c>
      <c r="DV231" s="62">
        <v>87459</v>
      </c>
      <c r="DW231" s="62">
        <v>184096.49776643375</v>
      </c>
      <c r="DX231" s="62">
        <f t="shared" si="2619"/>
        <v>0</v>
      </c>
      <c r="DY231" s="62">
        <f t="shared" si="2620"/>
        <v>0</v>
      </c>
      <c r="DZ231" s="48">
        <f t="shared" si="2621"/>
        <v>0</v>
      </c>
      <c r="EA231" s="62">
        <f t="shared" si="2622"/>
        <v>0</v>
      </c>
      <c r="EB231" s="62">
        <f t="shared" si="2623"/>
        <v>0</v>
      </c>
      <c r="EC231" s="48">
        <f t="shared" si="2624"/>
        <v>0</v>
      </c>
      <c r="ED231" s="62">
        <f t="shared" si="2625"/>
        <v>0</v>
      </c>
      <c r="EE231" s="62">
        <f t="shared" si="2626"/>
        <v>0</v>
      </c>
      <c r="EF231" s="48">
        <f t="shared" si="2627"/>
        <v>0</v>
      </c>
      <c r="EG231" s="62">
        <f t="shared" si="2628"/>
        <v>0</v>
      </c>
      <c r="EH231" s="62">
        <f t="shared" si="2629"/>
        <v>0</v>
      </c>
      <c r="EI231" s="48">
        <f t="shared" si="2630"/>
        <v>0</v>
      </c>
      <c r="EJ231" s="62">
        <f t="shared" si="2631"/>
        <v>0</v>
      </c>
      <c r="EK231" s="62">
        <f t="shared" si="2632"/>
        <v>0</v>
      </c>
      <c r="EL231" s="48">
        <f t="shared" si="2633"/>
        <v>0</v>
      </c>
      <c r="EM231" s="62">
        <f t="shared" si="2634"/>
        <v>0</v>
      </c>
      <c r="EN231" s="62">
        <f t="shared" si="2635"/>
        <v>0</v>
      </c>
      <c r="EO231" s="48">
        <f t="shared" si="2636"/>
        <v>0</v>
      </c>
      <c r="EP231" s="62">
        <f t="shared" si="2653"/>
        <v>374510.88999999996</v>
      </c>
      <c r="EQ231" s="62">
        <f t="shared" si="2653"/>
        <v>353025.3</v>
      </c>
      <c r="ER231" s="62">
        <f t="shared" si="2653"/>
        <v>435428.43</v>
      </c>
      <c r="ES231" s="62">
        <f t="shared" si="2654"/>
        <v>449203.35</v>
      </c>
      <c r="ET231" s="62">
        <f t="shared" si="2654"/>
        <v>235489.63</v>
      </c>
      <c r="EU231" s="62">
        <f t="shared" si="2654"/>
        <v>144256.57</v>
      </c>
      <c r="EV231" s="31" t="s">
        <v>192</v>
      </c>
      <c r="EW231" s="103">
        <v>0</v>
      </c>
      <c r="EX231" s="31">
        <v>28000</v>
      </c>
      <c r="EY231" s="31">
        <v>1</v>
      </c>
      <c r="FA231" s="31"/>
      <c r="FB231" s="119"/>
      <c r="FC231" s="119"/>
      <c r="FE231" s="137">
        <v>2.08</v>
      </c>
      <c r="FF231" s="137">
        <v>2.0299999999999998</v>
      </c>
      <c r="FG231" s="137">
        <v>1.98</v>
      </c>
      <c r="FH231" s="106">
        <v>1.91</v>
      </c>
      <c r="FI231" s="107" t="b">
        <f t="shared" si="2638"/>
        <v>1</v>
      </c>
      <c r="FJ231" s="34"/>
      <c r="FK231" s="104" t="s">
        <v>187</v>
      </c>
      <c r="FL231" s="104" t="s">
        <v>187</v>
      </c>
      <c r="FM231" s="104" t="s">
        <v>187</v>
      </c>
      <c r="FN231" s="104" t="s">
        <v>187</v>
      </c>
      <c r="FO231" s="104">
        <v>0</v>
      </c>
      <c r="FP231" s="104"/>
      <c r="FQ231" s="104">
        <v>0</v>
      </c>
      <c r="FR231" s="120" t="b">
        <f t="shared" si="2336"/>
        <v>1</v>
      </c>
      <c r="FS231" s="120" t="b">
        <f t="shared" si="2337"/>
        <v>1</v>
      </c>
      <c r="FT231" s="120" t="b">
        <f t="shared" si="2338"/>
        <v>1</v>
      </c>
      <c r="FU231" s="120" t="b">
        <f t="shared" si="2339"/>
        <v>1</v>
      </c>
      <c r="FV231" s="120" t="b">
        <f t="shared" si="2340"/>
        <v>1</v>
      </c>
      <c r="FW231" s="120"/>
      <c r="FX231" s="120" t="b">
        <f t="shared" si="2639"/>
        <v>1</v>
      </c>
      <c r="FY231" s="104" t="s">
        <v>368</v>
      </c>
      <c r="FZ231" s="104" t="b">
        <f t="shared" si="2640"/>
        <v>1</v>
      </c>
      <c r="GA231" s="120">
        <v>0</v>
      </c>
      <c r="GB231" s="120" t="s">
        <v>193</v>
      </c>
      <c r="GC231" s="8"/>
      <c r="GD231" s="104" t="s">
        <v>368</v>
      </c>
      <c r="GE231" s="104">
        <v>0</v>
      </c>
      <c r="GF231" s="104" t="e">
        <v>#N/A</v>
      </c>
      <c r="GG231" s="104">
        <v>0</v>
      </c>
      <c r="GH231" s="120" t="b">
        <f t="shared" si="2641"/>
        <v>1</v>
      </c>
      <c r="GI231" s="8" t="b">
        <f t="shared" si="2642"/>
        <v>0</v>
      </c>
      <c r="GJ231" s="31" t="s">
        <v>203</v>
      </c>
    </row>
    <row r="232" spans="1:192" ht="30" hidden="1" x14ac:dyDescent="0.25">
      <c r="A232" s="138">
        <v>86548</v>
      </c>
      <c r="B232" s="138">
        <v>615215</v>
      </c>
      <c r="C232" s="128" t="s">
        <v>368</v>
      </c>
      <c r="D232" s="130"/>
      <c r="E232" s="138" t="s">
        <v>646</v>
      </c>
      <c r="F232" s="124">
        <v>0</v>
      </c>
      <c r="G232" s="128"/>
      <c r="H232" s="138" t="s">
        <v>227</v>
      </c>
      <c r="I232" s="130" t="s">
        <v>538</v>
      </c>
      <c r="J232" s="138" t="s">
        <v>511</v>
      </c>
      <c r="K232" s="138"/>
      <c r="L232" s="130">
        <v>0</v>
      </c>
      <c r="M232" s="138"/>
      <c r="N232" s="125">
        <v>0</v>
      </c>
      <c r="O232" s="125">
        <v>0</v>
      </c>
      <c r="P232" s="125" t="str">
        <f t="shared" ref="P232:P236" si="2656">IF(AND(N232=0,O232=0),"нет минмакс",IF((S232-N232)&lt;0,"меньше мин",IF((S232-O232)&gt;0,"больше макс","в диапазоне")))</f>
        <v>нет минмакс</v>
      </c>
      <c r="Q232" s="95">
        <v>3735.52001953125</v>
      </c>
      <c r="R232" s="95">
        <f t="shared" ref="R232:R237" si="2657">Q232*FH232</f>
        <v>527380.71635742194</v>
      </c>
      <c r="S232" s="114">
        <v>949.1300048828125</v>
      </c>
      <c r="T232" s="114">
        <v>146811.42915527345</v>
      </c>
      <c r="U232" s="131">
        <f t="shared" ref="U232:U236" si="2658">IFERROR(ROUNDUP(S232/$EX232,0)*$EY232,0)</f>
        <v>0</v>
      </c>
      <c r="V232" s="115">
        <f t="shared" ref="V232:V237" si="2659">SUM(Z232:AD232)</f>
        <v>620</v>
      </c>
      <c r="W232" s="115">
        <f t="shared" ref="W232:W236" si="2660">V232*FH232</f>
        <v>87531.6</v>
      </c>
      <c r="X232" s="115">
        <f t="shared" ref="X232:X236" si="2661">IFERROR(ROUNDUP(V232/$EX232,0)*$EY232,0)</f>
        <v>0</v>
      </c>
      <c r="Y232" s="132"/>
      <c r="Z232" s="95">
        <v>620</v>
      </c>
      <c r="AA232" s="115">
        <v>0</v>
      </c>
      <c r="AB232" s="115">
        <v>0</v>
      </c>
      <c r="AC232" s="95">
        <v>0</v>
      </c>
      <c r="AD232" s="95">
        <v>0</v>
      </c>
      <c r="AE232" s="95">
        <f t="shared" ref="AE232:AE236" si="2662">AA232*FH232</f>
        <v>0</v>
      </c>
      <c r="AF232" s="95">
        <f t="shared" ref="AF232:AF236" si="2663">AB232*FH232</f>
        <v>0</v>
      </c>
      <c r="AG232" s="114">
        <v>0</v>
      </c>
      <c r="AH232" s="95">
        <f t="shared" ref="AH232:AH237" si="2664">V232-AG232</f>
        <v>620</v>
      </c>
      <c r="AI232" s="114">
        <f t="shared" ref="AI232:AI236" si="2665">IF(AH232&gt;0,AH232*FH232,0)</f>
        <v>87531.6</v>
      </c>
      <c r="AJ232" s="114">
        <f t="shared" ref="AJ232:AJ237" si="2666">CU232</f>
        <v>29518</v>
      </c>
      <c r="AK232" s="114">
        <f t="shared" ref="AK232:AK238" si="2667">SUM(CS232:CU232)</f>
        <v>47997</v>
      </c>
      <c r="AL232" s="114">
        <f t="shared" ref="AL232:AL237" si="2668">SUM(CP232:CU232)</f>
        <v>78108</v>
      </c>
      <c r="AM232" s="114">
        <f t="shared" ref="AM232:AM237" si="2669">SUM(BK232:BP232)</f>
        <v>0</v>
      </c>
      <c r="AN232" s="133" t="str">
        <f t="shared" ref="AN232:AN236" si="2670">IFERROR(S232/BQ232*30,"нет оборота")</f>
        <v>нет оборота</v>
      </c>
      <c r="AO232" s="133" t="str">
        <f t="shared" ref="AO232:AO236" si="2671">IF(S232=0,"нет остатка",IF(AN232="нет оборота","нет плана",IF(AN232&lt;30,"&lt; 30 дней",IF(AND(AN232&gt;=30,AN232&lt;60),"&gt; 30 дней (до 60)",IF(AND(AN232&gt;=60,AN232&lt;70),"&gt; 60 дней (до 70)",IF(AND(AN232&gt;=70,AN232&lt;80),"&gt; 70 дней (до 80)",IF(AND(AN232&gt;=80,AN232&lt;90),"&gt; 80 дней (до 90)",IF(AND(AN232&gt;=90,AN232&lt;120),"&gt; 90 дней (до 120)",IF(AN232&gt;=120,"&gt; 120 дней")))))))))</f>
        <v>нет плана</v>
      </c>
      <c r="AP232" s="139" t="s">
        <v>195</v>
      </c>
      <c r="AQ232" s="134" t="s">
        <v>200</v>
      </c>
      <c r="AR232" s="138" t="s">
        <v>195</v>
      </c>
      <c r="AS232" s="134" t="s">
        <v>200</v>
      </c>
      <c r="AT232" s="115" t="s">
        <v>195</v>
      </c>
      <c r="AU232" s="138"/>
      <c r="AV232" s="97" t="str">
        <f t="shared" ref="AV232:AV236" si="2672">IF(V232=0,"нет остатка",IF(SUM(BK232:BP232)=0,"Нет планов",IF(BR232&lt;=0,"0-01",IF(BS232&lt;=0,"0-02",IF(BT232&lt;=0,"0-03",IF(BU232&lt;=0,"0-04",IF(BV232&lt;=0,"0-05",IF(BW232&lt;=0,"0-06",IF(BX232&lt;=0,"0-07",IF(BY232&lt;=0,"0-08",IF(BZ232&lt;=0,"0-09",IF(CA232&lt;=0,"0-10",IF(CB232&lt;=0,"0-11",IF(CC232&lt;=0,"0-12",IF(CD232&lt;=0,"0-13",IF(CE232&lt;=0,"0-14",IF(CF232&lt;=0,"0-15",IF(CG232&lt;=0,"0-16",IF(CH232&lt;=0,"0-17",IF(CI232&lt;=0,"0-18",IF(CJ232&lt;=0,"0-19",IF(CK232&lt;=0,"0-20",IF(CL232&lt;=0,"0-21",IF(CM232&lt;=0,"0-22",IF(CN232&lt;=0,"0-23",IF(CO232&lt;=0,"0-24","0-25 более 24"))))))))))))))))))))))))))</f>
        <v>Нет планов</v>
      </c>
      <c r="AW232" s="126">
        <f t="shared" ref="AW232:AW236" si="2673">IF(AT232="Да",W232,0)</f>
        <v>87531.6</v>
      </c>
      <c r="AX232" s="138"/>
      <c r="AY232" s="115">
        <f t="shared" ref="AY232:AY236" si="2674">IF(AX232&gt;6,W232,0)</f>
        <v>0</v>
      </c>
      <c r="AZ232" s="130" t="s">
        <v>439</v>
      </c>
      <c r="BA232" s="26" t="s">
        <v>196</v>
      </c>
      <c r="BB232" s="26" t="s">
        <v>539</v>
      </c>
      <c r="BC232" s="27" t="s">
        <v>187</v>
      </c>
      <c r="BD232" s="139" t="s">
        <v>187</v>
      </c>
      <c r="BE232" s="29">
        <v>0</v>
      </c>
      <c r="BF232" s="32">
        <f t="shared" ref="BF232:BF236" si="2675">BE232*FH232</f>
        <v>0</v>
      </c>
      <c r="BG232" s="32">
        <v>0</v>
      </c>
      <c r="BH232" s="32">
        <f t="shared" ref="BH232:BH236" si="2676">BG232*FH232</f>
        <v>0</v>
      </c>
      <c r="BI232" s="99">
        <v>0</v>
      </c>
      <c r="BJ232" s="130" t="s">
        <v>187</v>
      </c>
      <c r="BK232" s="95">
        <v>0</v>
      </c>
      <c r="BL232" s="95">
        <v>0</v>
      </c>
      <c r="BM232" s="95">
        <v>0</v>
      </c>
      <c r="BN232" s="95">
        <v>0</v>
      </c>
      <c r="BO232" s="95">
        <v>0</v>
      </c>
      <c r="BP232" s="95">
        <v>0</v>
      </c>
      <c r="BQ232" s="133">
        <f t="shared" ref="BQ232:BQ236" si="2677">IF(COUNTIF(BK232:BP232,"&gt;0")=0,0,SUM(BK232:BP232)/COUNTIF(BK232:BP232,"&gt;0"))</f>
        <v>0</v>
      </c>
      <c r="BR232" s="95">
        <f t="shared" ref="BR232:BR236" si="2678">IF(OR(Q232=0,SUM(BK232:BP232)=0,V232&gt;Q232),V232-BK232,Q232-BK232)</f>
        <v>620</v>
      </c>
      <c r="BS232" s="133">
        <f t="shared" si="2651"/>
        <v>620</v>
      </c>
      <c r="BT232" s="133">
        <f t="shared" si="2651"/>
        <v>620</v>
      </c>
      <c r="BU232" s="133">
        <f t="shared" si="2651"/>
        <v>620</v>
      </c>
      <c r="BV232" s="133">
        <f t="shared" si="2651"/>
        <v>620</v>
      </c>
      <c r="BW232" s="133">
        <f t="shared" si="2651"/>
        <v>620</v>
      </c>
      <c r="BX232" s="133">
        <f t="shared" ref="BX232:CO232" si="2679">BW232-$BQ232</f>
        <v>620</v>
      </c>
      <c r="BY232" s="133">
        <f t="shared" si="2679"/>
        <v>620</v>
      </c>
      <c r="BZ232" s="133">
        <f t="shared" si="2679"/>
        <v>620</v>
      </c>
      <c r="CA232" s="133">
        <f t="shared" si="2679"/>
        <v>620</v>
      </c>
      <c r="CB232" s="133">
        <f t="shared" si="2679"/>
        <v>620</v>
      </c>
      <c r="CC232" s="133">
        <f t="shared" si="2679"/>
        <v>620</v>
      </c>
      <c r="CD232" s="133">
        <f t="shared" si="2679"/>
        <v>620</v>
      </c>
      <c r="CE232" s="133">
        <f t="shared" si="2679"/>
        <v>620</v>
      </c>
      <c r="CF232" s="133">
        <f t="shared" si="2679"/>
        <v>620</v>
      </c>
      <c r="CG232" s="133">
        <f t="shared" si="2679"/>
        <v>620</v>
      </c>
      <c r="CH232" s="133">
        <f t="shared" si="2679"/>
        <v>620</v>
      </c>
      <c r="CI232" s="133">
        <f t="shared" si="2679"/>
        <v>620</v>
      </c>
      <c r="CJ232" s="133">
        <f t="shared" si="2679"/>
        <v>620</v>
      </c>
      <c r="CK232" s="133">
        <f t="shared" si="2679"/>
        <v>620</v>
      </c>
      <c r="CL232" s="133">
        <f t="shared" si="2679"/>
        <v>620</v>
      </c>
      <c r="CM232" s="133">
        <f t="shared" si="2679"/>
        <v>620</v>
      </c>
      <c r="CN232" s="133">
        <f t="shared" si="2679"/>
        <v>620</v>
      </c>
      <c r="CO232" s="133">
        <f t="shared" si="2679"/>
        <v>620</v>
      </c>
      <c r="CP232" s="100">
        <v>2465</v>
      </c>
      <c r="CQ232" s="100">
        <v>1439</v>
      </c>
      <c r="CR232" s="100">
        <v>26207</v>
      </c>
      <c r="CS232" s="100">
        <v>6172</v>
      </c>
      <c r="CT232" s="100">
        <v>12307</v>
      </c>
      <c r="CU232" s="100">
        <v>29518</v>
      </c>
      <c r="CV232" s="121">
        <f t="shared" ref="CV232:CV236" si="2680">IF(COUNTIF(CP232:CU232,"&gt;0")=0,0,SUM(CP232:CU232)/COUNTIF(CP232:CU232,"&gt;0"))</f>
        <v>13018</v>
      </c>
      <c r="CW232" t="s">
        <v>187</v>
      </c>
      <c r="CX232" t="s">
        <v>187</v>
      </c>
      <c r="CY232" s="4">
        <v>0</v>
      </c>
      <c r="CZ232" s="4">
        <v>0</v>
      </c>
      <c r="DA232" s="136">
        <f t="shared" ref="DA232:DA234" si="2681">IFERROR(CZ232/CY232,0)</f>
        <v>0</v>
      </c>
      <c r="DB232" s="4">
        <f t="shared" ref="DB232:DB234" si="2682">CY232*FH232</f>
        <v>0</v>
      </c>
      <c r="DC232" s="4">
        <f t="shared" ref="DC232:DC234" si="2683">CZ232*FH232</f>
        <v>0</v>
      </c>
      <c r="DD232" s="136">
        <f t="shared" ref="DD232:DD234" si="2684">IFERROR(DC232/DB232,0)</f>
        <v>0</v>
      </c>
      <c r="DE232" s="31">
        <v>0</v>
      </c>
      <c r="DG232" s="31">
        <v>0</v>
      </c>
      <c r="DH232" s="48">
        <f t="shared" ref="DH232:DH237" si="2685">IFERROR(ROUNDUP(DG232/$EX232,0)*$EY232,0)</f>
        <v>0</v>
      </c>
      <c r="DI232" s="62">
        <v>773.55400000000009</v>
      </c>
      <c r="DJ232" s="62">
        <v>112273.851</v>
      </c>
      <c r="DK232" s="48">
        <f t="shared" ref="DK232:DK236" si="2686">IFERROR(ROUNDUP(DI232/$EX232,0)*$EY232,0)</f>
        <v>0</v>
      </c>
      <c r="DL232" s="62">
        <v>1439</v>
      </c>
      <c r="DM232" s="62">
        <v>230466.2874445651</v>
      </c>
      <c r="DN232" s="62">
        <v>1055.5140000000001</v>
      </c>
      <c r="DO232" s="62">
        <v>164499.65599999999</v>
      </c>
      <c r="DP232" s="48">
        <f t="shared" ref="DP232:DP236" si="2687">IFERROR(ROUNDUP(DN232/$EX232,0)*$EY232,0)</f>
        <v>0</v>
      </c>
      <c r="DQ232" s="62">
        <v>26206.578000000001</v>
      </c>
      <c r="DR232" s="62">
        <v>4078788.2286293679</v>
      </c>
      <c r="DS232" s="62">
        <v>1049.3019999999999</v>
      </c>
      <c r="DT232" s="62">
        <v>163697.71400000001</v>
      </c>
      <c r="DU232" s="48">
        <f t="shared" ref="DU232:DU236" si="2688">IFERROR(ROUNDUP(DS232/$EX232,0)*$EY232,0)</f>
        <v>0</v>
      </c>
      <c r="DV232" s="62">
        <v>6171.8</v>
      </c>
      <c r="DW232" s="62">
        <v>964123.14870038943</v>
      </c>
      <c r="DX232" s="62">
        <f t="shared" ref="DX232:DX237" si="2689">$DF232*BK232/30</f>
        <v>0</v>
      </c>
      <c r="DY232" s="62">
        <f t="shared" ref="DY232:DY236" si="2690">DX232*$FH232</f>
        <v>0</v>
      </c>
      <c r="DZ232" s="48">
        <f t="shared" ref="DZ232:DZ237" si="2691">IFERROR(ROUNDUP(DX232/$EX232,0)*$EY232,0)</f>
        <v>0</v>
      </c>
      <c r="EA232" s="62">
        <f t="shared" ref="EA232:EA237" si="2692">$DF232*BL232/30</f>
        <v>0</v>
      </c>
      <c r="EB232" s="62">
        <f t="shared" ref="EB232:EB236" si="2693">EA232*$FH232</f>
        <v>0</v>
      </c>
      <c r="EC232" s="48">
        <f t="shared" ref="EC232:EC237" si="2694">IFERROR(ROUNDUP(EA232/$EX232,0)*$EY232,0)</f>
        <v>0</v>
      </c>
      <c r="ED232" s="62">
        <f t="shared" ref="ED232:ED237" si="2695">$DF232*BM232/30</f>
        <v>0</v>
      </c>
      <c r="EE232" s="62">
        <f t="shared" ref="EE232:EE236" si="2696">ED232*$FH232</f>
        <v>0</v>
      </c>
      <c r="EF232" s="48">
        <f t="shared" ref="EF232:EF237" si="2697">IFERROR(ROUNDUP(ED232/$EX232,0)*$EY232,0)</f>
        <v>0</v>
      </c>
      <c r="EG232" s="62">
        <f t="shared" ref="EG232:EG237" si="2698">$DF232*BN232/30</f>
        <v>0</v>
      </c>
      <c r="EH232" s="62">
        <f t="shared" ref="EH232:EH236" si="2699">EG232*$FH232</f>
        <v>0</v>
      </c>
      <c r="EI232" s="48">
        <f t="shared" ref="EI232:EI237" si="2700">IFERROR(ROUNDUP(EG232/$EX232,0)*$EY232,0)</f>
        <v>0</v>
      </c>
      <c r="EJ232" s="62">
        <f t="shared" ref="EJ232:EJ237" si="2701">$DF232*BO232/30</f>
        <v>0</v>
      </c>
      <c r="EK232" s="62">
        <f t="shared" ref="EK232:EK236" si="2702">EJ232*$FH232</f>
        <v>0</v>
      </c>
      <c r="EL232" s="48">
        <f t="shared" ref="EL232:EL237" si="2703">IFERROR(ROUNDUP(EJ232/$EX232,0)*$EY232,0)</f>
        <v>0</v>
      </c>
      <c r="EM232" s="62">
        <f t="shared" ref="EM232:EM237" si="2704">$DF232*BP232/30</f>
        <v>0</v>
      </c>
      <c r="EN232" s="62">
        <f t="shared" ref="EN232:EN236" si="2705">EM232*$FH232</f>
        <v>0</v>
      </c>
      <c r="EO232" s="48">
        <f t="shared" ref="EO232:EO237" si="2706">IFERROR(ROUNDUP(EM232/$EX232,0)*$EY232,0)</f>
        <v>0</v>
      </c>
      <c r="EP232" s="62">
        <f t="shared" si="2653"/>
        <v>0</v>
      </c>
      <c r="EQ232" s="62">
        <f t="shared" si="2653"/>
        <v>0</v>
      </c>
      <c r="ER232" s="62">
        <f t="shared" si="2653"/>
        <v>0</v>
      </c>
      <c r="ES232" s="62">
        <f t="shared" si="2654"/>
        <v>0</v>
      </c>
      <c r="ET232" s="62">
        <f t="shared" si="2654"/>
        <v>0</v>
      </c>
      <c r="EU232" s="62">
        <f t="shared" si="2654"/>
        <v>0</v>
      </c>
      <c r="EV232" t="s">
        <v>192</v>
      </c>
      <c r="EW232" s="103">
        <v>0</v>
      </c>
      <c r="EX232" s="31" t="s">
        <v>187</v>
      </c>
      <c r="EY232" s="31" t="e">
        <v>#REF!</v>
      </c>
      <c r="FA232" s="31"/>
      <c r="FB232" s="119"/>
      <c r="FC232" s="119"/>
      <c r="FE232" s="137">
        <v>155.65</v>
      </c>
      <c r="FF232" s="137">
        <v>154.68</v>
      </c>
      <c r="FG232" s="137">
        <v>152.61000000000001</v>
      </c>
      <c r="FH232" s="106">
        <v>141.18</v>
      </c>
      <c r="FI232" s="107" t="b">
        <f t="shared" ref="FI232:FI236" si="2707">EXACT(AT232,AP232)</f>
        <v>1</v>
      </c>
      <c r="FJ232" s="34"/>
      <c r="FK232" s="104" t="s">
        <v>196</v>
      </c>
      <c r="FL232" s="104" t="s">
        <v>539</v>
      </c>
      <c r="FM232" s="104" t="s">
        <v>187</v>
      </c>
      <c r="FN232" s="104" t="s">
        <v>187</v>
      </c>
      <c r="FO232" s="104">
        <v>0</v>
      </c>
      <c r="FP232" s="104"/>
      <c r="FQ232" s="104">
        <v>0</v>
      </c>
      <c r="FR232" s="120" t="b">
        <f t="shared" si="2336"/>
        <v>1</v>
      </c>
      <c r="FS232" s="120" t="b">
        <f t="shared" si="2337"/>
        <v>1</v>
      </c>
      <c r="FT232" s="120" t="b">
        <f t="shared" si="2338"/>
        <v>1</v>
      </c>
      <c r="FU232" s="120" t="b">
        <f t="shared" si="2339"/>
        <v>1</v>
      </c>
      <c r="FV232" s="120" t="b">
        <f t="shared" si="2340"/>
        <v>1</v>
      </c>
      <c r="FW232" s="120"/>
      <c r="FX232" s="120" t="b">
        <f t="shared" ref="FX232:FX237" si="2708">EXACT(FQ232,BI232)</f>
        <v>1</v>
      </c>
      <c r="FY232" s="104" t="s">
        <v>368</v>
      </c>
      <c r="FZ232" s="104" t="b">
        <f t="shared" ref="FZ232:FZ237" si="2709">EXACT(FY232,C232)</f>
        <v>1</v>
      </c>
      <c r="GA232" s="120">
        <v>0</v>
      </c>
      <c r="GB232" s="120">
        <v>0</v>
      </c>
      <c r="GC232" s="8"/>
      <c r="GD232" s="104" t="s">
        <v>368</v>
      </c>
      <c r="GE232" s="104">
        <v>0</v>
      </c>
      <c r="GF232" s="104" t="e">
        <v>#N/A</v>
      </c>
      <c r="GG232" s="104">
        <v>0</v>
      </c>
      <c r="GH232" s="120" t="b">
        <f t="shared" ref="GH232:GH237" si="2710">EXACT(GD232,C232)</f>
        <v>1</v>
      </c>
      <c r="GI232" s="8" t="b">
        <f t="shared" ref="GI232:GI237" si="2711">EXACT(GG232,G232)</f>
        <v>0</v>
      </c>
      <c r="GJ232" s="31" t="s">
        <v>203</v>
      </c>
    </row>
    <row r="233" spans="1:192" ht="45" hidden="1" x14ac:dyDescent="0.25">
      <c r="A233" s="130">
        <v>78767</v>
      </c>
      <c r="B233" s="130">
        <v>630125</v>
      </c>
      <c r="C233" s="128" t="s">
        <v>368</v>
      </c>
      <c r="D233" s="130"/>
      <c r="E233" s="130" t="s">
        <v>647</v>
      </c>
      <c r="F233" s="109">
        <v>0</v>
      </c>
      <c r="G233" s="128"/>
      <c r="H233" s="130" t="s">
        <v>188</v>
      </c>
      <c r="I233" s="130" t="s">
        <v>631</v>
      </c>
      <c r="J233" s="130" t="s">
        <v>481</v>
      </c>
      <c r="K233" s="130"/>
      <c r="L233" s="130">
        <v>0</v>
      </c>
      <c r="M233" s="130"/>
      <c r="N233" s="111">
        <v>0</v>
      </c>
      <c r="O233" s="111">
        <v>0</v>
      </c>
      <c r="P233" s="111" t="str">
        <f t="shared" si="2656"/>
        <v>нет минмакс</v>
      </c>
      <c r="Q233" s="95">
        <v>415</v>
      </c>
      <c r="R233" s="95">
        <f t="shared" si="2657"/>
        <v>107194.5</v>
      </c>
      <c r="S233" s="131">
        <v>552</v>
      </c>
      <c r="T233" s="131">
        <v>142802.4</v>
      </c>
      <c r="U233" s="131">
        <f t="shared" si="2658"/>
        <v>1.5</v>
      </c>
      <c r="V233" s="113">
        <f t="shared" si="2659"/>
        <v>415</v>
      </c>
      <c r="W233" s="113">
        <f t="shared" si="2660"/>
        <v>107194.5</v>
      </c>
      <c r="X233" s="113">
        <f t="shared" si="2661"/>
        <v>1.5</v>
      </c>
      <c r="Y233" s="132"/>
      <c r="Z233" s="95">
        <v>415</v>
      </c>
      <c r="AA233" s="95">
        <v>0</v>
      </c>
      <c r="AB233" s="95">
        <v>0</v>
      </c>
      <c r="AC233" s="95">
        <v>0</v>
      </c>
      <c r="AD233" s="95">
        <v>0</v>
      </c>
      <c r="AE233" s="95">
        <f t="shared" si="2662"/>
        <v>0</v>
      </c>
      <c r="AF233" s="95">
        <f t="shared" si="2663"/>
        <v>0</v>
      </c>
      <c r="AG233" s="114">
        <v>0</v>
      </c>
      <c r="AH233" s="95">
        <f t="shared" si="2664"/>
        <v>415</v>
      </c>
      <c r="AI233" s="114">
        <f t="shared" si="2665"/>
        <v>107194.5</v>
      </c>
      <c r="AJ233" s="133">
        <f t="shared" si="2666"/>
        <v>0</v>
      </c>
      <c r="AK233" s="133">
        <f t="shared" si="2667"/>
        <v>801</v>
      </c>
      <c r="AL233" s="133">
        <f t="shared" si="2668"/>
        <v>820</v>
      </c>
      <c r="AM233" s="133">
        <f t="shared" si="2669"/>
        <v>0</v>
      </c>
      <c r="AN233" s="133" t="str">
        <f t="shared" si="2670"/>
        <v>нет оборота</v>
      </c>
      <c r="AO233" s="133" t="str">
        <f t="shared" si="2671"/>
        <v>нет плана</v>
      </c>
      <c r="AP233" s="29" t="s">
        <v>195</v>
      </c>
      <c r="AQ233" s="134" t="s">
        <v>200</v>
      </c>
      <c r="AR233" s="29" t="s">
        <v>195</v>
      </c>
      <c r="AS233" s="134" t="s">
        <v>200</v>
      </c>
      <c r="AT233" s="94" t="s">
        <v>195</v>
      </c>
      <c r="AU233" s="14"/>
      <c r="AV233" s="97" t="str">
        <f t="shared" si="2672"/>
        <v>Нет планов</v>
      </c>
      <c r="AW233" s="117">
        <f t="shared" si="2673"/>
        <v>107194.5</v>
      </c>
      <c r="AX233" s="14"/>
      <c r="AY233" s="25">
        <f t="shared" si="2674"/>
        <v>0</v>
      </c>
      <c r="AZ233" s="130" t="s">
        <v>439</v>
      </c>
      <c r="BA233" s="26" t="s">
        <v>196</v>
      </c>
      <c r="BB233" s="26" t="s">
        <v>648</v>
      </c>
      <c r="BC233" s="27"/>
      <c r="BD233" s="28"/>
      <c r="BE233" s="29">
        <v>0</v>
      </c>
      <c r="BF233" s="32">
        <f t="shared" si="2675"/>
        <v>0</v>
      </c>
      <c r="BG233" s="32">
        <v>0</v>
      </c>
      <c r="BH233" s="32">
        <f t="shared" si="2676"/>
        <v>0</v>
      </c>
      <c r="BI233" s="135" t="s">
        <v>484</v>
      </c>
      <c r="BJ233" s="130">
        <v>0</v>
      </c>
      <c r="BK233" s="95">
        <v>0</v>
      </c>
      <c r="BL233" s="95">
        <v>0</v>
      </c>
      <c r="BM233" s="95">
        <v>0</v>
      </c>
      <c r="BN233" s="95">
        <v>0</v>
      </c>
      <c r="BO233" s="95">
        <v>0</v>
      </c>
      <c r="BP233" s="95">
        <v>0</v>
      </c>
      <c r="BQ233" s="133">
        <f t="shared" si="2677"/>
        <v>0</v>
      </c>
      <c r="BR233" s="95">
        <f t="shared" si="2678"/>
        <v>415</v>
      </c>
      <c r="BS233" s="133">
        <f t="shared" si="2651"/>
        <v>415</v>
      </c>
      <c r="BT233" s="133">
        <f t="shared" si="2651"/>
        <v>415</v>
      </c>
      <c r="BU233" s="133">
        <f t="shared" si="2651"/>
        <v>415</v>
      </c>
      <c r="BV233" s="133">
        <f t="shared" si="2651"/>
        <v>415</v>
      </c>
      <c r="BW233" s="133">
        <f t="shared" si="2651"/>
        <v>415</v>
      </c>
      <c r="BX233" s="133">
        <f t="shared" ref="BX233:CO233" si="2712">BW233-$BQ233</f>
        <v>415</v>
      </c>
      <c r="BY233" s="133">
        <f t="shared" si="2712"/>
        <v>415</v>
      </c>
      <c r="BZ233" s="133">
        <f t="shared" si="2712"/>
        <v>415</v>
      </c>
      <c r="CA233" s="133">
        <f t="shared" si="2712"/>
        <v>415</v>
      </c>
      <c r="CB233" s="133">
        <f t="shared" si="2712"/>
        <v>415</v>
      </c>
      <c r="CC233" s="133">
        <f t="shared" si="2712"/>
        <v>415</v>
      </c>
      <c r="CD233" s="133">
        <f t="shared" si="2712"/>
        <v>415</v>
      </c>
      <c r="CE233" s="133">
        <f t="shared" si="2712"/>
        <v>415</v>
      </c>
      <c r="CF233" s="133">
        <f t="shared" si="2712"/>
        <v>415</v>
      </c>
      <c r="CG233" s="133">
        <f t="shared" si="2712"/>
        <v>415</v>
      </c>
      <c r="CH233" s="133">
        <f t="shared" si="2712"/>
        <v>415</v>
      </c>
      <c r="CI233" s="133">
        <f t="shared" si="2712"/>
        <v>415</v>
      </c>
      <c r="CJ233" s="133">
        <f t="shared" si="2712"/>
        <v>415</v>
      </c>
      <c r="CK233" s="133">
        <f t="shared" si="2712"/>
        <v>415</v>
      </c>
      <c r="CL233" s="133">
        <f t="shared" si="2712"/>
        <v>415</v>
      </c>
      <c r="CM233" s="133">
        <f t="shared" si="2712"/>
        <v>415</v>
      </c>
      <c r="CN233" s="133">
        <f t="shared" si="2712"/>
        <v>415</v>
      </c>
      <c r="CO233" s="133">
        <f t="shared" si="2712"/>
        <v>415</v>
      </c>
      <c r="CP233" s="100">
        <v>0</v>
      </c>
      <c r="CQ233" s="100">
        <v>0</v>
      </c>
      <c r="CR233" s="100">
        <v>19</v>
      </c>
      <c r="CS233" s="100">
        <v>644</v>
      </c>
      <c r="CT233" s="100">
        <v>157</v>
      </c>
      <c r="CU233" s="100">
        <v>0</v>
      </c>
      <c r="CV233" s="121">
        <f t="shared" si="2680"/>
        <v>273.33333333333331</v>
      </c>
      <c r="CW233">
        <v>0</v>
      </c>
      <c r="CX233">
        <v>5</v>
      </c>
      <c r="CY233" s="4">
        <v>0</v>
      </c>
      <c r="CZ233" s="4">
        <v>0</v>
      </c>
      <c r="DA233" s="136">
        <f t="shared" si="2681"/>
        <v>0</v>
      </c>
      <c r="DB233" s="4">
        <f t="shared" si="2682"/>
        <v>0</v>
      </c>
      <c r="DC233" s="4">
        <f t="shared" si="2683"/>
        <v>0</v>
      </c>
      <c r="DD233" s="136">
        <f t="shared" si="2684"/>
        <v>0</v>
      </c>
      <c r="DE233" s="31">
        <v>0</v>
      </c>
      <c r="DF233" s="31">
        <v>30</v>
      </c>
      <c r="DG233" s="31">
        <v>250</v>
      </c>
      <c r="DH233" s="48">
        <f t="shared" si="2685"/>
        <v>1.5</v>
      </c>
      <c r="DI233" s="62">
        <v>715</v>
      </c>
      <c r="DJ233" s="62">
        <v>180200.7</v>
      </c>
      <c r="DK233" s="48">
        <f t="shared" si="2686"/>
        <v>1.5</v>
      </c>
      <c r="DL233" s="62">
        <v>0</v>
      </c>
      <c r="DM233" s="62">
        <v>0</v>
      </c>
      <c r="DN233" s="62">
        <v>699.21399999999994</v>
      </c>
      <c r="DO233" s="62">
        <v>181843.91500000001</v>
      </c>
      <c r="DP233" s="48">
        <f t="shared" si="2687"/>
        <v>1.5</v>
      </c>
      <c r="DQ233" s="62">
        <v>19</v>
      </c>
      <c r="DR233" s="62">
        <v>4743.2075000000004</v>
      </c>
      <c r="DS233" s="62">
        <v>533.47499999999991</v>
      </c>
      <c r="DT233" s="62">
        <v>137927.43299999999</v>
      </c>
      <c r="DU233" s="48">
        <f t="shared" si="2688"/>
        <v>1.5</v>
      </c>
      <c r="DV233" s="62">
        <v>643.99999999999989</v>
      </c>
      <c r="DW233" s="62">
        <v>160771.18750000003</v>
      </c>
      <c r="DX233" s="62">
        <f t="shared" si="2689"/>
        <v>0</v>
      </c>
      <c r="DY233" s="62">
        <f t="shared" si="2690"/>
        <v>0</v>
      </c>
      <c r="DZ233" s="48">
        <f t="shared" si="2691"/>
        <v>0</v>
      </c>
      <c r="EA233" s="62">
        <f t="shared" si="2692"/>
        <v>0</v>
      </c>
      <c r="EB233" s="62">
        <f t="shared" si="2693"/>
        <v>0</v>
      </c>
      <c r="EC233" s="48">
        <f t="shared" si="2694"/>
        <v>0</v>
      </c>
      <c r="ED233" s="62">
        <f t="shared" si="2695"/>
        <v>0</v>
      </c>
      <c r="EE233" s="62">
        <f t="shared" si="2696"/>
        <v>0</v>
      </c>
      <c r="EF233" s="48">
        <f t="shared" si="2697"/>
        <v>0</v>
      </c>
      <c r="EG233" s="62">
        <f t="shared" si="2698"/>
        <v>0</v>
      </c>
      <c r="EH233" s="62">
        <f t="shared" si="2699"/>
        <v>0</v>
      </c>
      <c r="EI233" s="48">
        <f t="shared" si="2700"/>
        <v>0</v>
      </c>
      <c r="EJ233" s="62">
        <f t="shared" si="2701"/>
        <v>0</v>
      </c>
      <c r="EK233" s="62">
        <f t="shared" si="2702"/>
        <v>0</v>
      </c>
      <c r="EL233" s="48">
        <f t="shared" si="2703"/>
        <v>0</v>
      </c>
      <c r="EM233" s="62">
        <f t="shared" si="2704"/>
        <v>0</v>
      </c>
      <c r="EN233" s="62">
        <f t="shared" si="2705"/>
        <v>0</v>
      </c>
      <c r="EO233" s="48">
        <f t="shared" si="2706"/>
        <v>0</v>
      </c>
      <c r="EP233" s="62">
        <f t="shared" si="2653"/>
        <v>0</v>
      </c>
      <c r="EQ233" s="62">
        <f t="shared" si="2653"/>
        <v>0</v>
      </c>
      <c r="ER233" s="62">
        <f t="shared" si="2653"/>
        <v>0</v>
      </c>
      <c r="ES233" s="62">
        <f t="shared" si="2654"/>
        <v>0</v>
      </c>
      <c r="ET233" s="62">
        <f t="shared" si="2654"/>
        <v>0</v>
      </c>
      <c r="EU233" s="62">
        <f t="shared" si="2654"/>
        <v>0</v>
      </c>
      <c r="EV233" s="31" t="s">
        <v>192</v>
      </c>
      <c r="EW233" s="103">
        <v>0</v>
      </c>
      <c r="EX233" s="31">
        <v>1000</v>
      </c>
      <c r="EY233" s="31">
        <v>1.5</v>
      </c>
      <c r="FA233" s="31"/>
      <c r="FB233" s="119"/>
      <c r="FC233" s="119"/>
      <c r="FE233" s="137">
        <v>259.83999999999997</v>
      </c>
      <c r="FF233" s="137">
        <v>258.7</v>
      </c>
      <c r="FG233" s="137">
        <v>258.43</v>
      </c>
      <c r="FH233" s="106">
        <v>258.3</v>
      </c>
      <c r="FI233" s="107" t="b">
        <f t="shared" si="2707"/>
        <v>1</v>
      </c>
      <c r="FJ233" s="34"/>
      <c r="FK233" s="104" t="s">
        <v>196</v>
      </c>
      <c r="FL233" s="104" t="s">
        <v>648</v>
      </c>
      <c r="FM233" s="104">
        <v>0</v>
      </c>
      <c r="FN233" s="104">
        <v>0</v>
      </c>
      <c r="FO233" s="104">
        <v>0</v>
      </c>
      <c r="FP233" s="104"/>
      <c r="FQ233" s="104" t="s">
        <v>484</v>
      </c>
      <c r="FR233" s="103" t="b">
        <f t="shared" si="2336"/>
        <v>1</v>
      </c>
      <c r="FS233" s="103" t="b">
        <f t="shared" si="2337"/>
        <v>1</v>
      </c>
      <c r="FT233" s="103" t="b">
        <f t="shared" si="2338"/>
        <v>0</v>
      </c>
      <c r="FU233" s="103" t="b">
        <f t="shared" si="2339"/>
        <v>0</v>
      </c>
      <c r="FV233" s="103" t="b">
        <f t="shared" si="2340"/>
        <v>1</v>
      </c>
      <c r="FW233" s="103"/>
      <c r="FX233" s="120" t="b">
        <f t="shared" si="2708"/>
        <v>1</v>
      </c>
      <c r="FY233" s="104" t="s">
        <v>368</v>
      </c>
      <c r="FZ233" s="104" t="b">
        <f t="shared" si="2709"/>
        <v>1</v>
      </c>
      <c r="GA233" s="104">
        <v>0</v>
      </c>
      <c r="GB233" s="104">
        <v>0</v>
      </c>
      <c r="GD233" s="104" t="s">
        <v>368</v>
      </c>
      <c r="GE233" s="104">
        <v>0</v>
      </c>
      <c r="GF233" s="104" t="e">
        <v>#N/A</v>
      </c>
      <c r="GG233" s="104">
        <v>0</v>
      </c>
      <c r="GH233" s="104" t="b">
        <f t="shared" si="2710"/>
        <v>1</v>
      </c>
      <c r="GI233" s="8" t="b">
        <f t="shared" si="2711"/>
        <v>0</v>
      </c>
      <c r="GJ233" s="31" t="s">
        <v>203</v>
      </c>
    </row>
    <row r="234" spans="1:192" ht="30" hidden="1" x14ac:dyDescent="0.25">
      <c r="A234" s="138">
        <v>2265</v>
      </c>
      <c r="B234" s="138">
        <v>2265</v>
      </c>
      <c r="C234" s="128" t="s">
        <v>368</v>
      </c>
      <c r="D234" s="130"/>
      <c r="E234" s="138" t="s">
        <v>649</v>
      </c>
      <c r="F234" s="124" t="s">
        <v>232</v>
      </c>
      <c r="G234" s="128"/>
      <c r="H234" s="138" t="s">
        <v>227</v>
      </c>
      <c r="I234" s="130" t="s">
        <v>538</v>
      </c>
      <c r="J234" s="138" t="s">
        <v>511</v>
      </c>
      <c r="K234" s="138"/>
      <c r="L234" s="130">
        <v>0</v>
      </c>
      <c r="M234" s="138"/>
      <c r="N234" s="125">
        <v>0</v>
      </c>
      <c r="O234" s="125">
        <v>0</v>
      </c>
      <c r="P234" s="125" t="str">
        <f t="shared" si="2656"/>
        <v>нет минмакс</v>
      </c>
      <c r="Q234" s="95">
        <v>1063.7789916992188</v>
      </c>
      <c r="R234" s="95">
        <f t="shared" si="2657"/>
        <v>160949.7614440918</v>
      </c>
      <c r="S234" s="114">
        <v>858.98797607421875</v>
      </c>
      <c r="T234" s="114">
        <v>140289.91625244141</v>
      </c>
      <c r="U234" s="131">
        <f t="shared" si="2658"/>
        <v>0</v>
      </c>
      <c r="V234" s="115">
        <f t="shared" si="2659"/>
        <v>833.52001953125</v>
      </c>
      <c r="W234" s="115">
        <f t="shared" si="2660"/>
        <v>126111.57895507813</v>
      </c>
      <c r="X234" s="115">
        <f t="shared" si="2661"/>
        <v>0</v>
      </c>
      <c r="Y234" s="132"/>
      <c r="Z234" s="95">
        <v>833.52001953125</v>
      </c>
      <c r="AA234" s="115">
        <v>0</v>
      </c>
      <c r="AB234" s="115">
        <v>0</v>
      </c>
      <c r="AC234" s="95">
        <v>0</v>
      </c>
      <c r="AD234" s="95">
        <v>0</v>
      </c>
      <c r="AE234" s="95">
        <f t="shared" si="2662"/>
        <v>0</v>
      </c>
      <c r="AF234" s="95">
        <f t="shared" si="2663"/>
        <v>0</v>
      </c>
      <c r="AG234" s="114">
        <v>0</v>
      </c>
      <c r="AH234" s="95">
        <f t="shared" si="2664"/>
        <v>833.52001953125</v>
      </c>
      <c r="AI234" s="114">
        <f t="shared" si="2665"/>
        <v>126111.57895507813</v>
      </c>
      <c r="AJ234" s="114">
        <f t="shared" si="2666"/>
        <v>1636</v>
      </c>
      <c r="AK234" s="114">
        <f t="shared" si="2667"/>
        <v>10232</v>
      </c>
      <c r="AL234" s="114">
        <f t="shared" si="2668"/>
        <v>11457</v>
      </c>
      <c r="AM234" s="114">
        <f t="shared" si="2669"/>
        <v>0</v>
      </c>
      <c r="AN234" s="133" t="str">
        <f t="shared" si="2670"/>
        <v>нет оборота</v>
      </c>
      <c r="AO234" s="133" t="str">
        <f t="shared" si="2671"/>
        <v>нет плана</v>
      </c>
      <c r="AP234" s="139" t="s">
        <v>195</v>
      </c>
      <c r="AQ234" s="134" t="s">
        <v>200</v>
      </c>
      <c r="AR234" s="138" t="s">
        <v>195</v>
      </c>
      <c r="AS234" s="134" t="s">
        <v>200</v>
      </c>
      <c r="AT234" s="115" t="s">
        <v>195</v>
      </c>
      <c r="AU234" s="138"/>
      <c r="AV234" s="97" t="str">
        <f t="shared" si="2672"/>
        <v>Нет планов</v>
      </c>
      <c r="AW234" s="126">
        <f t="shared" si="2673"/>
        <v>126111.57895507813</v>
      </c>
      <c r="AX234" s="138"/>
      <c r="AY234" s="115">
        <f t="shared" si="2674"/>
        <v>0</v>
      </c>
      <c r="AZ234" s="130" t="s">
        <v>439</v>
      </c>
      <c r="BA234" s="26" t="s">
        <v>196</v>
      </c>
      <c r="BB234" s="26" t="s">
        <v>539</v>
      </c>
      <c r="BC234" s="27" t="s">
        <v>187</v>
      </c>
      <c r="BD234" s="139" t="s">
        <v>187</v>
      </c>
      <c r="BE234" s="29">
        <v>0</v>
      </c>
      <c r="BF234" s="32">
        <f t="shared" si="2675"/>
        <v>0</v>
      </c>
      <c r="BG234" s="32">
        <v>0</v>
      </c>
      <c r="BH234" s="32">
        <f t="shared" si="2676"/>
        <v>0</v>
      </c>
      <c r="BI234" s="99">
        <v>0</v>
      </c>
      <c r="BJ234" s="130" t="s">
        <v>187</v>
      </c>
      <c r="BK234" s="95">
        <v>0</v>
      </c>
      <c r="BL234" s="95">
        <v>0</v>
      </c>
      <c r="BM234" s="95">
        <v>0</v>
      </c>
      <c r="BN234" s="95">
        <v>0</v>
      </c>
      <c r="BO234" s="95">
        <v>0</v>
      </c>
      <c r="BP234" s="95">
        <v>0</v>
      </c>
      <c r="BQ234" s="133">
        <f t="shared" si="2677"/>
        <v>0</v>
      </c>
      <c r="BR234" s="95">
        <f t="shared" si="2678"/>
        <v>833.52001953125</v>
      </c>
      <c r="BS234" s="133">
        <f t="shared" ref="BS234:BW238" si="2713">BR234-BL234</f>
        <v>833.52001953125</v>
      </c>
      <c r="BT234" s="133">
        <f t="shared" si="2713"/>
        <v>833.52001953125</v>
      </c>
      <c r="BU234" s="133">
        <f t="shared" si="2713"/>
        <v>833.52001953125</v>
      </c>
      <c r="BV234" s="133">
        <f t="shared" si="2713"/>
        <v>833.52001953125</v>
      </c>
      <c r="BW234" s="133">
        <f t="shared" si="2713"/>
        <v>833.52001953125</v>
      </c>
      <c r="BX234" s="133">
        <f t="shared" ref="BX234:CO235" si="2714">BW234-$BQ234</f>
        <v>833.52001953125</v>
      </c>
      <c r="BY234" s="133">
        <f t="shared" si="2714"/>
        <v>833.52001953125</v>
      </c>
      <c r="BZ234" s="133">
        <f t="shared" si="2714"/>
        <v>833.52001953125</v>
      </c>
      <c r="CA234" s="133">
        <f t="shared" si="2714"/>
        <v>833.52001953125</v>
      </c>
      <c r="CB234" s="133">
        <f t="shared" si="2714"/>
        <v>833.52001953125</v>
      </c>
      <c r="CC234" s="133">
        <f t="shared" si="2714"/>
        <v>833.52001953125</v>
      </c>
      <c r="CD234" s="133">
        <f t="shared" si="2714"/>
        <v>833.52001953125</v>
      </c>
      <c r="CE234" s="133">
        <f t="shared" si="2714"/>
        <v>833.52001953125</v>
      </c>
      <c r="CF234" s="133">
        <f t="shared" si="2714"/>
        <v>833.52001953125</v>
      </c>
      <c r="CG234" s="133">
        <f t="shared" si="2714"/>
        <v>833.52001953125</v>
      </c>
      <c r="CH234" s="133">
        <f t="shared" si="2714"/>
        <v>833.52001953125</v>
      </c>
      <c r="CI234" s="133">
        <f t="shared" si="2714"/>
        <v>833.52001953125</v>
      </c>
      <c r="CJ234" s="133">
        <f t="shared" si="2714"/>
        <v>833.52001953125</v>
      </c>
      <c r="CK234" s="133">
        <f t="shared" si="2714"/>
        <v>833.52001953125</v>
      </c>
      <c r="CL234" s="133">
        <f t="shared" si="2714"/>
        <v>833.52001953125</v>
      </c>
      <c r="CM234" s="133">
        <f t="shared" si="2714"/>
        <v>833.52001953125</v>
      </c>
      <c r="CN234" s="133">
        <f t="shared" si="2714"/>
        <v>833.52001953125</v>
      </c>
      <c r="CO234" s="133">
        <f t="shared" si="2714"/>
        <v>833.52001953125</v>
      </c>
      <c r="CP234" s="100">
        <v>1216</v>
      </c>
      <c r="CQ234" s="100">
        <v>0</v>
      </c>
      <c r="CR234" s="100">
        <v>9</v>
      </c>
      <c r="CS234" s="100">
        <v>4035</v>
      </c>
      <c r="CT234" s="100">
        <v>4561</v>
      </c>
      <c r="CU234" s="100">
        <v>1636</v>
      </c>
      <c r="CV234" s="121">
        <f t="shared" si="2680"/>
        <v>2291.4</v>
      </c>
      <c r="CW234" t="s">
        <v>187</v>
      </c>
      <c r="CX234" t="s">
        <v>187</v>
      </c>
      <c r="CY234" s="4">
        <v>0</v>
      </c>
      <c r="CZ234" s="4">
        <v>0</v>
      </c>
      <c r="DA234" s="136">
        <f t="shared" si="2681"/>
        <v>0</v>
      </c>
      <c r="DB234" s="4">
        <f t="shared" si="2682"/>
        <v>0</v>
      </c>
      <c r="DC234" s="4">
        <f t="shared" si="2683"/>
        <v>0</v>
      </c>
      <c r="DD234" s="136">
        <f t="shared" si="2684"/>
        <v>0</v>
      </c>
      <c r="DE234" s="31">
        <v>0</v>
      </c>
      <c r="DG234" s="31">
        <v>0</v>
      </c>
      <c r="DH234" s="48">
        <f t="shared" si="2685"/>
        <v>0</v>
      </c>
      <c r="DI234" s="62">
        <v>796.822</v>
      </c>
      <c r="DJ234" s="62">
        <v>127465.645</v>
      </c>
      <c r="DK234" s="48">
        <f t="shared" si="2686"/>
        <v>0</v>
      </c>
      <c r="DL234" s="62">
        <v>0</v>
      </c>
      <c r="DM234" s="62">
        <v>0</v>
      </c>
      <c r="DN234" s="62">
        <v>797.27099999999996</v>
      </c>
      <c r="DO234" s="62">
        <v>127537.548</v>
      </c>
      <c r="DP234" s="48">
        <f t="shared" si="2687"/>
        <v>0</v>
      </c>
      <c r="DQ234" s="62">
        <v>9.16</v>
      </c>
      <c r="DR234" s="62">
        <v>1465.3026729418796</v>
      </c>
      <c r="DS234" s="62">
        <v>886.79300000000001</v>
      </c>
      <c r="DT234" s="62">
        <v>141858.04700000002</v>
      </c>
      <c r="DU234" s="48">
        <f t="shared" si="2688"/>
        <v>0</v>
      </c>
      <c r="DV234" s="62">
        <v>4035.4279999999999</v>
      </c>
      <c r="DW234" s="62">
        <v>654009.60973937775</v>
      </c>
      <c r="DX234" s="62">
        <f t="shared" si="2689"/>
        <v>0</v>
      </c>
      <c r="DY234" s="62">
        <f t="shared" si="2690"/>
        <v>0</v>
      </c>
      <c r="DZ234" s="48">
        <f t="shared" si="2691"/>
        <v>0</v>
      </c>
      <c r="EA234" s="62">
        <f t="shared" si="2692"/>
        <v>0</v>
      </c>
      <c r="EB234" s="62">
        <f t="shared" si="2693"/>
        <v>0</v>
      </c>
      <c r="EC234" s="48">
        <f t="shared" si="2694"/>
        <v>0</v>
      </c>
      <c r="ED234" s="62">
        <f t="shared" si="2695"/>
        <v>0</v>
      </c>
      <c r="EE234" s="62">
        <f t="shared" si="2696"/>
        <v>0</v>
      </c>
      <c r="EF234" s="48">
        <f t="shared" si="2697"/>
        <v>0</v>
      </c>
      <c r="EG234" s="62">
        <f t="shared" si="2698"/>
        <v>0</v>
      </c>
      <c r="EH234" s="62">
        <f t="shared" si="2699"/>
        <v>0</v>
      </c>
      <c r="EI234" s="48">
        <f t="shared" si="2700"/>
        <v>0</v>
      </c>
      <c r="EJ234" s="62">
        <f t="shared" si="2701"/>
        <v>0</v>
      </c>
      <c r="EK234" s="62">
        <f t="shared" si="2702"/>
        <v>0</v>
      </c>
      <c r="EL234" s="48">
        <f t="shared" si="2703"/>
        <v>0</v>
      </c>
      <c r="EM234" s="62">
        <f t="shared" si="2704"/>
        <v>0</v>
      </c>
      <c r="EN234" s="62">
        <f t="shared" si="2705"/>
        <v>0</v>
      </c>
      <c r="EO234" s="48">
        <f t="shared" si="2706"/>
        <v>0</v>
      </c>
      <c r="EP234" s="62">
        <f t="shared" si="2653"/>
        <v>0</v>
      </c>
      <c r="EQ234" s="62">
        <f t="shared" si="2653"/>
        <v>0</v>
      </c>
      <c r="ER234" s="62">
        <f t="shared" si="2653"/>
        <v>0</v>
      </c>
      <c r="ES234" s="62">
        <f t="shared" si="2654"/>
        <v>0</v>
      </c>
      <c r="ET234" s="62">
        <f t="shared" si="2654"/>
        <v>0</v>
      </c>
      <c r="EU234" s="62">
        <f t="shared" si="2654"/>
        <v>0</v>
      </c>
      <c r="EV234" t="s">
        <v>192</v>
      </c>
      <c r="EW234" s="103">
        <v>0</v>
      </c>
      <c r="EX234" s="31" t="s">
        <v>187</v>
      </c>
      <c r="EY234" s="31" t="e">
        <v>#REF!</v>
      </c>
      <c r="FA234" s="31"/>
      <c r="FB234" s="119"/>
      <c r="FC234" s="119"/>
      <c r="FE234" s="137">
        <v>159.97</v>
      </c>
      <c r="FF234" s="137">
        <v>163.32</v>
      </c>
      <c r="FG234" s="137">
        <v>168.33</v>
      </c>
      <c r="FH234" s="106">
        <v>151.30000000000001</v>
      </c>
      <c r="FI234" s="107" t="b">
        <f t="shared" si="2707"/>
        <v>1</v>
      </c>
      <c r="FJ234" s="34"/>
      <c r="FK234" s="104" t="s">
        <v>196</v>
      </c>
      <c r="FL234" s="104" t="s">
        <v>539</v>
      </c>
      <c r="FM234" s="104" t="s">
        <v>187</v>
      </c>
      <c r="FN234" s="104" t="s">
        <v>187</v>
      </c>
      <c r="FO234" s="104">
        <v>0</v>
      </c>
      <c r="FP234" s="104"/>
      <c r="FQ234" s="104">
        <v>0</v>
      </c>
      <c r="FR234" s="120" t="b">
        <f t="shared" si="2336"/>
        <v>1</v>
      </c>
      <c r="FS234" s="120" t="b">
        <f t="shared" si="2337"/>
        <v>1</v>
      </c>
      <c r="FT234" s="120" t="b">
        <f t="shared" si="2338"/>
        <v>1</v>
      </c>
      <c r="FU234" s="120" t="b">
        <f t="shared" si="2339"/>
        <v>1</v>
      </c>
      <c r="FV234" s="120" t="b">
        <f t="shared" si="2340"/>
        <v>1</v>
      </c>
      <c r="FW234" s="120"/>
      <c r="FX234" s="120" t="b">
        <f t="shared" si="2708"/>
        <v>1</v>
      </c>
      <c r="FY234" s="104" t="s">
        <v>368</v>
      </c>
      <c r="FZ234" s="104" t="b">
        <f t="shared" si="2709"/>
        <v>1</v>
      </c>
      <c r="GA234" s="120">
        <v>0</v>
      </c>
      <c r="GB234" s="120" t="s">
        <v>232</v>
      </c>
      <c r="GC234" s="8"/>
      <c r="GD234" s="104" t="s">
        <v>368</v>
      </c>
      <c r="GE234" s="104">
        <v>0</v>
      </c>
      <c r="GF234" s="104" t="e">
        <v>#N/A</v>
      </c>
      <c r="GG234" s="104">
        <v>0</v>
      </c>
      <c r="GH234" s="120" t="b">
        <f t="shared" si="2710"/>
        <v>1</v>
      </c>
      <c r="GI234" s="8" t="b">
        <f t="shared" si="2711"/>
        <v>0</v>
      </c>
      <c r="GJ234" s="31" t="s">
        <v>203</v>
      </c>
    </row>
    <row r="235" spans="1:192" hidden="1" x14ac:dyDescent="0.25">
      <c r="A235" s="130">
        <v>169867</v>
      </c>
      <c r="B235" s="130">
        <v>0</v>
      </c>
      <c r="C235" s="128" t="s">
        <v>368</v>
      </c>
      <c r="D235" s="130"/>
      <c r="E235" s="130" t="s">
        <v>650</v>
      </c>
      <c r="F235" s="109">
        <v>0</v>
      </c>
      <c r="G235" s="128"/>
      <c r="H235" s="130" t="s">
        <v>188</v>
      </c>
      <c r="I235" s="130" t="s">
        <v>510</v>
      </c>
      <c r="J235" s="130" t="s">
        <v>511</v>
      </c>
      <c r="K235" s="130"/>
      <c r="L235" s="130">
        <v>0</v>
      </c>
      <c r="M235" s="130"/>
      <c r="N235" s="111">
        <v>0</v>
      </c>
      <c r="O235" s="111">
        <v>0</v>
      </c>
      <c r="P235" s="111" t="str">
        <f t="shared" si="2656"/>
        <v>нет минмакс</v>
      </c>
      <c r="Q235" s="95">
        <v>0</v>
      </c>
      <c r="R235" s="95">
        <f t="shared" si="2657"/>
        <v>0</v>
      </c>
      <c r="S235" s="131">
        <v>260</v>
      </c>
      <c r="T235" s="131">
        <v>137930</v>
      </c>
      <c r="U235" s="131">
        <f t="shared" si="2658"/>
        <v>1</v>
      </c>
      <c r="V235" s="113">
        <f t="shared" si="2659"/>
        <v>0</v>
      </c>
      <c r="W235" s="113">
        <f t="shared" si="2660"/>
        <v>0</v>
      </c>
      <c r="X235" s="113">
        <f t="shared" si="2661"/>
        <v>0</v>
      </c>
      <c r="Y235" s="132"/>
      <c r="Z235" s="95">
        <v>0</v>
      </c>
      <c r="AA235" s="95">
        <v>0</v>
      </c>
      <c r="AB235" s="95">
        <v>0</v>
      </c>
      <c r="AC235" s="95">
        <v>0</v>
      </c>
      <c r="AD235" s="95">
        <v>0</v>
      </c>
      <c r="AE235" s="95">
        <f t="shared" si="2662"/>
        <v>0</v>
      </c>
      <c r="AF235" s="95">
        <f t="shared" si="2663"/>
        <v>0</v>
      </c>
      <c r="AG235" s="114">
        <v>0</v>
      </c>
      <c r="AH235" s="95">
        <f t="shared" si="2664"/>
        <v>0</v>
      </c>
      <c r="AI235" s="114">
        <f t="shared" si="2665"/>
        <v>0</v>
      </c>
      <c r="AJ235" s="133">
        <f t="shared" si="2666"/>
        <v>0</v>
      </c>
      <c r="AK235" s="133">
        <f t="shared" si="2667"/>
        <v>260</v>
      </c>
      <c r="AL235" s="133">
        <f t="shared" si="2668"/>
        <v>260</v>
      </c>
      <c r="AM235" s="133">
        <f t="shared" si="2669"/>
        <v>0</v>
      </c>
      <c r="AN235" s="133" t="str">
        <f t="shared" si="2670"/>
        <v>нет оборота</v>
      </c>
      <c r="AO235" s="133" t="str">
        <f t="shared" si="2671"/>
        <v>нет плана</v>
      </c>
      <c r="AP235" s="29" t="s">
        <v>185</v>
      </c>
      <c r="AQ235" s="134" t="s">
        <v>200</v>
      </c>
      <c r="AR235" s="29" t="s">
        <v>185</v>
      </c>
      <c r="AS235" s="134" t="s">
        <v>191</v>
      </c>
      <c r="AT235" s="25" t="s">
        <v>185</v>
      </c>
      <c r="AU235" s="14"/>
      <c r="AV235" s="97" t="str">
        <f t="shared" si="2672"/>
        <v>нет остатка</v>
      </c>
      <c r="AW235" s="117">
        <f t="shared" si="2673"/>
        <v>0</v>
      </c>
      <c r="AX235" s="14"/>
      <c r="AY235" s="25">
        <f t="shared" si="2674"/>
        <v>0</v>
      </c>
      <c r="AZ235" s="130" t="s">
        <v>495</v>
      </c>
      <c r="BA235" s="26" t="s">
        <v>187</v>
      </c>
      <c r="BB235" s="26" t="s">
        <v>187</v>
      </c>
      <c r="BC235" s="27" t="s">
        <v>187</v>
      </c>
      <c r="BD235" s="28" t="s">
        <v>187</v>
      </c>
      <c r="BE235" s="29">
        <v>0</v>
      </c>
      <c r="BF235" s="32">
        <f t="shared" si="2675"/>
        <v>0</v>
      </c>
      <c r="BG235" s="32">
        <v>0</v>
      </c>
      <c r="BH235" s="32">
        <f t="shared" si="2676"/>
        <v>0</v>
      </c>
      <c r="BI235" s="99">
        <v>0</v>
      </c>
      <c r="BJ235" s="130" t="s">
        <v>187</v>
      </c>
      <c r="BK235" s="95">
        <v>0</v>
      </c>
      <c r="BL235" s="95">
        <v>0</v>
      </c>
      <c r="BM235" s="95">
        <v>0</v>
      </c>
      <c r="BN235" s="95">
        <v>0</v>
      </c>
      <c r="BO235" s="95">
        <v>0</v>
      </c>
      <c r="BP235" s="95">
        <v>0</v>
      </c>
      <c r="BQ235" s="133">
        <f t="shared" si="2677"/>
        <v>0</v>
      </c>
      <c r="BR235" s="95">
        <f t="shared" si="2678"/>
        <v>0</v>
      </c>
      <c r="BS235" s="133">
        <f t="shared" si="2713"/>
        <v>0</v>
      </c>
      <c r="BT235" s="133">
        <f t="shared" si="2713"/>
        <v>0</v>
      </c>
      <c r="BU235" s="133">
        <f t="shared" si="2713"/>
        <v>0</v>
      </c>
      <c r="BV235" s="133">
        <f t="shared" si="2713"/>
        <v>0</v>
      </c>
      <c r="BW235" s="133">
        <f t="shared" si="2713"/>
        <v>0</v>
      </c>
      <c r="BX235" s="133">
        <f t="shared" si="2714"/>
        <v>0</v>
      </c>
      <c r="BY235" s="133">
        <f t="shared" si="2714"/>
        <v>0</v>
      </c>
      <c r="BZ235" s="133">
        <f t="shared" si="2714"/>
        <v>0</v>
      </c>
      <c r="CA235" s="133">
        <f t="shared" si="2714"/>
        <v>0</v>
      </c>
      <c r="CB235" s="133">
        <f t="shared" si="2714"/>
        <v>0</v>
      </c>
      <c r="CC235" s="133">
        <f t="shared" si="2714"/>
        <v>0</v>
      </c>
      <c r="CD235" s="133">
        <f t="shared" si="2714"/>
        <v>0</v>
      </c>
      <c r="CE235" s="133">
        <f t="shared" si="2714"/>
        <v>0</v>
      </c>
      <c r="CF235" s="133">
        <f t="shared" si="2714"/>
        <v>0</v>
      </c>
      <c r="CG235" s="133">
        <f t="shared" si="2714"/>
        <v>0</v>
      </c>
      <c r="CH235" s="133">
        <f t="shared" si="2714"/>
        <v>0</v>
      </c>
      <c r="CI235" s="133">
        <f t="shared" si="2714"/>
        <v>0</v>
      </c>
      <c r="CJ235" s="133">
        <f t="shared" si="2714"/>
        <v>0</v>
      </c>
      <c r="CK235" s="133">
        <f t="shared" si="2714"/>
        <v>0</v>
      </c>
      <c r="CL235" s="133">
        <f t="shared" si="2714"/>
        <v>0</v>
      </c>
      <c r="CM235" s="133">
        <f t="shared" si="2714"/>
        <v>0</v>
      </c>
      <c r="CN235" s="133">
        <f t="shared" si="2714"/>
        <v>0</v>
      </c>
      <c r="CO235" s="133">
        <f t="shared" si="2714"/>
        <v>0</v>
      </c>
      <c r="CP235" s="100">
        <v>0</v>
      </c>
      <c r="CQ235" s="100">
        <v>0</v>
      </c>
      <c r="CR235" s="100">
        <v>0</v>
      </c>
      <c r="CS235" s="100">
        <v>0</v>
      </c>
      <c r="CT235" s="100">
        <v>260</v>
      </c>
      <c r="CU235" s="100">
        <v>0</v>
      </c>
      <c r="CV235" s="121">
        <f t="shared" si="2680"/>
        <v>260</v>
      </c>
      <c r="DE235" s="31">
        <v>0</v>
      </c>
      <c r="DF235" s="31">
        <v>30</v>
      </c>
      <c r="DG235" s="31">
        <v>0</v>
      </c>
      <c r="DH235" s="48">
        <f t="shared" si="2685"/>
        <v>0</v>
      </c>
      <c r="DI235" s="62">
        <v>0</v>
      </c>
      <c r="DJ235" s="62">
        <v>0</v>
      </c>
      <c r="DK235" s="48">
        <f t="shared" si="2686"/>
        <v>0</v>
      </c>
      <c r="DL235" s="62">
        <v>0</v>
      </c>
      <c r="DM235" s="62">
        <v>0</v>
      </c>
      <c r="DN235" s="62">
        <v>0</v>
      </c>
      <c r="DO235" s="62">
        <v>0</v>
      </c>
      <c r="DP235" s="48">
        <f t="shared" si="2687"/>
        <v>0</v>
      </c>
      <c r="DQ235" s="62">
        <v>0</v>
      </c>
      <c r="DR235" s="62">
        <v>0</v>
      </c>
      <c r="DS235" s="62">
        <v>33.548000000000002</v>
      </c>
      <c r="DT235" s="62">
        <v>0</v>
      </c>
      <c r="DU235" s="48">
        <f t="shared" si="2688"/>
        <v>1</v>
      </c>
      <c r="DV235" s="62">
        <v>0</v>
      </c>
      <c r="DW235" s="62">
        <v>0</v>
      </c>
      <c r="DX235" s="62">
        <f t="shared" si="2689"/>
        <v>0</v>
      </c>
      <c r="DY235" s="62">
        <f t="shared" si="2690"/>
        <v>0</v>
      </c>
      <c r="DZ235" s="48">
        <f t="shared" si="2691"/>
        <v>0</v>
      </c>
      <c r="EA235" s="62">
        <f t="shared" si="2692"/>
        <v>0</v>
      </c>
      <c r="EB235" s="62">
        <f t="shared" si="2693"/>
        <v>0</v>
      </c>
      <c r="EC235" s="48">
        <f t="shared" si="2694"/>
        <v>0</v>
      </c>
      <c r="ED235" s="62">
        <f t="shared" si="2695"/>
        <v>0</v>
      </c>
      <c r="EE235" s="62">
        <f t="shared" si="2696"/>
        <v>0</v>
      </c>
      <c r="EF235" s="48">
        <f t="shared" si="2697"/>
        <v>0</v>
      </c>
      <c r="EG235" s="62">
        <f t="shared" si="2698"/>
        <v>0</v>
      </c>
      <c r="EH235" s="62">
        <f t="shared" si="2699"/>
        <v>0</v>
      </c>
      <c r="EI235" s="48">
        <f t="shared" si="2700"/>
        <v>0</v>
      </c>
      <c r="EJ235" s="62">
        <f t="shared" si="2701"/>
        <v>0</v>
      </c>
      <c r="EK235" s="62">
        <f t="shared" si="2702"/>
        <v>0</v>
      </c>
      <c r="EL235" s="48">
        <f t="shared" si="2703"/>
        <v>0</v>
      </c>
      <c r="EM235" s="62">
        <f t="shared" si="2704"/>
        <v>0</v>
      </c>
      <c r="EN235" s="62">
        <f t="shared" si="2705"/>
        <v>0</v>
      </c>
      <c r="EO235" s="48">
        <f t="shared" si="2706"/>
        <v>0</v>
      </c>
      <c r="EP235" s="62">
        <f t="shared" si="2653"/>
        <v>0</v>
      </c>
      <c r="EQ235" s="62">
        <f t="shared" si="2653"/>
        <v>0</v>
      </c>
      <c r="ER235" s="62">
        <f t="shared" si="2653"/>
        <v>0</v>
      </c>
      <c r="ES235" s="62">
        <f t="shared" si="2654"/>
        <v>0</v>
      </c>
      <c r="ET235" s="62">
        <f t="shared" si="2654"/>
        <v>0</v>
      </c>
      <c r="EU235" s="62">
        <f t="shared" si="2654"/>
        <v>0</v>
      </c>
      <c r="EV235" s="31" t="s">
        <v>192</v>
      </c>
      <c r="EW235" s="103">
        <v>0</v>
      </c>
      <c r="EX235" s="31">
        <f>EZ235</f>
        <v>1000</v>
      </c>
      <c r="EY235" s="31">
        <f>FA235</f>
        <v>1</v>
      </c>
      <c r="EZ235" s="31">
        <v>1000</v>
      </c>
      <c r="FA235" s="31">
        <v>1</v>
      </c>
      <c r="FB235" s="119"/>
      <c r="FC235" s="119"/>
      <c r="FE235" s="137">
        <v>528.16</v>
      </c>
      <c r="FF235" s="137">
        <v>530.5</v>
      </c>
      <c r="FG235" s="137">
        <v>530.5</v>
      </c>
      <c r="FH235" s="106">
        <v>530.5</v>
      </c>
      <c r="FI235" s="107" t="b">
        <f t="shared" si="2707"/>
        <v>1</v>
      </c>
      <c r="FJ235" s="34"/>
      <c r="FK235" s="104" t="s">
        <v>187</v>
      </c>
      <c r="FL235" s="104" t="s">
        <v>187</v>
      </c>
      <c r="FM235" s="104" t="s">
        <v>187</v>
      </c>
      <c r="FN235" s="104" t="s">
        <v>187</v>
      </c>
      <c r="FO235" s="104">
        <v>0</v>
      </c>
      <c r="FP235" s="104"/>
      <c r="FQ235" s="104">
        <v>0</v>
      </c>
      <c r="FR235" s="103" t="b">
        <f t="shared" si="2336"/>
        <v>1</v>
      </c>
      <c r="FS235" s="103" t="b">
        <f t="shared" si="2337"/>
        <v>1</v>
      </c>
      <c r="FT235" s="103" t="b">
        <f t="shared" si="2338"/>
        <v>1</v>
      </c>
      <c r="FU235" s="103" t="b">
        <f t="shared" si="2339"/>
        <v>1</v>
      </c>
      <c r="FV235" s="103" t="b">
        <f t="shared" si="2340"/>
        <v>1</v>
      </c>
      <c r="FW235" s="103"/>
      <c r="FX235" s="120" t="b">
        <f t="shared" si="2708"/>
        <v>1</v>
      </c>
      <c r="FY235" s="104" t="s">
        <v>368</v>
      </c>
      <c r="FZ235" s="104" t="b">
        <f t="shared" si="2709"/>
        <v>1</v>
      </c>
      <c r="GA235" s="104">
        <v>0</v>
      </c>
      <c r="GB235" s="104">
        <v>0</v>
      </c>
      <c r="GD235" s="104" t="s">
        <v>368</v>
      </c>
      <c r="GE235" s="104">
        <v>0</v>
      </c>
      <c r="GF235" s="104" t="e">
        <v>#N/A</v>
      </c>
      <c r="GG235" s="104">
        <v>0</v>
      </c>
      <c r="GH235" s="104" t="b">
        <f t="shared" si="2710"/>
        <v>1</v>
      </c>
      <c r="GI235" s="8" t="b">
        <f t="shared" si="2711"/>
        <v>0</v>
      </c>
      <c r="GJ235" s="31" t="s">
        <v>203</v>
      </c>
    </row>
    <row r="236" spans="1:192" hidden="1" x14ac:dyDescent="0.25">
      <c r="A236" s="138">
        <v>119320</v>
      </c>
      <c r="B236" s="138">
        <v>46130</v>
      </c>
      <c r="C236" s="128" t="s">
        <v>368</v>
      </c>
      <c r="D236" s="130"/>
      <c r="E236" s="138" t="s">
        <v>651</v>
      </c>
      <c r="F236" s="124" t="s">
        <v>193</v>
      </c>
      <c r="G236" s="128"/>
      <c r="H236" s="138" t="s">
        <v>227</v>
      </c>
      <c r="I236" s="130" t="s">
        <v>319</v>
      </c>
      <c r="J236" s="138" t="s">
        <v>259</v>
      </c>
      <c r="K236" s="138"/>
      <c r="L236" s="130">
        <v>0</v>
      </c>
      <c r="M236" s="138"/>
      <c r="N236" s="125">
        <v>0</v>
      </c>
      <c r="O236" s="125">
        <v>0</v>
      </c>
      <c r="P236" s="125" t="str">
        <f t="shared" si="2656"/>
        <v>нет минмакс</v>
      </c>
      <c r="Q236" s="95">
        <v>23222</v>
      </c>
      <c r="R236" s="95">
        <f t="shared" si="2657"/>
        <v>66414.92</v>
      </c>
      <c r="S236" s="114">
        <v>45373</v>
      </c>
      <c r="T236" s="114">
        <v>127951.85999999999</v>
      </c>
      <c r="U236" s="131">
        <f t="shared" si="2658"/>
        <v>7</v>
      </c>
      <c r="V236" s="115">
        <f t="shared" si="2659"/>
        <v>93160</v>
      </c>
      <c r="W236" s="115">
        <f t="shared" si="2660"/>
        <v>266437.59999999998</v>
      </c>
      <c r="X236" s="115">
        <f t="shared" si="2661"/>
        <v>14</v>
      </c>
      <c r="Y236" s="132"/>
      <c r="Z236" s="95">
        <v>93160</v>
      </c>
      <c r="AA236" s="115">
        <v>0</v>
      </c>
      <c r="AB236" s="115">
        <v>0</v>
      </c>
      <c r="AC236" s="95">
        <v>0</v>
      </c>
      <c r="AD236" s="95">
        <v>0</v>
      </c>
      <c r="AE236" s="95">
        <f t="shared" si="2662"/>
        <v>0</v>
      </c>
      <c r="AF236" s="95">
        <f t="shared" si="2663"/>
        <v>0</v>
      </c>
      <c r="AG236" s="114">
        <v>0</v>
      </c>
      <c r="AH236" s="95">
        <f t="shared" si="2664"/>
        <v>93160</v>
      </c>
      <c r="AI236" s="114">
        <f t="shared" si="2665"/>
        <v>266437.59999999998</v>
      </c>
      <c r="AJ236" s="114">
        <f t="shared" si="2666"/>
        <v>56096</v>
      </c>
      <c r="AK236" s="114">
        <f t="shared" si="2667"/>
        <v>248437</v>
      </c>
      <c r="AL236" s="114">
        <f t="shared" si="2668"/>
        <v>433035</v>
      </c>
      <c r="AM236" s="114">
        <f t="shared" si="2669"/>
        <v>375107</v>
      </c>
      <c r="AN236" s="133">
        <f t="shared" si="2670"/>
        <v>21.772827486557169</v>
      </c>
      <c r="AO236" s="133" t="str">
        <f t="shared" si="2671"/>
        <v>&lt; 30 дней</v>
      </c>
      <c r="AP236" s="139" t="s">
        <v>185</v>
      </c>
      <c r="AQ236" s="134" t="s">
        <v>186</v>
      </c>
      <c r="AR236" s="138" t="s">
        <v>185</v>
      </c>
      <c r="AS236" s="134" t="s">
        <v>190</v>
      </c>
      <c r="AT236" s="115" t="s">
        <v>185</v>
      </c>
      <c r="AU236" s="138"/>
      <c r="AV236" s="97" t="str">
        <f t="shared" si="2672"/>
        <v>0-02</v>
      </c>
      <c r="AW236" s="126">
        <f t="shared" si="2673"/>
        <v>0</v>
      </c>
      <c r="AX236" s="138"/>
      <c r="AY236" s="115">
        <f t="shared" si="2674"/>
        <v>0</v>
      </c>
      <c r="AZ236" s="130" t="s">
        <v>439</v>
      </c>
      <c r="BA236" s="129" t="s">
        <v>187</v>
      </c>
      <c r="BB236" s="129" t="s">
        <v>187</v>
      </c>
      <c r="BC236" s="140" t="s">
        <v>187</v>
      </c>
      <c r="BD236" s="139" t="s">
        <v>187</v>
      </c>
      <c r="BE236" s="29">
        <v>0</v>
      </c>
      <c r="BF236" s="32">
        <f t="shared" si="2675"/>
        <v>0</v>
      </c>
      <c r="BG236" s="32">
        <v>0</v>
      </c>
      <c r="BH236" s="32">
        <f t="shared" si="2676"/>
        <v>0</v>
      </c>
      <c r="BI236" s="99">
        <v>0</v>
      </c>
      <c r="BJ236" s="130" t="s">
        <v>187</v>
      </c>
      <c r="BK236" s="95">
        <v>45660</v>
      </c>
      <c r="BL236" s="95">
        <v>61013</v>
      </c>
      <c r="BM236" s="95">
        <v>67068</v>
      </c>
      <c r="BN236" s="95">
        <v>67619</v>
      </c>
      <c r="BO236" s="95">
        <v>66942</v>
      </c>
      <c r="BP236" s="95">
        <v>66805</v>
      </c>
      <c r="BQ236" s="133">
        <f t="shared" si="2677"/>
        <v>62517.833333333336</v>
      </c>
      <c r="BR236" s="95">
        <f t="shared" si="2678"/>
        <v>47500</v>
      </c>
      <c r="BS236" s="133">
        <f t="shared" si="2713"/>
        <v>-13513</v>
      </c>
      <c r="BT236" s="133">
        <f t="shared" si="2713"/>
        <v>-80581</v>
      </c>
      <c r="BU236" s="133">
        <f t="shared" si="2713"/>
        <v>-148200</v>
      </c>
      <c r="BV236" s="133">
        <f t="shared" si="2713"/>
        <v>-215142</v>
      </c>
      <c r="BW236" s="133">
        <f t="shared" si="2713"/>
        <v>-281947</v>
      </c>
      <c r="BX236" s="133">
        <f t="shared" ref="BX236:CO237" si="2715">BW236-$BQ236</f>
        <v>-344464.83333333331</v>
      </c>
      <c r="BY236" s="133">
        <f t="shared" si="2715"/>
        <v>-406982.66666666663</v>
      </c>
      <c r="BZ236" s="133">
        <f t="shared" si="2715"/>
        <v>-469500.49999999994</v>
      </c>
      <c r="CA236" s="133">
        <f t="shared" si="2715"/>
        <v>-532018.33333333326</v>
      </c>
      <c r="CB236" s="133">
        <f t="shared" si="2715"/>
        <v>-594536.16666666663</v>
      </c>
      <c r="CC236" s="133">
        <f t="shared" si="2715"/>
        <v>-657054</v>
      </c>
      <c r="CD236" s="133">
        <f t="shared" si="2715"/>
        <v>-719571.83333333337</v>
      </c>
      <c r="CE236" s="133">
        <f t="shared" si="2715"/>
        <v>-782089.66666666674</v>
      </c>
      <c r="CF236" s="133">
        <f t="shared" si="2715"/>
        <v>-844607.50000000012</v>
      </c>
      <c r="CG236" s="133">
        <f t="shared" si="2715"/>
        <v>-907125.33333333349</v>
      </c>
      <c r="CH236" s="133">
        <f t="shared" si="2715"/>
        <v>-969643.16666666686</v>
      </c>
      <c r="CI236" s="133">
        <f t="shared" si="2715"/>
        <v>-1032161.0000000002</v>
      </c>
      <c r="CJ236" s="133">
        <f t="shared" si="2715"/>
        <v>-1094678.8333333335</v>
      </c>
      <c r="CK236" s="133">
        <f t="shared" si="2715"/>
        <v>-1157196.6666666667</v>
      </c>
      <c r="CL236" s="133">
        <f t="shared" si="2715"/>
        <v>-1219714.5</v>
      </c>
      <c r="CM236" s="133">
        <f t="shared" si="2715"/>
        <v>-1282232.3333333333</v>
      </c>
      <c r="CN236" s="133">
        <f t="shared" si="2715"/>
        <v>-1344750.1666666665</v>
      </c>
      <c r="CO236" s="133">
        <f t="shared" si="2715"/>
        <v>-1407267.9999999998</v>
      </c>
      <c r="CP236" s="100">
        <v>52187</v>
      </c>
      <c r="CQ236" s="100">
        <v>65561</v>
      </c>
      <c r="CR236" s="100">
        <v>66850</v>
      </c>
      <c r="CS236" s="100">
        <v>73367</v>
      </c>
      <c r="CT236" s="100">
        <v>118974</v>
      </c>
      <c r="CU236" s="100">
        <v>56096</v>
      </c>
      <c r="CV236" s="121">
        <f t="shared" si="2680"/>
        <v>72172.5</v>
      </c>
      <c r="CW236" t="s">
        <v>187</v>
      </c>
      <c r="CX236" t="s">
        <v>187</v>
      </c>
      <c r="CY236" s="4">
        <v>0</v>
      </c>
      <c r="CZ236" s="4">
        <v>0</v>
      </c>
      <c r="DA236" s="136">
        <f t="shared" ref="DA236" si="2716">IFERROR(CZ236/CY236,0)</f>
        <v>0</v>
      </c>
      <c r="DB236" s="4">
        <f t="shared" ref="DB236" si="2717">CY236*FH236</f>
        <v>0</v>
      </c>
      <c r="DC236" s="4">
        <f t="shared" ref="DC236" si="2718">CZ236*FH236</f>
        <v>0</v>
      </c>
      <c r="DD236" s="136">
        <f t="shared" ref="DD236" si="2719">IFERROR(DC236/DB236,0)</f>
        <v>0</v>
      </c>
      <c r="DE236" s="31">
        <v>0</v>
      </c>
      <c r="DG236" s="31">
        <v>0</v>
      </c>
      <c r="DH236" s="48">
        <f t="shared" si="2685"/>
        <v>0</v>
      </c>
      <c r="DI236" s="62">
        <v>133336.19399999999</v>
      </c>
      <c r="DJ236" s="62">
        <v>360143.40899999999</v>
      </c>
      <c r="DK236" s="48">
        <f t="shared" si="2686"/>
        <v>20</v>
      </c>
      <c r="DL236" s="62">
        <v>65561</v>
      </c>
      <c r="DM236" s="62">
        <v>177050.61748912113</v>
      </c>
      <c r="DN236" s="62">
        <v>112688.28599999999</v>
      </c>
      <c r="DO236" s="62">
        <v>317965.32500000001</v>
      </c>
      <c r="DP236" s="48">
        <f t="shared" si="2687"/>
        <v>17</v>
      </c>
      <c r="DQ236" s="62">
        <v>76260</v>
      </c>
      <c r="DR236" s="62">
        <v>214434.15600842377</v>
      </c>
      <c r="DS236" s="62">
        <v>84384.805999999997</v>
      </c>
      <c r="DT236" s="62">
        <v>237749.989</v>
      </c>
      <c r="DU236" s="48">
        <f t="shared" si="2688"/>
        <v>13</v>
      </c>
      <c r="DV236" s="62">
        <v>73367</v>
      </c>
      <c r="DW236" s="62">
        <v>205351.62075546416</v>
      </c>
      <c r="DX236" s="62">
        <f t="shared" si="2689"/>
        <v>0</v>
      </c>
      <c r="DY236" s="62">
        <f t="shared" si="2690"/>
        <v>0</v>
      </c>
      <c r="DZ236" s="48">
        <f t="shared" si="2691"/>
        <v>0</v>
      </c>
      <c r="EA236" s="62">
        <f t="shared" si="2692"/>
        <v>0</v>
      </c>
      <c r="EB236" s="62">
        <f t="shared" si="2693"/>
        <v>0</v>
      </c>
      <c r="EC236" s="48">
        <f t="shared" si="2694"/>
        <v>0</v>
      </c>
      <c r="ED236" s="62">
        <f t="shared" si="2695"/>
        <v>0</v>
      </c>
      <c r="EE236" s="62">
        <f t="shared" si="2696"/>
        <v>0</v>
      </c>
      <c r="EF236" s="48">
        <f t="shared" si="2697"/>
        <v>0</v>
      </c>
      <c r="EG236" s="62">
        <f t="shared" si="2698"/>
        <v>0</v>
      </c>
      <c r="EH236" s="62">
        <f t="shared" si="2699"/>
        <v>0</v>
      </c>
      <c r="EI236" s="48">
        <f t="shared" si="2700"/>
        <v>0</v>
      </c>
      <c r="EJ236" s="62">
        <f t="shared" si="2701"/>
        <v>0</v>
      </c>
      <c r="EK236" s="62">
        <f t="shared" si="2702"/>
        <v>0</v>
      </c>
      <c r="EL236" s="48">
        <f t="shared" si="2703"/>
        <v>0</v>
      </c>
      <c r="EM236" s="62">
        <f t="shared" si="2704"/>
        <v>0</v>
      </c>
      <c r="EN236" s="62">
        <f t="shared" si="2705"/>
        <v>0</v>
      </c>
      <c r="EO236" s="48">
        <f t="shared" si="2706"/>
        <v>0</v>
      </c>
      <c r="EP236" s="62">
        <f t="shared" ref="EP236:EU238" si="2720">BK236*$FH236</f>
        <v>130587.59999999999</v>
      </c>
      <c r="EQ236" s="62">
        <f t="shared" si="2720"/>
        <v>174497.18</v>
      </c>
      <c r="ER236" s="62">
        <f t="shared" si="2720"/>
        <v>191814.47999999998</v>
      </c>
      <c r="ES236" s="62">
        <f t="shared" si="2720"/>
        <v>193390.34</v>
      </c>
      <c r="ET236" s="62">
        <f t="shared" si="2720"/>
        <v>191454.12</v>
      </c>
      <c r="EU236" s="62">
        <f t="shared" si="2720"/>
        <v>191062.3</v>
      </c>
      <c r="EV236" s="31" t="s">
        <v>192</v>
      </c>
      <c r="EW236" s="103">
        <v>0</v>
      </c>
      <c r="EX236" s="31">
        <v>7000</v>
      </c>
      <c r="EY236" s="31">
        <v>1</v>
      </c>
      <c r="FA236" s="31"/>
      <c r="FB236" s="119"/>
      <c r="FC236" s="119"/>
      <c r="FE236" s="137">
        <v>2.86</v>
      </c>
      <c r="FF236" s="137">
        <v>2.82</v>
      </c>
      <c r="FG236" s="137">
        <v>2.86</v>
      </c>
      <c r="FH236" s="106">
        <v>2.86</v>
      </c>
      <c r="FI236" s="107" t="b">
        <f t="shared" si="2707"/>
        <v>1</v>
      </c>
      <c r="FJ236" s="34"/>
      <c r="FK236" s="104" t="s">
        <v>187</v>
      </c>
      <c r="FL236" s="104" t="s">
        <v>187</v>
      </c>
      <c r="FM236" s="104" t="s">
        <v>187</v>
      </c>
      <c r="FN236" s="104" t="s">
        <v>187</v>
      </c>
      <c r="FO236" s="104">
        <v>0</v>
      </c>
      <c r="FP236" s="104"/>
      <c r="FQ236" s="104">
        <v>0</v>
      </c>
      <c r="FR236" s="120" t="b">
        <f t="shared" si="2336"/>
        <v>1</v>
      </c>
      <c r="FS236" s="120" t="b">
        <f t="shared" si="2337"/>
        <v>1</v>
      </c>
      <c r="FT236" s="120" t="b">
        <f t="shared" si="2338"/>
        <v>1</v>
      </c>
      <c r="FU236" s="120" t="b">
        <f t="shared" si="2339"/>
        <v>1</v>
      </c>
      <c r="FV236" s="120" t="b">
        <f t="shared" si="2340"/>
        <v>1</v>
      </c>
      <c r="FW236" s="120"/>
      <c r="FX236" s="120" t="b">
        <f t="shared" si="2708"/>
        <v>1</v>
      </c>
      <c r="FY236" s="104" t="s">
        <v>368</v>
      </c>
      <c r="FZ236" s="104" t="b">
        <f t="shared" si="2709"/>
        <v>1</v>
      </c>
      <c r="GA236" s="120">
        <v>0</v>
      </c>
      <c r="GB236" s="120" t="s">
        <v>193</v>
      </c>
      <c r="GC236" s="8"/>
      <c r="GD236" s="104" t="s">
        <v>368</v>
      </c>
      <c r="GE236" s="104">
        <v>0</v>
      </c>
      <c r="GF236" s="104" t="e">
        <v>#N/A</v>
      </c>
      <c r="GG236" s="104">
        <v>0</v>
      </c>
      <c r="GH236" s="120" t="b">
        <f t="shared" si="2710"/>
        <v>1</v>
      </c>
      <c r="GI236" s="8" t="b">
        <f t="shared" si="2711"/>
        <v>0</v>
      </c>
      <c r="GJ236" s="31" t="s">
        <v>203</v>
      </c>
    </row>
    <row r="237" spans="1:192" ht="30" hidden="1" x14ac:dyDescent="0.25">
      <c r="A237" s="130">
        <v>169864</v>
      </c>
      <c r="B237" s="130">
        <v>0</v>
      </c>
      <c r="C237" s="128" t="s">
        <v>368</v>
      </c>
      <c r="D237" s="130"/>
      <c r="E237" s="130" t="s">
        <v>652</v>
      </c>
      <c r="F237" s="109">
        <v>0</v>
      </c>
      <c r="G237" s="128"/>
      <c r="H237" s="130" t="s">
        <v>188</v>
      </c>
      <c r="I237" s="130" t="s">
        <v>631</v>
      </c>
      <c r="J237" s="130" t="s">
        <v>481</v>
      </c>
      <c r="K237" s="130"/>
      <c r="L237" s="130">
        <v>0</v>
      </c>
      <c r="M237" s="130"/>
      <c r="N237" s="111">
        <v>0</v>
      </c>
      <c r="O237" s="111">
        <v>0</v>
      </c>
      <c r="P237" s="111" t="str">
        <f t="shared" ref="P237:P243" si="2721">IF(AND(N237=0,O237=0),"нет минмакс",IF((S237-N237)&lt;0,"меньше мин",IF((S237-O237)&gt;0,"больше макс","в диапазоне")))</f>
        <v>нет минмакс</v>
      </c>
      <c r="Q237" s="95">
        <v>500</v>
      </c>
      <c r="R237" s="95">
        <f t="shared" si="2657"/>
        <v>126310</v>
      </c>
      <c r="S237" s="131">
        <v>500</v>
      </c>
      <c r="T237" s="131">
        <v>126310</v>
      </c>
      <c r="U237" s="131">
        <f t="shared" ref="U237:U243" si="2722">IFERROR(ROUNDUP(S237/$EX237,0)*$EY237,0)</f>
        <v>1</v>
      </c>
      <c r="V237" s="113">
        <f t="shared" si="2659"/>
        <v>500</v>
      </c>
      <c r="W237" s="113">
        <f t="shared" ref="W237:W243" si="2723">V237*FH237</f>
        <v>126310</v>
      </c>
      <c r="X237" s="113">
        <f t="shared" ref="X237:X243" si="2724">IFERROR(ROUNDUP(V237/$EX237,0)*$EY237,0)</f>
        <v>1</v>
      </c>
      <c r="Y237" s="132"/>
      <c r="Z237" s="95">
        <v>500</v>
      </c>
      <c r="AA237" s="95">
        <v>0</v>
      </c>
      <c r="AB237" s="95">
        <v>0</v>
      </c>
      <c r="AC237" s="95">
        <v>0</v>
      </c>
      <c r="AD237" s="95">
        <v>0</v>
      </c>
      <c r="AE237" s="95">
        <f t="shared" ref="AE237:AE243" si="2725">AA237*FH237</f>
        <v>0</v>
      </c>
      <c r="AF237" s="95">
        <f t="shared" ref="AF237:AF243" si="2726">AB237*FH237</f>
        <v>0</v>
      </c>
      <c r="AG237" s="114">
        <v>0</v>
      </c>
      <c r="AH237" s="95">
        <f t="shared" si="2664"/>
        <v>500</v>
      </c>
      <c r="AI237" s="114">
        <f t="shared" ref="AI237:AI243" si="2727">IF(AH237&gt;0,AH237*FH237,0)</f>
        <v>126310</v>
      </c>
      <c r="AJ237" s="133">
        <f t="shared" si="2666"/>
        <v>0</v>
      </c>
      <c r="AK237" s="133">
        <f t="shared" si="2667"/>
        <v>0</v>
      </c>
      <c r="AL237" s="133">
        <f t="shared" si="2668"/>
        <v>0</v>
      </c>
      <c r="AM237" s="133">
        <f t="shared" si="2669"/>
        <v>0</v>
      </c>
      <c r="AN237" s="133" t="str">
        <f t="shared" ref="AN237:AN243" si="2728">IFERROR(S237/BQ237*30,"нет оборота")</f>
        <v>нет оборота</v>
      </c>
      <c r="AO237" s="133" t="str">
        <f t="shared" ref="AO237:AO243" si="2729">IF(S237=0,"нет остатка",IF(AN237="нет оборота","нет плана",IF(AN237&lt;30,"&lt; 30 дней",IF(AND(AN237&gt;=30,AN237&lt;60),"&gt; 30 дней (до 60)",IF(AND(AN237&gt;=60,AN237&lt;70),"&gt; 60 дней (до 70)",IF(AND(AN237&gt;=70,AN237&lt;80),"&gt; 70 дней (до 80)",IF(AND(AN237&gt;=80,AN237&lt;90),"&gt; 80 дней (до 90)",IF(AND(AN237&gt;=90,AN237&lt;120),"&gt; 90 дней (до 120)",IF(AN237&gt;=120,"&gt; 120 дней")))))))))</f>
        <v>нет плана</v>
      </c>
      <c r="AP237" s="29" t="s">
        <v>195</v>
      </c>
      <c r="AQ237" s="134" t="s">
        <v>200</v>
      </c>
      <c r="AR237" s="29" t="s">
        <v>195</v>
      </c>
      <c r="AS237" s="134" t="s">
        <v>200</v>
      </c>
      <c r="AT237" s="94" t="s">
        <v>195</v>
      </c>
      <c r="AU237" s="14"/>
      <c r="AV237" s="97" t="str">
        <f t="shared" ref="AV237:AV243" si="2730">IF(V237=0,"нет остатка",IF(SUM(BK237:BP237)=0,"Нет планов",IF(BR237&lt;=0,"0-01",IF(BS237&lt;=0,"0-02",IF(BT237&lt;=0,"0-03",IF(BU237&lt;=0,"0-04",IF(BV237&lt;=0,"0-05",IF(BW237&lt;=0,"0-06",IF(BX237&lt;=0,"0-07",IF(BY237&lt;=0,"0-08",IF(BZ237&lt;=0,"0-09",IF(CA237&lt;=0,"0-10",IF(CB237&lt;=0,"0-11",IF(CC237&lt;=0,"0-12",IF(CD237&lt;=0,"0-13",IF(CE237&lt;=0,"0-14",IF(CF237&lt;=0,"0-15",IF(CG237&lt;=0,"0-16",IF(CH237&lt;=0,"0-17",IF(CI237&lt;=0,"0-18",IF(CJ237&lt;=0,"0-19",IF(CK237&lt;=0,"0-20",IF(CL237&lt;=0,"0-21",IF(CM237&lt;=0,"0-22",IF(CN237&lt;=0,"0-23",IF(CO237&lt;=0,"0-24","0-25 более 24"))))))))))))))))))))))))))</f>
        <v>Нет планов</v>
      </c>
      <c r="AW237" s="117">
        <f t="shared" ref="AW237:AW243" si="2731">IF(AT237="Да",W237,0)</f>
        <v>126310</v>
      </c>
      <c r="AX237" s="14"/>
      <c r="AY237" s="25">
        <f t="shared" ref="AY237:AY243" si="2732">IF(AX237&gt;6,W237,0)</f>
        <v>0</v>
      </c>
      <c r="AZ237" s="130" t="s">
        <v>495</v>
      </c>
      <c r="BA237" s="26" t="s">
        <v>196</v>
      </c>
      <c r="BB237" s="26" t="s">
        <v>653</v>
      </c>
      <c r="BC237" s="27" t="s">
        <v>187</v>
      </c>
      <c r="BD237" s="28" t="s">
        <v>187</v>
      </c>
      <c r="BE237" s="29">
        <v>0</v>
      </c>
      <c r="BF237" s="32">
        <f t="shared" ref="BF237:BF243" si="2733">BE237*FH237</f>
        <v>0</v>
      </c>
      <c r="BG237" s="32">
        <v>0</v>
      </c>
      <c r="BH237" s="32">
        <f t="shared" ref="BH237:BH243" si="2734">BG237*FH237</f>
        <v>0</v>
      </c>
      <c r="BI237" s="99">
        <v>0</v>
      </c>
      <c r="BJ237" s="130" t="s">
        <v>187</v>
      </c>
      <c r="BK237" s="95">
        <v>0</v>
      </c>
      <c r="BL237" s="95">
        <v>0</v>
      </c>
      <c r="BM237" s="95">
        <v>0</v>
      </c>
      <c r="BN237" s="95">
        <v>0</v>
      </c>
      <c r="BO237" s="95">
        <v>0</v>
      </c>
      <c r="BP237" s="95">
        <v>0</v>
      </c>
      <c r="BQ237" s="133">
        <f t="shared" ref="BQ237:BQ243" si="2735">IF(COUNTIF(BK237:BP237,"&gt;0")=0,0,SUM(BK237:BP237)/COUNTIF(BK237:BP237,"&gt;0"))</f>
        <v>0</v>
      </c>
      <c r="BR237" s="95">
        <f t="shared" ref="BR237:BR243" si="2736">IF(OR(Q237=0,SUM(BK237:BP237)=0,V237&gt;Q237),V237-BK237,Q237-BK237)</f>
        <v>500</v>
      </c>
      <c r="BS237" s="133">
        <f t="shared" si="2713"/>
        <v>500</v>
      </c>
      <c r="BT237" s="133">
        <f t="shared" si="2713"/>
        <v>500</v>
      </c>
      <c r="BU237" s="133">
        <f t="shared" si="2713"/>
        <v>500</v>
      </c>
      <c r="BV237" s="133">
        <f t="shared" si="2713"/>
        <v>500</v>
      </c>
      <c r="BW237" s="133">
        <f t="shared" si="2713"/>
        <v>500</v>
      </c>
      <c r="BX237" s="133">
        <f t="shared" si="2715"/>
        <v>500</v>
      </c>
      <c r="BY237" s="133">
        <f t="shared" si="2715"/>
        <v>500</v>
      </c>
      <c r="BZ237" s="133">
        <f t="shared" si="2715"/>
        <v>500</v>
      </c>
      <c r="CA237" s="133">
        <f t="shared" si="2715"/>
        <v>500</v>
      </c>
      <c r="CB237" s="133">
        <f t="shared" si="2715"/>
        <v>500</v>
      </c>
      <c r="CC237" s="133">
        <f t="shared" si="2715"/>
        <v>500</v>
      </c>
      <c r="CD237" s="133">
        <f t="shared" si="2715"/>
        <v>500</v>
      </c>
      <c r="CE237" s="133">
        <f t="shared" si="2715"/>
        <v>500</v>
      </c>
      <c r="CF237" s="133">
        <f t="shared" si="2715"/>
        <v>500</v>
      </c>
      <c r="CG237" s="133">
        <f t="shared" si="2715"/>
        <v>500</v>
      </c>
      <c r="CH237" s="133">
        <f t="shared" si="2715"/>
        <v>500</v>
      </c>
      <c r="CI237" s="133">
        <f t="shared" si="2715"/>
        <v>500</v>
      </c>
      <c r="CJ237" s="133">
        <f t="shared" si="2715"/>
        <v>500</v>
      </c>
      <c r="CK237" s="133">
        <f t="shared" si="2715"/>
        <v>500</v>
      </c>
      <c r="CL237" s="133">
        <f t="shared" si="2715"/>
        <v>500</v>
      </c>
      <c r="CM237" s="133">
        <f t="shared" si="2715"/>
        <v>500</v>
      </c>
      <c r="CN237" s="133">
        <f t="shared" si="2715"/>
        <v>500</v>
      </c>
      <c r="CO237" s="133">
        <f t="shared" si="2715"/>
        <v>500</v>
      </c>
      <c r="CP237" s="100">
        <v>0</v>
      </c>
      <c r="CQ237" s="100">
        <v>0</v>
      </c>
      <c r="CR237" s="100">
        <v>0</v>
      </c>
      <c r="CS237" s="100">
        <v>0</v>
      </c>
      <c r="CT237" s="100">
        <v>0</v>
      </c>
      <c r="CU237" s="100">
        <v>0</v>
      </c>
      <c r="CV237" s="121">
        <f t="shared" ref="CV237:CV243" si="2737">IF(COUNTIF(CP237:CU237,"&gt;0")=0,0,SUM(CP237:CU237)/COUNTIF(CP237:CU237,"&gt;0"))</f>
        <v>0</v>
      </c>
      <c r="DE237" s="31">
        <v>0</v>
      </c>
      <c r="DF237" s="31">
        <v>30</v>
      </c>
      <c r="DG237" s="31">
        <v>500</v>
      </c>
      <c r="DH237" s="48">
        <f t="shared" si="2685"/>
        <v>1</v>
      </c>
      <c r="DI237" s="62">
        <v>0</v>
      </c>
      <c r="DJ237" s="62">
        <v>0</v>
      </c>
      <c r="DK237" s="48">
        <f t="shared" ref="DK237:DK243" si="2738">IFERROR(ROUNDUP(DI237/$EX237,0)*$EY237,0)</f>
        <v>0</v>
      </c>
      <c r="DL237" s="62">
        <v>0</v>
      </c>
      <c r="DM237" s="62">
        <v>0</v>
      </c>
      <c r="DN237" s="62">
        <v>0</v>
      </c>
      <c r="DO237" s="62">
        <v>0</v>
      </c>
      <c r="DP237" s="48">
        <f t="shared" ref="DP237:DP243" si="2739">IFERROR(ROUNDUP(DN237/$EX237,0)*$EY237,0)</f>
        <v>0</v>
      </c>
      <c r="DQ237" s="62">
        <v>0</v>
      </c>
      <c r="DR237" s="62">
        <v>0</v>
      </c>
      <c r="DS237" s="62">
        <v>16.129000000000001</v>
      </c>
      <c r="DT237" s="62">
        <v>0</v>
      </c>
      <c r="DU237" s="48">
        <f t="shared" ref="DU237:DU243" si="2740">IFERROR(ROUNDUP(DS237/$EX237,0)*$EY237,0)</f>
        <v>1</v>
      </c>
      <c r="DV237" s="62">
        <v>0</v>
      </c>
      <c r="DW237" s="62">
        <v>0</v>
      </c>
      <c r="DX237" s="62">
        <f t="shared" si="2689"/>
        <v>0</v>
      </c>
      <c r="DY237" s="62">
        <f t="shared" ref="DY237:DY243" si="2741">DX237*$FH237</f>
        <v>0</v>
      </c>
      <c r="DZ237" s="48">
        <f t="shared" si="2691"/>
        <v>0</v>
      </c>
      <c r="EA237" s="62">
        <f t="shared" si="2692"/>
        <v>0</v>
      </c>
      <c r="EB237" s="62">
        <f t="shared" ref="EB237:EB243" si="2742">EA237*$FH237</f>
        <v>0</v>
      </c>
      <c r="EC237" s="48">
        <f t="shared" si="2694"/>
        <v>0</v>
      </c>
      <c r="ED237" s="62">
        <f t="shared" si="2695"/>
        <v>0</v>
      </c>
      <c r="EE237" s="62">
        <f t="shared" ref="EE237:EE243" si="2743">ED237*$FH237</f>
        <v>0</v>
      </c>
      <c r="EF237" s="48">
        <f t="shared" si="2697"/>
        <v>0</v>
      </c>
      <c r="EG237" s="62">
        <f t="shared" si="2698"/>
        <v>0</v>
      </c>
      <c r="EH237" s="62">
        <f t="shared" ref="EH237:EH243" si="2744">EG237*$FH237</f>
        <v>0</v>
      </c>
      <c r="EI237" s="48">
        <f t="shared" si="2700"/>
        <v>0</v>
      </c>
      <c r="EJ237" s="62">
        <f t="shared" si="2701"/>
        <v>0</v>
      </c>
      <c r="EK237" s="62">
        <f t="shared" ref="EK237:EK243" si="2745">EJ237*$FH237</f>
        <v>0</v>
      </c>
      <c r="EL237" s="48">
        <f t="shared" si="2703"/>
        <v>0</v>
      </c>
      <c r="EM237" s="62">
        <f t="shared" si="2704"/>
        <v>0</v>
      </c>
      <c r="EN237" s="62">
        <f t="shared" ref="EN237:EN243" si="2746">EM237*$FH237</f>
        <v>0</v>
      </c>
      <c r="EO237" s="48">
        <f t="shared" si="2706"/>
        <v>0</v>
      </c>
      <c r="EP237" s="62">
        <f t="shared" si="2720"/>
        <v>0</v>
      </c>
      <c r="EQ237" s="62">
        <f t="shared" si="2720"/>
        <v>0</v>
      </c>
      <c r="ER237" s="62">
        <f t="shared" si="2720"/>
        <v>0</v>
      </c>
      <c r="ES237" s="62">
        <f t="shared" si="2720"/>
        <v>0</v>
      </c>
      <c r="ET237" s="62">
        <f t="shared" si="2720"/>
        <v>0</v>
      </c>
      <c r="EU237" s="62">
        <f t="shared" si="2720"/>
        <v>0</v>
      </c>
      <c r="EV237" s="31" t="s">
        <v>192</v>
      </c>
      <c r="EW237" s="103">
        <v>0</v>
      </c>
      <c r="EX237" s="31">
        <v>1000</v>
      </c>
      <c r="EY237" s="31">
        <v>1</v>
      </c>
      <c r="FA237" s="31"/>
      <c r="FB237" s="119"/>
      <c r="FC237" s="119"/>
      <c r="FE237" s="137">
        <v>251.04</v>
      </c>
      <c r="FF237" s="137">
        <v>252.62</v>
      </c>
      <c r="FG237" s="137">
        <v>252.62</v>
      </c>
      <c r="FH237" s="106">
        <v>252.62</v>
      </c>
      <c r="FI237" s="107" t="b">
        <f t="shared" ref="FI237:FI243" si="2747">EXACT(AT237,AP237)</f>
        <v>1</v>
      </c>
      <c r="FJ237" s="34"/>
      <c r="FK237" s="104" t="s">
        <v>196</v>
      </c>
      <c r="FL237" s="104" t="s">
        <v>653</v>
      </c>
      <c r="FM237" s="104" t="s">
        <v>187</v>
      </c>
      <c r="FN237" s="104" t="s">
        <v>187</v>
      </c>
      <c r="FO237" s="104">
        <v>0</v>
      </c>
      <c r="FP237" s="104"/>
      <c r="FQ237" s="104">
        <v>0</v>
      </c>
      <c r="FR237" s="103" t="b">
        <f t="shared" si="2336"/>
        <v>1</v>
      </c>
      <c r="FS237" s="103" t="b">
        <f t="shared" si="2337"/>
        <v>1</v>
      </c>
      <c r="FT237" s="103" t="b">
        <f t="shared" si="2338"/>
        <v>1</v>
      </c>
      <c r="FU237" s="103" t="b">
        <f t="shared" si="2339"/>
        <v>1</v>
      </c>
      <c r="FV237" s="103" t="b">
        <f t="shared" si="2340"/>
        <v>1</v>
      </c>
      <c r="FW237" s="103"/>
      <c r="FX237" s="120" t="b">
        <f t="shared" si="2708"/>
        <v>1</v>
      </c>
      <c r="FY237" s="104" t="s">
        <v>368</v>
      </c>
      <c r="FZ237" s="104" t="b">
        <f t="shared" si="2709"/>
        <v>1</v>
      </c>
      <c r="GA237" s="104">
        <v>0</v>
      </c>
      <c r="GB237" s="104">
        <v>0</v>
      </c>
      <c r="GD237" s="104" t="s">
        <v>368</v>
      </c>
      <c r="GE237" s="104">
        <v>0</v>
      </c>
      <c r="GF237" s="104" t="e">
        <v>#N/A</v>
      </c>
      <c r="GG237" s="104">
        <v>0</v>
      </c>
      <c r="GH237" s="104" t="b">
        <f t="shared" si="2710"/>
        <v>1</v>
      </c>
      <c r="GI237" s="8" t="b">
        <f t="shared" si="2711"/>
        <v>0</v>
      </c>
      <c r="GJ237" s="31" t="s">
        <v>203</v>
      </c>
    </row>
    <row r="238" spans="1:192" hidden="1" x14ac:dyDescent="0.25">
      <c r="A238" s="138">
        <v>81198</v>
      </c>
      <c r="B238" s="138">
        <v>81198</v>
      </c>
      <c r="C238" s="128" t="s">
        <v>368</v>
      </c>
      <c r="D238" s="130"/>
      <c r="E238" s="138" t="s">
        <v>654</v>
      </c>
      <c r="F238" s="124">
        <v>0</v>
      </c>
      <c r="G238" s="128"/>
      <c r="H238" s="138" t="s">
        <v>227</v>
      </c>
      <c r="I238" s="130" t="s">
        <v>319</v>
      </c>
      <c r="J238" s="138" t="s">
        <v>259</v>
      </c>
      <c r="K238" s="138"/>
      <c r="L238" s="130">
        <v>0</v>
      </c>
      <c r="M238" s="138"/>
      <c r="N238" s="125">
        <v>0</v>
      </c>
      <c r="O238" s="125">
        <v>0</v>
      </c>
      <c r="P238" s="125" t="str">
        <f t="shared" si="2721"/>
        <v>нет минмакс</v>
      </c>
      <c r="Q238" s="95">
        <v>15917</v>
      </c>
      <c r="R238" s="95">
        <f t="shared" ref="R238:R243" si="2748">Q238*FH238</f>
        <v>60325.43</v>
      </c>
      <c r="S238" s="114">
        <v>33003</v>
      </c>
      <c r="T238" s="114">
        <v>125411.4</v>
      </c>
      <c r="U238" s="131">
        <f t="shared" si="2722"/>
        <v>4</v>
      </c>
      <c r="V238" s="115">
        <f t="shared" ref="V238:V243" si="2749">SUM(Z238:AD238)</f>
        <v>10000</v>
      </c>
      <c r="W238" s="115">
        <f t="shared" si="2723"/>
        <v>37900</v>
      </c>
      <c r="X238" s="115">
        <f t="shared" si="2724"/>
        <v>1</v>
      </c>
      <c r="Y238" s="132"/>
      <c r="Z238" s="95">
        <v>10000</v>
      </c>
      <c r="AA238" s="115">
        <v>0</v>
      </c>
      <c r="AB238" s="115">
        <v>0</v>
      </c>
      <c r="AC238" s="95">
        <v>0</v>
      </c>
      <c r="AD238" s="95">
        <v>0</v>
      </c>
      <c r="AE238" s="95">
        <f t="shared" si="2725"/>
        <v>0</v>
      </c>
      <c r="AF238" s="95">
        <f t="shared" si="2726"/>
        <v>0</v>
      </c>
      <c r="AG238" s="114">
        <v>0</v>
      </c>
      <c r="AH238" s="95">
        <f t="shared" ref="AH238:AH243" si="2750">V238-AG238</f>
        <v>10000</v>
      </c>
      <c r="AI238" s="114">
        <f t="shared" si="2727"/>
        <v>37900</v>
      </c>
      <c r="AJ238" s="114">
        <f t="shared" ref="AJ238:AJ243" si="2751">CU238</f>
        <v>9083</v>
      </c>
      <c r="AK238" s="114">
        <f t="shared" si="2667"/>
        <v>17086</v>
      </c>
      <c r="AL238" s="114">
        <f t="shared" ref="AL238:AL243" si="2752">SUM(CP238:CU238)</f>
        <v>70636</v>
      </c>
      <c r="AM238" s="114">
        <f t="shared" ref="AM238:AM243" si="2753">SUM(BK238:BP238)</f>
        <v>130321</v>
      </c>
      <c r="AN238" s="133">
        <f t="shared" si="2728"/>
        <v>45.583904359236044</v>
      </c>
      <c r="AO238" s="133" t="str">
        <f t="shared" si="2729"/>
        <v>&gt; 30 дней (до 60)</v>
      </c>
      <c r="AP238" s="139" t="s">
        <v>185</v>
      </c>
      <c r="AQ238" s="134" t="s">
        <v>197</v>
      </c>
      <c r="AR238" s="138" t="s">
        <v>185</v>
      </c>
      <c r="AS238" s="134" t="s">
        <v>197</v>
      </c>
      <c r="AT238" s="115" t="s">
        <v>185</v>
      </c>
      <c r="AU238" s="138"/>
      <c r="AV238" s="97" t="str">
        <f t="shared" si="2730"/>
        <v>0-02</v>
      </c>
      <c r="AW238" s="126">
        <f t="shared" si="2731"/>
        <v>0</v>
      </c>
      <c r="AX238" s="138"/>
      <c r="AY238" s="115">
        <f t="shared" si="2732"/>
        <v>0</v>
      </c>
      <c r="AZ238" s="130" t="s">
        <v>439</v>
      </c>
      <c r="BA238" s="129" t="s">
        <v>187</v>
      </c>
      <c r="BB238" s="129" t="s">
        <v>187</v>
      </c>
      <c r="BC238" s="140" t="s">
        <v>187</v>
      </c>
      <c r="BD238" s="139" t="s">
        <v>187</v>
      </c>
      <c r="BE238" s="29">
        <v>0</v>
      </c>
      <c r="BF238" s="32">
        <f t="shared" si="2733"/>
        <v>0</v>
      </c>
      <c r="BG238" s="32">
        <v>0</v>
      </c>
      <c r="BH238" s="32">
        <f t="shared" si="2734"/>
        <v>0</v>
      </c>
      <c r="BI238" s="99">
        <v>0</v>
      </c>
      <c r="BJ238" s="130" t="s">
        <v>187</v>
      </c>
      <c r="BK238" s="95">
        <v>10398</v>
      </c>
      <c r="BL238" s="95">
        <v>19998</v>
      </c>
      <c r="BM238" s="95">
        <v>26928</v>
      </c>
      <c r="BN238" s="95">
        <v>28443</v>
      </c>
      <c r="BO238" s="95">
        <v>26810</v>
      </c>
      <c r="BP238" s="95">
        <v>17744</v>
      </c>
      <c r="BQ238" s="133">
        <f t="shared" si="2735"/>
        <v>21720.166666666668</v>
      </c>
      <c r="BR238" s="95">
        <f t="shared" si="2736"/>
        <v>5519</v>
      </c>
      <c r="BS238" s="133">
        <f t="shared" si="2713"/>
        <v>-14479</v>
      </c>
      <c r="BT238" s="133">
        <f t="shared" si="2713"/>
        <v>-41407</v>
      </c>
      <c r="BU238" s="133">
        <f t="shared" si="2713"/>
        <v>-69850</v>
      </c>
      <c r="BV238" s="133">
        <f t="shared" si="2713"/>
        <v>-96660</v>
      </c>
      <c r="BW238" s="133">
        <f t="shared" si="2713"/>
        <v>-114404</v>
      </c>
      <c r="BX238" s="133">
        <f t="shared" ref="BX238:CO238" si="2754">BW238-$BQ238</f>
        <v>-136124.16666666666</v>
      </c>
      <c r="BY238" s="133">
        <f t="shared" si="2754"/>
        <v>-157844.33333333331</v>
      </c>
      <c r="BZ238" s="133">
        <f t="shared" si="2754"/>
        <v>-179564.49999999997</v>
      </c>
      <c r="CA238" s="133">
        <f t="shared" si="2754"/>
        <v>-201284.66666666663</v>
      </c>
      <c r="CB238" s="133">
        <f t="shared" si="2754"/>
        <v>-223004.83333333328</v>
      </c>
      <c r="CC238" s="133">
        <f t="shared" si="2754"/>
        <v>-244724.99999999994</v>
      </c>
      <c r="CD238" s="133">
        <f t="shared" si="2754"/>
        <v>-266445.16666666663</v>
      </c>
      <c r="CE238" s="133">
        <f t="shared" si="2754"/>
        <v>-288165.33333333331</v>
      </c>
      <c r="CF238" s="133">
        <f t="shared" si="2754"/>
        <v>-309885.5</v>
      </c>
      <c r="CG238" s="133">
        <f t="shared" si="2754"/>
        <v>-331605.66666666669</v>
      </c>
      <c r="CH238" s="133">
        <f t="shared" si="2754"/>
        <v>-353325.83333333337</v>
      </c>
      <c r="CI238" s="133">
        <f t="shared" si="2754"/>
        <v>-375046.00000000006</v>
      </c>
      <c r="CJ238" s="133">
        <f t="shared" si="2754"/>
        <v>-396766.16666666674</v>
      </c>
      <c r="CK238" s="133">
        <f t="shared" si="2754"/>
        <v>-418486.33333333343</v>
      </c>
      <c r="CL238" s="133">
        <f t="shared" si="2754"/>
        <v>-440206.50000000012</v>
      </c>
      <c r="CM238" s="133">
        <f t="shared" si="2754"/>
        <v>-461926.6666666668</v>
      </c>
      <c r="CN238" s="133">
        <f t="shared" si="2754"/>
        <v>-483646.83333333349</v>
      </c>
      <c r="CO238" s="133">
        <f t="shared" si="2754"/>
        <v>-505367.00000000017</v>
      </c>
      <c r="CP238" s="100">
        <v>53094</v>
      </c>
      <c r="CQ238" s="100">
        <v>156</v>
      </c>
      <c r="CR238" s="100">
        <v>300</v>
      </c>
      <c r="CS238" s="100">
        <v>0</v>
      </c>
      <c r="CT238" s="100">
        <v>8003</v>
      </c>
      <c r="CU238" s="100">
        <v>9083</v>
      </c>
      <c r="CV238" s="121">
        <f t="shared" si="2737"/>
        <v>14127.2</v>
      </c>
      <c r="CW238" t="s">
        <v>187</v>
      </c>
      <c r="CX238" t="s">
        <v>187</v>
      </c>
      <c r="CY238" s="4">
        <v>0</v>
      </c>
      <c r="CZ238" s="4">
        <v>0</v>
      </c>
      <c r="DA238" s="136">
        <f t="shared" ref="DA238:DA243" si="2755">IFERROR(CZ238/CY238,0)</f>
        <v>0</v>
      </c>
      <c r="DB238" s="4">
        <f t="shared" ref="DB238:DB243" si="2756">CY238*FH238</f>
        <v>0</v>
      </c>
      <c r="DC238" s="4">
        <f t="shared" ref="DC238:DC243" si="2757">CZ238*FH238</f>
        <v>0</v>
      </c>
      <c r="DD238" s="136">
        <f t="shared" ref="DD238:DD243" si="2758">IFERROR(DC238/DB238,0)</f>
        <v>0</v>
      </c>
      <c r="DE238" s="31">
        <v>0</v>
      </c>
      <c r="DG238" s="31">
        <v>0</v>
      </c>
      <c r="DH238" s="48">
        <f t="shared" ref="DH238:DH243" si="2759">IFERROR(ROUNDUP(DG238/$EX238,0)*$EY238,0)</f>
        <v>0</v>
      </c>
      <c r="DI238" s="62">
        <v>3500</v>
      </c>
      <c r="DJ238" s="62">
        <v>12928.593999999999</v>
      </c>
      <c r="DK238" s="48">
        <f t="shared" si="2738"/>
        <v>1</v>
      </c>
      <c r="DL238" s="62">
        <v>156</v>
      </c>
      <c r="DM238" s="62">
        <v>576.24590809628</v>
      </c>
      <c r="DN238" s="62">
        <v>3232.143</v>
      </c>
      <c r="DO238" s="62">
        <v>11939.156999999999</v>
      </c>
      <c r="DP238" s="48">
        <f t="shared" si="2739"/>
        <v>1</v>
      </c>
      <c r="DQ238" s="62">
        <v>500</v>
      </c>
      <c r="DR238" s="62">
        <v>1846.9414285714283</v>
      </c>
      <c r="DS238" s="62">
        <v>9081.8060000000005</v>
      </c>
      <c r="DT238" s="62">
        <v>34086.114999999998</v>
      </c>
      <c r="DU238" s="48">
        <f t="shared" si="2740"/>
        <v>1</v>
      </c>
      <c r="DV238" s="62">
        <v>0</v>
      </c>
      <c r="DW238" s="62">
        <v>0</v>
      </c>
      <c r="DX238" s="62">
        <f t="shared" ref="DX238:DX243" si="2760">$DF238*BK238/30</f>
        <v>0</v>
      </c>
      <c r="DY238" s="62">
        <f t="shared" si="2741"/>
        <v>0</v>
      </c>
      <c r="DZ238" s="48">
        <f t="shared" ref="DZ238:DZ243" si="2761">IFERROR(ROUNDUP(DX238/$EX238,0)*$EY238,0)</f>
        <v>0</v>
      </c>
      <c r="EA238" s="62">
        <f t="shared" ref="EA238:EA243" si="2762">$DF238*BL238/30</f>
        <v>0</v>
      </c>
      <c r="EB238" s="62">
        <f t="shared" si="2742"/>
        <v>0</v>
      </c>
      <c r="EC238" s="48">
        <f t="shared" ref="EC238:EC243" si="2763">IFERROR(ROUNDUP(EA238/$EX238,0)*$EY238,0)</f>
        <v>0</v>
      </c>
      <c r="ED238" s="62">
        <f t="shared" ref="ED238:ED243" si="2764">$DF238*BM238/30</f>
        <v>0</v>
      </c>
      <c r="EE238" s="62">
        <f t="shared" si="2743"/>
        <v>0</v>
      </c>
      <c r="EF238" s="48">
        <f t="shared" ref="EF238:EF243" si="2765">IFERROR(ROUNDUP(ED238/$EX238,0)*$EY238,0)</f>
        <v>0</v>
      </c>
      <c r="EG238" s="62">
        <f t="shared" ref="EG238:EG243" si="2766">$DF238*BN238/30</f>
        <v>0</v>
      </c>
      <c r="EH238" s="62">
        <f t="shared" si="2744"/>
        <v>0</v>
      </c>
      <c r="EI238" s="48">
        <f t="shared" ref="EI238:EI243" si="2767">IFERROR(ROUNDUP(EG238/$EX238,0)*$EY238,0)</f>
        <v>0</v>
      </c>
      <c r="EJ238" s="62">
        <f t="shared" ref="EJ238:EJ243" si="2768">$DF238*BO238/30</f>
        <v>0</v>
      </c>
      <c r="EK238" s="62">
        <f t="shared" si="2745"/>
        <v>0</v>
      </c>
      <c r="EL238" s="48">
        <f t="shared" ref="EL238:EL243" si="2769">IFERROR(ROUNDUP(EJ238/$EX238,0)*$EY238,0)</f>
        <v>0</v>
      </c>
      <c r="EM238" s="62">
        <f t="shared" ref="EM238:EM243" si="2770">$DF238*BP238/30</f>
        <v>0</v>
      </c>
      <c r="EN238" s="62">
        <f t="shared" si="2746"/>
        <v>0</v>
      </c>
      <c r="EO238" s="48">
        <f t="shared" ref="EO238:EO243" si="2771">IFERROR(ROUNDUP(EM238/$EX238,0)*$EY238,0)</f>
        <v>0</v>
      </c>
      <c r="EP238" s="62">
        <f t="shared" si="2720"/>
        <v>39408.42</v>
      </c>
      <c r="EQ238" s="62">
        <f t="shared" si="2720"/>
        <v>75792.42</v>
      </c>
      <c r="ER238" s="62">
        <f t="shared" si="2720"/>
        <v>102057.12</v>
      </c>
      <c r="ES238" s="62">
        <f t="shared" si="2720"/>
        <v>107798.97</v>
      </c>
      <c r="ET238" s="62">
        <f t="shared" si="2720"/>
        <v>101609.9</v>
      </c>
      <c r="EU238" s="62">
        <f t="shared" si="2720"/>
        <v>67249.759999999995</v>
      </c>
      <c r="EV238" s="31" t="s">
        <v>192</v>
      </c>
      <c r="EW238" s="103">
        <v>0</v>
      </c>
      <c r="EX238" s="31">
        <v>10000</v>
      </c>
      <c r="EY238" s="31">
        <v>1</v>
      </c>
      <c r="FA238" s="31"/>
      <c r="FB238" s="119"/>
      <c r="FC238" s="119"/>
      <c r="FE238" s="137">
        <v>3.69</v>
      </c>
      <c r="FF238" s="137">
        <v>3.8</v>
      </c>
      <c r="FG238" s="137">
        <v>3.8</v>
      </c>
      <c r="FH238" s="106">
        <v>3.79</v>
      </c>
      <c r="FI238" s="107" t="b">
        <f t="shared" si="2747"/>
        <v>1</v>
      </c>
      <c r="FJ238" s="34"/>
      <c r="FK238" s="104" t="s">
        <v>187</v>
      </c>
      <c r="FL238" s="104" t="s">
        <v>187</v>
      </c>
      <c r="FM238" s="104" t="s">
        <v>187</v>
      </c>
      <c r="FN238" s="104" t="s">
        <v>187</v>
      </c>
      <c r="FO238" s="104">
        <v>0</v>
      </c>
      <c r="FP238" s="104"/>
      <c r="FQ238" s="104">
        <v>0</v>
      </c>
      <c r="FR238" s="120" t="b">
        <f t="shared" si="2336"/>
        <v>1</v>
      </c>
      <c r="FS238" s="120" t="b">
        <f t="shared" si="2337"/>
        <v>1</v>
      </c>
      <c r="FT238" s="120" t="b">
        <f t="shared" si="2338"/>
        <v>1</v>
      </c>
      <c r="FU238" s="120" t="b">
        <f t="shared" si="2339"/>
        <v>1</v>
      </c>
      <c r="FV238" s="120" t="b">
        <f t="shared" si="2340"/>
        <v>1</v>
      </c>
      <c r="FW238" s="120"/>
      <c r="FX238" s="120" t="b">
        <f t="shared" ref="FX238:FX243" si="2772">EXACT(FQ238,BI238)</f>
        <v>1</v>
      </c>
      <c r="FY238" s="104" t="s">
        <v>368</v>
      </c>
      <c r="FZ238" s="104" t="b">
        <f t="shared" ref="FZ238:FZ243" si="2773">EXACT(FY238,C238)</f>
        <v>1</v>
      </c>
      <c r="GA238" s="120">
        <v>0</v>
      </c>
      <c r="GB238" s="120">
        <v>0</v>
      </c>
      <c r="GC238" s="8"/>
      <c r="GD238" s="104" t="s">
        <v>368</v>
      </c>
      <c r="GE238" s="104">
        <v>0</v>
      </c>
      <c r="GF238" s="104" t="e">
        <v>#N/A</v>
      </c>
      <c r="GG238" s="104">
        <v>0</v>
      </c>
      <c r="GH238" s="120" t="b">
        <f t="shared" ref="GH238:GH243" si="2774">EXACT(GD238,C238)</f>
        <v>1</v>
      </c>
      <c r="GI238" s="8" t="b">
        <f t="shared" ref="GI238:GI243" si="2775">EXACT(GG238,G238)</f>
        <v>0</v>
      </c>
      <c r="GJ238" s="31" t="s">
        <v>203</v>
      </c>
    </row>
    <row r="239" spans="1:192" hidden="1" x14ac:dyDescent="0.25">
      <c r="A239" s="138">
        <v>101166</v>
      </c>
      <c r="B239" s="138">
        <v>101135</v>
      </c>
      <c r="C239" s="128" t="s">
        <v>368</v>
      </c>
      <c r="D239" s="130"/>
      <c r="E239" s="138" t="s">
        <v>655</v>
      </c>
      <c r="F239" s="124">
        <v>0</v>
      </c>
      <c r="G239" s="128"/>
      <c r="H239" s="138" t="s">
        <v>227</v>
      </c>
      <c r="I239" s="130" t="s">
        <v>319</v>
      </c>
      <c r="J239" s="138" t="s">
        <v>259</v>
      </c>
      <c r="K239" s="138"/>
      <c r="L239" s="130">
        <v>0</v>
      </c>
      <c r="M239" s="138"/>
      <c r="N239" s="125">
        <v>0</v>
      </c>
      <c r="O239" s="125">
        <v>0</v>
      </c>
      <c r="P239" s="125" t="str">
        <f t="shared" si="2721"/>
        <v>нет минмакс</v>
      </c>
      <c r="Q239" s="95">
        <v>0</v>
      </c>
      <c r="R239" s="95">
        <f t="shared" si="2748"/>
        <v>0</v>
      </c>
      <c r="S239" s="114">
        <v>139548</v>
      </c>
      <c r="T239" s="114">
        <v>124197.72</v>
      </c>
      <c r="U239" s="131">
        <f t="shared" si="2722"/>
        <v>5</v>
      </c>
      <c r="V239" s="115">
        <f t="shared" si="2749"/>
        <v>97000</v>
      </c>
      <c r="W239" s="115">
        <f t="shared" si="2723"/>
        <v>89240</v>
      </c>
      <c r="X239" s="115">
        <f t="shared" si="2724"/>
        <v>4</v>
      </c>
      <c r="Y239" s="132"/>
      <c r="Z239" s="95">
        <v>97000</v>
      </c>
      <c r="AA239" s="115">
        <v>0</v>
      </c>
      <c r="AB239" s="115">
        <v>0</v>
      </c>
      <c r="AC239" s="95">
        <v>0</v>
      </c>
      <c r="AD239" s="95">
        <v>0</v>
      </c>
      <c r="AE239" s="95">
        <f t="shared" si="2725"/>
        <v>0</v>
      </c>
      <c r="AF239" s="95">
        <f t="shared" si="2726"/>
        <v>0</v>
      </c>
      <c r="AG239" s="114">
        <v>0</v>
      </c>
      <c r="AH239" s="95">
        <f t="shared" si="2750"/>
        <v>97000</v>
      </c>
      <c r="AI239" s="114">
        <f t="shared" si="2727"/>
        <v>89240</v>
      </c>
      <c r="AJ239" s="114">
        <f t="shared" si="2751"/>
        <v>104208</v>
      </c>
      <c r="AK239" s="114">
        <f t="shared" ref="AK239:AK244" si="2776">SUM(CS239:CU239)</f>
        <v>207250</v>
      </c>
      <c r="AL239" s="114">
        <f t="shared" si="2752"/>
        <v>309460</v>
      </c>
      <c r="AM239" s="114">
        <f t="shared" si="2753"/>
        <v>515610</v>
      </c>
      <c r="AN239" s="133">
        <f t="shared" si="2728"/>
        <v>48.716355384883926</v>
      </c>
      <c r="AO239" s="133" t="str">
        <f t="shared" si="2729"/>
        <v>&gt; 30 дней (до 60)</v>
      </c>
      <c r="AP239" s="139" t="s">
        <v>185</v>
      </c>
      <c r="AQ239" s="134" t="s">
        <v>197</v>
      </c>
      <c r="AR239" s="138" t="s">
        <v>185</v>
      </c>
      <c r="AS239" s="134" t="s">
        <v>191</v>
      </c>
      <c r="AT239" s="115" t="s">
        <v>185</v>
      </c>
      <c r="AU239" s="138"/>
      <c r="AV239" s="97" t="str">
        <f t="shared" si="2730"/>
        <v>0-01</v>
      </c>
      <c r="AW239" s="126">
        <f t="shared" si="2731"/>
        <v>0</v>
      </c>
      <c r="AX239" s="138"/>
      <c r="AY239" s="115">
        <f t="shared" si="2732"/>
        <v>0</v>
      </c>
      <c r="AZ239" s="130" t="s">
        <v>439</v>
      </c>
      <c r="BA239" s="129" t="s">
        <v>187</v>
      </c>
      <c r="BB239" s="129" t="s">
        <v>187</v>
      </c>
      <c r="BC239" s="140" t="s">
        <v>187</v>
      </c>
      <c r="BD239" s="139" t="s">
        <v>187</v>
      </c>
      <c r="BE239" s="29">
        <v>0</v>
      </c>
      <c r="BF239" s="32">
        <f t="shared" si="2733"/>
        <v>0</v>
      </c>
      <c r="BG239" s="32">
        <v>0</v>
      </c>
      <c r="BH239" s="32">
        <f t="shared" si="2734"/>
        <v>0</v>
      </c>
      <c r="BI239" s="99">
        <v>0</v>
      </c>
      <c r="BJ239" s="130" t="s">
        <v>187</v>
      </c>
      <c r="BK239" s="95">
        <v>113338</v>
      </c>
      <c r="BL239" s="95">
        <v>170520</v>
      </c>
      <c r="BM239" s="95">
        <v>48997</v>
      </c>
      <c r="BN239" s="95">
        <v>56597</v>
      </c>
      <c r="BO239" s="95">
        <v>67665</v>
      </c>
      <c r="BP239" s="95">
        <v>58493</v>
      </c>
      <c r="BQ239" s="133">
        <f t="shared" si="2735"/>
        <v>85935</v>
      </c>
      <c r="BR239" s="95">
        <f t="shared" si="2736"/>
        <v>-16338</v>
      </c>
      <c r="BS239" s="133">
        <f t="shared" ref="BS239:BW244" si="2777">BR239-BL239</f>
        <v>-186858</v>
      </c>
      <c r="BT239" s="133">
        <f t="shared" si="2777"/>
        <v>-235855</v>
      </c>
      <c r="BU239" s="133">
        <f t="shared" si="2777"/>
        <v>-292452</v>
      </c>
      <c r="BV239" s="133">
        <f t="shared" si="2777"/>
        <v>-360117</v>
      </c>
      <c r="BW239" s="133">
        <f t="shared" si="2777"/>
        <v>-418610</v>
      </c>
      <c r="BX239" s="133">
        <f t="shared" ref="BX239:CO241" si="2778">BW239-$BQ239</f>
        <v>-504545</v>
      </c>
      <c r="BY239" s="133">
        <f t="shared" si="2778"/>
        <v>-590480</v>
      </c>
      <c r="BZ239" s="133">
        <f t="shared" si="2778"/>
        <v>-676415</v>
      </c>
      <c r="CA239" s="133">
        <f t="shared" si="2778"/>
        <v>-762350</v>
      </c>
      <c r="CB239" s="133">
        <f t="shared" si="2778"/>
        <v>-848285</v>
      </c>
      <c r="CC239" s="133">
        <f t="shared" si="2778"/>
        <v>-934220</v>
      </c>
      <c r="CD239" s="133">
        <f t="shared" si="2778"/>
        <v>-1020155</v>
      </c>
      <c r="CE239" s="133">
        <f t="shared" si="2778"/>
        <v>-1106090</v>
      </c>
      <c r="CF239" s="133">
        <f t="shared" si="2778"/>
        <v>-1192025</v>
      </c>
      <c r="CG239" s="133">
        <f t="shared" si="2778"/>
        <v>-1277960</v>
      </c>
      <c r="CH239" s="133">
        <f t="shared" si="2778"/>
        <v>-1363895</v>
      </c>
      <c r="CI239" s="133">
        <f t="shared" si="2778"/>
        <v>-1449830</v>
      </c>
      <c r="CJ239" s="133">
        <f t="shared" si="2778"/>
        <v>-1535765</v>
      </c>
      <c r="CK239" s="133">
        <f t="shared" si="2778"/>
        <v>-1621700</v>
      </c>
      <c r="CL239" s="133">
        <f t="shared" si="2778"/>
        <v>-1707635</v>
      </c>
      <c r="CM239" s="133">
        <f t="shared" si="2778"/>
        <v>-1793570</v>
      </c>
      <c r="CN239" s="133">
        <f t="shared" si="2778"/>
        <v>-1879505</v>
      </c>
      <c r="CO239" s="133">
        <f t="shared" si="2778"/>
        <v>-1965440</v>
      </c>
      <c r="CP239" s="100">
        <v>910</v>
      </c>
      <c r="CQ239" s="100">
        <v>37530</v>
      </c>
      <c r="CR239" s="100">
        <v>63770</v>
      </c>
      <c r="CS239" s="100">
        <v>58040</v>
      </c>
      <c r="CT239" s="100">
        <v>45002</v>
      </c>
      <c r="CU239" s="100">
        <v>104208</v>
      </c>
      <c r="CV239" s="121">
        <f t="shared" si="2737"/>
        <v>51576.666666666664</v>
      </c>
      <c r="CW239" t="s">
        <v>187</v>
      </c>
      <c r="CX239" t="s">
        <v>187</v>
      </c>
      <c r="CY239" s="4">
        <v>0</v>
      </c>
      <c r="CZ239" s="4">
        <v>0</v>
      </c>
      <c r="DA239" s="136">
        <f t="shared" si="2755"/>
        <v>0</v>
      </c>
      <c r="DB239" s="4">
        <f t="shared" si="2756"/>
        <v>0</v>
      </c>
      <c r="DC239" s="4">
        <f t="shared" si="2757"/>
        <v>0</v>
      </c>
      <c r="DD239" s="136">
        <f t="shared" si="2758"/>
        <v>0</v>
      </c>
      <c r="DE239" s="31">
        <v>0</v>
      </c>
      <c r="DG239" s="31">
        <v>0</v>
      </c>
      <c r="DH239" s="48">
        <f t="shared" si="2759"/>
        <v>0</v>
      </c>
      <c r="DI239" s="62">
        <v>89051.064000000013</v>
      </c>
      <c r="DJ239" s="62">
        <v>72554.584000000003</v>
      </c>
      <c r="DK239" s="48">
        <f t="shared" si="2738"/>
        <v>4</v>
      </c>
      <c r="DL239" s="62">
        <v>37530</v>
      </c>
      <c r="DM239" s="62">
        <v>30410.580980540341</v>
      </c>
      <c r="DN239" s="62">
        <v>92801.714000000007</v>
      </c>
      <c r="DO239" s="62">
        <v>75665.303</v>
      </c>
      <c r="DP239" s="48">
        <f t="shared" si="2739"/>
        <v>4</v>
      </c>
      <c r="DQ239" s="62">
        <v>63770</v>
      </c>
      <c r="DR239" s="62">
        <v>51973.42575333421</v>
      </c>
      <c r="DS239" s="62">
        <v>61700.000000000007</v>
      </c>
      <c r="DT239" s="62">
        <v>50365.366999999998</v>
      </c>
      <c r="DU239" s="48">
        <f t="shared" si="2740"/>
        <v>3</v>
      </c>
      <c r="DV239" s="62">
        <v>58040</v>
      </c>
      <c r="DW239" s="62">
        <v>47252.078749754888</v>
      </c>
      <c r="DX239" s="62">
        <f t="shared" si="2760"/>
        <v>0</v>
      </c>
      <c r="DY239" s="62">
        <f t="shared" si="2741"/>
        <v>0</v>
      </c>
      <c r="DZ239" s="48">
        <f t="shared" si="2761"/>
        <v>0</v>
      </c>
      <c r="EA239" s="62">
        <f t="shared" si="2762"/>
        <v>0</v>
      </c>
      <c r="EB239" s="62">
        <f t="shared" si="2742"/>
        <v>0</v>
      </c>
      <c r="EC239" s="48">
        <f t="shared" si="2763"/>
        <v>0</v>
      </c>
      <c r="ED239" s="62">
        <f t="shared" si="2764"/>
        <v>0</v>
      </c>
      <c r="EE239" s="62">
        <f t="shared" si="2743"/>
        <v>0</v>
      </c>
      <c r="EF239" s="48">
        <f t="shared" si="2765"/>
        <v>0</v>
      </c>
      <c r="EG239" s="62">
        <f t="shared" si="2766"/>
        <v>0</v>
      </c>
      <c r="EH239" s="62">
        <f t="shared" si="2744"/>
        <v>0</v>
      </c>
      <c r="EI239" s="48">
        <f t="shared" si="2767"/>
        <v>0</v>
      </c>
      <c r="EJ239" s="62">
        <f t="shared" si="2768"/>
        <v>0</v>
      </c>
      <c r="EK239" s="62">
        <f t="shared" si="2745"/>
        <v>0</v>
      </c>
      <c r="EL239" s="48">
        <f t="shared" si="2769"/>
        <v>0</v>
      </c>
      <c r="EM239" s="62">
        <f t="shared" si="2770"/>
        <v>0</v>
      </c>
      <c r="EN239" s="62">
        <f t="shared" si="2746"/>
        <v>0</v>
      </c>
      <c r="EO239" s="48">
        <f t="shared" si="2771"/>
        <v>0</v>
      </c>
      <c r="EP239" s="62">
        <f t="shared" ref="EP239:ER245" si="2779">BK239*$FH239</f>
        <v>104270.96</v>
      </c>
      <c r="EQ239" s="62">
        <f t="shared" si="2779"/>
        <v>156878.39999999999</v>
      </c>
      <c r="ER239" s="62">
        <f t="shared" si="2779"/>
        <v>45077.240000000005</v>
      </c>
      <c r="ES239" s="62">
        <f t="shared" ref="ES239:EU245" si="2780">BN239*$FH239</f>
        <v>52069.240000000005</v>
      </c>
      <c r="ET239" s="62">
        <f t="shared" si="2780"/>
        <v>62251.8</v>
      </c>
      <c r="EU239" s="62">
        <f t="shared" si="2780"/>
        <v>53813.560000000005</v>
      </c>
      <c r="EV239" s="31" t="s">
        <v>192</v>
      </c>
      <c r="EW239" s="103">
        <v>0</v>
      </c>
      <c r="EX239" s="31">
        <v>28000</v>
      </c>
      <c r="EY239" s="31">
        <v>1</v>
      </c>
      <c r="FA239" s="31"/>
      <c r="FB239" s="119"/>
      <c r="FC239" s="119"/>
      <c r="FE239" s="137">
        <v>0.82</v>
      </c>
      <c r="FF239" s="137">
        <v>0.89</v>
      </c>
      <c r="FG239" s="137">
        <v>0.92</v>
      </c>
      <c r="FH239" s="106">
        <v>0.92</v>
      </c>
      <c r="FI239" s="107" t="b">
        <f t="shared" si="2747"/>
        <v>1</v>
      </c>
      <c r="FJ239" s="34"/>
      <c r="FK239" s="104" t="s">
        <v>187</v>
      </c>
      <c r="FL239" s="104" t="s">
        <v>187</v>
      </c>
      <c r="FM239" s="104" t="s">
        <v>187</v>
      </c>
      <c r="FN239" s="104" t="s">
        <v>187</v>
      </c>
      <c r="FO239" s="104">
        <v>0</v>
      </c>
      <c r="FP239" s="104"/>
      <c r="FQ239" s="104">
        <v>0</v>
      </c>
      <c r="FR239" s="120" t="b">
        <f t="shared" si="2336"/>
        <v>1</v>
      </c>
      <c r="FS239" s="120" t="b">
        <f t="shared" si="2337"/>
        <v>1</v>
      </c>
      <c r="FT239" s="120" t="b">
        <f t="shared" si="2338"/>
        <v>1</v>
      </c>
      <c r="FU239" s="120" t="b">
        <f t="shared" si="2339"/>
        <v>1</v>
      </c>
      <c r="FV239" s="120" t="b">
        <f t="shared" si="2340"/>
        <v>1</v>
      </c>
      <c r="FW239" s="120"/>
      <c r="FX239" s="120" t="b">
        <f t="shared" si="2772"/>
        <v>1</v>
      </c>
      <c r="FY239" s="104" t="s">
        <v>368</v>
      </c>
      <c r="FZ239" s="104" t="b">
        <f t="shared" si="2773"/>
        <v>1</v>
      </c>
      <c r="GA239" s="120">
        <v>0</v>
      </c>
      <c r="GB239" s="120">
        <v>0</v>
      </c>
      <c r="GC239" s="8"/>
      <c r="GD239" s="104" t="s">
        <v>368</v>
      </c>
      <c r="GE239" s="104">
        <v>0</v>
      </c>
      <c r="GF239" s="104" t="e">
        <v>#N/A</v>
      </c>
      <c r="GG239" s="104">
        <v>0</v>
      </c>
      <c r="GH239" s="120" t="b">
        <f t="shared" si="2774"/>
        <v>1</v>
      </c>
      <c r="GI239" s="8" t="b">
        <f t="shared" si="2775"/>
        <v>0</v>
      </c>
      <c r="GJ239" s="31" t="s">
        <v>203</v>
      </c>
    </row>
    <row r="240" spans="1:192" hidden="1" x14ac:dyDescent="0.25">
      <c r="A240" s="138">
        <v>110905</v>
      </c>
      <c r="B240" s="138">
        <v>110905</v>
      </c>
      <c r="C240" s="128" t="s">
        <v>368</v>
      </c>
      <c r="D240" s="130"/>
      <c r="E240" s="138" t="s">
        <v>656</v>
      </c>
      <c r="F240" s="124">
        <v>0</v>
      </c>
      <c r="G240" s="128"/>
      <c r="H240" s="138" t="s">
        <v>227</v>
      </c>
      <c r="I240" s="130" t="s">
        <v>319</v>
      </c>
      <c r="J240" s="138" t="s">
        <v>259</v>
      </c>
      <c r="K240" s="138"/>
      <c r="L240" s="130">
        <v>0</v>
      </c>
      <c r="M240" s="138"/>
      <c r="N240" s="125">
        <v>0</v>
      </c>
      <c r="O240" s="125">
        <v>0</v>
      </c>
      <c r="P240" s="125" t="str">
        <f t="shared" si="2721"/>
        <v>нет минмакс</v>
      </c>
      <c r="Q240" s="95">
        <v>38500</v>
      </c>
      <c r="R240" s="95">
        <f t="shared" si="2748"/>
        <v>130130</v>
      </c>
      <c r="S240" s="114">
        <v>30000</v>
      </c>
      <c r="T240" s="114">
        <v>114000</v>
      </c>
      <c r="U240" s="131">
        <f t="shared" si="2722"/>
        <v>3</v>
      </c>
      <c r="V240" s="115">
        <f t="shared" si="2749"/>
        <v>16000</v>
      </c>
      <c r="W240" s="115">
        <f t="shared" si="2723"/>
        <v>54080</v>
      </c>
      <c r="X240" s="115">
        <f t="shared" si="2724"/>
        <v>2</v>
      </c>
      <c r="Y240" s="132"/>
      <c r="Z240" s="95">
        <v>16000</v>
      </c>
      <c r="AA240" s="115">
        <v>0</v>
      </c>
      <c r="AB240" s="115">
        <v>0</v>
      </c>
      <c r="AC240" s="95">
        <v>0</v>
      </c>
      <c r="AD240" s="95">
        <v>0</v>
      </c>
      <c r="AE240" s="95">
        <f t="shared" si="2725"/>
        <v>0</v>
      </c>
      <c r="AF240" s="95">
        <f t="shared" si="2726"/>
        <v>0</v>
      </c>
      <c r="AG240" s="114">
        <v>0</v>
      </c>
      <c r="AH240" s="95">
        <f t="shared" si="2750"/>
        <v>16000</v>
      </c>
      <c r="AI240" s="114">
        <f t="shared" si="2727"/>
        <v>54080</v>
      </c>
      <c r="AJ240" s="114">
        <f t="shared" si="2751"/>
        <v>28207</v>
      </c>
      <c r="AK240" s="114">
        <f t="shared" si="2776"/>
        <v>62684</v>
      </c>
      <c r="AL240" s="114">
        <f t="shared" si="2752"/>
        <v>80891</v>
      </c>
      <c r="AM240" s="114">
        <f t="shared" si="2753"/>
        <v>152964</v>
      </c>
      <c r="AN240" s="133">
        <f t="shared" si="2728"/>
        <v>35.302424099788183</v>
      </c>
      <c r="AO240" s="133" t="str">
        <f t="shared" si="2729"/>
        <v>&gt; 30 дней (до 60)</v>
      </c>
      <c r="AP240" s="139" t="s">
        <v>185</v>
      </c>
      <c r="AQ240" s="134" t="s">
        <v>198</v>
      </c>
      <c r="AR240" s="138" t="s">
        <v>185</v>
      </c>
      <c r="AS240" s="134" t="s">
        <v>190</v>
      </c>
      <c r="AT240" s="115" t="s">
        <v>185</v>
      </c>
      <c r="AU240" s="138"/>
      <c r="AV240" s="97" t="str">
        <f t="shared" si="2730"/>
        <v>0-02</v>
      </c>
      <c r="AW240" s="126">
        <f t="shared" si="2731"/>
        <v>0</v>
      </c>
      <c r="AX240" s="138"/>
      <c r="AY240" s="115">
        <f t="shared" si="2732"/>
        <v>0</v>
      </c>
      <c r="AZ240" s="130" t="s">
        <v>439</v>
      </c>
      <c r="BA240" s="129" t="s">
        <v>187</v>
      </c>
      <c r="BB240" s="129" t="s">
        <v>187</v>
      </c>
      <c r="BC240" s="140" t="s">
        <v>187</v>
      </c>
      <c r="BD240" s="139" t="s">
        <v>187</v>
      </c>
      <c r="BE240" s="29">
        <v>0</v>
      </c>
      <c r="BF240" s="32">
        <f t="shared" si="2733"/>
        <v>0</v>
      </c>
      <c r="BG240" s="32">
        <v>0</v>
      </c>
      <c r="BH240" s="32">
        <f t="shared" si="2734"/>
        <v>0</v>
      </c>
      <c r="BI240" s="99">
        <v>0</v>
      </c>
      <c r="BJ240" s="130" t="s">
        <v>187</v>
      </c>
      <c r="BK240" s="95">
        <v>20264</v>
      </c>
      <c r="BL240" s="95">
        <v>26328</v>
      </c>
      <c r="BM240" s="95">
        <v>27573</v>
      </c>
      <c r="BN240" s="95">
        <v>26741</v>
      </c>
      <c r="BO240" s="95">
        <v>27101</v>
      </c>
      <c r="BP240" s="95">
        <v>24957</v>
      </c>
      <c r="BQ240" s="133">
        <f t="shared" si="2735"/>
        <v>25494</v>
      </c>
      <c r="BR240" s="95">
        <f t="shared" si="2736"/>
        <v>18236</v>
      </c>
      <c r="BS240" s="133">
        <f t="shared" si="2777"/>
        <v>-8092</v>
      </c>
      <c r="BT240" s="133">
        <f t="shared" si="2777"/>
        <v>-35665</v>
      </c>
      <c r="BU240" s="133">
        <f t="shared" si="2777"/>
        <v>-62406</v>
      </c>
      <c r="BV240" s="133">
        <f t="shared" si="2777"/>
        <v>-89507</v>
      </c>
      <c r="BW240" s="133">
        <f t="shared" si="2777"/>
        <v>-114464</v>
      </c>
      <c r="BX240" s="133">
        <f t="shared" si="2778"/>
        <v>-139958</v>
      </c>
      <c r="BY240" s="133">
        <f t="shared" si="2778"/>
        <v>-165452</v>
      </c>
      <c r="BZ240" s="133">
        <f t="shared" si="2778"/>
        <v>-190946</v>
      </c>
      <c r="CA240" s="133">
        <f t="shared" si="2778"/>
        <v>-216440</v>
      </c>
      <c r="CB240" s="133">
        <f t="shared" si="2778"/>
        <v>-241934</v>
      </c>
      <c r="CC240" s="133">
        <f t="shared" si="2778"/>
        <v>-267428</v>
      </c>
      <c r="CD240" s="133">
        <f t="shared" si="2778"/>
        <v>-292922</v>
      </c>
      <c r="CE240" s="133">
        <f t="shared" si="2778"/>
        <v>-318416</v>
      </c>
      <c r="CF240" s="133">
        <f t="shared" si="2778"/>
        <v>-343910</v>
      </c>
      <c r="CG240" s="133">
        <f t="shared" si="2778"/>
        <v>-369404</v>
      </c>
      <c r="CH240" s="133">
        <f t="shared" si="2778"/>
        <v>-394898</v>
      </c>
      <c r="CI240" s="133">
        <f t="shared" si="2778"/>
        <v>-420392</v>
      </c>
      <c r="CJ240" s="133">
        <f t="shared" si="2778"/>
        <v>-445886</v>
      </c>
      <c r="CK240" s="133">
        <f t="shared" si="2778"/>
        <v>-471380</v>
      </c>
      <c r="CL240" s="133">
        <f t="shared" si="2778"/>
        <v>-496874</v>
      </c>
      <c r="CM240" s="133">
        <f t="shared" si="2778"/>
        <v>-522368</v>
      </c>
      <c r="CN240" s="133">
        <f t="shared" si="2778"/>
        <v>-547862</v>
      </c>
      <c r="CO240" s="133">
        <f t="shared" si="2778"/>
        <v>-573356</v>
      </c>
      <c r="CP240" s="100">
        <v>0</v>
      </c>
      <c r="CQ240" s="100">
        <v>10300</v>
      </c>
      <c r="CR240" s="100">
        <v>7907</v>
      </c>
      <c r="CS240" s="100">
        <v>7303</v>
      </c>
      <c r="CT240" s="100">
        <v>27174</v>
      </c>
      <c r="CU240" s="100">
        <v>28207</v>
      </c>
      <c r="CV240" s="121">
        <f t="shared" si="2737"/>
        <v>16178.2</v>
      </c>
      <c r="CW240" t="s">
        <v>187</v>
      </c>
      <c r="CX240" t="s">
        <v>187</v>
      </c>
      <c r="CY240" s="4">
        <v>0</v>
      </c>
      <c r="CZ240" s="4">
        <v>0</v>
      </c>
      <c r="DA240" s="136">
        <f t="shared" si="2755"/>
        <v>0</v>
      </c>
      <c r="DB240" s="4">
        <f t="shared" si="2756"/>
        <v>0</v>
      </c>
      <c r="DC240" s="4">
        <f t="shared" si="2757"/>
        <v>0</v>
      </c>
      <c r="DD240" s="136">
        <f t="shared" si="2758"/>
        <v>0</v>
      </c>
      <c r="DE240" s="31">
        <v>0</v>
      </c>
      <c r="DG240" s="31">
        <v>0</v>
      </c>
      <c r="DH240" s="48">
        <f t="shared" si="2759"/>
        <v>0</v>
      </c>
      <c r="DI240" s="62">
        <v>16032.258000000002</v>
      </c>
      <c r="DJ240" s="62">
        <v>60274.834000000003</v>
      </c>
      <c r="DK240" s="48">
        <f t="shared" si="2738"/>
        <v>2</v>
      </c>
      <c r="DL240" s="62">
        <v>10300</v>
      </c>
      <c r="DM240" s="62">
        <v>38723.849556650246</v>
      </c>
      <c r="DN240" s="62">
        <v>19331.571</v>
      </c>
      <c r="DO240" s="62">
        <v>72678.926999999996</v>
      </c>
      <c r="DP240" s="48">
        <f t="shared" si="2739"/>
        <v>2</v>
      </c>
      <c r="DQ240" s="62">
        <v>8000</v>
      </c>
      <c r="DR240" s="62">
        <v>30076.776000000002</v>
      </c>
      <c r="DS240" s="62">
        <v>28097.838</v>
      </c>
      <c r="DT240" s="62">
        <v>105636.568</v>
      </c>
      <c r="DU240" s="48">
        <f t="shared" si="2740"/>
        <v>3</v>
      </c>
      <c r="DV240" s="62">
        <v>7303</v>
      </c>
      <c r="DW240" s="62">
        <v>27456.336890999999</v>
      </c>
      <c r="DX240" s="62">
        <f t="shared" si="2760"/>
        <v>0</v>
      </c>
      <c r="DY240" s="62">
        <f t="shared" si="2741"/>
        <v>0</v>
      </c>
      <c r="DZ240" s="48">
        <f t="shared" si="2761"/>
        <v>0</v>
      </c>
      <c r="EA240" s="62">
        <f t="shared" si="2762"/>
        <v>0</v>
      </c>
      <c r="EB240" s="62">
        <f t="shared" si="2742"/>
        <v>0</v>
      </c>
      <c r="EC240" s="48">
        <f t="shared" si="2763"/>
        <v>0</v>
      </c>
      <c r="ED240" s="62">
        <f t="shared" si="2764"/>
        <v>0</v>
      </c>
      <c r="EE240" s="62">
        <f t="shared" si="2743"/>
        <v>0</v>
      </c>
      <c r="EF240" s="48">
        <f t="shared" si="2765"/>
        <v>0</v>
      </c>
      <c r="EG240" s="62">
        <f t="shared" si="2766"/>
        <v>0</v>
      </c>
      <c r="EH240" s="62">
        <f t="shared" si="2744"/>
        <v>0</v>
      </c>
      <c r="EI240" s="48">
        <f t="shared" si="2767"/>
        <v>0</v>
      </c>
      <c r="EJ240" s="62">
        <f t="shared" si="2768"/>
        <v>0</v>
      </c>
      <c r="EK240" s="62">
        <f t="shared" si="2745"/>
        <v>0</v>
      </c>
      <c r="EL240" s="48">
        <f t="shared" si="2769"/>
        <v>0</v>
      </c>
      <c r="EM240" s="62">
        <f t="shared" si="2770"/>
        <v>0</v>
      </c>
      <c r="EN240" s="62">
        <f t="shared" si="2746"/>
        <v>0</v>
      </c>
      <c r="EO240" s="48">
        <f t="shared" si="2771"/>
        <v>0</v>
      </c>
      <c r="EP240" s="62">
        <f t="shared" si="2779"/>
        <v>68492.319999999992</v>
      </c>
      <c r="EQ240" s="62">
        <f t="shared" si="2779"/>
        <v>88988.64</v>
      </c>
      <c r="ER240" s="62">
        <f t="shared" si="2779"/>
        <v>93196.739999999991</v>
      </c>
      <c r="ES240" s="62">
        <f t="shared" si="2780"/>
        <v>90384.58</v>
      </c>
      <c r="ET240" s="62">
        <f t="shared" si="2780"/>
        <v>91601.37999999999</v>
      </c>
      <c r="EU240" s="62">
        <f t="shared" si="2780"/>
        <v>84354.66</v>
      </c>
      <c r="EV240" s="31" t="s">
        <v>192</v>
      </c>
      <c r="EW240" s="103">
        <v>0</v>
      </c>
      <c r="EX240" s="31">
        <v>10000</v>
      </c>
      <c r="EY240" s="31">
        <v>1</v>
      </c>
      <c r="FA240" s="31"/>
      <c r="FB240" s="119"/>
      <c r="FC240" s="119"/>
      <c r="FE240" s="137">
        <v>3.76</v>
      </c>
      <c r="FF240" s="137">
        <v>3.8</v>
      </c>
      <c r="FG240" s="137">
        <v>3.79</v>
      </c>
      <c r="FH240" s="106">
        <v>3.38</v>
      </c>
      <c r="FI240" s="107" t="b">
        <f t="shared" si="2747"/>
        <v>1</v>
      </c>
      <c r="FJ240" s="34"/>
      <c r="FK240" s="104" t="s">
        <v>187</v>
      </c>
      <c r="FL240" s="104" t="s">
        <v>187</v>
      </c>
      <c r="FM240" s="104" t="s">
        <v>187</v>
      </c>
      <c r="FN240" s="104" t="s">
        <v>187</v>
      </c>
      <c r="FO240" s="104">
        <v>0</v>
      </c>
      <c r="FP240" s="104"/>
      <c r="FQ240" s="104">
        <v>0</v>
      </c>
      <c r="FR240" s="120" t="b">
        <f t="shared" si="2336"/>
        <v>1</v>
      </c>
      <c r="FS240" s="120" t="b">
        <f t="shared" si="2337"/>
        <v>1</v>
      </c>
      <c r="FT240" s="120" t="b">
        <f t="shared" si="2338"/>
        <v>1</v>
      </c>
      <c r="FU240" s="120" t="b">
        <f t="shared" si="2339"/>
        <v>1</v>
      </c>
      <c r="FV240" s="120" t="b">
        <f t="shared" si="2340"/>
        <v>1</v>
      </c>
      <c r="FW240" s="120"/>
      <c r="FX240" s="120" t="b">
        <f t="shared" si="2772"/>
        <v>1</v>
      </c>
      <c r="FY240" s="104" t="s">
        <v>368</v>
      </c>
      <c r="FZ240" s="104" t="b">
        <f t="shared" si="2773"/>
        <v>1</v>
      </c>
      <c r="GA240" s="120">
        <v>0</v>
      </c>
      <c r="GB240" s="120">
        <v>0</v>
      </c>
      <c r="GC240" s="8"/>
      <c r="GD240" s="104" t="s">
        <v>368</v>
      </c>
      <c r="GE240" s="104">
        <v>0</v>
      </c>
      <c r="GF240" s="104" t="e">
        <v>#N/A</v>
      </c>
      <c r="GG240" s="104">
        <v>0</v>
      </c>
      <c r="GH240" s="120" t="b">
        <f t="shared" si="2774"/>
        <v>1</v>
      </c>
      <c r="GI240" s="8" t="b">
        <f t="shared" si="2775"/>
        <v>0</v>
      </c>
      <c r="GJ240" s="31" t="s">
        <v>203</v>
      </c>
    </row>
    <row r="241" spans="1:192" hidden="1" x14ac:dyDescent="0.25">
      <c r="A241" s="138">
        <v>140489</v>
      </c>
      <c r="B241" s="138">
        <v>140489</v>
      </c>
      <c r="C241" s="128" t="s">
        <v>368</v>
      </c>
      <c r="D241" s="130"/>
      <c r="E241" s="138" t="s">
        <v>657</v>
      </c>
      <c r="F241" s="124">
        <v>0</v>
      </c>
      <c r="G241" s="128"/>
      <c r="H241" s="138" t="s">
        <v>227</v>
      </c>
      <c r="I241" s="130" t="s">
        <v>319</v>
      </c>
      <c r="J241" s="138" t="s">
        <v>259</v>
      </c>
      <c r="K241" s="138"/>
      <c r="L241" s="130">
        <v>0</v>
      </c>
      <c r="M241" s="138"/>
      <c r="N241" s="125">
        <v>0</v>
      </c>
      <c r="O241" s="125">
        <v>0</v>
      </c>
      <c r="P241" s="125" t="str">
        <f t="shared" si="2721"/>
        <v>нет минмакс</v>
      </c>
      <c r="Q241" s="95">
        <v>215662</v>
      </c>
      <c r="R241" s="95">
        <f t="shared" si="2748"/>
        <v>161746.5</v>
      </c>
      <c r="S241" s="114">
        <v>142000</v>
      </c>
      <c r="T241" s="114">
        <v>122120</v>
      </c>
      <c r="U241" s="131">
        <f t="shared" si="2722"/>
        <v>4</v>
      </c>
      <c r="V241" s="115">
        <f t="shared" si="2749"/>
        <v>80000</v>
      </c>
      <c r="W241" s="115">
        <f t="shared" si="2723"/>
        <v>60000</v>
      </c>
      <c r="X241" s="115">
        <f t="shared" si="2724"/>
        <v>2</v>
      </c>
      <c r="Y241" s="132"/>
      <c r="Z241" s="95">
        <v>80000</v>
      </c>
      <c r="AA241" s="115">
        <v>0</v>
      </c>
      <c r="AB241" s="115">
        <v>0</v>
      </c>
      <c r="AC241" s="95">
        <v>0</v>
      </c>
      <c r="AD241" s="95">
        <v>0</v>
      </c>
      <c r="AE241" s="95">
        <f t="shared" si="2725"/>
        <v>0</v>
      </c>
      <c r="AF241" s="95">
        <f t="shared" si="2726"/>
        <v>0</v>
      </c>
      <c r="AG241" s="114">
        <v>0</v>
      </c>
      <c r="AH241" s="95">
        <f t="shared" si="2750"/>
        <v>80000</v>
      </c>
      <c r="AI241" s="114">
        <f t="shared" si="2727"/>
        <v>60000</v>
      </c>
      <c r="AJ241" s="114">
        <f t="shared" si="2751"/>
        <v>118000</v>
      </c>
      <c r="AK241" s="114">
        <f t="shared" si="2776"/>
        <v>447010</v>
      </c>
      <c r="AL241" s="114">
        <f t="shared" si="2752"/>
        <v>616958</v>
      </c>
      <c r="AM241" s="114">
        <f t="shared" si="2753"/>
        <v>760513</v>
      </c>
      <c r="AN241" s="133">
        <f t="shared" si="2728"/>
        <v>33.608892944630796</v>
      </c>
      <c r="AO241" s="133" t="str">
        <f t="shared" si="2729"/>
        <v>&gt; 30 дней (до 60)</v>
      </c>
      <c r="AP241" s="139" t="s">
        <v>185</v>
      </c>
      <c r="AQ241" s="134" t="s">
        <v>190</v>
      </c>
      <c r="AR241" s="138" t="s">
        <v>185</v>
      </c>
      <c r="AS241" s="134" t="s">
        <v>190</v>
      </c>
      <c r="AT241" s="115" t="s">
        <v>185</v>
      </c>
      <c r="AU241" s="138"/>
      <c r="AV241" s="97" t="str">
        <f t="shared" si="2730"/>
        <v>0-02</v>
      </c>
      <c r="AW241" s="126">
        <f t="shared" si="2731"/>
        <v>0</v>
      </c>
      <c r="AX241" s="138"/>
      <c r="AY241" s="115">
        <f t="shared" si="2732"/>
        <v>0</v>
      </c>
      <c r="AZ241" s="130" t="s">
        <v>439</v>
      </c>
      <c r="BA241" s="129" t="s">
        <v>187</v>
      </c>
      <c r="BB241" s="129" t="s">
        <v>187</v>
      </c>
      <c r="BC241" s="140" t="s">
        <v>187</v>
      </c>
      <c r="BD241" s="139" t="s">
        <v>187</v>
      </c>
      <c r="BE241" s="29">
        <v>0</v>
      </c>
      <c r="BF241" s="32">
        <f t="shared" si="2733"/>
        <v>0</v>
      </c>
      <c r="BG241" s="32">
        <v>0</v>
      </c>
      <c r="BH241" s="32">
        <f t="shared" si="2734"/>
        <v>0</v>
      </c>
      <c r="BI241" s="99">
        <v>0</v>
      </c>
      <c r="BJ241" s="130" t="s">
        <v>187</v>
      </c>
      <c r="BK241" s="95">
        <v>107435</v>
      </c>
      <c r="BL241" s="95">
        <v>145610</v>
      </c>
      <c r="BM241" s="95">
        <v>156997</v>
      </c>
      <c r="BN241" s="95">
        <v>167522</v>
      </c>
      <c r="BO241" s="95">
        <v>104883</v>
      </c>
      <c r="BP241" s="95">
        <v>78066</v>
      </c>
      <c r="BQ241" s="133">
        <f t="shared" si="2735"/>
        <v>126752.16666666667</v>
      </c>
      <c r="BR241" s="95">
        <f t="shared" si="2736"/>
        <v>108227</v>
      </c>
      <c r="BS241" s="133">
        <f t="shared" si="2777"/>
        <v>-37383</v>
      </c>
      <c r="BT241" s="133">
        <f t="shared" si="2777"/>
        <v>-194380</v>
      </c>
      <c r="BU241" s="133">
        <f t="shared" si="2777"/>
        <v>-361902</v>
      </c>
      <c r="BV241" s="133">
        <f t="shared" si="2777"/>
        <v>-466785</v>
      </c>
      <c r="BW241" s="133">
        <f t="shared" si="2777"/>
        <v>-544851</v>
      </c>
      <c r="BX241" s="133">
        <f t="shared" si="2778"/>
        <v>-671603.16666666663</v>
      </c>
      <c r="BY241" s="133">
        <f t="shared" si="2778"/>
        <v>-798355.33333333326</v>
      </c>
      <c r="BZ241" s="133">
        <f t="shared" si="2778"/>
        <v>-925107.49999999988</v>
      </c>
      <c r="CA241" s="133">
        <f t="shared" ref="CA241:CO241" si="2781">BZ241-$BQ241</f>
        <v>-1051859.6666666665</v>
      </c>
      <c r="CB241" s="133">
        <f t="shared" si="2781"/>
        <v>-1178611.8333333333</v>
      </c>
      <c r="CC241" s="133">
        <f t="shared" si="2781"/>
        <v>-1305364</v>
      </c>
      <c r="CD241" s="133">
        <f t="shared" si="2781"/>
        <v>-1432116.1666666667</v>
      </c>
      <c r="CE241" s="133">
        <f t="shared" si="2781"/>
        <v>-1558868.3333333335</v>
      </c>
      <c r="CF241" s="133">
        <f t="shared" si="2781"/>
        <v>-1685620.5000000002</v>
      </c>
      <c r="CG241" s="133">
        <f t="shared" si="2781"/>
        <v>-1812372.666666667</v>
      </c>
      <c r="CH241" s="133">
        <f t="shared" si="2781"/>
        <v>-1939124.8333333337</v>
      </c>
      <c r="CI241" s="133">
        <f t="shared" si="2781"/>
        <v>-2065877.0000000005</v>
      </c>
      <c r="CJ241" s="133">
        <f t="shared" si="2781"/>
        <v>-2192629.166666667</v>
      </c>
      <c r="CK241" s="133">
        <f t="shared" si="2781"/>
        <v>-2319381.3333333335</v>
      </c>
      <c r="CL241" s="133">
        <f t="shared" si="2781"/>
        <v>-2446133.5</v>
      </c>
      <c r="CM241" s="133">
        <f t="shared" si="2781"/>
        <v>-2572885.6666666665</v>
      </c>
      <c r="CN241" s="133">
        <f t="shared" si="2781"/>
        <v>-2699637.833333333</v>
      </c>
      <c r="CO241" s="133">
        <f t="shared" si="2781"/>
        <v>-2826389.9999999995</v>
      </c>
      <c r="CP241" s="100">
        <v>32426</v>
      </c>
      <c r="CQ241" s="100">
        <v>70000</v>
      </c>
      <c r="CR241" s="100">
        <v>67522</v>
      </c>
      <c r="CS241" s="100">
        <v>195949</v>
      </c>
      <c r="CT241" s="100">
        <v>133061</v>
      </c>
      <c r="CU241" s="100">
        <v>118000</v>
      </c>
      <c r="CV241" s="121">
        <f t="shared" si="2737"/>
        <v>102826.33333333333</v>
      </c>
      <c r="CW241" t="s">
        <v>187</v>
      </c>
      <c r="CX241" t="s">
        <v>187</v>
      </c>
      <c r="CY241" s="4">
        <v>0</v>
      </c>
      <c r="CZ241" s="4">
        <v>0</v>
      </c>
      <c r="DA241" s="136">
        <f t="shared" si="2755"/>
        <v>0</v>
      </c>
      <c r="DB241" s="4">
        <f t="shared" si="2756"/>
        <v>0</v>
      </c>
      <c r="DC241" s="4">
        <f t="shared" si="2757"/>
        <v>0</v>
      </c>
      <c r="DD241" s="136">
        <f t="shared" si="2758"/>
        <v>0</v>
      </c>
      <c r="DE241" s="31">
        <v>0</v>
      </c>
      <c r="DG241" s="31">
        <v>0</v>
      </c>
      <c r="DH241" s="48">
        <f t="shared" si="2759"/>
        <v>0</v>
      </c>
      <c r="DI241" s="62">
        <v>147949.16099999999</v>
      </c>
      <c r="DJ241" s="62">
        <v>115946.61200000001</v>
      </c>
      <c r="DK241" s="48">
        <f t="shared" si="2738"/>
        <v>4</v>
      </c>
      <c r="DL241" s="62">
        <v>70000</v>
      </c>
      <c r="DM241" s="62">
        <v>54670.499803728118</v>
      </c>
      <c r="DN241" s="62">
        <v>195269.179</v>
      </c>
      <c r="DO241" s="62">
        <v>153355.261</v>
      </c>
      <c r="DP241" s="48">
        <f t="shared" si="2739"/>
        <v>5</v>
      </c>
      <c r="DQ241" s="62">
        <v>69522</v>
      </c>
      <c r="DR241" s="62">
        <v>54498.958076923074</v>
      </c>
      <c r="DS241" s="62">
        <v>104975.291</v>
      </c>
      <c r="DT241" s="62">
        <v>82564.888000000006</v>
      </c>
      <c r="DU241" s="48">
        <f t="shared" si="2740"/>
        <v>3</v>
      </c>
      <c r="DV241" s="62">
        <v>195949</v>
      </c>
      <c r="DW241" s="62">
        <v>153531.09969002692</v>
      </c>
      <c r="DX241" s="62">
        <f t="shared" si="2760"/>
        <v>0</v>
      </c>
      <c r="DY241" s="62">
        <f t="shared" si="2741"/>
        <v>0</v>
      </c>
      <c r="DZ241" s="48">
        <f t="shared" si="2761"/>
        <v>0</v>
      </c>
      <c r="EA241" s="62">
        <f t="shared" si="2762"/>
        <v>0</v>
      </c>
      <c r="EB241" s="62">
        <f t="shared" si="2742"/>
        <v>0</v>
      </c>
      <c r="EC241" s="48">
        <f t="shared" si="2763"/>
        <v>0</v>
      </c>
      <c r="ED241" s="62">
        <f t="shared" si="2764"/>
        <v>0</v>
      </c>
      <c r="EE241" s="62">
        <f t="shared" si="2743"/>
        <v>0</v>
      </c>
      <c r="EF241" s="48">
        <f t="shared" si="2765"/>
        <v>0</v>
      </c>
      <c r="EG241" s="62">
        <f t="shared" si="2766"/>
        <v>0</v>
      </c>
      <c r="EH241" s="62">
        <f t="shared" si="2744"/>
        <v>0</v>
      </c>
      <c r="EI241" s="48">
        <f t="shared" si="2767"/>
        <v>0</v>
      </c>
      <c r="EJ241" s="62">
        <f t="shared" si="2768"/>
        <v>0</v>
      </c>
      <c r="EK241" s="62">
        <f t="shared" si="2745"/>
        <v>0</v>
      </c>
      <c r="EL241" s="48">
        <f t="shared" si="2769"/>
        <v>0</v>
      </c>
      <c r="EM241" s="62">
        <f t="shared" si="2770"/>
        <v>0</v>
      </c>
      <c r="EN241" s="62">
        <f t="shared" si="2746"/>
        <v>0</v>
      </c>
      <c r="EO241" s="48">
        <f t="shared" si="2771"/>
        <v>0</v>
      </c>
      <c r="EP241" s="62">
        <f t="shared" si="2779"/>
        <v>80576.25</v>
      </c>
      <c r="EQ241" s="62">
        <f t="shared" si="2779"/>
        <v>109207.5</v>
      </c>
      <c r="ER241" s="62">
        <f t="shared" si="2779"/>
        <v>117747.75</v>
      </c>
      <c r="ES241" s="62">
        <f t="shared" si="2780"/>
        <v>125641.5</v>
      </c>
      <c r="ET241" s="62">
        <f t="shared" si="2780"/>
        <v>78662.25</v>
      </c>
      <c r="EU241" s="62">
        <f t="shared" si="2780"/>
        <v>58549.5</v>
      </c>
      <c r="EV241" s="31" t="s">
        <v>192</v>
      </c>
      <c r="EW241" s="103">
        <v>0</v>
      </c>
      <c r="EX241" s="31">
        <v>40000</v>
      </c>
      <c r="EY241" s="31">
        <v>1</v>
      </c>
      <c r="FA241" s="31"/>
      <c r="FB241" s="119"/>
      <c r="FC241" s="119"/>
      <c r="FE241" s="137">
        <v>0.79</v>
      </c>
      <c r="FF241" s="137">
        <v>0.86</v>
      </c>
      <c r="FG241" s="137">
        <v>0.81</v>
      </c>
      <c r="FH241" s="106">
        <v>0.75</v>
      </c>
      <c r="FI241" s="107" t="b">
        <f t="shared" si="2747"/>
        <v>1</v>
      </c>
      <c r="FJ241" s="34"/>
      <c r="FK241" s="104" t="s">
        <v>187</v>
      </c>
      <c r="FL241" s="104" t="s">
        <v>187</v>
      </c>
      <c r="FM241" s="104" t="s">
        <v>187</v>
      </c>
      <c r="FN241" s="104" t="s">
        <v>187</v>
      </c>
      <c r="FO241" s="104">
        <v>0</v>
      </c>
      <c r="FP241" s="104"/>
      <c r="FQ241" s="104">
        <v>0</v>
      </c>
      <c r="FR241" s="120" t="b">
        <f t="shared" si="2336"/>
        <v>1</v>
      </c>
      <c r="FS241" s="120" t="b">
        <f t="shared" si="2337"/>
        <v>1</v>
      </c>
      <c r="FT241" s="120" t="b">
        <f t="shared" si="2338"/>
        <v>1</v>
      </c>
      <c r="FU241" s="120" t="b">
        <f t="shared" si="2339"/>
        <v>1</v>
      </c>
      <c r="FV241" s="120" t="b">
        <f t="shared" si="2340"/>
        <v>1</v>
      </c>
      <c r="FW241" s="120"/>
      <c r="FX241" s="120" t="b">
        <f t="shared" si="2772"/>
        <v>1</v>
      </c>
      <c r="FY241" s="104" t="s">
        <v>368</v>
      </c>
      <c r="FZ241" s="104" t="b">
        <f t="shared" si="2773"/>
        <v>1</v>
      </c>
      <c r="GA241" s="120">
        <v>0</v>
      </c>
      <c r="GB241" s="120">
        <v>0</v>
      </c>
      <c r="GC241" s="8"/>
      <c r="GD241" s="104" t="s">
        <v>368</v>
      </c>
      <c r="GE241" s="104">
        <v>0</v>
      </c>
      <c r="GF241" s="104" t="e">
        <v>#N/A</v>
      </c>
      <c r="GG241" s="104">
        <v>0</v>
      </c>
      <c r="GH241" s="120" t="b">
        <f t="shared" si="2774"/>
        <v>1</v>
      </c>
      <c r="GI241" s="8" t="b">
        <f t="shared" si="2775"/>
        <v>0</v>
      </c>
      <c r="GJ241" s="31" t="s">
        <v>203</v>
      </c>
    </row>
    <row r="242" spans="1:192" ht="30" hidden="1" x14ac:dyDescent="0.25">
      <c r="A242" s="130">
        <v>167832</v>
      </c>
      <c r="B242" s="130">
        <v>0</v>
      </c>
      <c r="C242" s="128" t="s">
        <v>368</v>
      </c>
      <c r="D242" s="130"/>
      <c r="E242" s="130" t="s">
        <v>658</v>
      </c>
      <c r="F242" s="109">
        <v>0</v>
      </c>
      <c r="G242" s="128"/>
      <c r="H242" s="130" t="s">
        <v>188</v>
      </c>
      <c r="I242" s="130" t="s">
        <v>631</v>
      </c>
      <c r="J242" s="130" t="s">
        <v>481</v>
      </c>
      <c r="K242" s="130"/>
      <c r="L242" s="130">
        <v>0</v>
      </c>
      <c r="M242" s="130"/>
      <c r="N242" s="111">
        <v>0</v>
      </c>
      <c r="O242" s="111">
        <v>0</v>
      </c>
      <c r="P242" s="111" t="str">
        <f t="shared" si="2721"/>
        <v>нет минмакс</v>
      </c>
      <c r="Q242" s="95">
        <v>475</v>
      </c>
      <c r="R242" s="95">
        <f t="shared" si="2748"/>
        <v>109250</v>
      </c>
      <c r="S242" s="131">
        <v>475</v>
      </c>
      <c r="T242" s="131">
        <v>109250</v>
      </c>
      <c r="U242" s="131">
        <f t="shared" si="2722"/>
        <v>1.5</v>
      </c>
      <c r="V242" s="113">
        <f t="shared" si="2749"/>
        <v>475</v>
      </c>
      <c r="W242" s="113">
        <f t="shared" si="2723"/>
        <v>109250</v>
      </c>
      <c r="X242" s="113">
        <f t="shared" si="2724"/>
        <v>1.5</v>
      </c>
      <c r="Y242" s="132"/>
      <c r="Z242" s="95">
        <v>475</v>
      </c>
      <c r="AA242" s="95">
        <v>0</v>
      </c>
      <c r="AB242" s="95">
        <v>0</v>
      </c>
      <c r="AC242" s="95">
        <v>0</v>
      </c>
      <c r="AD242" s="95">
        <v>0</v>
      </c>
      <c r="AE242" s="95">
        <f t="shared" si="2725"/>
        <v>0</v>
      </c>
      <c r="AF242" s="95">
        <f t="shared" si="2726"/>
        <v>0</v>
      </c>
      <c r="AG242" s="114">
        <v>0</v>
      </c>
      <c r="AH242" s="95">
        <f t="shared" si="2750"/>
        <v>475</v>
      </c>
      <c r="AI242" s="114">
        <f t="shared" si="2727"/>
        <v>109250</v>
      </c>
      <c r="AJ242" s="133">
        <f t="shared" si="2751"/>
        <v>0</v>
      </c>
      <c r="AK242" s="133">
        <f t="shared" si="2776"/>
        <v>0</v>
      </c>
      <c r="AL242" s="133">
        <f t="shared" si="2752"/>
        <v>0</v>
      </c>
      <c r="AM242" s="133">
        <f t="shared" si="2753"/>
        <v>0</v>
      </c>
      <c r="AN242" s="133" t="str">
        <f t="shared" si="2728"/>
        <v>нет оборота</v>
      </c>
      <c r="AO242" s="133" t="str">
        <f t="shared" si="2729"/>
        <v>нет плана</v>
      </c>
      <c r="AP242" s="29" t="s">
        <v>195</v>
      </c>
      <c r="AQ242" s="134" t="s">
        <v>200</v>
      </c>
      <c r="AR242" s="29" t="s">
        <v>195</v>
      </c>
      <c r="AS242" s="134" t="s">
        <v>200</v>
      </c>
      <c r="AT242" s="94" t="s">
        <v>195</v>
      </c>
      <c r="AU242" s="14"/>
      <c r="AV242" s="97" t="str">
        <f t="shared" si="2730"/>
        <v>Нет планов</v>
      </c>
      <c r="AW242" s="117">
        <f t="shared" si="2731"/>
        <v>109250</v>
      </c>
      <c r="AX242" s="14"/>
      <c r="AY242" s="25">
        <f t="shared" si="2732"/>
        <v>0</v>
      </c>
      <c r="AZ242" s="130" t="s">
        <v>439</v>
      </c>
      <c r="BA242" s="26" t="s">
        <v>196</v>
      </c>
      <c r="BB242" s="26" t="s">
        <v>653</v>
      </c>
      <c r="BC242" s="27"/>
      <c r="BD242" s="28"/>
      <c r="BE242" s="29">
        <v>0</v>
      </c>
      <c r="BF242" s="32">
        <f t="shared" si="2733"/>
        <v>0</v>
      </c>
      <c r="BG242" s="32">
        <v>0</v>
      </c>
      <c r="BH242" s="32">
        <f t="shared" si="2734"/>
        <v>0</v>
      </c>
      <c r="BI242" s="135">
        <v>0</v>
      </c>
      <c r="BJ242" s="130">
        <v>0</v>
      </c>
      <c r="BK242" s="95">
        <v>0</v>
      </c>
      <c r="BL242" s="95">
        <v>0</v>
      </c>
      <c r="BM242" s="95">
        <v>0</v>
      </c>
      <c r="BN242" s="95">
        <v>0</v>
      </c>
      <c r="BO242" s="95">
        <v>0</v>
      </c>
      <c r="BP242" s="95">
        <v>0</v>
      </c>
      <c r="BQ242" s="133">
        <f t="shared" si="2735"/>
        <v>0</v>
      </c>
      <c r="BR242" s="95">
        <f t="shared" si="2736"/>
        <v>475</v>
      </c>
      <c r="BS242" s="133">
        <f t="shared" si="2777"/>
        <v>475</v>
      </c>
      <c r="BT242" s="133">
        <f t="shared" si="2777"/>
        <v>475</v>
      </c>
      <c r="BU242" s="133">
        <f t="shared" si="2777"/>
        <v>475</v>
      </c>
      <c r="BV242" s="133">
        <f t="shared" si="2777"/>
        <v>475</v>
      </c>
      <c r="BW242" s="133">
        <f t="shared" si="2777"/>
        <v>475</v>
      </c>
      <c r="BX242" s="133">
        <f t="shared" ref="BX242:CO243" si="2782">BW242-$BQ242</f>
        <v>475</v>
      </c>
      <c r="BY242" s="133">
        <f t="shared" si="2782"/>
        <v>475</v>
      </c>
      <c r="BZ242" s="133">
        <f t="shared" si="2782"/>
        <v>475</v>
      </c>
      <c r="CA242" s="133">
        <f t="shared" si="2782"/>
        <v>475</v>
      </c>
      <c r="CB242" s="133">
        <f t="shared" si="2782"/>
        <v>475</v>
      </c>
      <c r="CC242" s="133">
        <f t="shared" si="2782"/>
        <v>475</v>
      </c>
      <c r="CD242" s="133">
        <f t="shared" si="2782"/>
        <v>475</v>
      </c>
      <c r="CE242" s="133">
        <f t="shared" si="2782"/>
        <v>475</v>
      </c>
      <c r="CF242" s="133">
        <f t="shared" si="2782"/>
        <v>475</v>
      </c>
      <c r="CG242" s="133">
        <f t="shared" si="2782"/>
        <v>475</v>
      </c>
      <c r="CH242" s="133">
        <f t="shared" si="2782"/>
        <v>475</v>
      </c>
      <c r="CI242" s="133">
        <f t="shared" si="2782"/>
        <v>475</v>
      </c>
      <c r="CJ242" s="133">
        <f t="shared" si="2782"/>
        <v>475</v>
      </c>
      <c r="CK242" s="133">
        <f t="shared" si="2782"/>
        <v>475</v>
      </c>
      <c r="CL242" s="133">
        <f t="shared" si="2782"/>
        <v>475</v>
      </c>
      <c r="CM242" s="133">
        <f t="shared" si="2782"/>
        <v>475</v>
      </c>
      <c r="CN242" s="133">
        <f t="shared" si="2782"/>
        <v>475</v>
      </c>
      <c r="CO242" s="133">
        <f t="shared" si="2782"/>
        <v>475</v>
      </c>
      <c r="CP242" s="100">
        <v>0</v>
      </c>
      <c r="CQ242" s="100">
        <v>0</v>
      </c>
      <c r="CR242" s="100">
        <v>0</v>
      </c>
      <c r="CS242" s="100">
        <v>0</v>
      </c>
      <c r="CT242" s="100">
        <v>0</v>
      </c>
      <c r="CU242" s="100">
        <v>0</v>
      </c>
      <c r="CV242" s="121">
        <f t="shared" si="2737"/>
        <v>0</v>
      </c>
      <c r="CW242">
        <v>0</v>
      </c>
      <c r="CX242">
        <v>2</v>
      </c>
      <c r="CY242" s="4">
        <v>0</v>
      </c>
      <c r="CZ242" s="4">
        <v>0</v>
      </c>
      <c r="DA242" s="136">
        <f t="shared" si="2755"/>
        <v>0</v>
      </c>
      <c r="DB242" s="4">
        <f t="shared" si="2756"/>
        <v>0</v>
      </c>
      <c r="DC242" s="4">
        <f t="shared" si="2757"/>
        <v>0</v>
      </c>
      <c r="DD242" s="136">
        <f t="shared" si="2758"/>
        <v>0</v>
      </c>
      <c r="DE242" s="31">
        <v>0</v>
      </c>
      <c r="DF242" s="31">
        <v>30</v>
      </c>
      <c r="DG242" s="31">
        <v>475</v>
      </c>
      <c r="DH242" s="48">
        <f t="shared" si="2759"/>
        <v>1.5</v>
      </c>
      <c r="DI242" s="62">
        <v>475</v>
      </c>
      <c r="DJ242" s="62">
        <v>109250</v>
      </c>
      <c r="DK242" s="48">
        <f t="shared" si="2738"/>
        <v>1.5</v>
      </c>
      <c r="DL242" s="62">
        <v>0</v>
      </c>
      <c r="DM242" s="62">
        <v>0</v>
      </c>
      <c r="DN242" s="62">
        <v>475</v>
      </c>
      <c r="DO242" s="62">
        <v>109250</v>
      </c>
      <c r="DP242" s="48">
        <f t="shared" si="2739"/>
        <v>1.5</v>
      </c>
      <c r="DQ242" s="62">
        <v>0</v>
      </c>
      <c r="DR242" s="62">
        <v>0</v>
      </c>
      <c r="DS242" s="62">
        <v>475</v>
      </c>
      <c r="DT242" s="62">
        <v>109250</v>
      </c>
      <c r="DU242" s="48">
        <f t="shared" si="2740"/>
        <v>1.5</v>
      </c>
      <c r="DV242" s="62">
        <v>0</v>
      </c>
      <c r="DW242" s="62">
        <v>0</v>
      </c>
      <c r="DX242" s="62">
        <f t="shared" si="2760"/>
        <v>0</v>
      </c>
      <c r="DY242" s="62">
        <f t="shared" si="2741"/>
        <v>0</v>
      </c>
      <c r="DZ242" s="48">
        <f t="shared" si="2761"/>
        <v>0</v>
      </c>
      <c r="EA242" s="62">
        <f t="shared" si="2762"/>
        <v>0</v>
      </c>
      <c r="EB242" s="62">
        <f t="shared" si="2742"/>
        <v>0</v>
      </c>
      <c r="EC242" s="48">
        <f t="shared" si="2763"/>
        <v>0</v>
      </c>
      <c r="ED242" s="62">
        <f t="shared" si="2764"/>
        <v>0</v>
      </c>
      <c r="EE242" s="62">
        <f t="shared" si="2743"/>
        <v>0</v>
      </c>
      <c r="EF242" s="48">
        <f t="shared" si="2765"/>
        <v>0</v>
      </c>
      <c r="EG242" s="62">
        <f t="shared" si="2766"/>
        <v>0</v>
      </c>
      <c r="EH242" s="62">
        <f t="shared" si="2744"/>
        <v>0</v>
      </c>
      <c r="EI242" s="48">
        <f t="shared" si="2767"/>
        <v>0</v>
      </c>
      <c r="EJ242" s="62">
        <f t="shared" si="2768"/>
        <v>0</v>
      </c>
      <c r="EK242" s="62">
        <f t="shared" si="2745"/>
        <v>0</v>
      </c>
      <c r="EL242" s="48">
        <f t="shared" si="2769"/>
        <v>0</v>
      </c>
      <c r="EM242" s="62">
        <f t="shared" si="2770"/>
        <v>0</v>
      </c>
      <c r="EN242" s="62">
        <f t="shared" si="2746"/>
        <v>0</v>
      </c>
      <c r="EO242" s="48">
        <f t="shared" si="2771"/>
        <v>0</v>
      </c>
      <c r="EP242" s="62">
        <f t="shared" si="2779"/>
        <v>0</v>
      </c>
      <c r="EQ242" s="62">
        <f t="shared" si="2779"/>
        <v>0</v>
      </c>
      <c r="ER242" s="62">
        <f t="shared" si="2779"/>
        <v>0</v>
      </c>
      <c r="ES242" s="62">
        <f t="shared" si="2780"/>
        <v>0</v>
      </c>
      <c r="ET242" s="62">
        <f t="shared" si="2780"/>
        <v>0</v>
      </c>
      <c r="EU242" s="62">
        <f t="shared" si="2780"/>
        <v>0</v>
      </c>
      <c r="EV242" s="31" t="s">
        <v>192</v>
      </c>
      <c r="EW242" s="103">
        <v>0</v>
      </c>
      <c r="EX242" s="141">
        <v>800</v>
      </c>
      <c r="EY242" s="31">
        <v>1.5</v>
      </c>
      <c r="FA242" s="31"/>
      <c r="FB242" s="119"/>
      <c r="FC242" s="119"/>
      <c r="FE242" s="137">
        <v>230</v>
      </c>
      <c r="FF242" s="137">
        <v>230</v>
      </c>
      <c r="FG242" s="137">
        <v>230</v>
      </c>
      <c r="FH242" s="106">
        <v>230</v>
      </c>
      <c r="FI242" s="107" t="b">
        <f t="shared" si="2747"/>
        <v>1</v>
      </c>
      <c r="FJ242" s="34"/>
      <c r="FK242" s="104" t="s">
        <v>196</v>
      </c>
      <c r="FL242" s="104" t="s">
        <v>653</v>
      </c>
      <c r="FM242" s="104">
        <v>0</v>
      </c>
      <c r="FN242" s="104">
        <v>0</v>
      </c>
      <c r="FO242" s="104">
        <v>0</v>
      </c>
      <c r="FP242" s="104"/>
      <c r="FQ242" s="104">
        <v>0</v>
      </c>
      <c r="FR242" s="103" t="b">
        <f t="shared" si="2336"/>
        <v>1</v>
      </c>
      <c r="FS242" s="103" t="b">
        <f t="shared" si="2337"/>
        <v>1</v>
      </c>
      <c r="FT242" s="103" t="b">
        <f t="shared" si="2338"/>
        <v>0</v>
      </c>
      <c r="FU242" s="103" t="b">
        <f t="shared" si="2339"/>
        <v>0</v>
      </c>
      <c r="FV242" s="103" t="b">
        <f t="shared" si="2340"/>
        <v>1</v>
      </c>
      <c r="FW242" s="103"/>
      <c r="FX242" s="120" t="b">
        <f t="shared" si="2772"/>
        <v>1</v>
      </c>
      <c r="FY242" s="104" t="s">
        <v>368</v>
      </c>
      <c r="FZ242" s="104" t="b">
        <f t="shared" si="2773"/>
        <v>1</v>
      </c>
      <c r="GA242" s="104">
        <v>0</v>
      </c>
      <c r="GB242" s="104">
        <v>0</v>
      </c>
      <c r="GD242" s="104" t="s">
        <v>368</v>
      </c>
      <c r="GE242" s="104">
        <v>0</v>
      </c>
      <c r="GF242" s="104" t="e">
        <v>#N/A</v>
      </c>
      <c r="GG242" s="104">
        <v>0</v>
      </c>
      <c r="GH242" s="104" t="b">
        <f t="shared" si="2774"/>
        <v>1</v>
      </c>
      <c r="GI242" s="8" t="b">
        <f t="shared" si="2775"/>
        <v>0</v>
      </c>
      <c r="GJ242" s="31" t="s">
        <v>203</v>
      </c>
    </row>
    <row r="243" spans="1:192" hidden="1" x14ac:dyDescent="0.25">
      <c r="A243" s="130">
        <v>133476</v>
      </c>
      <c r="B243" s="130">
        <v>537857</v>
      </c>
      <c r="C243" s="128" t="s">
        <v>368</v>
      </c>
      <c r="D243" s="130"/>
      <c r="E243" s="130" t="s">
        <v>659</v>
      </c>
      <c r="F243" s="109">
        <v>0</v>
      </c>
      <c r="G243" s="128"/>
      <c r="H243" s="130" t="s">
        <v>188</v>
      </c>
      <c r="I243" s="130" t="s">
        <v>496</v>
      </c>
      <c r="J243" s="130" t="s">
        <v>497</v>
      </c>
      <c r="K243" s="130"/>
      <c r="L243" s="130">
        <v>0</v>
      </c>
      <c r="M243" s="130"/>
      <c r="N243" s="111">
        <v>0</v>
      </c>
      <c r="O243" s="111">
        <v>0</v>
      </c>
      <c r="P243" s="111" t="str">
        <f t="shared" si="2721"/>
        <v>нет минмакс</v>
      </c>
      <c r="Q243" s="95">
        <v>1236</v>
      </c>
      <c r="R243" s="95">
        <f t="shared" si="2748"/>
        <v>86445.84</v>
      </c>
      <c r="S243" s="131">
        <v>1532</v>
      </c>
      <c r="T243" s="131">
        <v>107148.08</v>
      </c>
      <c r="U243" s="131">
        <f t="shared" si="2722"/>
        <v>6</v>
      </c>
      <c r="V243" s="113">
        <f t="shared" si="2749"/>
        <v>1021</v>
      </c>
      <c r="W243" s="113">
        <f t="shared" si="2723"/>
        <v>71408.739999999991</v>
      </c>
      <c r="X243" s="113">
        <f t="shared" si="2724"/>
        <v>4</v>
      </c>
      <c r="Y243" s="132"/>
      <c r="Z243" s="95">
        <v>1021</v>
      </c>
      <c r="AA243" s="95">
        <v>0</v>
      </c>
      <c r="AB243" s="95">
        <v>0</v>
      </c>
      <c r="AC243" s="95">
        <v>0</v>
      </c>
      <c r="AD243" s="95">
        <v>0</v>
      </c>
      <c r="AE243" s="95">
        <f t="shared" si="2725"/>
        <v>0</v>
      </c>
      <c r="AF243" s="95">
        <f t="shared" si="2726"/>
        <v>0</v>
      </c>
      <c r="AG243" s="114">
        <v>0</v>
      </c>
      <c r="AH243" s="95">
        <f t="shared" si="2750"/>
        <v>1021</v>
      </c>
      <c r="AI243" s="114">
        <f t="shared" si="2727"/>
        <v>71408.739999999991</v>
      </c>
      <c r="AJ243" s="133">
        <f t="shared" si="2751"/>
        <v>137</v>
      </c>
      <c r="AK243" s="133">
        <f t="shared" si="2776"/>
        <v>396</v>
      </c>
      <c r="AL243" s="133">
        <f t="shared" si="2752"/>
        <v>780</v>
      </c>
      <c r="AM243" s="133">
        <f t="shared" si="2753"/>
        <v>0</v>
      </c>
      <c r="AN243" s="133" t="str">
        <f t="shared" si="2728"/>
        <v>нет оборота</v>
      </c>
      <c r="AO243" s="133" t="str">
        <f t="shared" si="2729"/>
        <v>нет плана</v>
      </c>
      <c r="AP243" s="29" t="s">
        <v>195</v>
      </c>
      <c r="AQ243" s="134" t="s">
        <v>200</v>
      </c>
      <c r="AR243" s="29" t="s">
        <v>195</v>
      </c>
      <c r="AS243" s="134" t="s">
        <v>200</v>
      </c>
      <c r="AT243" s="94" t="s">
        <v>195</v>
      </c>
      <c r="AU243" s="14"/>
      <c r="AV243" s="97" t="str">
        <f t="shared" si="2730"/>
        <v>Нет планов</v>
      </c>
      <c r="AW243" s="117">
        <f t="shared" si="2731"/>
        <v>71408.739999999991</v>
      </c>
      <c r="AX243" s="14"/>
      <c r="AY243" s="25">
        <f t="shared" si="2732"/>
        <v>0</v>
      </c>
      <c r="AZ243" s="130" t="s">
        <v>439</v>
      </c>
      <c r="BA243" s="26" t="s">
        <v>196</v>
      </c>
      <c r="BB243" s="26" t="s">
        <v>660</v>
      </c>
      <c r="BC243" s="27"/>
      <c r="BD243" s="28"/>
      <c r="BE243" s="29">
        <v>0</v>
      </c>
      <c r="BF243" s="32">
        <f t="shared" si="2733"/>
        <v>0</v>
      </c>
      <c r="BG243" s="32">
        <v>0</v>
      </c>
      <c r="BH243" s="32">
        <f t="shared" si="2734"/>
        <v>0</v>
      </c>
      <c r="BI243" s="135" t="s">
        <v>484</v>
      </c>
      <c r="BJ243" s="130">
        <v>0</v>
      </c>
      <c r="BK243" s="95">
        <v>0</v>
      </c>
      <c r="BL243" s="95">
        <v>0</v>
      </c>
      <c r="BM243" s="95">
        <v>0</v>
      </c>
      <c r="BN243" s="95">
        <v>0</v>
      </c>
      <c r="BO243" s="95">
        <v>0</v>
      </c>
      <c r="BP243" s="95">
        <v>0</v>
      </c>
      <c r="BQ243" s="133">
        <f t="shared" si="2735"/>
        <v>0</v>
      </c>
      <c r="BR243" s="95">
        <f t="shared" si="2736"/>
        <v>1021</v>
      </c>
      <c r="BS243" s="133">
        <f t="shared" si="2777"/>
        <v>1021</v>
      </c>
      <c r="BT243" s="133">
        <f t="shared" si="2777"/>
        <v>1021</v>
      </c>
      <c r="BU243" s="133">
        <f t="shared" si="2777"/>
        <v>1021</v>
      </c>
      <c r="BV243" s="133">
        <f t="shared" si="2777"/>
        <v>1021</v>
      </c>
      <c r="BW243" s="133">
        <f t="shared" si="2777"/>
        <v>1021</v>
      </c>
      <c r="BX243" s="133">
        <f t="shared" si="2782"/>
        <v>1021</v>
      </c>
      <c r="BY243" s="133">
        <f t="shared" si="2782"/>
        <v>1021</v>
      </c>
      <c r="BZ243" s="133">
        <f t="shared" si="2782"/>
        <v>1021</v>
      </c>
      <c r="CA243" s="133">
        <f t="shared" si="2782"/>
        <v>1021</v>
      </c>
      <c r="CB243" s="133">
        <f t="shared" si="2782"/>
        <v>1021</v>
      </c>
      <c r="CC243" s="133">
        <f t="shared" si="2782"/>
        <v>1021</v>
      </c>
      <c r="CD243" s="133">
        <f t="shared" si="2782"/>
        <v>1021</v>
      </c>
      <c r="CE243" s="133">
        <f t="shared" si="2782"/>
        <v>1021</v>
      </c>
      <c r="CF243" s="133">
        <f t="shared" si="2782"/>
        <v>1021</v>
      </c>
      <c r="CG243" s="133">
        <f t="shared" si="2782"/>
        <v>1021</v>
      </c>
      <c r="CH243" s="133">
        <f t="shared" si="2782"/>
        <v>1021</v>
      </c>
      <c r="CI243" s="133">
        <f t="shared" si="2782"/>
        <v>1021</v>
      </c>
      <c r="CJ243" s="133">
        <f t="shared" si="2782"/>
        <v>1021</v>
      </c>
      <c r="CK243" s="133">
        <f t="shared" si="2782"/>
        <v>1021</v>
      </c>
      <c r="CL243" s="133">
        <f t="shared" si="2782"/>
        <v>1021</v>
      </c>
      <c r="CM243" s="133">
        <f t="shared" si="2782"/>
        <v>1021</v>
      </c>
      <c r="CN243" s="133">
        <f t="shared" si="2782"/>
        <v>1021</v>
      </c>
      <c r="CO243" s="133">
        <f t="shared" si="2782"/>
        <v>1021</v>
      </c>
      <c r="CP243" s="100">
        <v>114</v>
      </c>
      <c r="CQ243" s="100">
        <v>74</v>
      </c>
      <c r="CR243" s="100">
        <v>196</v>
      </c>
      <c r="CS243" s="100">
        <v>100</v>
      </c>
      <c r="CT243" s="100">
        <v>159</v>
      </c>
      <c r="CU243" s="100">
        <v>137</v>
      </c>
      <c r="CV243" s="121">
        <f t="shared" si="2737"/>
        <v>130</v>
      </c>
      <c r="CW243">
        <v>0</v>
      </c>
      <c r="CX243">
        <v>5</v>
      </c>
      <c r="CY243" s="4">
        <v>0</v>
      </c>
      <c r="CZ243" s="4">
        <v>0</v>
      </c>
      <c r="DA243" s="136">
        <f t="shared" si="2755"/>
        <v>0</v>
      </c>
      <c r="DB243" s="4">
        <f t="shared" si="2756"/>
        <v>0</v>
      </c>
      <c r="DC243" s="4">
        <f t="shared" si="2757"/>
        <v>0</v>
      </c>
      <c r="DD243" s="136">
        <f t="shared" si="2758"/>
        <v>0</v>
      </c>
      <c r="DE243" s="31">
        <v>0</v>
      </c>
      <c r="DF243" s="31">
        <v>30</v>
      </c>
      <c r="DG243" s="31">
        <v>1480</v>
      </c>
      <c r="DH243" s="48">
        <f t="shared" si="2759"/>
        <v>5</v>
      </c>
      <c r="DI243" s="62">
        <v>1891.097</v>
      </c>
      <c r="DJ243" s="62">
        <v>132269.00599999999</v>
      </c>
      <c r="DK243" s="48">
        <f t="shared" si="2738"/>
        <v>7</v>
      </c>
      <c r="DL243" s="62">
        <v>74</v>
      </c>
      <c r="DM243" s="62">
        <v>5175.7829337539424</v>
      </c>
      <c r="DN243" s="62">
        <v>1734.0709999999999</v>
      </c>
      <c r="DO243" s="62">
        <v>121286.173</v>
      </c>
      <c r="DP243" s="48">
        <f t="shared" si="2739"/>
        <v>6</v>
      </c>
      <c r="DQ243" s="62">
        <v>196</v>
      </c>
      <c r="DR243" s="62">
        <v>13708.829715536107</v>
      </c>
      <c r="DS243" s="62">
        <v>1600.258</v>
      </c>
      <c r="DT243" s="62">
        <v>111926.864</v>
      </c>
      <c r="DU243" s="48">
        <f t="shared" si="2740"/>
        <v>6</v>
      </c>
      <c r="DV243" s="62">
        <v>84</v>
      </c>
      <c r="DW243" s="62">
        <v>5875.2127352297603</v>
      </c>
      <c r="DX243" s="62">
        <f t="shared" si="2760"/>
        <v>0</v>
      </c>
      <c r="DY243" s="62">
        <f t="shared" si="2741"/>
        <v>0</v>
      </c>
      <c r="DZ243" s="48">
        <f t="shared" si="2761"/>
        <v>0</v>
      </c>
      <c r="EA243" s="62">
        <f t="shared" si="2762"/>
        <v>0</v>
      </c>
      <c r="EB243" s="62">
        <f t="shared" si="2742"/>
        <v>0</v>
      </c>
      <c r="EC243" s="48">
        <f t="shared" si="2763"/>
        <v>0</v>
      </c>
      <c r="ED243" s="62">
        <f t="shared" si="2764"/>
        <v>0</v>
      </c>
      <c r="EE243" s="62">
        <f t="shared" si="2743"/>
        <v>0</v>
      </c>
      <c r="EF243" s="48">
        <f t="shared" si="2765"/>
        <v>0</v>
      </c>
      <c r="EG243" s="62">
        <f t="shared" si="2766"/>
        <v>0</v>
      </c>
      <c r="EH243" s="62">
        <f t="shared" si="2744"/>
        <v>0</v>
      </c>
      <c r="EI243" s="48">
        <f t="shared" si="2767"/>
        <v>0</v>
      </c>
      <c r="EJ243" s="62">
        <f t="shared" si="2768"/>
        <v>0</v>
      </c>
      <c r="EK243" s="62">
        <f t="shared" si="2745"/>
        <v>0</v>
      </c>
      <c r="EL243" s="48">
        <f t="shared" si="2769"/>
        <v>0</v>
      </c>
      <c r="EM243" s="62">
        <f t="shared" si="2770"/>
        <v>0</v>
      </c>
      <c r="EN243" s="62">
        <f t="shared" si="2746"/>
        <v>0</v>
      </c>
      <c r="EO243" s="48">
        <f t="shared" si="2771"/>
        <v>0</v>
      </c>
      <c r="EP243" s="62">
        <f t="shared" si="2779"/>
        <v>0</v>
      </c>
      <c r="EQ243" s="62">
        <f t="shared" si="2779"/>
        <v>0</v>
      </c>
      <c r="ER243" s="62">
        <f t="shared" si="2779"/>
        <v>0</v>
      </c>
      <c r="ES243" s="62">
        <f t="shared" si="2780"/>
        <v>0</v>
      </c>
      <c r="ET243" s="62">
        <f t="shared" si="2780"/>
        <v>0</v>
      </c>
      <c r="EU243" s="62">
        <f t="shared" si="2780"/>
        <v>0</v>
      </c>
      <c r="EV243" s="31" t="s">
        <v>192</v>
      </c>
      <c r="EW243" s="103">
        <v>0</v>
      </c>
      <c r="EX243" s="31">
        <v>300</v>
      </c>
      <c r="EY243" s="31">
        <v>1</v>
      </c>
      <c r="FA243" s="31"/>
      <c r="FB243" s="119"/>
      <c r="FC243" s="119"/>
      <c r="FE243" s="137">
        <v>69.94</v>
      </c>
      <c r="FF243" s="137">
        <v>69.94</v>
      </c>
      <c r="FG243" s="137">
        <v>69.94</v>
      </c>
      <c r="FH243" s="106">
        <v>69.94</v>
      </c>
      <c r="FI243" s="107" t="b">
        <f t="shared" si="2747"/>
        <v>1</v>
      </c>
      <c r="FJ243" s="34"/>
      <c r="FK243" s="104" t="s">
        <v>196</v>
      </c>
      <c r="FL243" s="104" t="s">
        <v>660</v>
      </c>
      <c r="FM243" s="104">
        <v>0</v>
      </c>
      <c r="FN243" s="104">
        <v>0</v>
      </c>
      <c r="FO243" s="104">
        <v>0</v>
      </c>
      <c r="FP243" s="104"/>
      <c r="FQ243" s="104" t="s">
        <v>484</v>
      </c>
      <c r="FR243" s="103" t="b">
        <f t="shared" si="2336"/>
        <v>1</v>
      </c>
      <c r="FS243" s="103" t="b">
        <f t="shared" si="2337"/>
        <v>1</v>
      </c>
      <c r="FT243" s="103" t="b">
        <f t="shared" si="2338"/>
        <v>0</v>
      </c>
      <c r="FU243" s="103" t="b">
        <f t="shared" si="2339"/>
        <v>0</v>
      </c>
      <c r="FV243" s="103" t="b">
        <f t="shared" si="2340"/>
        <v>1</v>
      </c>
      <c r="FW243" s="103"/>
      <c r="FX243" s="120" t="b">
        <f t="shared" si="2772"/>
        <v>1</v>
      </c>
      <c r="FY243" s="104" t="s">
        <v>368</v>
      </c>
      <c r="FZ243" s="104" t="b">
        <f t="shared" si="2773"/>
        <v>1</v>
      </c>
      <c r="GA243" s="104">
        <v>0</v>
      </c>
      <c r="GB243" s="104">
        <v>0</v>
      </c>
      <c r="GD243" s="104" t="s">
        <v>368</v>
      </c>
      <c r="GE243" s="104">
        <v>0</v>
      </c>
      <c r="GF243" s="104" t="e">
        <v>#N/A</v>
      </c>
      <c r="GG243" s="104">
        <v>0</v>
      </c>
      <c r="GH243" s="104" t="b">
        <f t="shared" si="2774"/>
        <v>1</v>
      </c>
      <c r="GI243" s="8" t="b">
        <f t="shared" si="2775"/>
        <v>0</v>
      </c>
      <c r="GJ243" s="31" t="s">
        <v>203</v>
      </c>
    </row>
    <row r="244" spans="1:192" ht="30" hidden="1" x14ac:dyDescent="0.25">
      <c r="A244" s="138">
        <v>45850</v>
      </c>
      <c r="B244" s="138">
        <v>979241</v>
      </c>
      <c r="C244" s="128" t="s">
        <v>368</v>
      </c>
      <c r="D244" s="130"/>
      <c r="E244" s="138" t="s">
        <v>661</v>
      </c>
      <c r="F244" s="124" t="s">
        <v>193</v>
      </c>
      <c r="G244" s="128"/>
      <c r="H244" s="138" t="s">
        <v>227</v>
      </c>
      <c r="I244" s="130" t="s">
        <v>538</v>
      </c>
      <c r="J244" s="138" t="s">
        <v>511</v>
      </c>
      <c r="K244" s="138"/>
      <c r="L244" s="130">
        <v>0</v>
      </c>
      <c r="M244" s="138"/>
      <c r="N244" s="125">
        <v>0</v>
      </c>
      <c r="O244" s="125">
        <v>0</v>
      </c>
      <c r="P244" s="125" t="str">
        <f t="shared" ref="P244:P252" si="2783">IF(AND(N244=0,O244=0),"нет минмакс",IF((S244-N244)&lt;0,"меньше мин",IF((S244-O244)&gt;0,"больше макс","в диапазоне")))</f>
        <v>нет минмакс</v>
      </c>
      <c r="Q244" s="95">
        <v>636.8389892578125</v>
      </c>
      <c r="R244" s="95">
        <f t="shared" ref="R244:R252" si="2784">Q244*FH244</f>
        <v>83260.329455566418</v>
      </c>
      <c r="S244" s="114">
        <v>669.53399658203125</v>
      </c>
      <c r="T244" s="114">
        <v>100081.94180908203</v>
      </c>
      <c r="U244" s="131">
        <f t="shared" ref="U244:U252" si="2785">IFERROR(ROUNDUP(S244/$EX244,0)*$EY244,0)</f>
        <v>0</v>
      </c>
      <c r="V244" s="115">
        <f t="shared" ref="V244:V252" si="2786">SUM(Z244:AD244)</f>
        <v>6279.824951171875</v>
      </c>
      <c r="W244" s="115">
        <f t="shared" ref="W244:W252" si="2787">V244*FH244</f>
        <v>821024.31411621103</v>
      </c>
      <c r="X244" s="115">
        <f t="shared" ref="X244:X252" si="2788">IFERROR(ROUNDUP(V244/$EX244,0)*$EY244,0)</f>
        <v>0</v>
      </c>
      <c r="Y244" s="132"/>
      <c r="Z244" s="95">
        <v>6279.824951171875</v>
      </c>
      <c r="AA244" s="115">
        <v>0</v>
      </c>
      <c r="AB244" s="115">
        <v>0</v>
      </c>
      <c r="AC244" s="95">
        <v>0</v>
      </c>
      <c r="AD244" s="95">
        <v>0</v>
      </c>
      <c r="AE244" s="95">
        <f t="shared" ref="AE244:AE252" si="2789">AA244*FH244</f>
        <v>0</v>
      </c>
      <c r="AF244" s="95">
        <f t="shared" ref="AF244:AF252" si="2790">AB244*FH244</f>
        <v>0</v>
      </c>
      <c r="AG244" s="114">
        <v>0</v>
      </c>
      <c r="AH244" s="95">
        <f t="shared" ref="AH244:AH252" si="2791">V244-AG244</f>
        <v>6279.824951171875</v>
      </c>
      <c r="AI244" s="114">
        <f t="shared" ref="AI244:AI252" si="2792">IF(AH244&gt;0,AH244*FH244,0)</f>
        <v>821024.31411621103</v>
      </c>
      <c r="AJ244" s="114">
        <f t="shared" ref="AJ244:AJ252" si="2793">CU244</f>
        <v>19346</v>
      </c>
      <c r="AK244" s="114">
        <f t="shared" si="2776"/>
        <v>51216</v>
      </c>
      <c r="AL244" s="114">
        <f t="shared" ref="AL244:AL252" si="2794">SUM(CP244:CU244)</f>
        <v>138507</v>
      </c>
      <c r="AM244" s="114">
        <f t="shared" ref="AM244:AM252" si="2795">SUM(BK244:BP244)</f>
        <v>0</v>
      </c>
      <c r="AN244" s="133" t="str">
        <f t="shared" ref="AN244:AN252" si="2796">IFERROR(S244/BQ244*30,"нет оборота")</f>
        <v>нет оборота</v>
      </c>
      <c r="AO244" s="133" t="str">
        <f t="shared" ref="AO244:AO252" si="2797">IF(S244=0,"нет остатка",IF(AN244="нет оборота","нет плана",IF(AN244&lt;30,"&lt; 30 дней",IF(AND(AN244&gt;=30,AN244&lt;60),"&gt; 30 дней (до 60)",IF(AND(AN244&gt;=60,AN244&lt;70),"&gt; 60 дней (до 70)",IF(AND(AN244&gt;=70,AN244&lt;80),"&gt; 70 дней (до 80)",IF(AND(AN244&gt;=80,AN244&lt;90),"&gt; 80 дней (до 90)",IF(AND(AN244&gt;=90,AN244&lt;120),"&gt; 90 дней (до 120)",IF(AN244&gt;=120,"&gt; 120 дней")))))))))</f>
        <v>нет плана</v>
      </c>
      <c r="AP244" s="139" t="s">
        <v>195</v>
      </c>
      <c r="AQ244" s="134" t="s">
        <v>200</v>
      </c>
      <c r="AR244" s="138" t="s">
        <v>195</v>
      </c>
      <c r="AS244" s="134" t="s">
        <v>200</v>
      </c>
      <c r="AT244" s="115" t="s">
        <v>195</v>
      </c>
      <c r="AU244" s="138"/>
      <c r="AV244" s="97" t="str">
        <f t="shared" ref="AV244:AV252" si="2798">IF(V244=0,"нет остатка",IF(SUM(BK244:BP244)=0,"Нет планов",IF(BR244&lt;=0,"0-01",IF(BS244&lt;=0,"0-02",IF(BT244&lt;=0,"0-03",IF(BU244&lt;=0,"0-04",IF(BV244&lt;=0,"0-05",IF(BW244&lt;=0,"0-06",IF(BX244&lt;=0,"0-07",IF(BY244&lt;=0,"0-08",IF(BZ244&lt;=0,"0-09",IF(CA244&lt;=0,"0-10",IF(CB244&lt;=0,"0-11",IF(CC244&lt;=0,"0-12",IF(CD244&lt;=0,"0-13",IF(CE244&lt;=0,"0-14",IF(CF244&lt;=0,"0-15",IF(CG244&lt;=0,"0-16",IF(CH244&lt;=0,"0-17",IF(CI244&lt;=0,"0-18",IF(CJ244&lt;=0,"0-19",IF(CK244&lt;=0,"0-20",IF(CL244&lt;=0,"0-21",IF(CM244&lt;=0,"0-22",IF(CN244&lt;=0,"0-23",IF(CO244&lt;=0,"0-24","0-25 более 24"))))))))))))))))))))))))))</f>
        <v>Нет планов</v>
      </c>
      <c r="AW244" s="126">
        <f t="shared" ref="AW244:AW252" si="2799">IF(AT244="Да",W244,0)</f>
        <v>821024.31411621103</v>
      </c>
      <c r="AX244" s="138"/>
      <c r="AY244" s="115">
        <f t="shared" ref="AY244:AY252" si="2800">IF(AX244&gt;6,W244,0)</f>
        <v>0</v>
      </c>
      <c r="AZ244" s="130" t="s">
        <v>439</v>
      </c>
      <c r="BA244" s="26" t="s">
        <v>196</v>
      </c>
      <c r="BB244" s="26" t="s">
        <v>539</v>
      </c>
      <c r="BC244" s="27" t="s">
        <v>187</v>
      </c>
      <c r="BD244" s="139" t="s">
        <v>187</v>
      </c>
      <c r="BE244" s="29">
        <v>0</v>
      </c>
      <c r="BF244" s="32">
        <f t="shared" ref="BF244:BF252" si="2801">BE244*FH244</f>
        <v>0</v>
      </c>
      <c r="BG244" s="32">
        <v>0</v>
      </c>
      <c r="BH244" s="32">
        <f t="shared" ref="BH244:BH252" si="2802">BG244*FH244</f>
        <v>0</v>
      </c>
      <c r="BI244" s="99">
        <v>0</v>
      </c>
      <c r="BJ244" s="130" t="s">
        <v>187</v>
      </c>
      <c r="BK244" s="95">
        <v>0</v>
      </c>
      <c r="BL244" s="95">
        <v>0</v>
      </c>
      <c r="BM244" s="95">
        <v>0</v>
      </c>
      <c r="BN244" s="95">
        <v>0</v>
      </c>
      <c r="BO244" s="95">
        <v>0</v>
      </c>
      <c r="BP244" s="95">
        <v>0</v>
      </c>
      <c r="BQ244" s="133">
        <f t="shared" ref="BQ244:BQ252" si="2803">IF(COUNTIF(BK244:BP244,"&gt;0")=0,0,SUM(BK244:BP244)/COUNTIF(BK244:BP244,"&gt;0"))</f>
        <v>0</v>
      </c>
      <c r="BR244" s="95">
        <f t="shared" ref="BR244:BR252" si="2804">IF(OR(Q244=0,SUM(BK244:BP244)=0,V244&gt;Q244),V244-BK244,Q244-BK244)</f>
        <v>6279.824951171875</v>
      </c>
      <c r="BS244" s="133">
        <f t="shared" si="2777"/>
        <v>6279.824951171875</v>
      </c>
      <c r="BT244" s="133">
        <f t="shared" si="2777"/>
        <v>6279.824951171875</v>
      </c>
      <c r="BU244" s="133">
        <f t="shared" si="2777"/>
        <v>6279.824951171875</v>
      </c>
      <c r="BV244" s="133">
        <f t="shared" si="2777"/>
        <v>6279.824951171875</v>
      </c>
      <c r="BW244" s="133">
        <f t="shared" si="2777"/>
        <v>6279.824951171875</v>
      </c>
      <c r="BX244" s="133">
        <f t="shared" ref="BX244:CO244" si="2805">BW244-$BQ244</f>
        <v>6279.824951171875</v>
      </c>
      <c r="BY244" s="133">
        <f t="shared" si="2805"/>
        <v>6279.824951171875</v>
      </c>
      <c r="BZ244" s="133">
        <f t="shared" si="2805"/>
        <v>6279.824951171875</v>
      </c>
      <c r="CA244" s="133">
        <f t="shared" si="2805"/>
        <v>6279.824951171875</v>
      </c>
      <c r="CB244" s="133">
        <f t="shared" si="2805"/>
        <v>6279.824951171875</v>
      </c>
      <c r="CC244" s="133">
        <f t="shared" si="2805"/>
        <v>6279.824951171875</v>
      </c>
      <c r="CD244" s="133">
        <f t="shared" si="2805"/>
        <v>6279.824951171875</v>
      </c>
      <c r="CE244" s="133">
        <f t="shared" si="2805"/>
        <v>6279.824951171875</v>
      </c>
      <c r="CF244" s="133">
        <f t="shared" si="2805"/>
        <v>6279.824951171875</v>
      </c>
      <c r="CG244" s="133">
        <f t="shared" si="2805"/>
        <v>6279.824951171875</v>
      </c>
      <c r="CH244" s="133">
        <f t="shared" si="2805"/>
        <v>6279.824951171875</v>
      </c>
      <c r="CI244" s="133">
        <f t="shared" si="2805"/>
        <v>6279.824951171875</v>
      </c>
      <c r="CJ244" s="133">
        <f t="shared" si="2805"/>
        <v>6279.824951171875</v>
      </c>
      <c r="CK244" s="133">
        <f t="shared" si="2805"/>
        <v>6279.824951171875</v>
      </c>
      <c r="CL244" s="133">
        <f t="shared" si="2805"/>
        <v>6279.824951171875</v>
      </c>
      <c r="CM244" s="133">
        <f t="shared" si="2805"/>
        <v>6279.824951171875</v>
      </c>
      <c r="CN244" s="133">
        <f t="shared" si="2805"/>
        <v>6279.824951171875</v>
      </c>
      <c r="CO244" s="133">
        <f t="shared" si="2805"/>
        <v>6279.824951171875</v>
      </c>
      <c r="CP244" s="100">
        <v>22830</v>
      </c>
      <c r="CQ244" s="100">
        <v>29992</v>
      </c>
      <c r="CR244" s="100">
        <v>34469</v>
      </c>
      <c r="CS244" s="100">
        <v>28606</v>
      </c>
      <c r="CT244" s="100">
        <v>3264</v>
      </c>
      <c r="CU244" s="100">
        <v>19346</v>
      </c>
      <c r="CV244" s="121">
        <f t="shared" ref="CV244:CV252" si="2806">IF(COUNTIF(CP244:CU244,"&gt;0")=0,0,SUM(CP244:CU244)/COUNTIF(CP244:CU244,"&gt;0"))</f>
        <v>23084.5</v>
      </c>
      <c r="CW244" t="s">
        <v>187</v>
      </c>
      <c r="CX244" t="s">
        <v>187</v>
      </c>
      <c r="CY244" s="4">
        <v>0</v>
      </c>
      <c r="CZ244" s="4">
        <v>0</v>
      </c>
      <c r="DA244" s="136">
        <f t="shared" ref="DA244:DA252" si="2807">IFERROR(CZ244/CY244,0)</f>
        <v>0</v>
      </c>
      <c r="DB244" s="4">
        <f t="shared" ref="DB244:DB252" si="2808">CY244*FH244</f>
        <v>0</v>
      </c>
      <c r="DC244" s="4">
        <f t="shared" ref="DC244:DC252" si="2809">CZ244*FH244</f>
        <v>0</v>
      </c>
      <c r="DD244" s="136">
        <f t="shared" ref="DD244:DD252" si="2810">IFERROR(DC244/DB244,0)</f>
        <v>0</v>
      </c>
      <c r="DE244" s="31">
        <v>0</v>
      </c>
      <c r="DG244" s="31">
        <v>0</v>
      </c>
      <c r="DH244" s="48">
        <f t="shared" ref="DH244:DH252" si="2811">IFERROR(ROUNDUP(DG244/$EX244,0)*$EY244,0)</f>
        <v>0</v>
      </c>
      <c r="DI244" s="62">
        <v>4278.5889999999999</v>
      </c>
      <c r="DJ244" s="62">
        <v>602401.79700000002</v>
      </c>
      <c r="DK244" s="48">
        <f t="shared" ref="DK244:DK252" si="2812">IFERROR(ROUNDUP(DI244/$EX244,0)*$EY244,0)</f>
        <v>0</v>
      </c>
      <c r="DL244" s="62">
        <v>30931.004000000004</v>
      </c>
      <c r="DM244" s="62">
        <v>4350968.3976812474</v>
      </c>
      <c r="DN244" s="62">
        <v>3677.893</v>
      </c>
      <c r="DO244" s="62">
        <v>553088.53300000005</v>
      </c>
      <c r="DP244" s="48">
        <f t="shared" ref="DP244:DP252" si="2813">IFERROR(ROUNDUP(DN244/$EX244,0)*$EY244,0)</f>
        <v>0</v>
      </c>
      <c r="DQ244" s="62">
        <v>35018.870000000003</v>
      </c>
      <c r="DR244" s="62">
        <v>5320583.6577041419</v>
      </c>
      <c r="DS244" s="62">
        <v>991.25900000000001</v>
      </c>
      <c r="DT244" s="62">
        <v>151029.864</v>
      </c>
      <c r="DU244" s="48">
        <f t="shared" ref="DU244:DU252" si="2814">IFERROR(ROUNDUP(DS244/$EX244,0)*$EY244,0)</f>
        <v>0</v>
      </c>
      <c r="DV244" s="62">
        <v>28073.157999999999</v>
      </c>
      <c r="DW244" s="62">
        <v>4238380.3589911908</v>
      </c>
      <c r="DX244" s="62">
        <f t="shared" ref="DX244:DX252" si="2815">$DF244*BK244/30</f>
        <v>0</v>
      </c>
      <c r="DY244" s="62">
        <f t="shared" ref="DY244:DY252" si="2816">DX244*$FH244</f>
        <v>0</v>
      </c>
      <c r="DZ244" s="48">
        <f t="shared" ref="DZ244:DZ252" si="2817">IFERROR(ROUNDUP(DX244/$EX244,0)*$EY244,0)</f>
        <v>0</v>
      </c>
      <c r="EA244" s="62">
        <f t="shared" ref="EA244:EA252" si="2818">$DF244*BL244/30</f>
        <v>0</v>
      </c>
      <c r="EB244" s="62">
        <f t="shared" ref="EB244:EB252" si="2819">EA244*$FH244</f>
        <v>0</v>
      </c>
      <c r="EC244" s="48">
        <f t="shared" ref="EC244:EC252" si="2820">IFERROR(ROUNDUP(EA244/$EX244,0)*$EY244,0)</f>
        <v>0</v>
      </c>
      <c r="ED244" s="62">
        <f t="shared" ref="ED244:ED252" si="2821">$DF244*BM244/30</f>
        <v>0</v>
      </c>
      <c r="EE244" s="62">
        <f t="shared" ref="EE244:EE252" si="2822">ED244*$FH244</f>
        <v>0</v>
      </c>
      <c r="EF244" s="48">
        <f t="shared" ref="EF244:EF252" si="2823">IFERROR(ROUNDUP(ED244/$EX244,0)*$EY244,0)</f>
        <v>0</v>
      </c>
      <c r="EG244" s="62">
        <f t="shared" ref="EG244:EG252" si="2824">$DF244*BN244/30</f>
        <v>0</v>
      </c>
      <c r="EH244" s="62">
        <f t="shared" ref="EH244:EH252" si="2825">EG244*$FH244</f>
        <v>0</v>
      </c>
      <c r="EI244" s="48">
        <f t="shared" ref="EI244:EI252" si="2826">IFERROR(ROUNDUP(EG244/$EX244,0)*$EY244,0)</f>
        <v>0</v>
      </c>
      <c r="EJ244" s="62">
        <f t="shared" ref="EJ244:EJ252" si="2827">$DF244*BO244/30</f>
        <v>0</v>
      </c>
      <c r="EK244" s="62">
        <f t="shared" ref="EK244:EK252" si="2828">EJ244*$FH244</f>
        <v>0</v>
      </c>
      <c r="EL244" s="48">
        <f t="shared" ref="EL244:EL252" si="2829">IFERROR(ROUNDUP(EJ244/$EX244,0)*$EY244,0)</f>
        <v>0</v>
      </c>
      <c r="EM244" s="62">
        <f t="shared" ref="EM244:EM252" si="2830">$DF244*BP244/30</f>
        <v>0</v>
      </c>
      <c r="EN244" s="62">
        <f t="shared" ref="EN244:EN252" si="2831">EM244*$FH244</f>
        <v>0</v>
      </c>
      <c r="EO244" s="48">
        <f t="shared" ref="EO244:EO252" si="2832">IFERROR(ROUNDUP(EM244/$EX244,0)*$EY244,0)</f>
        <v>0</v>
      </c>
      <c r="EP244" s="62">
        <f t="shared" si="2779"/>
        <v>0</v>
      </c>
      <c r="EQ244" s="62">
        <f t="shared" si="2779"/>
        <v>0</v>
      </c>
      <c r="ER244" s="62">
        <f t="shared" si="2779"/>
        <v>0</v>
      </c>
      <c r="ES244" s="62">
        <f t="shared" si="2780"/>
        <v>0</v>
      </c>
      <c r="ET244" s="62">
        <f t="shared" si="2780"/>
        <v>0</v>
      </c>
      <c r="EU244" s="62">
        <f t="shared" si="2780"/>
        <v>0</v>
      </c>
      <c r="EV244" t="s">
        <v>192</v>
      </c>
      <c r="EW244" s="103">
        <v>0</v>
      </c>
      <c r="EX244" s="31" t="s">
        <v>187</v>
      </c>
      <c r="EY244" s="31" t="e">
        <v>#REF!</v>
      </c>
      <c r="FA244" s="31"/>
      <c r="FB244" s="119"/>
      <c r="FC244" s="119"/>
      <c r="FE244" s="137">
        <v>151.97</v>
      </c>
      <c r="FF244" s="137">
        <v>149.47999999999999</v>
      </c>
      <c r="FG244" s="137">
        <v>145.05000000000001</v>
      </c>
      <c r="FH244" s="106">
        <v>130.74</v>
      </c>
      <c r="FI244" s="107" t="b">
        <f t="shared" ref="FI244:FI252" si="2833">EXACT(AT244,AP244)</f>
        <v>1</v>
      </c>
      <c r="FJ244" s="34"/>
      <c r="FK244" s="104" t="s">
        <v>196</v>
      </c>
      <c r="FL244" s="104" t="s">
        <v>539</v>
      </c>
      <c r="FM244" s="104" t="s">
        <v>187</v>
      </c>
      <c r="FN244" s="104" t="s">
        <v>187</v>
      </c>
      <c r="FO244" s="104">
        <v>0</v>
      </c>
      <c r="FP244" s="104"/>
      <c r="FQ244" s="104">
        <v>0</v>
      </c>
      <c r="FR244" s="120" t="b">
        <f t="shared" si="2336"/>
        <v>1</v>
      </c>
      <c r="FS244" s="120" t="b">
        <f t="shared" si="2337"/>
        <v>1</v>
      </c>
      <c r="FT244" s="120" t="b">
        <f t="shared" si="2338"/>
        <v>1</v>
      </c>
      <c r="FU244" s="120" t="b">
        <f t="shared" si="2339"/>
        <v>1</v>
      </c>
      <c r="FV244" s="120" t="b">
        <f t="shared" si="2340"/>
        <v>1</v>
      </c>
      <c r="FW244" s="120"/>
      <c r="FX244" s="120" t="b">
        <f t="shared" ref="FX244:FX252" si="2834">EXACT(FQ244,BI244)</f>
        <v>1</v>
      </c>
      <c r="FY244" s="104" t="s">
        <v>368</v>
      </c>
      <c r="FZ244" s="104" t="b">
        <f t="shared" ref="FZ244:FZ252" si="2835">EXACT(FY244,C244)</f>
        <v>1</v>
      </c>
      <c r="GA244" s="120">
        <v>0</v>
      </c>
      <c r="GB244" s="120" t="s">
        <v>193</v>
      </c>
      <c r="GC244" s="8"/>
      <c r="GD244" s="104" t="s">
        <v>368</v>
      </c>
      <c r="GE244" s="104">
        <v>0</v>
      </c>
      <c r="GF244" s="104" t="e">
        <v>#N/A</v>
      </c>
      <c r="GG244" s="104">
        <v>0</v>
      </c>
      <c r="GH244" s="120" t="b">
        <f t="shared" ref="GH244:GH252" si="2836">EXACT(GD244,C244)</f>
        <v>1</v>
      </c>
      <c r="GI244" s="8" t="b">
        <f t="shared" ref="GI244:GI252" si="2837">EXACT(GG244,G244)</f>
        <v>0</v>
      </c>
      <c r="GJ244" s="31" t="s">
        <v>203</v>
      </c>
    </row>
    <row r="245" spans="1:192" hidden="1" x14ac:dyDescent="0.25">
      <c r="A245" s="130">
        <v>121419</v>
      </c>
      <c r="B245" s="130">
        <v>535887</v>
      </c>
      <c r="C245" s="128" t="s">
        <v>368</v>
      </c>
      <c r="D245" s="130"/>
      <c r="E245" s="130" t="s">
        <v>662</v>
      </c>
      <c r="F245" s="109" t="s">
        <v>239</v>
      </c>
      <c r="G245" s="128"/>
      <c r="H245" s="130" t="s">
        <v>188</v>
      </c>
      <c r="I245" s="130" t="s">
        <v>496</v>
      </c>
      <c r="J245" s="130" t="s">
        <v>497</v>
      </c>
      <c r="K245" s="130"/>
      <c r="L245" s="130">
        <v>0</v>
      </c>
      <c r="M245" s="130"/>
      <c r="N245" s="111">
        <v>11451.038400000001</v>
      </c>
      <c r="O245" s="111">
        <v>30536.1024</v>
      </c>
      <c r="P245" s="111" t="str">
        <f t="shared" si="2783"/>
        <v>меньше мин</v>
      </c>
      <c r="Q245" s="95">
        <v>4533</v>
      </c>
      <c r="R245" s="95">
        <f t="shared" si="2784"/>
        <v>99227.37</v>
      </c>
      <c r="S245" s="131">
        <v>4396</v>
      </c>
      <c r="T245" s="131">
        <v>96228.44</v>
      </c>
      <c r="U245" s="131">
        <f t="shared" si="2785"/>
        <v>5</v>
      </c>
      <c r="V245" s="113">
        <f t="shared" si="2786"/>
        <v>19913</v>
      </c>
      <c r="W245" s="113">
        <f t="shared" si="2787"/>
        <v>435895.57</v>
      </c>
      <c r="X245" s="113">
        <f t="shared" si="2788"/>
        <v>20</v>
      </c>
      <c r="Y245" s="132"/>
      <c r="Z245" s="95">
        <v>19913</v>
      </c>
      <c r="AA245" s="95">
        <v>0</v>
      </c>
      <c r="AB245" s="95">
        <v>0</v>
      </c>
      <c r="AC245" s="95">
        <v>0</v>
      </c>
      <c r="AD245" s="95">
        <v>0</v>
      </c>
      <c r="AE245" s="95">
        <f t="shared" si="2789"/>
        <v>0</v>
      </c>
      <c r="AF245" s="95">
        <f t="shared" si="2790"/>
        <v>0</v>
      </c>
      <c r="AG245" s="114">
        <v>0</v>
      </c>
      <c r="AH245" s="95">
        <f t="shared" si="2791"/>
        <v>19913</v>
      </c>
      <c r="AI245" s="114">
        <f t="shared" si="2792"/>
        <v>435895.57</v>
      </c>
      <c r="AJ245" s="133">
        <f t="shared" si="2793"/>
        <v>11759</v>
      </c>
      <c r="AK245" s="133">
        <f t="shared" ref="AK245:AK252" si="2838">SUM(CS245:CU245)</f>
        <v>34119</v>
      </c>
      <c r="AL245" s="133">
        <f t="shared" si="2794"/>
        <v>68390</v>
      </c>
      <c r="AM245" s="133">
        <f t="shared" si="2795"/>
        <v>89434.46</v>
      </c>
      <c r="AN245" s="133">
        <f t="shared" si="2796"/>
        <v>8.8475963292001758</v>
      </c>
      <c r="AO245" s="133" t="str">
        <f t="shared" si="2797"/>
        <v>&lt; 30 дней</v>
      </c>
      <c r="AP245" s="29" t="s">
        <v>185</v>
      </c>
      <c r="AQ245" s="134" t="s">
        <v>186</v>
      </c>
      <c r="AR245" s="29" t="s">
        <v>185</v>
      </c>
      <c r="AS245" s="134" t="s">
        <v>186</v>
      </c>
      <c r="AT245" s="25" t="s">
        <v>185</v>
      </c>
      <c r="AU245" s="14"/>
      <c r="AV245" s="97" t="str">
        <f t="shared" si="2798"/>
        <v>0-02</v>
      </c>
      <c r="AW245" s="117">
        <f t="shared" si="2799"/>
        <v>0</v>
      </c>
      <c r="AX245" s="14"/>
      <c r="AY245" s="25">
        <f t="shared" si="2800"/>
        <v>0</v>
      </c>
      <c r="AZ245" s="130" t="s">
        <v>439</v>
      </c>
      <c r="BA245" s="26"/>
      <c r="BB245" s="26"/>
      <c r="BC245" s="27"/>
      <c r="BD245" s="28"/>
      <c r="BE245" s="29">
        <v>0</v>
      </c>
      <c r="BF245" s="32">
        <f t="shared" si="2801"/>
        <v>0</v>
      </c>
      <c r="BG245" s="32">
        <v>0</v>
      </c>
      <c r="BH245" s="32">
        <f t="shared" si="2802"/>
        <v>0</v>
      </c>
      <c r="BI245" s="135">
        <v>0</v>
      </c>
      <c r="BJ245" s="130">
        <v>0</v>
      </c>
      <c r="BK245" s="95">
        <v>14709.99</v>
      </c>
      <c r="BL245" s="95">
        <v>14811.97</v>
      </c>
      <c r="BM245" s="95">
        <v>15061.45</v>
      </c>
      <c r="BN245" s="95">
        <v>15061.45</v>
      </c>
      <c r="BO245" s="95">
        <v>14894.8</v>
      </c>
      <c r="BP245" s="95">
        <v>14894.8</v>
      </c>
      <c r="BQ245" s="133">
        <f t="shared" si="2803"/>
        <v>14905.743333333334</v>
      </c>
      <c r="BR245" s="95">
        <f t="shared" si="2804"/>
        <v>5203.01</v>
      </c>
      <c r="BS245" s="133">
        <f t="shared" ref="BS245:BW250" si="2839">BR245-BL245</f>
        <v>-9608.9599999999991</v>
      </c>
      <c r="BT245" s="133">
        <f t="shared" si="2839"/>
        <v>-24670.41</v>
      </c>
      <c r="BU245" s="133">
        <f t="shared" si="2839"/>
        <v>-39731.86</v>
      </c>
      <c r="BV245" s="133">
        <f t="shared" si="2839"/>
        <v>-54626.66</v>
      </c>
      <c r="BW245" s="133">
        <f t="shared" si="2839"/>
        <v>-69521.460000000006</v>
      </c>
      <c r="BX245" s="133">
        <f t="shared" ref="BX245:CO248" si="2840">BW245-$BQ245</f>
        <v>-84427.203333333338</v>
      </c>
      <c r="BY245" s="133">
        <f t="shared" si="2840"/>
        <v>-99332.94666666667</v>
      </c>
      <c r="BZ245" s="133">
        <f t="shared" si="2840"/>
        <v>-114238.69</v>
      </c>
      <c r="CA245" s="133">
        <f t="shared" si="2840"/>
        <v>-129144.43333333333</v>
      </c>
      <c r="CB245" s="133">
        <f t="shared" si="2840"/>
        <v>-144050.17666666667</v>
      </c>
      <c r="CC245" s="133">
        <f t="shared" si="2840"/>
        <v>-158955.92000000001</v>
      </c>
      <c r="CD245" s="133">
        <f t="shared" si="2840"/>
        <v>-173861.66333333336</v>
      </c>
      <c r="CE245" s="133">
        <f t="shared" si="2840"/>
        <v>-188767.40666666671</v>
      </c>
      <c r="CF245" s="133">
        <f t="shared" si="2840"/>
        <v>-203673.15000000005</v>
      </c>
      <c r="CG245" s="133">
        <f t="shared" si="2840"/>
        <v>-218578.8933333334</v>
      </c>
      <c r="CH245" s="133">
        <f t="shared" si="2840"/>
        <v>-233484.63666666675</v>
      </c>
      <c r="CI245" s="133">
        <f t="shared" si="2840"/>
        <v>-248390.38000000009</v>
      </c>
      <c r="CJ245" s="133">
        <f t="shared" si="2840"/>
        <v>-263296.12333333341</v>
      </c>
      <c r="CK245" s="133">
        <f t="shared" si="2840"/>
        <v>-278201.86666666676</v>
      </c>
      <c r="CL245" s="133">
        <f t="shared" si="2840"/>
        <v>-293107.6100000001</v>
      </c>
      <c r="CM245" s="133">
        <f t="shared" si="2840"/>
        <v>-308013.35333333345</v>
      </c>
      <c r="CN245" s="133">
        <f t="shared" si="2840"/>
        <v>-322919.0966666668</v>
      </c>
      <c r="CO245" s="133">
        <f t="shared" si="2840"/>
        <v>-337824.84000000014</v>
      </c>
      <c r="CP245" s="100">
        <v>6649</v>
      </c>
      <c r="CQ245" s="100">
        <v>17127</v>
      </c>
      <c r="CR245" s="100">
        <v>10495</v>
      </c>
      <c r="CS245" s="100">
        <v>13576</v>
      </c>
      <c r="CT245" s="100">
        <v>8784</v>
      </c>
      <c r="CU245" s="100">
        <v>11759</v>
      </c>
      <c r="CV245" s="121">
        <f t="shared" si="2806"/>
        <v>11398.333333333334</v>
      </c>
      <c r="CW245">
        <v>0</v>
      </c>
      <c r="CX245">
        <v>0</v>
      </c>
      <c r="CY245" s="4">
        <v>0</v>
      </c>
      <c r="CZ245" s="4">
        <v>0</v>
      </c>
      <c r="DA245" s="136">
        <f t="shared" si="2807"/>
        <v>0</v>
      </c>
      <c r="DB245" s="4">
        <f t="shared" si="2808"/>
        <v>0</v>
      </c>
      <c r="DC245" s="4">
        <f t="shared" si="2809"/>
        <v>0</v>
      </c>
      <c r="DD245" s="136">
        <f t="shared" si="2810"/>
        <v>0</v>
      </c>
      <c r="DE245" s="31" t="s">
        <v>199</v>
      </c>
      <c r="DF245" s="142">
        <f>$DF$5</f>
        <v>45</v>
      </c>
      <c r="DG245" s="31">
        <v>0</v>
      </c>
      <c r="DH245" s="48">
        <f t="shared" si="2811"/>
        <v>0</v>
      </c>
      <c r="DI245" s="62">
        <v>7505.5349999999999</v>
      </c>
      <c r="DJ245" s="62">
        <v>164219.75099999999</v>
      </c>
      <c r="DK245" s="48">
        <f t="shared" si="2812"/>
        <v>8</v>
      </c>
      <c r="DL245" s="62">
        <v>17127</v>
      </c>
      <c r="DM245" s="62">
        <v>374647.88999999978</v>
      </c>
      <c r="DN245" s="62">
        <v>9056.357</v>
      </c>
      <c r="DO245" s="62">
        <v>198171.823</v>
      </c>
      <c r="DP245" s="48">
        <f t="shared" si="2813"/>
        <v>9</v>
      </c>
      <c r="DQ245" s="62">
        <v>10495</v>
      </c>
      <c r="DR245" s="62">
        <v>229620.1315043256</v>
      </c>
      <c r="DS245" s="62">
        <v>13668.161</v>
      </c>
      <c r="DT245" s="62">
        <v>299117.853</v>
      </c>
      <c r="DU245" s="48">
        <f t="shared" si="2814"/>
        <v>14</v>
      </c>
      <c r="DV245" s="62">
        <v>13577.602999999999</v>
      </c>
      <c r="DW245" s="62">
        <v>297021.86374913913</v>
      </c>
      <c r="DX245" s="62">
        <f t="shared" si="2815"/>
        <v>22064.985000000001</v>
      </c>
      <c r="DY245" s="62">
        <f t="shared" si="2816"/>
        <v>483002.52165000001</v>
      </c>
      <c r="DZ245" s="48">
        <f t="shared" si="2817"/>
        <v>22</v>
      </c>
      <c r="EA245" s="62">
        <f t="shared" si="2818"/>
        <v>22217.955000000002</v>
      </c>
      <c r="EB245" s="62">
        <f t="shared" si="2819"/>
        <v>486351.03495000006</v>
      </c>
      <c r="EC245" s="48">
        <f t="shared" si="2820"/>
        <v>22</v>
      </c>
      <c r="ED245" s="62">
        <f t="shared" si="2821"/>
        <v>22592.174999999999</v>
      </c>
      <c r="EE245" s="62">
        <f t="shared" si="2822"/>
        <v>494542.71074999997</v>
      </c>
      <c r="EF245" s="48">
        <f t="shared" si="2823"/>
        <v>22</v>
      </c>
      <c r="EG245" s="62">
        <f t="shared" si="2824"/>
        <v>22592.174999999999</v>
      </c>
      <c r="EH245" s="62">
        <f t="shared" si="2825"/>
        <v>494542.71074999997</v>
      </c>
      <c r="EI245" s="48">
        <f t="shared" si="2826"/>
        <v>22</v>
      </c>
      <c r="EJ245" s="62">
        <f t="shared" si="2827"/>
        <v>22342.2</v>
      </c>
      <c r="EK245" s="62">
        <f t="shared" si="2828"/>
        <v>489070.75800000003</v>
      </c>
      <c r="EL245" s="48">
        <f t="shared" si="2829"/>
        <v>22</v>
      </c>
      <c r="EM245" s="62">
        <f t="shared" si="2830"/>
        <v>22342.2</v>
      </c>
      <c r="EN245" s="62">
        <f t="shared" si="2831"/>
        <v>489070.75800000003</v>
      </c>
      <c r="EO245" s="48">
        <f t="shared" si="2832"/>
        <v>22</v>
      </c>
      <c r="EP245" s="62">
        <f t="shared" si="2779"/>
        <v>322001.68109999999</v>
      </c>
      <c r="EQ245" s="62">
        <f t="shared" si="2779"/>
        <v>324234.0233</v>
      </c>
      <c r="ER245" s="62">
        <f t="shared" si="2779"/>
        <v>329695.14050000004</v>
      </c>
      <c r="ES245" s="62">
        <f t="shared" si="2780"/>
        <v>329695.14050000004</v>
      </c>
      <c r="ET245" s="62">
        <f t="shared" si="2780"/>
        <v>326047.17200000002</v>
      </c>
      <c r="EU245" s="62">
        <f t="shared" si="2780"/>
        <v>326047.17200000002</v>
      </c>
      <c r="EV245" s="31" t="s">
        <v>192</v>
      </c>
      <c r="EW245" s="103">
        <v>0</v>
      </c>
      <c r="EX245" s="31">
        <f>EZ245</f>
        <v>1040</v>
      </c>
      <c r="EY245" s="31">
        <f>FA245</f>
        <v>1</v>
      </c>
      <c r="EZ245" s="31">
        <v>1040</v>
      </c>
      <c r="FA245" s="31">
        <v>1</v>
      </c>
      <c r="FB245" s="119"/>
      <c r="FC245" s="119"/>
      <c r="FE245" s="137">
        <v>21.88</v>
      </c>
      <c r="FF245" s="137">
        <v>21.89</v>
      </c>
      <c r="FG245" s="137">
        <v>21.89</v>
      </c>
      <c r="FH245" s="106">
        <v>21.89</v>
      </c>
      <c r="FI245" s="107" t="b">
        <f t="shared" si="2833"/>
        <v>1</v>
      </c>
      <c r="FJ245" s="34"/>
      <c r="FK245" s="104">
        <v>0</v>
      </c>
      <c r="FL245" s="104">
        <v>0</v>
      </c>
      <c r="FM245" s="104">
        <v>0</v>
      </c>
      <c r="FN245" s="104">
        <v>0</v>
      </c>
      <c r="FO245" s="104">
        <v>0</v>
      </c>
      <c r="FP245" s="104"/>
      <c r="FQ245" s="104">
        <v>0</v>
      </c>
      <c r="FR245" s="103" t="b">
        <f t="shared" si="2336"/>
        <v>0</v>
      </c>
      <c r="FS245" s="103" t="b">
        <f t="shared" si="2337"/>
        <v>0</v>
      </c>
      <c r="FT245" s="103" t="b">
        <f t="shared" si="2338"/>
        <v>0</v>
      </c>
      <c r="FU245" s="103" t="b">
        <f t="shared" si="2339"/>
        <v>0</v>
      </c>
      <c r="FV245" s="103" t="b">
        <f t="shared" si="2340"/>
        <v>1</v>
      </c>
      <c r="FW245" s="103"/>
      <c r="FX245" s="120" t="b">
        <f t="shared" si="2834"/>
        <v>1</v>
      </c>
      <c r="FY245" s="104" t="s">
        <v>368</v>
      </c>
      <c r="FZ245" s="104" t="b">
        <f t="shared" si="2835"/>
        <v>1</v>
      </c>
      <c r="GA245" s="104">
        <v>0</v>
      </c>
      <c r="GB245" s="104" t="s">
        <v>239</v>
      </c>
      <c r="GD245" s="104" t="s">
        <v>368</v>
      </c>
      <c r="GE245" s="104">
        <v>0</v>
      </c>
      <c r="GF245" s="104" t="e">
        <v>#N/A</v>
      </c>
      <c r="GG245" s="104">
        <v>0</v>
      </c>
      <c r="GH245" s="104" t="b">
        <f t="shared" si="2836"/>
        <v>1</v>
      </c>
      <c r="GI245" s="8" t="b">
        <f t="shared" si="2837"/>
        <v>0</v>
      </c>
      <c r="GJ245" s="31" t="s">
        <v>203</v>
      </c>
    </row>
    <row r="246" spans="1:192" ht="75" x14ac:dyDescent="0.25">
      <c r="A246" s="130">
        <v>2106</v>
      </c>
      <c r="B246" s="130">
        <v>636350</v>
      </c>
      <c r="C246" s="128" t="s">
        <v>491</v>
      </c>
      <c r="D246" s="130"/>
      <c r="E246" s="130" t="s">
        <v>663</v>
      </c>
      <c r="F246" s="109" t="s">
        <v>193</v>
      </c>
      <c r="G246" s="128"/>
      <c r="H246" s="130" t="s">
        <v>188</v>
      </c>
      <c r="I246" s="130" t="s">
        <v>566</v>
      </c>
      <c r="J246" s="130" t="s">
        <v>481</v>
      </c>
      <c r="K246" s="130"/>
      <c r="L246" s="130" t="s">
        <v>478</v>
      </c>
      <c r="M246" s="130"/>
      <c r="N246" s="111">
        <v>1.8099985849091494E-2</v>
      </c>
      <c r="O246" s="111">
        <v>100.01809998584909</v>
      </c>
      <c r="P246" s="111" t="str">
        <f t="shared" si="2783"/>
        <v>в диапазоне</v>
      </c>
      <c r="Q246" s="95">
        <v>25</v>
      </c>
      <c r="R246" s="95">
        <f t="shared" si="2784"/>
        <v>95011</v>
      </c>
      <c r="S246" s="131">
        <v>25</v>
      </c>
      <c r="T246" s="131">
        <v>95011</v>
      </c>
      <c r="U246" s="131">
        <f t="shared" si="2785"/>
        <v>1.5</v>
      </c>
      <c r="V246" s="113">
        <f t="shared" si="2786"/>
        <v>25</v>
      </c>
      <c r="W246" s="113">
        <f t="shared" si="2787"/>
        <v>95011</v>
      </c>
      <c r="X246" s="113">
        <f t="shared" si="2788"/>
        <v>1.5</v>
      </c>
      <c r="Y246" s="132"/>
      <c r="Z246" s="95">
        <v>25</v>
      </c>
      <c r="AA246" s="95">
        <v>0</v>
      </c>
      <c r="AB246" s="95">
        <v>0</v>
      </c>
      <c r="AC246" s="95">
        <v>0</v>
      </c>
      <c r="AD246" s="95">
        <v>0</v>
      </c>
      <c r="AE246" s="95">
        <f t="shared" si="2789"/>
        <v>0</v>
      </c>
      <c r="AF246" s="95">
        <f t="shared" si="2790"/>
        <v>0</v>
      </c>
      <c r="AG246" s="114">
        <v>0</v>
      </c>
      <c r="AH246" s="95">
        <f t="shared" si="2791"/>
        <v>25</v>
      </c>
      <c r="AI246" s="114">
        <f t="shared" si="2792"/>
        <v>95011</v>
      </c>
      <c r="AJ246" s="133">
        <f t="shared" si="2793"/>
        <v>0</v>
      </c>
      <c r="AK246" s="133">
        <f t="shared" si="2838"/>
        <v>0</v>
      </c>
      <c r="AL246" s="133">
        <f t="shared" si="2794"/>
        <v>0</v>
      </c>
      <c r="AM246" s="133">
        <f t="shared" si="2795"/>
        <v>0</v>
      </c>
      <c r="AN246" s="133" t="str">
        <f t="shared" si="2796"/>
        <v>нет оборота</v>
      </c>
      <c r="AO246" s="133" t="str">
        <f t="shared" si="2797"/>
        <v>нет плана</v>
      </c>
      <c r="AP246" s="29" t="s">
        <v>195</v>
      </c>
      <c r="AQ246" s="134" t="s">
        <v>222</v>
      </c>
      <c r="AR246" s="29" t="s">
        <v>195</v>
      </c>
      <c r="AS246" s="134" t="s">
        <v>200</v>
      </c>
      <c r="AT246" s="94" t="s">
        <v>195</v>
      </c>
      <c r="AU246" s="14"/>
      <c r="AV246" s="97" t="str">
        <f t="shared" si="2798"/>
        <v>Нет планов</v>
      </c>
      <c r="AW246" s="117">
        <f t="shared" si="2799"/>
        <v>95011</v>
      </c>
      <c r="AX246" s="14">
        <f>MONTH(BC246)-6</f>
        <v>3</v>
      </c>
      <c r="AY246" s="25">
        <f t="shared" si="2800"/>
        <v>0</v>
      </c>
      <c r="AZ246" s="130" t="s">
        <v>439</v>
      </c>
      <c r="BA246" s="26" t="s">
        <v>196</v>
      </c>
      <c r="BB246" s="26" t="s">
        <v>664</v>
      </c>
      <c r="BC246" s="27">
        <v>45930</v>
      </c>
      <c r="BD246" s="28"/>
      <c r="BE246" s="29">
        <v>0</v>
      </c>
      <c r="BF246" s="32">
        <f t="shared" si="2801"/>
        <v>0</v>
      </c>
      <c r="BG246" s="32">
        <v>0</v>
      </c>
      <c r="BH246" s="32">
        <f t="shared" si="2802"/>
        <v>0</v>
      </c>
      <c r="BI246" s="135">
        <v>0</v>
      </c>
      <c r="BJ246" s="130">
        <v>0</v>
      </c>
      <c r="BK246" s="95">
        <v>0</v>
      </c>
      <c r="BL246" s="95">
        <v>0</v>
      </c>
      <c r="BM246" s="95">
        <v>0</v>
      </c>
      <c r="BN246" s="95">
        <v>0</v>
      </c>
      <c r="BO246" s="95">
        <v>0</v>
      </c>
      <c r="BP246" s="95">
        <v>0</v>
      </c>
      <c r="BQ246" s="133">
        <f t="shared" si="2803"/>
        <v>0</v>
      </c>
      <c r="BR246" s="95">
        <f t="shared" si="2804"/>
        <v>25</v>
      </c>
      <c r="BS246" s="133">
        <f t="shared" si="2839"/>
        <v>25</v>
      </c>
      <c r="BT246" s="133">
        <f t="shared" si="2839"/>
        <v>25</v>
      </c>
      <c r="BU246" s="133">
        <f t="shared" si="2839"/>
        <v>25</v>
      </c>
      <c r="BV246" s="133">
        <f t="shared" si="2839"/>
        <v>25</v>
      </c>
      <c r="BW246" s="133">
        <f t="shared" si="2839"/>
        <v>25</v>
      </c>
      <c r="BX246" s="133">
        <f t="shared" si="2840"/>
        <v>25</v>
      </c>
      <c r="BY246" s="133">
        <f t="shared" si="2840"/>
        <v>25</v>
      </c>
      <c r="BZ246" s="133">
        <f t="shared" si="2840"/>
        <v>25</v>
      </c>
      <c r="CA246" s="133">
        <f t="shared" si="2840"/>
        <v>25</v>
      </c>
      <c r="CB246" s="133">
        <f t="shared" si="2840"/>
        <v>25</v>
      </c>
      <c r="CC246" s="133">
        <f t="shared" si="2840"/>
        <v>25</v>
      </c>
      <c r="CD246" s="133">
        <f t="shared" si="2840"/>
        <v>25</v>
      </c>
      <c r="CE246" s="133">
        <f t="shared" si="2840"/>
        <v>25</v>
      </c>
      <c r="CF246" s="133">
        <f t="shared" si="2840"/>
        <v>25</v>
      </c>
      <c r="CG246" s="133">
        <f t="shared" si="2840"/>
        <v>25</v>
      </c>
      <c r="CH246" s="133">
        <f t="shared" si="2840"/>
        <v>25</v>
      </c>
      <c r="CI246" s="133">
        <f t="shared" si="2840"/>
        <v>25</v>
      </c>
      <c r="CJ246" s="133">
        <f t="shared" si="2840"/>
        <v>25</v>
      </c>
      <c r="CK246" s="133">
        <f t="shared" si="2840"/>
        <v>25</v>
      </c>
      <c r="CL246" s="133">
        <f t="shared" si="2840"/>
        <v>25</v>
      </c>
      <c r="CM246" s="133">
        <f t="shared" si="2840"/>
        <v>25</v>
      </c>
      <c r="CN246" s="133">
        <f t="shared" si="2840"/>
        <v>25</v>
      </c>
      <c r="CO246" s="133">
        <f t="shared" si="2840"/>
        <v>25</v>
      </c>
      <c r="CP246" s="100">
        <v>0</v>
      </c>
      <c r="CQ246" s="100">
        <v>0</v>
      </c>
      <c r="CR246" s="100">
        <v>0</v>
      </c>
      <c r="CS246" s="100">
        <v>0</v>
      </c>
      <c r="CT246" s="100">
        <v>0</v>
      </c>
      <c r="CU246" s="100">
        <v>0</v>
      </c>
      <c r="CV246" s="121">
        <f t="shared" si="2806"/>
        <v>0</v>
      </c>
      <c r="CW246">
        <v>0</v>
      </c>
      <c r="CX246">
        <v>7</v>
      </c>
      <c r="CY246" s="4">
        <v>0</v>
      </c>
      <c r="CZ246" s="4">
        <v>0</v>
      </c>
      <c r="DA246" s="136">
        <f t="shared" si="2807"/>
        <v>0</v>
      </c>
      <c r="DB246" s="4">
        <f t="shared" si="2808"/>
        <v>0</v>
      </c>
      <c r="DC246" s="4">
        <f t="shared" si="2809"/>
        <v>0</v>
      </c>
      <c r="DD246" s="136">
        <f t="shared" si="2810"/>
        <v>0</v>
      </c>
      <c r="DE246" s="31">
        <v>0</v>
      </c>
      <c r="DF246" s="31">
        <v>30</v>
      </c>
      <c r="DG246" s="31">
        <v>0</v>
      </c>
      <c r="DH246" s="48">
        <f t="shared" si="2811"/>
        <v>0</v>
      </c>
      <c r="DI246" s="62">
        <v>25</v>
      </c>
      <c r="DJ246" s="62">
        <v>95010.93</v>
      </c>
      <c r="DK246" s="48">
        <f t="shared" si="2812"/>
        <v>1.5</v>
      </c>
      <c r="DL246" s="62">
        <v>0</v>
      </c>
      <c r="DM246" s="62">
        <v>0</v>
      </c>
      <c r="DN246" s="62">
        <v>25</v>
      </c>
      <c r="DO246" s="62">
        <v>95010.93</v>
      </c>
      <c r="DP246" s="48">
        <f t="shared" si="2813"/>
        <v>1.5</v>
      </c>
      <c r="DQ246" s="62">
        <v>0</v>
      </c>
      <c r="DR246" s="62">
        <v>0</v>
      </c>
      <c r="DS246" s="62">
        <v>25</v>
      </c>
      <c r="DT246" s="62">
        <v>95010.93</v>
      </c>
      <c r="DU246" s="48">
        <f t="shared" si="2814"/>
        <v>1.5</v>
      </c>
      <c r="DV246" s="62">
        <v>0</v>
      </c>
      <c r="DW246" s="62">
        <v>0</v>
      </c>
      <c r="DX246" s="62">
        <f t="shared" si="2815"/>
        <v>0</v>
      </c>
      <c r="DY246" s="62">
        <f t="shared" si="2816"/>
        <v>0</v>
      </c>
      <c r="DZ246" s="48">
        <f t="shared" si="2817"/>
        <v>0</v>
      </c>
      <c r="EA246" s="62">
        <f t="shared" si="2818"/>
        <v>0</v>
      </c>
      <c r="EB246" s="62">
        <f t="shared" si="2819"/>
        <v>0</v>
      </c>
      <c r="EC246" s="48">
        <f t="shared" si="2820"/>
        <v>0</v>
      </c>
      <c r="ED246" s="62">
        <f t="shared" si="2821"/>
        <v>0</v>
      </c>
      <c r="EE246" s="62">
        <f t="shared" si="2822"/>
        <v>0</v>
      </c>
      <c r="EF246" s="48">
        <f t="shared" si="2823"/>
        <v>0</v>
      </c>
      <c r="EG246" s="62">
        <f t="shared" si="2824"/>
        <v>0</v>
      </c>
      <c r="EH246" s="62">
        <f t="shared" si="2825"/>
        <v>0</v>
      </c>
      <c r="EI246" s="48">
        <f t="shared" si="2826"/>
        <v>0</v>
      </c>
      <c r="EJ246" s="62">
        <f t="shared" si="2827"/>
        <v>0</v>
      </c>
      <c r="EK246" s="62">
        <f t="shared" si="2828"/>
        <v>0</v>
      </c>
      <c r="EL246" s="48">
        <f t="shared" si="2829"/>
        <v>0</v>
      </c>
      <c r="EM246" s="62">
        <f t="shared" si="2830"/>
        <v>0</v>
      </c>
      <c r="EN246" s="62">
        <f t="shared" si="2831"/>
        <v>0</v>
      </c>
      <c r="EO246" s="48">
        <f t="shared" si="2832"/>
        <v>0</v>
      </c>
      <c r="EP246" s="62">
        <f t="shared" ref="EP246:EU252" si="2841">BK246*$FH246</f>
        <v>0</v>
      </c>
      <c r="EQ246" s="62">
        <f t="shared" si="2841"/>
        <v>0</v>
      </c>
      <c r="ER246" s="62">
        <f t="shared" si="2841"/>
        <v>0</v>
      </c>
      <c r="ES246" s="62">
        <f t="shared" si="2841"/>
        <v>0</v>
      </c>
      <c r="ET246" s="62">
        <f t="shared" si="2841"/>
        <v>0</v>
      </c>
      <c r="EU246" s="62">
        <f t="shared" si="2841"/>
        <v>0</v>
      </c>
      <c r="EV246" s="31" t="s">
        <v>192</v>
      </c>
      <c r="EW246" s="103">
        <v>0</v>
      </c>
      <c r="EX246" s="31">
        <f>EZ246</f>
        <v>1000</v>
      </c>
      <c r="EY246" s="31">
        <f>FA246</f>
        <v>1.5</v>
      </c>
      <c r="EZ246" s="31">
        <v>1000</v>
      </c>
      <c r="FA246" s="31">
        <v>1.5</v>
      </c>
      <c r="FB246" s="119"/>
      <c r="FC246" s="119"/>
      <c r="FE246" s="137">
        <v>3800.44</v>
      </c>
      <c r="FF246" s="137">
        <v>3800.44</v>
      </c>
      <c r="FG246" s="137">
        <v>3800.44</v>
      </c>
      <c r="FH246" s="106">
        <v>3800.44</v>
      </c>
      <c r="FI246" s="107" t="b">
        <f t="shared" si="2833"/>
        <v>1</v>
      </c>
      <c r="FJ246" s="34"/>
      <c r="FK246" s="104" t="s">
        <v>196</v>
      </c>
      <c r="FL246" s="104" t="s">
        <v>664</v>
      </c>
      <c r="FM246" s="104">
        <v>45930</v>
      </c>
      <c r="FN246" s="104">
        <v>0</v>
      </c>
      <c r="FO246" s="104">
        <v>0</v>
      </c>
      <c r="FP246" s="104"/>
      <c r="FQ246" s="104">
        <v>0</v>
      </c>
      <c r="FR246" s="103" t="b">
        <f t="shared" si="2336"/>
        <v>1</v>
      </c>
      <c r="FS246" s="103" t="b">
        <f t="shared" si="2337"/>
        <v>1</v>
      </c>
      <c r="FT246" s="103" t="b">
        <f t="shared" si="2338"/>
        <v>1</v>
      </c>
      <c r="FU246" s="103" t="b">
        <f t="shared" si="2339"/>
        <v>0</v>
      </c>
      <c r="FV246" s="103" t="b">
        <f t="shared" si="2340"/>
        <v>1</v>
      </c>
      <c r="FW246" s="103"/>
      <c r="FX246" s="120" t="b">
        <f t="shared" si="2834"/>
        <v>1</v>
      </c>
      <c r="FY246" s="104" t="s">
        <v>485</v>
      </c>
      <c r="FZ246" s="104" t="b">
        <f t="shared" si="2835"/>
        <v>0</v>
      </c>
      <c r="GA246" s="104">
        <v>0</v>
      </c>
      <c r="GB246" s="104" t="s">
        <v>193</v>
      </c>
      <c r="GD246" s="104" t="s">
        <v>491</v>
      </c>
      <c r="GE246" s="104">
        <v>0</v>
      </c>
      <c r="GF246" s="104" t="e">
        <v>#N/A</v>
      </c>
      <c r="GG246" s="104">
        <v>0</v>
      </c>
      <c r="GH246" s="104" t="b">
        <f t="shared" si="2836"/>
        <v>1</v>
      </c>
      <c r="GI246" s="8" t="b">
        <f t="shared" si="2837"/>
        <v>0</v>
      </c>
      <c r="GJ246" s="31" t="s">
        <v>203</v>
      </c>
    </row>
    <row r="247" spans="1:192" ht="30" hidden="1" x14ac:dyDescent="0.25">
      <c r="A247" s="138">
        <v>131582</v>
      </c>
      <c r="B247" s="138">
        <v>46209</v>
      </c>
      <c r="C247" s="128" t="s">
        <v>368</v>
      </c>
      <c r="D247" s="130"/>
      <c r="E247" s="138" t="s">
        <v>665</v>
      </c>
      <c r="F247" s="124">
        <v>0</v>
      </c>
      <c r="G247" s="128"/>
      <c r="H247" s="138" t="s">
        <v>227</v>
      </c>
      <c r="I247" s="130">
        <v>0</v>
      </c>
      <c r="J247" s="138" t="s">
        <v>511</v>
      </c>
      <c r="K247" s="138"/>
      <c r="L247" s="130">
        <v>0</v>
      </c>
      <c r="M247" s="138"/>
      <c r="N247" s="125">
        <v>0</v>
      </c>
      <c r="O247" s="125">
        <v>0</v>
      </c>
      <c r="P247" s="125" t="str">
        <f t="shared" si="2783"/>
        <v>нет минмакс</v>
      </c>
      <c r="Q247" s="95">
        <v>754.65100002288818</v>
      </c>
      <c r="R247" s="95">
        <f t="shared" si="2784"/>
        <v>110314.8831833458</v>
      </c>
      <c r="S247" s="114">
        <v>649</v>
      </c>
      <c r="T247" s="114">
        <v>95461.41</v>
      </c>
      <c r="U247" s="131">
        <f t="shared" si="2785"/>
        <v>0</v>
      </c>
      <c r="V247" s="115">
        <f t="shared" si="2786"/>
        <v>173.31300354003906</v>
      </c>
      <c r="W247" s="115">
        <f t="shared" si="2787"/>
        <v>25334.894857482912</v>
      </c>
      <c r="X247" s="115">
        <f t="shared" si="2788"/>
        <v>0</v>
      </c>
      <c r="Y247" s="132"/>
      <c r="Z247" s="95">
        <v>173.31300354003906</v>
      </c>
      <c r="AA247" s="115">
        <v>0</v>
      </c>
      <c r="AB247" s="115">
        <v>0</v>
      </c>
      <c r="AC247" s="95">
        <v>0</v>
      </c>
      <c r="AD247" s="95">
        <v>0</v>
      </c>
      <c r="AE247" s="95">
        <f t="shared" si="2789"/>
        <v>0</v>
      </c>
      <c r="AF247" s="95">
        <f t="shared" si="2790"/>
        <v>0</v>
      </c>
      <c r="AG247" s="114">
        <v>0</v>
      </c>
      <c r="AH247" s="95">
        <f t="shared" si="2791"/>
        <v>173.31300354003906</v>
      </c>
      <c r="AI247" s="114">
        <f t="shared" si="2792"/>
        <v>25334.894857482912</v>
      </c>
      <c r="AJ247" s="114">
        <f t="shared" si="2793"/>
        <v>25</v>
      </c>
      <c r="AK247" s="114">
        <f t="shared" si="2838"/>
        <v>1006</v>
      </c>
      <c r="AL247" s="114">
        <f t="shared" si="2794"/>
        <v>2205</v>
      </c>
      <c r="AM247" s="114">
        <f t="shared" si="2795"/>
        <v>0</v>
      </c>
      <c r="AN247" s="133" t="str">
        <f t="shared" si="2796"/>
        <v>нет оборота</v>
      </c>
      <c r="AO247" s="133" t="str">
        <f t="shared" si="2797"/>
        <v>нет плана</v>
      </c>
      <c r="AP247" s="139" t="s">
        <v>195</v>
      </c>
      <c r="AQ247" s="134" t="s">
        <v>200</v>
      </c>
      <c r="AR247" s="138" t="s">
        <v>185</v>
      </c>
      <c r="AS247" s="134" t="s">
        <v>200</v>
      </c>
      <c r="AT247" s="115" t="s">
        <v>195</v>
      </c>
      <c r="AU247" s="138"/>
      <c r="AV247" s="97" t="str">
        <f t="shared" si="2798"/>
        <v>Нет планов</v>
      </c>
      <c r="AW247" s="126">
        <f t="shared" si="2799"/>
        <v>25334.894857482912</v>
      </c>
      <c r="AX247" s="138"/>
      <c r="AY247" s="115">
        <f t="shared" si="2800"/>
        <v>0</v>
      </c>
      <c r="AZ247" s="130" t="s">
        <v>439</v>
      </c>
      <c r="BA247" s="26" t="s">
        <v>196</v>
      </c>
      <c r="BB247" s="26" t="s">
        <v>606</v>
      </c>
      <c r="BC247" s="27" t="s">
        <v>187</v>
      </c>
      <c r="BD247" s="139" t="s">
        <v>187</v>
      </c>
      <c r="BE247" s="29">
        <v>0</v>
      </c>
      <c r="BF247" s="32">
        <f t="shared" si="2801"/>
        <v>0</v>
      </c>
      <c r="BG247" s="32">
        <v>0</v>
      </c>
      <c r="BH247" s="32">
        <f t="shared" si="2802"/>
        <v>0</v>
      </c>
      <c r="BI247" s="99">
        <v>0</v>
      </c>
      <c r="BJ247" s="130" t="s">
        <v>187</v>
      </c>
      <c r="BK247" s="95">
        <v>0</v>
      </c>
      <c r="BL247" s="95">
        <v>0</v>
      </c>
      <c r="BM247" s="95">
        <v>0</v>
      </c>
      <c r="BN247" s="95">
        <v>0</v>
      </c>
      <c r="BO247" s="95">
        <v>0</v>
      </c>
      <c r="BP247" s="95">
        <v>0</v>
      </c>
      <c r="BQ247" s="133">
        <f t="shared" si="2803"/>
        <v>0</v>
      </c>
      <c r="BR247" s="95">
        <f t="shared" si="2804"/>
        <v>173.31300354003906</v>
      </c>
      <c r="BS247" s="133">
        <f t="shared" si="2839"/>
        <v>173.31300354003906</v>
      </c>
      <c r="BT247" s="133">
        <f t="shared" si="2839"/>
        <v>173.31300354003906</v>
      </c>
      <c r="BU247" s="133">
        <f t="shared" si="2839"/>
        <v>173.31300354003906</v>
      </c>
      <c r="BV247" s="133">
        <f t="shared" si="2839"/>
        <v>173.31300354003906</v>
      </c>
      <c r="BW247" s="133">
        <f t="shared" si="2839"/>
        <v>173.31300354003906</v>
      </c>
      <c r="BX247" s="133">
        <f t="shared" si="2840"/>
        <v>173.31300354003906</v>
      </c>
      <c r="BY247" s="133">
        <f t="shared" si="2840"/>
        <v>173.31300354003906</v>
      </c>
      <c r="BZ247" s="133">
        <f t="shared" si="2840"/>
        <v>173.31300354003906</v>
      </c>
      <c r="CA247" s="133">
        <f t="shared" si="2840"/>
        <v>173.31300354003906</v>
      </c>
      <c r="CB247" s="133">
        <f t="shared" si="2840"/>
        <v>173.31300354003906</v>
      </c>
      <c r="CC247" s="133">
        <f t="shared" si="2840"/>
        <v>173.31300354003906</v>
      </c>
      <c r="CD247" s="133">
        <f t="shared" si="2840"/>
        <v>173.31300354003906</v>
      </c>
      <c r="CE247" s="133">
        <f t="shared" si="2840"/>
        <v>173.31300354003906</v>
      </c>
      <c r="CF247" s="133">
        <f t="shared" si="2840"/>
        <v>173.31300354003906</v>
      </c>
      <c r="CG247" s="133">
        <f t="shared" si="2840"/>
        <v>173.31300354003906</v>
      </c>
      <c r="CH247" s="133">
        <f t="shared" si="2840"/>
        <v>173.31300354003906</v>
      </c>
      <c r="CI247" s="133">
        <f t="shared" si="2840"/>
        <v>173.31300354003906</v>
      </c>
      <c r="CJ247" s="133">
        <f t="shared" si="2840"/>
        <v>173.31300354003906</v>
      </c>
      <c r="CK247" s="133">
        <f t="shared" si="2840"/>
        <v>173.31300354003906</v>
      </c>
      <c r="CL247" s="133">
        <f t="shared" si="2840"/>
        <v>173.31300354003906</v>
      </c>
      <c r="CM247" s="133">
        <f t="shared" si="2840"/>
        <v>173.31300354003906</v>
      </c>
      <c r="CN247" s="133">
        <f t="shared" si="2840"/>
        <v>173.31300354003906</v>
      </c>
      <c r="CO247" s="133">
        <f t="shared" si="2840"/>
        <v>173.31300354003906</v>
      </c>
      <c r="CP247" s="100">
        <v>180</v>
      </c>
      <c r="CQ247" s="100">
        <v>56</v>
      </c>
      <c r="CR247" s="100">
        <v>963</v>
      </c>
      <c r="CS247" s="100">
        <v>332</v>
      </c>
      <c r="CT247" s="100">
        <v>649</v>
      </c>
      <c r="CU247" s="100">
        <v>25</v>
      </c>
      <c r="CV247" s="121">
        <f t="shared" si="2806"/>
        <v>367.5</v>
      </c>
      <c r="CW247" t="s">
        <v>187</v>
      </c>
      <c r="CX247" t="s">
        <v>187</v>
      </c>
      <c r="CY247" s="4">
        <v>0</v>
      </c>
      <c r="CZ247" s="4">
        <v>0</v>
      </c>
      <c r="DA247" s="136">
        <f t="shared" si="2807"/>
        <v>0</v>
      </c>
      <c r="DB247" s="4">
        <f t="shared" si="2808"/>
        <v>0</v>
      </c>
      <c r="DC247" s="4">
        <f t="shared" si="2809"/>
        <v>0</v>
      </c>
      <c r="DD247" s="136">
        <f t="shared" si="2810"/>
        <v>0</v>
      </c>
      <c r="DE247" s="31">
        <v>0</v>
      </c>
      <c r="DG247" s="31">
        <v>0</v>
      </c>
      <c r="DH247" s="48">
        <f t="shared" si="2811"/>
        <v>0</v>
      </c>
      <c r="DI247" s="62">
        <v>985.40899999999999</v>
      </c>
      <c r="DJ247" s="62">
        <v>143446.66800000001</v>
      </c>
      <c r="DK247" s="48">
        <f t="shared" si="2812"/>
        <v>0</v>
      </c>
      <c r="DL247" s="62">
        <v>55.936</v>
      </c>
      <c r="DM247" s="62">
        <v>8142.6418730266005</v>
      </c>
      <c r="DN247" s="62">
        <v>781.06299999999999</v>
      </c>
      <c r="DO247" s="62">
        <v>114731.41399999999</v>
      </c>
      <c r="DP247" s="48">
        <f t="shared" si="2813"/>
        <v>0</v>
      </c>
      <c r="DQ247" s="62">
        <v>963</v>
      </c>
      <c r="DR247" s="62">
        <v>140184.57</v>
      </c>
      <c r="DS247" s="62">
        <v>745.42499999999995</v>
      </c>
      <c r="DT247" s="62">
        <v>109646.31</v>
      </c>
      <c r="DU247" s="48">
        <f t="shared" si="2814"/>
        <v>0</v>
      </c>
      <c r="DV247" s="62">
        <v>332.12900000000002</v>
      </c>
      <c r="DW247" s="62">
        <v>48853.662105441792</v>
      </c>
      <c r="DX247" s="62">
        <f t="shared" si="2815"/>
        <v>0</v>
      </c>
      <c r="DY247" s="62">
        <f t="shared" si="2816"/>
        <v>0</v>
      </c>
      <c r="DZ247" s="48">
        <f t="shared" si="2817"/>
        <v>0</v>
      </c>
      <c r="EA247" s="62">
        <f t="shared" si="2818"/>
        <v>0</v>
      </c>
      <c r="EB247" s="62">
        <f t="shared" si="2819"/>
        <v>0</v>
      </c>
      <c r="EC247" s="48">
        <f t="shared" si="2820"/>
        <v>0</v>
      </c>
      <c r="ED247" s="62">
        <f t="shared" si="2821"/>
        <v>0</v>
      </c>
      <c r="EE247" s="62">
        <f t="shared" si="2822"/>
        <v>0</v>
      </c>
      <c r="EF247" s="48">
        <f t="shared" si="2823"/>
        <v>0</v>
      </c>
      <c r="EG247" s="62">
        <f t="shared" si="2824"/>
        <v>0</v>
      </c>
      <c r="EH247" s="62">
        <f t="shared" si="2825"/>
        <v>0</v>
      </c>
      <c r="EI247" s="48">
        <f t="shared" si="2826"/>
        <v>0</v>
      </c>
      <c r="EJ247" s="62">
        <f t="shared" si="2827"/>
        <v>0</v>
      </c>
      <c r="EK247" s="62">
        <f t="shared" si="2828"/>
        <v>0</v>
      </c>
      <c r="EL247" s="48">
        <f t="shared" si="2829"/>
        <v>0</v>
      </c>
      <c r="EM247" s="62">
        <f t="shared" si="2830"/>
        <v>0</v>
      </c>
      <c r="EN247" s="62">
        <f t="shared" si="2831"/>
        <v>0</v>
      </c>
      <c r="EO247" s="48">
        <f t="shared" si="2832"/>
        <v>0</v>
      </c>
      <c r="EP247" s="62">
        <f t="shared" si="2841"/>
        <v>0</v>
      </c>
      <c r="EQ247" s="62">
        <f t="shared" si="2841"/>
        <v>0</v>
      </c>
      <c r="ER247" s="62">
        <f t="shared" si="2841"/>
        <v>0</v>
      </c>
      <c r="ES247" s="62">
        <f t="shared" si="2841"/>
        <v>0</v>
      </c>
      <c r="ET247" s="62">
        <f t="shared" si="2841"/>
        <v>0</v>
      </c>
      <c r="EU247" s="62">
        <f t="shared" si="2841"/>
        <v>0</v>
      </c>
      <c r="EV247" t="s">
        <v>192</v>
      </c>
      <c r="EW247" s="103">
        <v>0</v>
      </c>
      <c r="EX247" s="31" t="s">
        <v>187</v>
      </c>
      <c r="EY247" s="31" t="e">
        <v>#REF!</v>
      </c>
      <c r="FA247" s="31"/>
      <c r="FB247" s="119"/>
      <c r="FC247" s="119"/>
      <c r="FE247" s="137">
        <v>146.34</v>
      </c>
      <c r="FF247" s="137">
        <v>147.09</v>
      </c>
      <c r="FG247" s="137">
        <v>147.13999999999999</v>
      </c>
      <c r="FH247" s="106">
        <v>146.18</v>
      </c>
      <c r="FI247" s="107" t="b">
        <f t="shared" si="2833"/>
        <v>1</v>
      </c>
      <c r="FJ247" s="34"/>
      <c r="FK247" s="104" t="s">
        <v>196</v>
      </c>
      <c r="FL247" s="104" t="s">
        <v>606</v>
      </c>
      <c r="FM247" s="104" t="s">
        <v>187</v>
      </c>
      <c r="FN247" s="104" t="s">
        <v>187</v>
      </c>
      <c r="FO247" s="104">
        <v>0</v>
      </c>
      <c r="FP247" s="104"/>
      <c r="FQ247" s="104">
        <v>0</v>
      </c>
      <c r="FR247" s="120" t="b">
        <f t="shared" si="2336"/>
        <v>1</v>
      </c>
      <c r="FS247" s="120" t="b">
        <f t="shared" si="2337"/>
        <v>1</v>
      </c>
      <c r="FT247" s="120" t="b">
        <f t="shared" si="2338"/>
        <v>1</v>
      </c>
      <c r="FU247" s="120" t="b">
        <f t="shared" si="2339"/>
        <v>1</v>
      </c>
      <c r="FV247" s="120" t="b">
        <f t="shared" si="2340"/>
        <v>1</v>
      </c>
      <c r="FW247" s="120"/>
      <c r="FX247" s="120" t="b">
        <f t="shared" si="2834"/>
        <v>1</v>
      </c>
      <c r="FY247" s="104" t="s">
        <v>368</v>
      </c>
      <c r="FZ247" s="104" t="b">
        <f t="shared" si="2835"/>
        <v>1</v>
      </c>
      <c r="GA247" s="120">
        <v>0</v>
      </c>
      <c r="GB247" s="120">
        <v>0</v>
      </c>
      <c r="GC247" s="8"/>
      <c r="GD247" s="104" t="s">
        <v>368</v>
      </c>
      <c r="GE247" s="104">
        <v>0</v>
      </c>
      <c r="GF247" s="104" t="e">
        <v>#N/A</v>
      </c>
      <c r="GG247" s="104">
        <v>0</v>
      </c>
      <c r="GH247" s="120" t="b">
        <f t="shared" si="2836"/>
        <v>1</v>
      </c>
      <c r="GI247" s="8" t="b">
        <f t="shared" si="2837"/>
        <v>0</v>
      </c>
      <c r="GJ247" s="31" t="s">
        <v>203</v>
      </c>
    </row>
    <row r="248" spans="1:192" ht="30" hidden="1" x14ac:dyDescent="0.25">
      <c r="A248" s="138">
        <v>127436</v>
      </c>
      <c r="B248" s="138">
        <v>127436</v>
      </c>
      <c r="C248" s="128" t="s">
        <v>368</v>
      </c>
      <c r="D248" s="130"/>
      <c r="E248" s="138" t="s">
        <v>666</v>
      </c>
      <c r="F248" s="124">
        <v>0</v>
      </c>
      <c r="G248" s="128"/>
      <c r="H248" s="138" t="s">
        <v>227</v>
      </c>
      <c r="I248" s="130" t="s">
        <v>538</v>
      </c>
      <c r="J248" s="138" t="s">
        <v>511</v>
      </c>
      <c r="K248" s="138"/>
      <c r="L248" s="130">
        <v>0</v>
      </c>
      <c r="M248" s="138"/>
      <c r="N248" s="125">
        <v>0</v>
      </c>
      <c r="O248" s="125">
        <v>0</v>
      </c>
      <c r="P248" s="125" t="str">
        <f t="shared" si="2783"/>
        <v>нет минмакс</v>
      </c>
      <c r="Q248" s="95">
        <v>300.65798950195313</v>
      </c>
      <c r="R248" s="95">
        <f t="shared" si="2784"/>
        <v>39434.301903076172</v>
      </c>
      <c r="S248" s="114">
        <v>636</v>
      </c>
      <c r="T248" s="114">
        <v>95368.2</v>
      </c>
      <c r="U248" s="131">
        <f t="shared" si="2785"/>
        <v>0</v>
      </c>
      <c r="V248" s="115">
        <f t="shared" si="2786"/>
        <v>683.79501342773438</v>
      </c>
      <c r="W248" s="115">
        <f t="shared" si="2787"/>
        <v>89686.553961181635</v>
      </c>
      <c r="X248" s="115">
        <f t="shared" si="2788"/>
        <v>0</v>
      </c>
      <c r="Y248" s="132"/>
      <c r="Z248" s="95">
        <v>683.79501342773438</v>
      </c>
      <c r="AA248" s="115">
        <v>0</v>
      </c>
      <c r="AB248" s="115">
        <v>0</v>
      </c>
      <c r="AC248" s="95">
        <v>0</v>
      </c>
      <c r="AD248" s="95">
        <v>0</v>
      </c>
      <c r="AE248" s="95">
        <f t="shared" si="2789"/>
        <v>0</v>
      </c>
      <c r="AF248" s="95">
        <f t="shared" si="2790"/>
        <v>0</v>
      </c>
      <c r="AG248" s="114">
        <v>0</v>
      </c>
      <c r="AH248" s="95">
        <f t="shared" si="2791"/>
        <v>683.79501342773438</v>
      </c>
      <c r="AI248" s="114">
        <f t="shared" si="2792"/>
        <v>89686.553961181635</v>
      </c>
      <c r="AJ248" s="114">
        <f t="shared" si="2793"/>
        <v>730</v>
      </c>
      <c r="AK248" s="114">
        <f t="shared" si="2838"/>
        <v>2020</v>
      </c>
      <c r="AL248" s="114">
        <f t="shared" si="2794"/>
        <v>2876</v>
      </c>
      <c r="AM248" s="114">
        <f t="shared" si="2795"/>
        <v>0</v>
      </c>
      <c r="AN248" s="133" t="str">
        <f t="shared" si="2796"/>
        <v>нет оборота</v>
      </c>
      <c r="AO248" s="133" t="str">
        <f t="shared" si="2797"/>
        <v>нет плана</v>
      </c>
      <c r="AP248" s="29" t="s">
        <v>185</v>
      </c>
      <c r="AQ248" s="134" t="s">
        <v>200</v>
      </c>
      <c r="AR248" s="115" t="s">
        <v>195</v>
      </c>
      <c r="AS248" s="134" t="s">
        <v>200</v>
      </c>
      <c r="AT248" s="115" t="s">
        <v>195</v>
      </c>
      <c r="AU248" s="138"/>
      <c r="AV248" s="97" t="str">
        <f t="shared" si="2798"/>
        <v>Нет планов</v>
      </c>
      <c r="AW248" s="126">
        <f t="shared" si="2799"/>
        <v>89686.553961181635</v>
      </c>
      <c r="AX248" s="138"/>
      <c r="AY248" s="115">
        <f t="shared" si="2800"/>
        <v>0</v>
      </c>
      <c r="AZ248" s="130" t="s">
        <v>439</v>
      </c>
      <c r="BA248" s="129" t="s">
        <v>196</v>
      </c>
      <c r="BB248" s="26" t="s">
        <v>606</v>
      </c>
      <c r="BC248" s="140" t="s">
        <v>187</v>
      </c>
      <c r="BD248" s="139" t="s">
        <v>187</v>
      </c>
      <c r="BE248" s="29">
        <v>0</v>
      </c>
      <c r="BF248" s="32">
        <f t="shared" si="2801"/>
        <v>0</v>
      </c>
      <c r="BG248" s="32">
        <v>0</v>
      </c>
      <c r="BH248" s="32">
        <f t="shared" si="2802"/>
        <v>0</v>
      </c>
      <c r="BI248" s="99">
        <v>0</v>
      </c>
      <c r="BJ248" s="130" t="s">
        <v>187</v>
      </c>
      <c r="BK248" s="95">
        <v>0</v>
      </c>
      <c r="BL248" s="95">
        <v>0</v>
      </c>
      <c r="BM248" s="95">
        <v>0</v>
      </c>
      <c r="BN248" s="95">
        <v>0</v>
      </c>
      <c r="BO248" s="95">
        <v>0</v>
      </c>
      <c r="BP248" s="95">
        <v>0</v>
      </c>
      <c r="BQ248" s="133">
        <f t="shared" si="2803"/>
        <v>0</v>
      </c>
      <c r="BR248" s="95">
        <f t="shared" si="2804"/>
        <v>683.79501342773438</v>
      </c>
      <c r="BS248" s="133">
        <f t="shared" si="2839"/>
        <v>683.79501342773438</v>
      </c>
      <c r="BT248" s="133">
        <f t="shared" si="2839"/>
        <v>683.79501342773438</v>
      </c>
      <c r="BU248" s="133">
        <f t="shared" si="2839"/>
        <v>683.79501342773438</v>
      </c>
      <c r="BV248" s="133">
        <f t="shared" si="2839"/>
        <v>683.79501342773438</v>
      </c>
      <c r="BW248" s="133">
        <f t="shared" si="2839"/>
        <v>683.79501342773438</v>
      </c>
      <c r="BX248" s="133">
        <f t="shared" si="2840"/>
        <v>683.79501342773438</v>
      </c>
      <c r="BY248" s="133">
        <f t="shared" si="2840"/>
        <v>683.79501342773438</v>
      </c>
      <c r="BZ248" s="133">
        <f t="shared" si="2840"/>
        <v>683.79501342773438</v>
      </c>
      <c r="CA248" s="133">
        <f t="shared" si="2840"/>
        <v>683.79501342773438</v>
      </c>
      <c r="CB248" s="133">
        <f t="shared" si="2840"/>
        <v>683.79501342773438</v>
      </c>
      <c r="CC248" s="133">
        <f t="shared" si="2840"/>
        <v>683.79501342773438</v>
      </c>
      <c r="CD248" s="133">
        <f t="shared" si="2840"/>
        <v>683.79501342773438</v>
      </c>
      <c r="CE248" s="133">
        <f t="shared" si="2840"/>
        <v>683.79501342773438</v>
      </c>
      <c r="CF248" s="133">
        <f t="shared" si="2840"/>
        <v>683.79501342773438</v>
      </c>
      <c r="CG248" s="133">
        <f t="shared" si="2840"/>
        <v>683.79501342773438</v>
      </c>
      <c r="CH248" s="133">
        <f t="shared" si="2840"/>
        <v>683.79501342773438</v>
      </c>
      <c r="CI248" s="133">
        <f t="shared" si="2840"/>
        <v>683.79501342773438</v>
      </c>
      <c r="CJ248" s="133">
        <f t="shared" si="2840"/>
        <v>683.79501342773438</v>
      </c>
      <c r="CK248" s="133">
        <f t="shared" si="2840"/>
        <v>683.79501342773438</v>
      </c>
      <c r="CL248" s="133">
        <f t="shared" si="2840"/>
        <v>683.79501342773438</v>
      </c>
      <c r="CM248" s="133">
        <f t="shared" si="2840"/>
        <v>683.79501342773438</v>
      </c>
      <c r="CN248" s="133">
        <f t="shared" si="2840"/>
        <v>683.79501342773438</v>
      </c>
      <c r="CO248" s="133">
        <f t="shared" si="2840"/>
        <v>683.79501342773438</v>
      </c>
      <c r="CP248" s="100">
        <v>0</v>
      </c>
      <c r="CQ248" s="100">
        <v>0</v>
      </c>
      <c r="CR248" s="100">
        <v>856</v>
      </c>
      <c r="CS248" s="100">
        <v>654</v>
      </c>
      <c r="CT248" s="100">
        <v>636</v>
      </c>
      <c r="CU248" s="100">
        <v>730</v>
      </c>
      <c r="CV248" s="121">
        <f t="shared" si="2806"/>
        <v>719</v>
      </c>
      <c r="CW248" t="s">
        <v>187</v>
      </c>
      <c r="CX248" t="s">
        <v>187</v>
      </c>
      <c r="CY248" s="4">
        <v>0</v>
      </c>
      <c r="CZ248" s="4">
        <v>0</v>
      </c>
      <c r="DA248" s="136">
        <f t="shared" si="2807"/>
        <v>0</v>
      </c>
      <c r="DB248" s="4">
        <f t="shared" si="2808"/>
        <v>0</v>
      </c>
      <c r="DC248" s="4">
        <f t="shared" si="2809"/>
        <v>0</v>
      </c>
      <c r="DD248" s="136">
        <f t="shared" si="2810"/>
        <v>0</v>
      </c>
      <c r="DE248" s="31">
        <v>0</v>
      </c>
      <c r="DG248" s="31">
        <v>0</v>
      </c>
      <c r="DH248" s="48">
        <f t="shared" si="2811"/>
        <v>0</v>
      </c>
      <c r="DI248" s="62">
        <v>956.80499999999995</v>
      </c>
      <c r="DJ248" s="62">
        <v>139761.878</v>
      </c>
      <c r="DK248" s="48">
        <f t="shared" si="2812"/>
        <v>0</v>
      </c>
      <c r="DL248" s="62">
        <v>0</v>
      </c>
      <c r="DM248" s="62">
        <v>0</v>
      </c>
      <c r="DN248" s="62">
        <v>863.41700000000003</v>
      </c>
      <c r="DO248" s="62">
        <v>128603.554</v>
      </c>
      <c r="DP248" s="48">
        <f t="shared" si="2813"/>
        <v>0</v>
      </c>
      <c r="DQ248" s="62">
        <v>855.58100000000002</v>
      </c>
      <c r="DR248" s="62">
        <v>127436.43705537981</v>
      </c>
      <c r="DS248" s="62">
        <v>717.87599999999998</v>
      </c>
      <c r="DT248" s="62">
        <v>106925.639</v>
      </c>
      <c r="DU248" s="48">
        <f t="shared" si="2814"/>
        <v>0</v>
      </c>
      <c r="DV248" s="62">
        <v>654.00599999999997</v>
      </c>
      <c r="DW248" s="62">
        <v>97412.393216143129</v>
      </c>
      <c r="DX248" s="62">
        <f t="shared" si="2815"/>
        <v>0</v>
      </c>
      <c r="DY248" s="62">
        <f t="shared" si="2816"/>
        <v>0</v>
      </c>
      <c r="DZ248" s="48">
        <f t="shared" si="2817"/>
        <v>0</v>
      </c>
      <c r="EA248" s="62">
        <f t="shared" si="2818"/>
        <v>0</v>
      </c>
      <c r="EB248" s="62">
        <f t="shared" si="2819"/>
        <v>0</v>
      </c>
      <c r="EC248" s="48">
        <f t="shared" si="2820"/>
        <v>0</v>
      </c>
      <c r="ED248" s="62">
        <f t="shared" si="2821"/>
        <v>0</v>
      </c>
      <c r="EE248" s="62">
        <f t="shared" si="2822"/>
        <v>0</v>
      </c>
      <c r="EF248" s="48">
        <f t="shared" si="2823"/>
        <v>0</v>
      </c>
      <c r="EG248" s="62">
        <f t="shared" si="2824"/>
        <v>0</v>
      </c>
      <c r="EH248" s="62">
        <f t="shared" si="2825"/>
        <v>0</v>
      </c>
      <c r="EI248" s="48">
        <f t="shared" si="2826"/>
        <v>0</v>
      </c>
      <c r="EJ248" s="62">
        <f t="shared" si="2827"/>
        <v>0</v>
      </c>
      <c r="EK248" s="62">
        <f t="shared" si="2828"/>
        <v>0</v>
      </c>
      <c r="EL248" s="48">
        <f t="shared" si="2829"/>
        <v>0</v>
      </c>
      <c r="EM248" s="62">
        <f t="shared" si="2830"/>
        <v>0</v>
      </c>
      <c r="EN248" s="62">
        <f t="shared" si="2831"/>
        <v>0</v>
      </c>
      <c r="EO248" s="48">
        <f t="shared" si="2832"/>
        <v>0</v>
      </c>
      <c r="EP248" s="62">
        <f t="shared" si="2841"/>
        <v>0</v>
      </c>
      <c r="EQ248" s="62">
        <f t="shared" si="2841"/>
        <v>0</v>
      </c>
      <c r="ER248" s="62">
        <f t="shared" si="2841"/>
        <v>0</v>
      </c>
      <c r="ES248" s="62">
        <f t="shared" si="2841"/>
        <v>0</v>
      </c>
      <c r="ET248" s="62">
        <f t="shared" si="2841"/>
        <v>0</v>
      </c>
      <c r="EU248" s="62">
        <f t="shared" si="2841"/>
        <v>0</v>
      </c>
      <c r="EV248" t="s">
        <v>192</v>
      </c>
      <c r="EW248" s="103">
        <v>0</v>
      </c>
      <c r="EX248" s="31" t="s">
        <v>187</v>
      </c>
      <c r="EY248" s="31" t="e">
        <v>#REF!</v>
      </c>
      <c r="FA248" s="31"/>
      <c r="FB248" s="119"/>
      <c r="FC248" s="119"/>
      <c r="FE248" s="137">
        <v>148.91</v>
      </c>
      <c r="FF248" s="137">
        <v>149.94999999999999</v>
      </c>
      <c r="FG248" s="137">
        <v>150.08000000000001</v>
      </c>
      <c r="FH248" s="106">
        <v>131.16</v>
      </c>
      <c r="FI248" s="107" t="b">
        <f t="shared" si="2833"/>
        <v>0</v>
      </c>
      <c r="FJ248" s="34"/>
      <c r="FK248" s="104" t="s">
        <v>196</v>
      </c>
      <c r="FL248" s="104" t="s">
        <v>606</v>
      </c>
      <c r="FM248" s="104" t="s">
        <v>187</v>
      </c>
      <c r="FN248" s="104" t="s">
        <v>187</v>
      </c>
      <c r="FO248" s="104">
        <v>0</v>
      </c>
      <c r="FP248" s="104"/>
      <c r="FQ248" s="104">
        <v>0</v>
      </c>
      <c r="FR248" s="120" t="b">
        <f t="shared" si="2336"/>
        <v>1</v>
      </c>
      <c r="FS248" s="120" t="b">
        <f t="shared" si="2337"/>
        <v>1</v>
      </c>
      <c r="FT248" s="120" t="b">
        <f t="shared" si="2338"/>
        <v>1</v>
      </c>
      <c r="FU248" s="120" t="b">
        <f t="shared" si="2339"/>
        <v>1</v>
      </c>
      <c r="FV248" s="120" t="b">
        <f t="shared" si="2340"/>
        <v>1</v>
      </c>
      <c r="FW248" s="120"/>
      <c r="FX248" s="120" t="b">
        <f t="shared" si="2834"/>
        <v>1</v>
      </c>
      <c r="FY248" s="104" t="s">
        <v>368</v>
      </c>
      <c r="FZ248" s="104" t="b">
        <f t="shared" si="2835"/>
        <v>1</v>
      </c>
      <c r="GA248" s="120">
        <v>0</v>
      </c>
      <c r="GB248" s="120">
        <v>0</v>
      </c>
      <c r="GC248" s="8"/>
      <c r="GD248" s="104" t="s">
        <v>368</v>
      </c>
      <c r="GE248" s="104">
        <v>0</v>
      </c>
      <c r="GF248" s="104" t="e">
        <v>#N/A</v>
      </c>
      <c r="GG248" s="104">
        <v>0</v>
      </c>
      <c r="GH248" s="120" t="b">
        <f t="shared" si="2836"/>
        <v>1</v>
      </c>
      <c r="GI248" s="8" t="b">
        <f t="shared" si="2837"/>
        <v>0</v>
      </c>
      <c r="GJ248" s="31" t="s">
        <v>203</v>
      </c>
    </row>
    <row r="249" spans="1:192" ht="30" hidden="1" x14ac:dyDescent="0.25">
      <c r="A249" s="138">
        <v>79631</v>
      </c>
      <c r="B249" s="138">
        <v>69916</v>
      </c>
      <c r="C249" s="128" t="s">
        <v>368</v>
      </c>
      <c r="D249" s="130"/>
      <c r="E249" s="138" t="s">
        <v>667</v>
      </c>
      <c r="F249" s="124">
        <v>0</v>
      </c>
      <c r="G249" s="128"/>
      <c r="H249" s="138" t="s">
        <v>227</v>
      </c>
      <c r="I249" s="130" t="s">
        <v>538</v>
      </c>
      <c r="J249" s="138" t="s">
        <v>511</v>
      </c>
      <c r="K249" s="138"/>
      <c r="L249" s="130">
        <v>0</v>
      </c>
      <c r="M249" s="138"/>
      <c r="N249" s="125">
        <v>0</v>
      </c>
      <c r="O249" s="125">
        <v>0</v>
      </c>
      <c r="P249" s="125" t="str">
        <f t="shared" si="2783"/>
        <v>нет минмакс</v>
      </c>
      <c r="Q249" s="95">
        <v>1076</v>
      </c>
      <c r="R249" s="95">
        <f t="shared" si="2784"/>
        <v>160905.03999999998</v>
      </c>
      <c r="S249" s="114">
        <v>605</v>
      </c>
      <c r="T249" s="114">
        <v>98112.849999999991</v>
      </c>
      <c r="U249" s="131">
        <f t="shared" si="2785"/>
        <v>0</v>
      </c>
      <c r="V249" s="115">
        <f t="shared" si="2786"/>
        <v>2013.4759521484375</v>
      </c>
      <c r="W249" s="115">
        <f t="shared" si="2787"/>
        <v>301095.19388427731</v>
      </c>
      <c r="X249" s="115">
        <f t="shared" si="2788"/>
        <v>0</v>
      </c>
      <c r="Y249" s="132"/>
      <c r="Z249" s="95">
        <v>2013.4759521484375</v>
      </c>
      <c r="AA249" s="115">
        <v>0</v>
      </c>
      <c r="AB249" s="115">
        <v>0</v>
      </c>
      <c r="AC249" s="95">
        <v>0</v>
      </c>
      <c r="AD249" s="95">
        <v>0</v>
      </c>
      <c r="AE249" s="95">
        <f t="shared" si="2789"/>
        <v>0</v>
      </c>
      <c r="AF249" s="95">
        <f t="shared" si="2790"/>
        <v>0</v>
      </c>
      <c r="AG249" s="114">
        <v>0</v>
      </c>
      <c r="AH249" s="95">
        <f t="shared" si="2791"/>
        <v>2013.4759521484375</v>
      </c>
      <c r="AI249" s="114">
        <f t="shared" si="2792"/>
        <v>301095.19388427731</v>
      </c>
      <c r="AJ249" s="114">
        <f t="shared" si="2793"/>
        <v>0</v>
      </c>
      <c r="AK249" s="114">
        <f t="shared" si="2838"/>
        <v>10241</v>
      </c>
      <c r="AL249" s="114">
        <f t="shared" si="2794"/>
        <v>15791</v>
      </c>
      <c r="AM249" s="114">
        <f t="shared" si="2795"/>
        <v>0</v>
      </c>
      <c r="AN249" s="133" t="str">
        <f t="shared" si="2796"/>
        <v>нет оборота</v>
      </c>
      <c r="AO249" s="133" t="str">
        <f t="shared" si="2797"/>
        <v>нет плана</v>
      </c>
      <c r="AP249" s="139" t="s">
        <v>195</v>
      </c>
      <c r="AQ249" s="134" t="s">
        <v>200</v>
      </c>
      <c r="AR249" s="138" t="s">
        <v>195</v>
      </c>
      <c r="AS249" s="134" t="s">
        <v>200</v>
      </c>
      <c r="AT249" s="115" t="s">
        <v>195</v>
      </c>
      <c r="AU249" s="138"/>
      <c r="AV249" s="97" t="str">
        <f t="shared" si="2798"/>
        <v>Нет планов</v>
      </c>
      <c r="AW249" s="126">
        <f t="shared" si="2799"/>
        <v>301095.19388427731</v>
      </c>
      <c r="AX249" s="138"/>
      <c r="AY249" s="115">
        <f t="shared" si="2800"/>
        <v>0</v>
      </c>
      <c r="AZ249" s="130" t="s">
        <v>439</v>
      </c>
      <c r="BA249" s="26" t="s">
        <v>196</v>
      </c>
      <c r="BB249" s="26" t="s">
        <v>539</v>
      </c>
      <c r="BC249" s="27" t="s">
        <v>187</v>
      </c>
      <c r="BD249" s="139" t="s">
        <v>187</v>
      </c>
      <c r="BE249" s="29">
        <v>0</v>
      </c>
      <c r="BF249" s="32">
        <f t="shared" si="2801"/>
        <v>0</v>
      </c>
      <c r="BG249" s="32">
        <v>0</v>
      </c>
      <c r="BH249" s="32">
        <f t="shared" si="2802"/>
        <v>0</v>
      </c>
      <c r="BI249" s="99">
        <v>0</v>
      </c>
      <c r="BJ249" s="130" t="s">
        <v>187</v>
      </c>
      <c r="BK249" s="95">
        <v>0</v>
      </c>
      <c r="BL249" s="95">
        <v>0</v>
      </c>
      <c r="BM249" s="95">
        <v>0</v>
      </c>
      <c r="BN249" s="95">
        <v>0</v>
      </c>
      <c r="BO249" s="95">
        <v>0</v>
      </c>
      <c r="BP249" s="95">
        <v>0</v>
      </c>
      <c r="BQ249" s="133">
        <f t="shared" si="2803"/>
        <v>0</v>
      </c>
      <c r="BR249" s="95">
        <f t="shared" si="2804"/>
        <v>2013.4759521484375</v>
      </c>
      <c r="BS249" s="133">
        <f t="shared" si="2839"/>
        <v>2013.4759521484375</v>
      </c>
      <c r="BT249" s="133">
        <f t="shared" si="2839"/>
        <v>2013.4759521484375</v>
      </c>
      <c r="BU249" s="133">
        <f t="shared" si="2839"/>
        <v>2013.4759521484375</v>
      </c>
      <c r="BV249" s="133">
        <f t="shared" si="2839"/>
        <v>2013.4759521484375</v>
      </c>
      <c r="BW249" s="133">
        <f t="shared" si="2839"/>
        <v>2013.4759521484375</v>
      </c>
      <c r="BX249" s="133">
        <f t="shared" ref="BX249:CO250" si="2842">BW249-$BQ249</f>
        <v>2013.4759521484375</v>
      </c>
      <c r="BY249" s="133">
        <f t="shared" si="2842"/>
        <v>2013.4759521484375</v>
      </c>
      <c r="BZ249" s="133">
        <f t="shared" si="2842"/>
        <v>2013.4759521484375</v>
      </c>
      <c r="CA249" s="133">
        <f t="shared" si="2842"/>
        <v>2013.4759521484375</v>
      </c>
      <c r="CB249" s="133">
        <f t="shared" si="2842"/>
        <v>2013.4759521484375</v>
      </c>
      <c r="CC249" s="133">
        <f t="shared" si="2842"/>
        <v>2013.4759521484375</v>
      </c>
      <c r="CD249" s="133">
        <f t="shared" si="2842"/>
        <v>2013.4759521484375</v>
      </c>
      <c r="CE249" s="133">
        <f t="shared" si="2842"/>
        <v>2013.4759521484375</v>
      </c>
      <c r="CF249" s="133">
        <f t="shared" si="2842"/>
        <v>2013.4759521484375</v>
      </c>
      <c r="CG249" s="133">
        <f t="shared" si="2842"/>
        <v>2013.4759521484375</v>
      </c>
      <c r="CH249" s="133">
        <f t="shared" si="2842"/>
        <v>2013.4759521484375</v>
      </c>
      <c r="CI249" s="133">
        <f t="shared" si="2842"/>
        <v>2013.4759521484375</v>
      </c>
      <c r="CJ249" s="133">
        <f t="shared" si="2842"/>
        <v>2013.4759521484375</v>
      </c>
      <c r="CK249" s="133">
        <f t="shared" si="2842"/>
        <v>2013.4759521484375</v>
      </c>
      <c r="CL249" s="133">
        <f t="shared" si="2842"/>
        <v>2013.4759521484375</v>
      </c>
      <c r="CM249" s="133">
        <f t="shared" si="2842"/>
        <v>2013.4759521484375</v>
      </c>
      <c r="CN249" s="133">
        <f t="shared" si="2842"/>
        <v>2013.4759521484375</v>
      </c>
      <c r="CO249" s="133">
        <f t="shared" si="2842"/>
        <v>2013.4759521484375</v>
      </c>
      <c r="CP249" s="100">
        <v>415</v>
      </c>
      <c r="CQ249" s="100">
        <v>0</v>
      </c>
      <c r="CR249" s="100">
        <v>5135</v>
      </c>
      <c r="CS249" s="100">
        <v>0</v>
      </c>
      <c r="CT249" s="100">
        <v>10241</v>
      </c>
      <c r="CU249" s="100">
        <v>0</v>
      </c>
      <c r="CV249" s="121">
        <f t="shared" si="2806"/>
        <v>5263.666666666667</v>
      </c>
      <c r="CW249" t="s">
        <v>187</v>
      </c>
      <c r="CX249" t="s">
        <v>187</v>
      </c>
      <c r="CY249" s="4">
        <v>0</v>
      </c>
      <c r="CZ249" s="4">
        <v>0</v>
      </c>
      <c r="DA249" s="136">
        <f t="shared" si="2807"/>
        <v>0</v>
      </c>
      <c r="DB249" s="4">
        <f t="shared" si="2808"/>
        <v>0</v>
      </c>
      <c r="DC249" s="4">
        <f t="shared" si="2809"/>
        <v>0</v>
      </c>
      <c r="DD249" s="136">
        <f t="shared" si="2810"/>
        <v>0</v>
      </c>
      <c r="DE249" s="31">
        <v>0</v>
      </c>
      <c r="DG249" s="31">
        <v>0</v>
      </c>
      <c r="DH249" s="48">
        <f t="shared" si="2811"/>
        <v>0</v>
      </c>
      <c r="DI249" s="62">
        <v>398.78899999999999</v>
      </c>
      <c r="DJ249" s="62">
        <v>58884.453999999998</v>
      </c>
      <c r="DK249" s="48">
        <f t="shared" si="2812"/>
        <v>0</v>
      </c>
      <c r="DL249" s="62">
        <v>0</v>
      </c>
      <c r="DM249" s="62">
        <v>0</v>
      </c>
      <c r="DN249" s="62">
        <v>557.42000000000007</v>
      </c>
      <c r="DO249" s="62">
        <v>83839.144</v>
      </c>
      <c r="DP249" s="48">
        <f t="shared" si="2813"/>
        <v>0</v>
      </c>
      <c r="DQ249" s="62">
        <v>5135.3289999999997</v>
      </c>
      <c r="DR249" s="62">
        <v>790484.59480072372</v>
      </c>
      <c r="DS249" s="62">
        <v>561.38699999999994</v>
      </c>
      <c r="DT249" s="62">
        <v>84449.834999999992</v>
      </c>
      <c r="DU249" s="48">
        <f t="shared" si="2814"/>
        <v>0</v>
      </c>
      <c r="DV249" s="62">
        <v>0</v>
      </c>
      <c r="DW249" s="62">
        <v>0</v>
      </c>
      <c r="DX249" s="62">
        <f t="shared" si="2815"/>
        <v>0</v>
      </c>
      <c r="DY249" s="62">
        <f t="shared" si="2816"/>
        <v>0</v>
      </c>
      <c r="DZ249" s="48">
        <f t="shared" si="2817"/>
        <v>0</v>
      </c>
      <c r="EA249" s="62">
        <f t="shared" si="2818"/>
        <v>0</v>
      </c>
      <c r="EB249" s="62">
        <f t="shared" si="2819"/>
        <v>0</v>
      </c>
      <c r="EC249" s="48">
        <f t="shared" si="2820"/>
        <v>0</v>
      </c>
      <c r="ED249" s="62">
        <f t="shared" si="2821"/>
        <v>0</v>
      </c>
      <c r="EE249" s="62">
        <f t="shared" si="2822"/>
        <v>0</v>
      </c>
      <c r="EF249" s="48">
        <f t="shared" si="2823"/>
        <v>0</v>
      </c>
      <c r="EG249" s="62">
        <f t="shared" si="2824"/>
        <v>0</v>
      </c>
      <c r="EH249" s="62">
        <f t="shared" si="2825"/>
        <v>0</v>
      </c>
      <c r="EI249" s="48">
        <f t="shared" si="2826"/>
        <v>0</v>
      </c>
      <c r="EJ249" s="62">
        <f t="shared" si="2827"/>
        <v>0</v>
      </c>
      <c r="EK249" s="62">
        <f t="shared" si="2828"/>
        <v>0</v>
      </c>
      <c r="EL249" s="48">
        <f t="shared" si="2829"/>
        <v>0</v>
      </c>
      <c r="EM249" s="62">
        <f t="shared" si="2830"/>
        <v>0</v>
      </c>
      <c r="EN249" s="62">
        <f t="shared" si="2831"/>
        <v>0</v>
      </c>
      <c r="EO249" s="48">
        <f t="shared" si="2832"/>
        <v>0</v>
      </c>
      <c r="EP249" s="62">
        <f t="shared" si="2841"/>
        <v>0</v>
      </c>
      <c r="EQ249" s="62">
        <f t="shared" si="2841"/>
        <v>0</v>
      </c>
      <c r="ER249" s="62">
        <f t="shared" si="2841"/>
        <v>0</v>
      </c>
      <c r="ES249" s="62">
        <f t="shared" si="2841"/>
        <v>0</v>
      </c>
      <c r="ET249" s="62">
        <f t="shared" si="2841"/>
        <v>0</v>
      </c>
      <c r="EU249" s="62">
        <f t="shared" si="2841"/>
        <v>0</v>
      </c>
      <c r="EV249" t="s">
        <v>192</v>
      </c>
      <c r="EW249" s="103">
        <v>0</v>
      </c>
      <c r="EX249" s="31" t="s">
        <v>187</v>
      </c>
      <c r="EY249" s="31" t="e">
        <v>#REF!</v>
      </c>
      <c r="FA249" s="31"/>
      <c r="FB249" s="119"/>
      <c r="FC249" s="119"/>
      <c r="FE249" s="137">
        <v>153.58000000000001</v>
      </c>
      <c r="FF249" s="137">
        <v>162.16999999999999</v>
      </c>
      <c r="FG249" s="137">
        <v>150.51</v>
      </c>
      <c r="FH249" s="106">
        <v>149.54</v>
      </c>
      <c r="FI249" s="107" t="b">
        <f t="shared" si="2833"/>
        <v>1</v>
      </c>
      <c r="FJ249" s="34"/>
      <c r="FK249" s="104" t="s">
        <v>196</v>
      </c>
      <c r="FL249" s="104" t="s">
        <v>539</v>
      </c>
      <c r="FM249" s="104" t="s">
        <v>187</v>
      </c>
      <c r="FN249" s="104" t="s">
        <v>187</v>
      </c>
      <c r="FO249" s="104">
        <v>0</v>
      </c>
      <c r="FP249" s="104"/>
      <c r="FQ249" s="104">
        <v>0</v>
      </c>
      <c r="FR249" s="120" t="b">
        <f t="shared" si="2336"/>
        <v>1</v>
      </c>
      <c r="FS249" s="120" t="b">
        <f t="shared" si="2337"/>
        <v>1</v>
      </c>
      <c r="FT249" s="120" t="b">
        <f t="shared" si="2338"/>
        <v>1</v>
      </c>
      <c r="FU249" s="120" t="b">
        <f t="shared" si="2339"/>
        <v>1</v>
      </c>
      <c r="FV249" s="120" t="b">
        <f t="shared" si="2340"/>
        <v>1</v>
      </c>
      <c r="FW249" s="120"/>
      <c r="FX249" s="120" t="b">
        <f t="shared" si="2834"/>
        <v>1</v>
      </c>
      <c r="FY249" s="104" t="s">
        <v>368</v>
      </c>
      <c r="FZ249" s="104" t="b">
        <f t="shared" si="2835"/>
        <v>1</v>
      </c>
      <c r="GA249" s="120">
        <v>0</v>
      </c>
      <c r="GB249" s="120">
        <v>0</v>
      </c>
      <c r="GC249" s="8"/>
      <c r="GD249" s="104" t="s">
        <v>368</v>
      </c>
      <c r="GE249" s="104">
        <v>0</v>
      </c>
      <c r="GF249" s="104" t="e">
        <v>#N/A</v>
      </c>
      <c r="GG249" s="104">
        <v>0</v>
      </c>
      <c r="GH249" s="120" t="b">
        <f t="shared" si="2836"/>
        <v>1</v>
      </c>
      <c r="GI249" s="8" t="b">
        <f t="shared" si="2837"/>
        <v>0</v>
      </c>
      <c r="GJ249" s="31" t="s">
        <v>203</v>
      </c>
    </row>
    <row r="250" spans="1:192" hidden="1" x14ac:dyDescent="0.25">
      <c r="A250" s="130">
        <v>155734</v>
      </c>
      <c r="B250" s="130">
        <v>979881</v>
      </c>
      <c r="C250" s="128" t="s">
        <v>214</v>
      </c>
      <c r="D250" s="130"/>
      <c r="E250" s="130" t="s">
        <v>668</v>
      </c>
      <c r="F250" s="109" t="s">
        <v>207</v>
      </c>
      <c r="G250" s="128"/>
      <c r="H250" s="130" t="s">
        <v>188</v>
      </c>
      <c r="I250" s="130" t="s">
        <v>312</v>
      </c>
      <c r="J250" s="109" t="s">
        <v>312</v>
      </c>
      <c r="K250" s="130"/>
      <c r="L250" s="130">
        <v>0</v>
      </c>
      <c r="M250" s="130"/>
      <c r="N250" s="111">
        <v>0</v>
      </c>
      <c r="O250" s="111">
        <v>0</v>
      </c>
      <c r="P250" s="111" t="str">
        <f t="shared" si="2783"/>
        <v>нет минмакс</v>
      </c>
      <c r="Q250" s="95">
        <v>101</v>
      </c>
      <c r="R250" s="95">
        <f t="shared" si="2784"/>
        <v>289435.69999999995</v>
      </c>
      <c r="S250" s="131">
        <v>31</v>
      </c>
      <c r="T250" s="131">
        <v>90444.05</v>
      </c>
      <c r="U250" s="131">
        <f t="shared" si="2785"/>
        <v>12</v>
      </c>
      <c r="V250" s="113">
        <f t="shared" si="2786"/>
        <v>101</v>
      </c>
      <c r="W250" s="113">
        <f t="shared" si="2787"/>
        <v>289435.69999999995</v>
      </c>
      <c r="X250" s="113">
        <f t="shared" si="2788"/>
        <v>39</v>
      </c>
      <c r="Y250" s="132"/>
      <c r="Z250" s="95">
        <v>101</v>
      </c>
      <c r="AA250" s="95">
        <v>0</v>
      </c>
      <c r="AB250" s="95">
        <v>0</v>
      </c>
      <c r="AC250" s="95">
        <v>0</v>
      </c>
      <c r="AD250" s="95">
        <v>0</v>
      </c>
      <c r="AE250" s="95">
        <f t="shared" si="2789"/>
        <v>0</v>
      </c>
      <c r="AF250" s="95">
        <f t="shared" si="2790"/>
        <v>0</v>
      </c>
      <c r="AG250" s="114">
        <v>0</v>
      </c>
      <c r="AH250" s="95">
        <f t="shared" si="2791"/>
        <v>101</v>
      </c>
      <c r="AI250" s="114">
        <f t="shared" si="2792"/>
        <v>289435.69999999995</v>
      </c>
      <c r="AJ250" s="133">
        <f t="shared" si="2793"/>
        <v>788</v>
      </c>
      <c r="AK250" s="133">
        <f t="shared" si="2838"/>
        <v>788</v>
      </c>
      <c r="AL250" s="133">
        <f t="shared" si="2794"/>
        <v>2064</v>
      </c>
      <c r="AM250" s="133">
        <f t="shared" si="2795"/>
        <v>602</v>
      </c>
      <c r="AN250" s="133">
        <f t="shared" si="2796"/>
        <v>9.2691029900332236</v>
      </c>
      <c r="AO250" s="133" t="str">
        <f t="shared" si="2797"/>
        <v>&lt; 30 дней</v>
      </c>
      <c r="AP250" s="29" t="s">
        <v>185</v>
      </c>
      <c r="AQ250" s="134" t="s">
        <v>186</v>
      </c>
      <c r="AR250" s="29" t="s">
        <v>185</v>
      </c>
      <c r="AS250" s="134" t="s">
        <v>190</v>
      </c>
      <c r="AT250" s="25" t="s">
        <v>185</v>
      </c>
      <c r="AU250" s="14"/>
      <c r="AV250" s="97" t="str">
        <f t="shared" si="2798"/>
        <v>0-01</v>
      </c>
      <c r="AW250" s="117">
        <f t="shared" si="2799"/>
        <v>0</v>
      </c>
      <c r="AX250" s="14"/>
      <c r="AY250" s="25">
        <f t="shared" si="2800"/>
        <v>0</v>
      </c>
      <c r="AZ250" s="130" t="s">
        <v>439</v>
      </c>
      <c r="BA250" s="26" t="s">
        <v>196</v>
      </c>
      <c r="BB250" s="26"/>
      <c r="BC250" s="27">
        <v>45839</v>
      </c>
      <c r="BD250" s="28"/>
      <c r="BE250" s="29">
        <v>0</v>
      </c>
      <c r="BF250" s="32">
        <f t="shared" si="2801"/>
        <v>0</v>
      </c>
      <c r="BG250" s="32">
        <v>0</v>
      </c>
      <c r="BH250" s="32">
        <f t="shared" si="2802"/>
        <v>0</v>
      </c>
      <c r="BI250" s="135">
        <v>0</v>
      </c>
      <c r="BJ250" s="130">
        <v>0</v>
      </c>
      <c r="BK250" s="95">
        <v>146</v>
      </c>
      <c r="BL250" s="95">
        <v>52</v>
      </c>
      <c r="BM250" s="95">
        <v>52</v>
      </c>
      <c r="BN250" s="95">
        <v>76</v>
      </c>
      <c r="BO250" s="95">
        <v>146</v>
      </c>
      <c r="BP250" s="95">
        <v>130</v>
      </c>
      <c r="BQ250" s="133">
        <f t="shared" si="2803"/>
        <v>100.33333333333333</v>
      </c>
      <c r="BR250" s="95">
        <f t="shared" si="2804"/>
        <v>-45</v>
      </c>
      <c r="BS250" s="133">
        <f t="shared" si="2839"/>
        <v>-97</v>
      </c>
      <c r="BT250" s="133">
        <f t="shared" si="2839"/>
        <v>-149</v>
      </c>
      <c r="BU250" s="133">
        <f t="shared" si="2839"/>
        <v>-225</v>
      </c>
      <c r="BV250" s="133">
        <f t="shared" si="2839"/>
        <v>-371</v>
      </c>
      <c r="BW250" s="133">
        <f t="shared" si="2839"/>
        <v>-501</v>
      </c>
      <c r="BX250" s="133">
        <f t="shared" si="2842"/>
        <v>-601.33333333333337</v>
      </c>
      <c r="BY250" s="133">
        <f t="shared" si="2842"/>
        <v>-701.66666666666674</v>
      </c>
      <c r="BZ250" s="133">
        <f t="shared" si="2842"/>
        <v>-802.00000000000011</v>
      </c>
      <c r="CA250" s="133">
        <f t="shared" ref="CA250:CO250" si="2843">BZ250-$BQ250</f>
        <v>-902.33333333333348</v>
      </c>
      <c r="CB250" s="133">
        <f t="shared" si="2843"/>
        <v>-1002.6666666666669</v>
      </c>
      <c r="CC250" s="133">
        <f t="shared" si="2843"/>
        <v>-1103.0000000000002</v>
      </c>
      <c r="CD250" s="133">
        <f t="shared" si="2843"/>
        <v>-1203.3333333333335</v>
      </c>
      <c r="CE250" s="133">
        <f t="shared" si="2843"/>
        <v>-1303.6666666666667</v>
      </c>
      <c r="CF250" s="133">
        <f t="shared" si="2843"/>
        <v>-1404</v>
      </c>
      <c r="CG250" s="133">
        <f t="shared" si="2843"/>
        <v>-1504.3333333333333</v>
      </c>
      <c r="CH250" s="133">
        <f t="shared" si="2843"/>
        <v>-1604.6666666666665</v>
      </c>
      <c r="CI250" s="133">
        <f t="shared" si="2843"/>
        <v>-1704.9999999999998</v>
      </c>
      <c r="CJ250" s="133">
        <f t="shared" si="2843"/>
        <v>-1805.333333333333</v>
      </c>
      <c r="CK250" s="133">
        <f t="shared" si="2843"/>
        <v>-1905.6666666666663</v>
      </c>
      <c r="CL250" s="133">
        <f t="shared" si="2843"/>
        <v>-2005.9999999999995</v>
      </c>
      <c r="CM250" s="133">
        <f t="shared" si="2843"/>
        <v>-2106.333333333333</v>
      </c>
      <c r="CN250" s="133">
        <f t="shared" si="2843"/>
        <v>-2206.6666666666665</v>
      </c>
      <c r="CO250" s="133">
        <f t="shared" si="2843"/>
        <v>-2307</v>
      </c>
      <c r="CP250" s="100">
        <v>454</v>
      </c>
      <c r="CQ250" s="100">
        <v>622</v>
      </c>
      <c r="CR250" s="100">
        <v>200</v>
      </c>
      <c r="CS250" s="100">
        <v>0</v>
      </c>
      <c r="CT250" s="100">
        <v>0</v>
      </c>
      <c r="CU250" s="100">
        <v>788</v>
      </c>
      <c r="CV250" s="121">
        <f t="shared" si="2806"/>
        <v>516</v>
      </c>
      <c r="CW250">
        <v>0</v>
      </c>
      <c r="CX250">
        <v>1</v>
      </c>
      <c r="CY250" s="4">
        <v>0</v>
      </c>
      <c r="CZ250" s="4">
        <v>0</v>
      </c>
      <c r="DA250" s="136">
        <f t="shared" si="2807"/>
        <v>0</v>
      </c>
      <c r="DB250" s="4">
        <f t="shared" si="2808"/>
        <v>0</v>
      </c>
      <c r="DC250" s="4">
        <f t="shared" si="2809"/>
        <v>0</v>
      </c>
      <c r="DD250" s="136">
        <f t="shared" si="2810"/>
        <v>0</v>
      </c>
      <c r="DE250" s="31">
        <v>0</v>
      </c>
      <c r="DF250" s="31">
        <v>10</v>
      </c>
      <c r="DG250" s="31">
        <v>24</v>
      </c>
      <c r="DH250" s="48">
        <f t="shared" si="2811"/>
        <v>9</v>
      </c>
      <c r="DI250" s="62">
        <v>419.90300000000002</v>
      </c>
      <c r="DJ250" s="62">
        <v>1220755.8329999999</v>
      </c>
      <c r="DK250" s="48">
        <f t="shared" si="2812"/>
        <v>157.5</v>
      </c>
      <c r="DL250" s="62">
        <v>622</v>
      </c>
      <c r="DM250" s="62">
        <v>1806988.6943720186</v>
      </c>
      <c r="DN250" s="62">
        <v>116.715</v>
      </c>
      <c r="DO250" s="62">
        <v>339756.11</v>
      </c>
      <c r="DP250" s="48">
        <f t="shared" si="2813"/>
        <v>45</v>
      </c>
      <c r="DQ250" s="62">
        <v>200</v>
      </c>
      <c r="DR250" s="62">
        <v>581388.55072463769</v>
      </c>
      <c r="DS250" s="62">
        <v>31</v>
      </c>
      <c r="DT250" s="62">
        <v>90443.923999999999</v>
      </c>
      <c r="DU250" s="48">
        <f t="shared" si="2814"/>
        <v>12</v>
      </c>
      <c r="DV250" s="62">
        <v>0</v>
      </c>
      <c r="DW250" s="62">
        <v>0</v>
      </c>
      <c r="DX250" s="62">
        <f t="shared" si="2815"/>
        <v>48.666666666666664</v>
      </c>
      <c r="DY250" s="62">
        <f t="shared" si="2816"/>
        <v>139464.06666666665</v>
      </c>
      <c r="DZ250" s="48">
        <f t="shared" si="2817"/>
        <v>19.5</v>
      </c>
      <c r="EA250" s="62">
        <f t="shared" si="2818"/>
        <v>17.333333333333332</v>
      </c>
      <c r="EB250" s="62">
        <f t="shared" si="2819"/>
        <v>49672.133333333324</v>
      </c>
      <c r="EC250" s="48">
        <f t="shared" si="2820"/>
        <v>7.5</v>
      </c>
      <c r="ED250" s="62">
        <f t="shared" si="2821"/>
        <v>17.333333333333332</v>
      </c>
      <c r="EE250" s="62">
        <f t="shared" si="2822"/>
        <v>49672.133333333324</v>
      </c>
      <c r="EF250" s="48">
        <f t="shared" si="2823"/>
        <v>7.5</v>
      </c>
      <c r="EG250" s="62">
        <f t="shared" si="2824"/>
        <v>25.333333333333332</v>
      </c>
      <c r="EH250" s="62">
        <f t="shared" si="2825"/>
        <v>72597.733333333323</v>
      </c>
      <c r="EI250" s="48">
        <f t="shared" si="2826"/>
        <v>10.5</v>
      </c>
      <c r="EJ250" s="62">
        <f t="shared" si="2827"/>
        <v>48.666666666666664</v>
      </c>
      <c r="EK250" s="62">
        <f t="shared" si="2828"/>
        <v>139464.06666666665</v>
      </c>
      <c r="EL250" s="48">
        <f t="shared" si="2829"/>
        <v>19.5</v>
      </c>
      <c r="EM250" s="62">
        <f t="shared" si="2830"/>
        <v>43.333333333333336</v>
      </c>
      <c r="EN250" s="62">
        <f t="shared" si="2831"/>
        <v>124180.33333333333</v>
      </c>
      <c r="EO250" s="48">
        <f t="shared" si="2832"/>
        <v>16.5</v>
      </c>
      <c r="EP250" s="62">
        <f t="shared" si="2841"/>
        <v>418392.19999999995</v>
      </c>
      <c r="EQ250" s="62">
        <f t="shared" si="2841"/>
        <v>149016.4</v>
      </c>
      <c r="ER250" s="62">
        <f t="shared" si="2841"/>
        <v>149016.4</v>
      </c>
      <c r="ES250" s="62">
        <f t="shared" si="2841"/>
        <v>217793.19999999998</v>
      </c>
      <c r="ET250" s="62">
        <f t="shared" si="2841"/>
        <v>418392.19999999995</v>
      </c>
      <c r="EU250" s="62">
        <f t="shared" si="2841"/>
        <v>372541</v>
      </c>
      <c r="EV250" s="31" t="s">
        <v>192</v>
      </c>
      <c r="EW250" s="103">
        <v>0</v>
      </c>
      <c r="EX250" s="31">
        <v>4</v>
      </c>
      <c r="EY250" s="31">
        <v>1.5</v>
      </c>
      <c r="FA250" s="31"/>
      <c r="FB250" s="119"/>
      <c r="FC250" s="119"/>
      <c r="FE250" s="137">
        <v>2908.42</v>
      </c>
      <c r="FF250" s="137">
        <v>2917.55</v>
      </c>
      <c r="FG250" s="137">
        <v>2872.08</v>
      </c>
      <c r="FH250" s="106">
        <v>2865.7</v>
      </c>
      <c r="FI250" s="107" t="b">
        <f t="shared" si="2833"/>
        <v>1</v>
      </c>
      <c r="FJ250" s="34"/>
      <c r="FK250" s="104" t="s">
        <v>196</v>
      </c>
      <c r="FL250" s="104">
        <v>0</v>
      </c>
      <c r="FM250" s="104">
        <v>45839</v>
      </c>
      <c r="FN250" s="104">
        <v>0</v>
      </c>
      <c r="FO250" s="104">
        <v>0</v>
      </c>
      <c r="FP250" s="104"/>
      <c r="FQ250" s="104">
        <v>0</v>
      </c>
      <c r="FR250" s="103" t="b">
        <f t="shared" si="2336"/>
        <v>1</v>
      </c>
      <c r="FS250" s="103" t="b">
        <f t="shared" si="2337"/>
        <v>0</v>
      </c>
      <c r="FT250" s="103" t="b">
        <f t="shared" si="2338"/>
        <v>1</v>
      </c>
      <c r="FU250" s="103" t="b">
        <f t="shared" si="2339"/>
        <v>0</v>
      </c>
      <c r="FV250" s="103" t="b">
        <f t="shared" si="2340"/>
        <v>1</v>
      </c>
      <c r="FW250" s="103"/>
      <c r="FX250" s="120" t="b">
        <f t="shared" si="2834"/>
        <v>1</v>
      </c>
      <c r="FY250" s="104" t="s">
        <v>214</v>
      </c>
      <c r="FZ250" s="104" t="b">
        <f t="shared" si="2835"/>
        <v>1</v>
      </c>
      <c r="GA250" s="104">
        <v>0</v>
      </c>
      <c r="GB250" s="104" t="s">
        <v>207</v>
      </c>
      <c r="GD250" s="104" t="s">
        <v>214</v>
      </c>
      <c r="GE250" s="104">
        <v>0</v>
      </c>
      <c r="GF250" s="104" t="e">
        <v>#N/A</v>
      </c>
      <c r="GG250" s="104">
        <v>0</v>
      </c>
      <c r="GH250" s="104" t="b">
        <f t="shared" si="2836"/>
        <v>1</v>
      </c>
      <c r="GI250" s="8" t="b">
        <f t="shared" si="2837"/>
        <v>0</v>
      </c>
    </row>
    <row r="251" spans="1:192" hidden="1" x14ac:dyDescent="0.25">
      <c r="A251" s="138">
        <v>113367</v>
      </c>
      <c r="B251" s="138">
        <v>534685</v>
      </c>
      <c r="C251" s="128" t="s">
        <v>368</v>
      </c>
      <c r="D251" s="130"/>
      <c r="E251" s="138" t="s">
        <v>669</v>
      </c>
      <c r="F251" s="124" t="s">
        <v>193</v>
      </c>
      <c r="G251" s="128"/>
      <c r="H251" s="138" t="s">
        <v>227</v>
      </c>
      <c r="I251" s="130" t="s">
        <v>319</v>
      </c>
      <c r="J251" s="138" t="s">
        <v>259</v>
      </c>
      <c r="K251" s="138"/>
      <c r="L251" s="130">
        <v>0</v>
      </c>
      <c r="M251" s="138"/>
      <c r="N251" s="125">
        <v>0</v>
      </c>
      <c r="O251" s="125">
        <v>0</v>
      </c>
      <c r="P251" s="125" t="str">
        <f t="shared" si="2783"/>
        <v>нет минмакс</v>
      </c>
      <c r="Q251" s="95">
        <v>30071</v>
      </c>
      <c r="R251" s="95">
        <f t="shared" si="2784"/>
        <v>58337.74</v>
      </c>
      <c r="S251" s="114">
        <v>44335</v>
      </c>
      <c r="T251" s="114">
        <v>88670</v>
      </c>
      <c r="U251" s="131">
        <f t="shared" si="2785"/>
        <v>3</v>
      </c>
      <c r="V251" s="115">
        <f t="shared" si="2786"/>
        <v>10526</v>
      </c>
      <c r="W251" s="115">
        <f t="shared" si="2787"/>
        <v>20420.439999999999</v>
      </c>
      <c r="X251" s="115">
        <f t="shared" si="2788"/>
        <v>1</v>
      </c>
      <c r="Y251" s="132"/>
      <c r="Z251" s="95">
        <v>10526</v>
      </c>
      <c r="AA251" s="115">
        <v>0</v>
      </c>
      <c r="AB251" s="115">
        <v>0</v>
      </c>
      <c r="AC251" s="95">
        <v>0</v>
      </c>
      <c r="AD251" s="95">
        <v>0</v>
      </c>
      <c r="AE251" s="95">
        <f t="shared" si="2789"/>
        <v>0</v>
      </c>
      <c r="AF251" s="95">
        <f t="shared" si="2790"/>
        <v>0</v>
      </c>
      <c r="AG251" s="114">
        <v>0</v>
      </c>
      <c r="AH251" s="95">
        <f t="shared" si="2791"/>
        <v>10526</v>
      </c>
      <c r="AI251" s="114">
        <f t="shared" si="2792"/>
        <v>20420.439999999999</v>
      </c>
      <c r="AJ251" s="114">
        <f t="shared" si="2793"/>
        <v>59582</v>
      </c>
      <c r="AK251" s="114">
        <f t="shared" si="2838"/>
        <v>143041</v>
      </c>
      <c r="AL251" s="114">
        <f t="shared" si="2794"/>
        <v>249929</v>
      </c>
      <c r="AM251" s="114">
        <f t="shared" si="2795"/>
        <v>308881</v>
      </c>
      <c r="AN251" s="133">
        <f t="shared" si="2796"/>
        <v>25.836163441584301</v>
      </c>
      <c r="AO251" s="133" t="str">
        <f t="shared" si="2797"/>
        <v>&lt; 30 дней</v>
      </c>
      <c r="AP251" s="139" t="s">
        <v>185</v>
      </c>
      <c r="AQ251" s="134" t="s">
        <v>186</v>
      </c>
      <c r="AR251" s="138" t="s">
        <v>185</v>
      </c>
      <c r="AS251" s="134" t="s">
        <v>190</v>
      </c>
      <c r="AT251" s="115" t="s">
        <v>185</v>
      </c>
      <c r="AU251" s="138"/>
      <c r="AV251" s="97" t="str">
        <f t="shared" si="2798"/>
        <v>0-01</v>
      </c>
      <c r="AW251" s="126">
        <f t="shared" si="2799"/>
        <v>0</v>
      </c>
      <c r="AX251" s="138"/>
      <c r="AY251" s="115">
        <f t="shared" si="2800"/>
        <v>0</v>
      </c>
      <c r="AZ251" s="130" t="s">
        <v>439</v>
      </c>
      <c r="BA251" s="129" t="s">
        <v>187</v>
      </c>
      <c r="BB251" s="129" t="s">
        <v>187</v>
      </c>
      <c r="BC251" s="140" t="s">
        <v>187</v>
      </c>
      <c r="BD251" s="139" t="s">
        <v>187</v>
      </c>
      <c r="BE251" s="29">
        <v>0</v>
      </c>
      <c r="BF251" s="32">
        <f t="shared" si="2801"/>
        <v>0</v>
      </c>
      <c r="BG251" s="32">
        <v>0</v>
      </c>
      <c r="BH251" s="32">
        <f t="shared" si="2802"/>
        <v>0</v>
      </c>
      <c r="BI251" s="99">
        <v>0</v>
      </c>
      <c r="BJ251" s="130" t="s">
        <v>187</v>
      </c>
      <c r="BK251" s="95">
        <v>55182</v>
      </c>
      <c r="BL251" s="95">
        <v>58311</v>
      </c>
      <c r="BM251" s="95">
        <v>48732</v>
      </c>
      <c r="BN251" s="95">
        <v>60987</v>
      </c>
      <c r="BO251" s="95">
        <v>48418</v>
      </c>
      <c r="BP251" s="95">
        <v>37251</v>
      </c>
      <c r="BQ251" s="133">
        <f t="shared" si="2803"/>
        <v>51480.166666666664</v>
      </c>
      <c r="BR251" s="95">
        <f t="shared" si="2804"/>
        <v>-25111</v>
      </c>
      <c r="BS251" s="133">
        <f t="shared" ref="BS251:BW254" si="2844">BR251-BL251</f>
        <v>-83422</v>
      </c>
      <c r="BT251" s="133">
        <f t="shared" si="2844"/>
        <v>-132154</v>
      </c>
      <c r="BU251" s="133">
        <f t="shared" si="2844"/>
        <v>-193141</v>
      </c>
      <c r="BV251" s="133">
        <f t="shared" si="2844"/>
        <v>-241559</v>
      </c>
      <c r="BW251" s="133">
        <f t="shared" si="2844"/>
        <v>-278810</v>
      </c>
      <c r="BX251" s="133">
        <f t="shared" ref="BX251:CO251" si="2845">BW251-$BQ251</f>
        <v>-330290.16666666669</v>
      </c>
      <c r="BY251" s="133">
        <f t="shared" si="2845"/>
        <v>-381770.33333333337</v>
      </c>
      <c r="BZ251" s="133">
        <f t="shared" si="2845"/>
        <v>-433250.50000000006</v>
      </c>
      <c r="CA251" s="133">
        <f t="shared" si="2845"/>
        <v>-484730.66666666674</v>
      </c>
      <c r="CB251" s="133">
        <f t="shared" si="2845"/>
        <v>-536210.83333333337</v>
      </c>
      <c r="CC251" s="133">
        <f t="shared" si="2845"/>
        <v>-587691</v>
      </c>
      <c r="CD251" s="133">
        <f t="shared" si="2845"/>
        <v>-639171.16666666663</v>
      </c>
      <c r="CE251" s="133">
        <f t="shared" si="2845"/>
        <v>-690651.33333333326</v>
      </c>
      <c r="CF251" s="133">
        <f t="shared" si="2845"/>
        <v>-742131.49999999988</v>
      </c>
      <c r="CG251" s="133">
        <f t="shared" si="2845"/>
        <v>-793611.66666666651</v>
      </c>
      <c r="CH251" s="133">
        <f t="shared" si="2845"/>
        <v>-845091.83333333314</v>
      </c>
      <c r="CI251" s="133">
        <f t="shared" si="2845"/>
        <v>-896571.99999999977</v>
      </c>
      <c r="CJ251" s="133">
        <f t="shared" si="2845"/>
        <v>-948052.1666666664</v>
      </c>
      <c r="CK251" s="133">
        <f t="shared" si="2845"/>
        <v>-999532.33333333302</v>
      </c>
      <c r="CL251" s="133">
        <f t="shared" si="2845"/>
        <v>-1051012.4999999998</v>
      </c>
      <c r="CM251" s="133">
        <f t="shared" si="2845"/>
        <v>-1102492.6666666665</v>
      </c>
      <c r="CN251" s="133">
        <f t="shared" si="2845"/>
        <v>-1153972.8333333333</v>
      </c>
      <c r="CO251" s="133">
        <f t="shared" si="2845"/>
        <v>-1205453</v>
      </c>
      <c r="CP251" s="100">
        <v>43450</v>
      </c>
      <c r="CQ251" s="100">
        <v>30978</v>
      </c>
      <c r="CR251" s="100">
        <v>32460</v>
      </c>
      <c r="CS251" s="100">
        <v>27196</v>
      </c>
      <c r="CT251" s="100">
        <v>56263</v>
      </c>
      <c r="CU251" s="100">
        <v>59582</v>
      </c>
      <c r="CV251" s="121">
        <f t="shared" si="2806"/>
        <v>41654.833333333336</v>
      </c>
      <c r="CW251" t="s">
        <v>187</v>
      </c>
      <c r="CX251" t="s">
        <v>187</v>
      </c>
      <c r="CY251" s="4">
        <v>0</v>
      </c>
      <c r="CZ251" s="4">
        <v>0</v>
      </c>
      <c r="DA251" s="136">
        <f t="shared" si="2807"/>
        <v>0</v>
      </c>
      <c r="DB251" s="4">
        <f t="shared" si="2808"/>
        <v>0</v>
      </c>
      <c r="DC251" s="4">
        <f t="shared" si="2809"/>
        <v>0</v>
      </c>
      <c r="DD251" s="136">
        <f t="shared" si="2810"/>
        <v>0</v>
      </c>
      <c r="DE251" s="31">
        <v>0</v>
      </c>
      <c r="DG251" s="31">
        <v>0</v>
      </c>
      <c r="DH251" s="48">
        <f t="shared" si="2811"/>
        <v>0</v>
      </c>
      <c r="DI251" s="62">
        <v>37065.678</v>
      </c>
      <c r="DJ251" s="62">
        <v>71429.736999999994</v>
      </c>
      <c r="DK251" s="48">
        <f t="shared" si="2812"/>
        <v>2</v>
      </c>
      <c r="DL251" s="62">
        <v>30978</v>
      </c>
      <c r="DM251" s="62">
        <v>59613.251784485059</v>
      </c>
      <c r="DN251" s="62">
        <v>4314.4279999999999</v>
      </c>
      <c r="DO251" s="62">
        <v>8463.1689999999999</v>
      </c>
      <c r="DP251" s="48">
        <f t="shared" si="2813"/>
        <v>1</v>
      </c>
      <c r="DQ251" s="62">
        <v>32460</v>
      </c>
      <c r="DR251" s="62">
        <v>63706.471675371213</v>
      </c>
      <c r="DS251" s="62">
        <v>47949.968000000001</v>
      </c>
      <c r="DT251" s="62">
        <v>94308.048999999999</v>
      </c>
      <c r="DU251" s="48">
        <f t="shared" si="2814"/>
        <v>3</v>
      </c>
      <c r="DV251" s="62">
        <v>27123</v>
      </c>
      <c r="DW251" s="62">
        <v>53217.597334935141</v>
      </c>
      <c r="DX251" s="62">
        <f t="shared" si="2815"/>
        <v>0</v>
      </c>
      <c r="DY251" s="62">
        <f t="shared" si="2816"/>
        <v>0</v>
      </c>
      <c r="DZ251" s="48">
        <f t="shared" si="2817"/>
        <v>0</v>
      </c>
      <c r="EA251" s="62">
        <f t="shared" si="2818"/>
        <v>0</v>
      </c>
      <c r="EB251" s="62">
        <f t="shared" si="2819"/>
        <v>0</v>
      </c>
      <c r="EC251" s="48">
        <f t="shared" si="2820"/>
        <v>0</v>
      </c>
      <c r="ED251" s="62">
        <f t="shared" si="2821"/>
        <v>0</v>
      </c>
      <c r="EE251" s="62">
        <f t="shared" si="2822"/>
        <v>0</v>
      </c>
      <c r="EF251" s="48">
        <f t="shared" si="2823"/>
        <v>0</v>
      </c>
      <c r="EG251" s="62">
        <f t="shared" si="2824"/>
        <v>0</v>
      </c>
      <c r="EH251" s="62">
        <f t="shared" si="2825"/>
        <v>0</v>
      </c>
      <c r="EI251" s="48">
        <f t="shared" si="2826"/>
        <v>0</v>
      </c>
      <c r="EJ251" s="62">
        <f t="shared" si="2827"/>
        <v>0</v>
      </c>
      <c r="EK251" s="62">
        <f t="shared" si="2828"/>
        <v>0</v>
      </c>
      <c r="EL251" s="48">
        <f t="shared" si="2829"/>
        <v>0</v>
      </c>
      <c r="EM251" s="62">
        <f t="shared" si="2830"/>
        <v>0</v>
      </c>
      <c r="EN251" s="62">
        <f t="shared" si="2831"/>
        <v>0</v>
      </c>
      <c r="EO251" s="48">
        <f t="shared" si="2832"/>
        <v>0</v>
      </c>
      <c r="EP251" s="62">
        <f t="shared" si="2841"/>
        <v>107053.08</v>
      </c>
      <c r="EQ251" s="62">
        <f t="shared" si="2841"/>
        <v>113123.34</v>
      </c>
      <c r="ER251" s="62">
        <f t="shared" si="2841"/>
        <v>94540.08</v>
      </c>
      <c r="ES251" s="62">
        <f t="shared" si="2841"/>
        <v>118314.78</v>
      </c>
      <c r="ET251" s="62">
        <f t="shared" si="2841"/>
        <v>93930.92</v>
      </c>
      <c r="EU251" s="62">
        <f t="shared" si="2841"/>
        <v>72266.94</v>
      </c>
      <c r="EV251" s="31" t="s">
        <v>192</v>
      </c>
      <c r="EW251" s="103">
        <v>0</v>
      </c>
      <c r="EX251" s="31">
        <v>20000</v>
      </c>
      <c r="EY251" s="31">
        <v>1</v>
      </c>
      <c r="FA251" s="31"/>
      <c r="FB251" s="119"/>
      <c r="FC251" s="119"/>
      <c r="FE251" s="137">
        <v>1.97</v>
      </c>
      <c r="FF251" s="137">
        <v>2</v>
      </c>
      <c r="FG251" s="137">
        <v>2</v>
      </c>
      <c r="FH251" s="106">
        <v>1.94</v>
      </c>
      <c r="FI251" s="107" t="b">
        <f t="shared" si="2833"/>
        <v>1</v>
      </c>
      <c r="FJ251" s="34"/>
      <c r="FK251" s="104" t="s">
        <v>187</v>
      </c>
      <c r="FL251" s="104" t="s">
        <v>187</v>
      </c>
      <c r="FM251" s="104" t="s">
        <v>187</v>
      </c>
      <c r="FN251" s="104" t="s">
        <v>187</v>
      </c>
      <c r="FO251" s="104">
        <v>0</v>
      </c>
      <c r="FP251" s="104"/>
      <c r="FQ251" s="104">
        <v>0</v>
      </c>
      <c r="FR251" s="120" t="b">
        <f t="shared" si="2336"/>
        <v>1</v>
      </c>
      <c r="FS251" s="120" t="b">
        <f t="shared" si="2337"/>
        <v>1</v>
      </c>
      <c r="FT251" s="120" t="b">
        <f t="shared" si="2338"/>
        <v>1</v>
      </c>
      <c r="FU251" s="120" t="b">
        <f t="shared" si="2339"/>
        <v>1</v>
      </c>
      <c r="FV251" s="120" t="b">
        <f t="shared" si="2340"/>
        <v>1</v>
      </c>
      <c r="FW251" s="120"/>
      <c r="FX251" s="120" t="b">
        <f t="shared" si="2834"/>
        <v>1</v>
      </c>
      <c r="FY251" s="104" t="s">
        <v>368</v>
      </c>
      <c r="FZ251" s="104" t="b">
        <f t="shared" si="2835"/>
        <v>1</v>
      </c>
      <c r="GA251" s="120">
        <v>0</v>
      </c>
      <c r="GB251" s="120" t="s">
        <v>193</v>
      </c>
      <c r="GC251" s="8"/>
      <c r="GD251" s="104" t="s">
        <v>368</v>
      </c>
      <c r="GE251" s="104">
        <v>0</v>
      </c>
      <c r="GF251" s="104" t="e">
        <v>#N/A</v>
      </c>
      <c r="GG251" s="104">
        <v>0</v>
      </c>
      <c r="GH251" s="120" t="b">
        <f t="shared" si="2836"/>
        <v>1</v>
      </c>
      <c r="GI251" s="8" t="b">
        <f t="shared" si="2837"/>
        <v>0</v>
      </c>
      <c r="GJ251" s="31" t="s">
        <v>203</v>
      </c>
    </row>
    <row r="252" spans="1:192" hidden="1" x14ac:dyDescent="0.25">
      <c r="A252" s="138">
        <v>111326</v>
      </c>
      <c r="B252" s="138">
        <v>111326</v>
      </c>
      <c r="C252" s="128" t="s">
        <v>368</v>
      </c>
      <c r="D252" s="130"/>
      <c r="E252" s="138" t="s">
        <v>670</v>
      </c>
      <c r="F252" s="124">
        <v>0</v>
      </c>
      <c r="G252" s="128"/>
      <c r="H252" s="138" t="s">
        <v>227</v>
      </c>
      <c r="I252" s="130" t="s">
        <v>319</v>
      </c>
      <c r="J252" s="138" t="s">
        <v>259</v>
      </c>
      <c r="K252" s="138"/>
      <c r="L252" s="130">
        <v>0</v>
      </c>
      <c r="M252" s="138"/>
      <c r="N252" s="125">
        <v>0</v>
      </c>
      <c r="O252" s="125">
        <v>0</v>
      </c>
      <c r="P252" s="125" t="str">
        <f t="shared" si="2783"/>
        <v>нет минмакс</v>
      </c>
      <c r="Q252" s="95">
        <v>157000</v>
      </c>
      <c r="R252" s="95">
        <f t="shared" si="2784"/>
        <v>189970</v>
      </c>
      <c r="S252" s="114">
        <v>67000</v>
      </c>
      <c r="T252" s="114">
        <v>89780</v>
      </c>
      <c r="U252" s="131">
        <f t="shared" si="2785"/>
        <v>4</v>
      </c>
      <c r="V252" s="115">
        <f t="shared" si="2786"/>
        <v>150000</v>
      </c>
      <c r="W252" s="115">
        <f t="shared" si="2787"/>
        <v>181500</v>
      </c>
      <c r="X252" s="115">
        <f t="shared" si="2788"/>
        <v>8</v>
      </c>
      <c r="Y252" s="132"/>
      <c r="Z252" s="95">
        <v>150000</v>
      </c>
      <c r="AA252" s="115">
        <v>0</v>
      </c>
      <c r="AB252" s="115">
        <v>0</v>
      </c>
      <c r="AC252" s="95">
        <v>0</v>
      </c>
      <c r="AD252" s="95">
        <v>0</v>
      </c>
      <c r="AE252" s="95">
        <f t="shared" si="2789"/>
        <v>0</v>
      </c>
      <c r="AF252" s="95">
        <f t="shared" si="2790"/>
        <v>0</v>
      </c>
      <c r="AG252" s="114">
        <v>0</v>
      </c>
      <c r="AH252" s="95">
        <f t="shared" si="2791"/>
        <v>150000</v>
      </c>
      <c r="AI252" s="114">
        <f t="shared" si="2792"/>
        <v>181500</v>
      </c>
      <c r="AJ252" s="114">
        <f t="shared" si="2793"/>
        <v>63209</v>
      </c>
      <c r="AK252" s="114">
        <f t="shared" si="2838"/>
        <v>156664</v>
      </c>
      <c r="AL252" s="114">
        <f t="shared" si="2794"/>
        <v>275393</v>
      </c>
      <c r="AM252" s="114">
        <f t="shared" si="2795"/>
        <v>322432</v>
      </c>
      <c r="AN252" s="133">
        <f t="shared" si="2796"/>
        <v>37.403235410877336</v>
      </c>
      <c r="AO252" s="133" t="str">
        <f t="shared" si="2797"/>
        <v>&gt; 30 дней (до 60)</v>
      </c>
      <c r="AP252" s="139" t="s">
        <v>185</v>
      </c>
      <c r="AQ252" s="134" t="s">
        <v>198</v>
      </c>
      <c r="AR252" s="138" t="s">
        <v>185</v>
      </c>
      <c r="AS252" s="134" t="s">
        <v>218</v>
      </c>
      <c r="AT252" s="115" t="s">
        <v>185</v>
      </c>
      <c r="AU252" s="138"/>
      <c r="AV252" s="97" t="str">
        <f t="shared" si="2798"/>
        <v>0-04</v>
      </c>
      <c r="AW252" s="126">
        <f t="shared" si="2799"/>
        <v>0</v>
      </c>
      <c r="AX252" s="138"/>
      <c r="AY252" s="115">
        <f t="shared" si="2800"/>
        <v>0</v>
      </c>
      <c r="AZ252" s="130" t="s">
        <v>439</v>
      </c>
      <c r="BA252" s="129" t="s">
        <v>187</v>
      </c>
      <c r="BB252" s="129" t="s">
        <v>187</v>
      </c>
      <c r="BC252" s="140" t="s">
        <v>187</v>
      </c>
      <c r="BD252" s="139" t="s">
        <v>187</v>
      </c>
      <c r="BE252" s="29">
        <v>0</v>
      </c>
      <c r="BF252" s="32">
        <f t="shared" si="2801"/>
        <v>0</v>
      </c>
      <c r="BG252" s="32">
        <v>0</v>
      </c>
      <c r="BH252" s="32">
        <f t="shared" si="2802"/>
        <v>0</v>
      </c>
      <c r="BI252" s="99">
        <v>0</v>
      </c>
      <c r="BJ252" s="130" t="s">
        <v>187</v>
      </c>
      <c r="BK252" s="95">
        <v>22228</v>
      </c>
      <c r="BL252" s="95">
        <v>65954</v>
      </c>
      <c r="BM252" s="95">
        <v>58748</v>
      </c>
      <c r="BN252" s="95">
        <v>69459</v>
      </c>
      <c r="BO252" s="95">
        <v>57039</v>
      </c>
      <c r="BP252" s="95">
        <v>49004</v>
      </c>
      <c r="BQ252" s="133">
        <f t="shared" si="2803"/>
        <v>53738.666666666664</v>
      </c>
      <c r="BR252" s="95">
        <f t="shared" si="2804"/>
        <v>134772</v>
      </c>
      <c r="BS252" s="133">
        <f t="shared" si="2844"/>
        <v>68818</v>
      </c>
      <c r="BT252" s="133">
        <f t="shared" si="2844"/>
        <v>10070</v>
      </c>
      <c r="BU252" s="133">
        <f t="shared" si="2844"/>
        <v>-59389</v>
      </c>
      <c r="BV252" s="133">
        <f t="shared" si="2844"/>
        <v>-116428</v>
      </c>
      <c r="BW252" s="133">
        <f t="shared" si="2844"/>
        <v>-165432</v>
      </c>
      <c r="BX252" s="133">
        <f t="shared" ref="BX252:CO253" si="2846">BW252-$BQ252</f>
        <v>-219170.66666666666</v>
      </c>
      <c r="BY252" s="133">
        <f t="shared" si="2846"/>
        <v>-272909.33333333331</v>
      </c>
      <c r="BZ252" s="133">
        <f t="shared" si="2846"/>
        <v>-326648</v>
      </c>
      <c r="CA252" s="133">
        <f t="shared" si="2846"/>
        <v>-380386.66666666669</v>
      </c>
      <c r="CB252" s="133">
        <f t="shared" si="2846"/>
        <v>-434125.33333333337</v>
      </c>
      <c r="CC252" s="133">
        <f t="shared" si="2846"/>
        <v>-487864.00000000006</v>
      </c>
      <c r="CD252" s="133">
        <f t="shared" si="2846"/>
        <v>-541602.66666666674</v>
      </c>
      <c r="CE252" s="133">
        <f t="shared" si="2846"/>
        <v>-595341.33333333337</v>
      </c>
      <c r="CF252" s="133">
        <f t="shared" si="2846"/>
        <v>-649080</v>
      </c>
      <c r="CG252" s="133">
        <f t="shared" si="2846"/>
        <v>-702818.66666666663</v>
      </c>
      <c r="CH252" s="133">
        <f t="shared" si="2846"/>
        <v>-756557.33333333326</v>
      </c>
      <c r="CI252" s="133">
        <f t="shared" si="2846"/>
        <v>-810295.99999999988</v>
      </c>
      <c r="CJ252" s="133">
        <f t="shared" si="2846"/>
        <v>-864034.66666666651</v>
      </c>
      <c r="CK252" s="133">
        <f t="shared" si="2846"/>
        <v>-917773.33333333314</v>
      </c>
      <c r="CL252" s="133">
        <f t="shared" si="2846"/>
        <v>-971511.99999999977</v>
      </c>
      <c r="CM252" s="133">
        <f t="shared" si="2846"/>
        <v>-1025250.6666666664</v>
      </c>
      <c r="CN252" s="133">
        <f t="shared" si="2846"/>
        <v>-1078989.333333333</v>
      </c>
      <c r="CO252" s="133">
        <f t="shared" si="2846"/>
        <v>-1132727.9999999998</v>
      </c>
      <c r="CP252" s="100">
        <v>80257</v>
      </c>
      <c r="CQ252" s="100">
        <v>80</v>
      </c>
      <c r="CR252" s="100">
        <v>38392</v>
      </c>
      <c r="CS252" s="100">
        <v>58490</v>
      </c>
      <c r="CT252" s="100">
        <v>34965</v>
      </c>
      <c r="CU252" s="100">
        <v>63209</v>
      </c>
      <c r="CV252" s="121">
        <f t="shared" si="2806"/>
        <v>45898.833333333336</v>
      </c>
      <c r="CW252" t="s">
        <v>187</v>
      </c>
      <c r="CX252" t="s">
        <v>187</v>
      </c>
      <c r="CY252" s="4">
        <v>0</v>
      </c>
      <c r="CZ252" s="4">
        <v>0</v>
      </c>
      <c r="DA252" s="136">
        <f t="shared" si="2807"/>
        <v>0</v>
      </c>
      <c r="DB252" s="4">
        <f t="shared" si="2808"/>
        <v>0</v>
      </c>
      <c r="DC252" s="4">
        <f t="shared" si="2809"/>
        <v>0</v>
      </c>
      <c r="DD252" s="136">
        <f t="shared" si="2810"/>
        <v>0</v>
      </c>
      <c r="DE252" s="31">
        <v>0</v>
      </c>
      <c r="DG252" s="31">
        <v>0</v>
      </c>
      <c r="DH252" s="48">
        <f t="shared" si="2811"/>
        <v>0</v>
      </c>
      <c r="DI252" s="62">
        <v>43637.773999999998</v>
      </c>
      <c r="DJ252" s="62">
        <v>55245.024999999994</v>
      </c>
      <c r="DK252" s="48">
        <f t="shared" si="2812"/>
        <v>3</v>
      </c>
      <c r="DL252" s="62">
        <v>80</v>
      </c>
      <c r="DM252" s="62">
        <v>101.70831804281343</v>
      </c>
      <c r="DN252" s="62">
        <v>43568.857000000004</v>
      </c>
      <c r="DO252" s="62">
        <v>55701.679000000004</v>
      </c>
      <c r="DP252" s="48">
        <f t="shared" si="2813"/>
        <v>3</v>
      </c>
      <c r="DQ252" s="62">
        <v>38392</v>
      </c>
      <c r="DR252" s="62">
        <v>49245.336440142775</v>
      </c>
      <c r="DS252" s="62">
        <v>76177.258999999991</v>
      </c>
      <c r="DT252" s="62">
        <v>97869.070999999996</v>
      </c>
      <c r="DU252" s="48">
        <f t="shared" si="2814"/>
        <v>4</v>
      </c>
      <c r="DV252" s="62">
        <v>58490</v>
      </c>
      <c r="DW252" s="62">
        <v>75024.998134610098</v>
      </c>
      <c r="DX252" s="62">
        <f t="shared" si="2815"/>
        <v>0</v>
      </c>
      <c r="DY252" s="62">
        <f t="shared" si="2816"/>
        <v>0</v>
      </c>
      <c r="DZ252" s="48">
        <f t="shared" si="2817"/>
        <v>0</v>
      </c>
      <c r="EA252" s="62">
        <f t="shared" si="2818"/>
        <v>0</v>
      </c>
      <c r="EB252" s="62">
        <f t="shared" si="2819"/>
        <v>0</v>
      </c>
      <c r="EC252" s="48">
        <f t="shared" si="2820"/>
        <v>0</v>
      </c>
      <c r="ED252" s="62">
        <f t="shared" si="2821"/>
        <v>0</v>
      </c>
      <c r="EE252" s="62">
        <f t="shared" si="2822"/>
        <v>0</v>
      </c>
      <c r="EF252" s="48">
        <f t="shared" si="2823"/>
        <v>0</v>
      </c>
      <c r="EG252" s="62">
        <f t="shared" si="2824"/>
        <v>0</v>
      </c>
      <c r="EH252" s="62">
        <f t="shared" si="2825"/>
        <v>0</v>
      </c>
      <c r="EI252" s="48">
        <f t="shared" si="2826"/>
        <v>0</v>
      </c>
      <c r="EJ252" s="62">
        <f t="shared" si="2827"/>
        <v>0</v>
      </c>
      <c r="EK252" s="62">
        <f t="shared" si="2828"/>
        <v>0</v>
      </c>
      <c r="EL252" s="48">
        <f t="shared" si="2829"/>
        <v>0</v>
      </c>
      <c r="EM252" s="62">
        <f t="shared" si="2830"/>
        <v>0</v>
      </c>
      <c r="EN252" s="62">
        <f t="shared" si="2831"/>
        <v>0</v>
      </c>
      <c r="EO252" s="48">
        <f t="shared" si="2832"/>
        <v>0</v>
      </c>
      <c r="EP252" s="62">
        <f t="shared" si="2841"/>
        <v>26895.88</v>
      </c>
      <c r="EQ252" s="62">
        <f t="shared" si="2841"/>
        <v>79804.34</v>
      </c>
      <c r="ER252" s="62">
        <f t="shared" si="2841"/>
        <v>71085.08</v>
      </c>
      <c r="ES252" s="62">
        <f t="shared" si="2841"/>
        <v>84045.39</v>
      </c>
      <c r="ET252" s="62">
        <f t="shared" si="2841"/>
        <v>69017.19</v>
      </c>
      <c r="EU252" s="62">
        <f t="shared" si="2841"/>
        <v>59294.84</v>
      </c>
      <c r="EV252" s="31" t="s">
        <v>192</v>
      </c>
      <c r="EW252" s="103">
        <v>0</v>
      </c>
      <c r="EX252" s="31">
        <v>20000</v>
      </c>
      <c r="EY252" s="31">
        <v>1</v>
      </c>
      <c r="FA252" s="31"/>
      <c r="FB252" s="119"/>
      <c r="FC252" s="119"/>
      <c r="FE252" s="137">
        <v>1.29</v>
      </c>
      <c r="FF252" s="137">
        <v>1.34</v>
      </c>
      <c r="FG252" s="137">
        <v>1.28</v>
      </c>
      <c r="FH252" s="106">
        <v>1.21</v>
      </c>
      <c r="FI252" s="107" t="b">
        <f t="shared" si="2833"/>
        <v>1</v>
      </c>
      <c r="FJ252" s="34"/>
      <c r="FK252" s="104" t="s">
        <v>187</v>
      </c>
      <c r="FL252" s="104" t="s">
        <v>187</v>
      </c>
      <c r="FM252" s="104" t="s">
        <v>187</v>
      </c>
      <c r="FN252" s="104" t="s">
        <v>187</v>
      </c>
      <c r="FO252" s="104">
        <v>0</v>
      </c>
      <c r="FP252" s="104"/>
      <c r="FQ252" s="104">
        <v>0</v>
      </c>
      <c r="FR252" s="120" t="b">
        <f t="shared" si="2336"/>
        <v>1</v>
      </c>
      <c r="FS252" s="120" t="b">
        <f t="shared" si="2337"/>
        <v>1</v>
      </c>
      <c r="FT252" s="120" t="b">
        <f t="shared" si="2338"/>
        <v>1</v>
      </c>
      <c r="FU252" s="120" t="b">
        <f t="shared" si="2339"/>
        <v>1</v>
      </c>
      <c r="FV252" s="120" t="b">
        <f t="shared" si="2340"/>
        <v>1</v>
      </c>
      <c r="FW252" s="120"/>
      <c r="FX252" s="120" t="b">
        <f t="shared" si="2834"/>
        <v>1</v>
      </c>
      <c r="FY252" s="104" t="s">
        <v>368</v>
      </c>
      <c r="FZ252" s="104" t="b">
        <f t="shared" si="2835"/>
        <v>1</v>
      </c>
      <c r="GA252" s="120">
        <v>0</v>
      </c>
      <c r="GB252" s="120">
        <v>0</v>
      </c>
      <c r="GC252" s="8"/>
      <c r="GD252" s="104" t="s">
        <v>368</v>
      </c>
      <c r="GE252" s="104">
        <v>0</v>
      </c>
      <c r="GF252" s="104" t="e">
        <v>#N/A</v>
      </c>
      <c r="GG252" s="104">
        <v>0</v>
      </c>
      <c r="GH252" s="120" t="b">
        <f t="shared" si="2836"/>
        <v>1</v>
      </c>
      <c r="GI252" s="8" t="b">
        <f t="shared" si="2837"/>
        <v>0</v>
      </c>
      <c r="GJ252" s="31" t="s">
        <v>203</v>
      </c>
    </row>
    <row r="253" spans="1:192" hidden="1" x14ac:dyDescent="0.25">
      <c r="A253" s="138">
        <v>97113</v>
      </c>
      <c r="B253" s="138">
        <v>610870</v>
      </c>
      <c r="C253" s="128" t="s">
        <v>368</v>
      </c>
      <c r="D253" s="130"/>
      <c r="E253" s="138" t="s">
        <v>671</v>
      </c>
      <c r="F253" s="124">
        <v>0</v>
      </c>
      <c r="G253" s="128"/>
      <c r="H253" s="138" t="s">
        <v>227</v>
      </c>
      <c r="I253" s="130" t="s">
        <v>319</v>
      </c>
      <c r="J253" s="138" t="s">
        <v>259</v>
      </c>
      <c r="K253" s="138"/>
      <c r="L253" s="130">
        <v>0</v>
      </c>
      <c r="M253" s="138"/>
      <c r="N253" s="125">
        <v>0</v>
      </c>
      <c r="O253" s="125">
        <v>0</v>
      </c>
      <c r="P253" s="125" t="str">
        <f t="shared" ref="P253:P257" si="2847">IF(AND(N253=0,O253=0),"нет минмакс",IF((S253-N253)&lt;0,"меньше мин",IF((S253-O253)&gt;0,"больше макс","в диапазоне")))</f>
        <v>нет минмакс</v>
      </c>
      <c r="Q253" s="95">
        <v>133000</v>
      </c>
      <c r="R253" s="95">
        <f t="shared" ref="R253:R257" si="2848">Q253*FH253</f>
        <v>151620</v>
      </c>
      <c r="S253" s="114">
        <v>64765</v>
      </c>
      <c r="T253" s="114">
        <v>82899.199999999997</v>
      </c>
      <c r="U253" s="131">
        <f t="shared" ref="U253:U257" si="2849">IFERROR(ROUNDUP(S253/$EX253,0)*$EY253,0)</f>
        <v>4</v>
      </c>
      <c r="V253" s="115">
        <f t="shared" ref="V253:V257" si="2850">SUM(Z253:AD253)</f>
        <v>34540</v>
      </c>
      <c r="W253" s="115">
        <f t="shared" ref="W253:W257" si="2851">V253*FH253</f>
        <v>39375.599999999999</v>
      </c>
      <c r="X253" s="115">
        <f t="shared" ref="X253:X257" si="2852">IFERROR(ROUNDUP(V253/$EX253,0)*$EY253,0)</f>
        <v>2</v>
      </c>
      <c r="Y253" s="132"/>
      <c r="Z253" s="95">
        <v>34540</v>
      </c>
      <c r="AA253" s="115">
        <v>0</v>
      </c>
      <c r="AB253" s="115">
        <v>0</v>
      </c>
      <c r="AC253" s="95">
        <v>0</v>
      </c>
      <c r="AD253" s="95">
        <v>0</v>
      </c>
      <c r="AE253" s="95">
        <f t="shared" ref="AE253:AE257" si="2853">AA253*FH253</f>
        <v>0</v>
      </c>
      <c r="AF253" s="95">
        <f t="shared" ref="AF253:AF257" si="2854">AB253*FH253</f>
        <v>0</v>
      </c>
      <c r="AG253" s="114">
        <v>0</v>
      </c>
      <c r="AH253" s="95">
        <f t="shared" ref="AH253:AH257" si="2855">V253-AG253</f>
        <v>34540</v>
      </c>
      <c r="AI253" s="114">
        <f t="shared" ref="AI253:AI257" si="2856">IF(AH253&gt;0,AH253*FH253,0)</f>
        <v>39375.599999999999</v>
      </c>
      <c r="AJ253" s="114">
        <f t="shared" ref="AJ253:AJ257" si="2857">CU253</f>
        <v>55999</v>
      </c>
      <c r="AK253" s="114">
        <f t="shared" ref="AK253:AK257" si="2858">SUM(CS253:CU253)</f>
        <v>141914</v>
      </c>
      <c r="AL253" s="114">
        <f t="shared" ref="AL253:AL257" si="2859">SUM(CP253:CU253)</f>
        <v>318512</v>
      </c>
      <c r="AM253" s="114">
        <f t="shared" ref="AM253:AM257" si="2860">SUM(BK253:BP253)</f>
        <v>470534</v>
      </c>
      <c r="AN253" s="133">
        <f t="shared" ref="AN253:AN257" si="2861">IFERROR(S253/BQ253*30,"нет оборота")</f>
        <v>24.775467872672326</v>
      </c>
      <c r="AO253" s="133" t="str">
        <f t="shared" ref="AO253:AO257" si="2862">IF(S253=0,"нет остатка",IF(AN253="нет оборота","нет плана",IF(AN253&lt;30,"&lt; 30 дней",IF(AND(AN253&gt;=30,AN253&lt;60),"&gt; 30 дней (до 60)",IF(AND(AN253&gt;=60,AN253&lt;70),"&gt; 60 дней (до 70)",IF(AND(AN253&gt;=70,AN253&lt;80),"&gt; 70 дней (до 80)",IF(AND(AN253&gt;=80,AN253&lt;90),"&gt; 80 дней (до 90)",IF(AND(AN253&gt;=90,AN253&lt;120),"&gt; 90 дней (до 120)",IF(AN253&gt;=120,"&gt; 120 дней")))))))))</f>
        <v>&lt; 30 дней</v>
      </c>
      <c r="AP253" s="139" t="s">
        <v>185</v>
      </c>
      <c r="AQ253" s="134" t="s">
        <v>190</v>
      </c>
      <c r="AR253" s="138" t="s">
        <v>185</v>
      </c>
      <c r="AS253" s="134" t="s">
        <v>198</v>
      </c>
      <c r="AT253" s="115" t="s">
        <v>185</v>
      </c>
      <c r="AU253" s="138"/>
      <c r="AV253" s="97" t="str">
        <f t="shared" ref="AV253:AV257" si="2863">IF(V253=0,"нет остатка",IF(SUM(BK253:BP253)=0,"Нет планов",IF(BR253&lt;=0,"0-01",IF(BS253&lt;=0,"0-02",IF(BT253&lt;=0,"0-03",IF(BU253&lt;=0,"0-04",IF(BV253&lt;=0,"0-05",IF(BW253&lt;=0,"0-06",IF(BX253&lt;=0,"0-07",IF(BY253&lt;=0,"0-08",IF(BZ253&lt;=0,"0-09",IF(CA253&lt;=0,"0-10",IF(CB253&lt;=0,"0-11",IF(CC253&lt;=0,"0-12",IF(CD253&lt;=0,"0-13",IF(CE253&lt;=0,"0-14",IF(CF253&lt;=0,"0-15",IF(CG253&lt;=0,"0-16",IF(CH253&lt;=0,"0-17",IF(CI253&lt;=0,"0-18",IF(CJ253&lt;=0,"0-19",IF(CK253&lt;=0,"0-20",IF(CL253&lt;=0,"0-21",IF(CM253&lt;=0,"0-22",IF(CN253&lt;=0,"0-23",IF(CO253&lt;=0,"0-24","0-25 более 24"))))))))))))))))))))))))))</f>
        <v>0-03</v>
      </c>
      <c r="AW253" s="126">
        <f t="shared" ref="AW253:AW257" si="2864">IF(AT253="Да",W253,0)</f>
        <v>0</v>
      </c>
      <c r="AX253" s="138"/>
      <c r="AY253" s="115">
        <f t="shared" ref="AY253:AY257" si="2865">IF(AX253&gt;6,W253,0)</f>
        <v>0</v>
      </c>
      <c r="AZ253" s="130" t="s">
        <v>439</v>
      </c>
      <c r="BA253" s="129" t="s">
        <v>187</v>
      </c>
      <c r="BB253" s="129" t="s">
        <v>187</v>
      </c>
      <c r="BC253" s="140" t="s">
        <v>187</v>
      </c>
      <c r="BD253" s="139" t="s">
        <v>187</v>
      </c>
      <c r="BE253" s="29">
        <v>0</v>
      </c>
      <c r="BF253" s="32">
        <f t="shared" ref="BF253:BF257" si="2866">BE253*FH253</f>
        <v>0</v>
      </c>
      <c r="BG253" s="32">
        <v>0</v>
      </c>
      <c r="BH253" s="32">
        <f t="shared" ref="BH253:BH257" si="2867">BG253*FH253</f>
        <v>0</v>
      </c>
      <c r="BI253" s="99">
        <v>0</v>
      </c>
      <c r="BJ253" s="130" t="s">
        <v>187</v>
      </c>
      <c r="BK253" s="95">
        <v>55456</v>
      </c>
      <c r="BL253" s="95">
        <v>62071</v>
      </c>
      <c r="BM253" s="95">
        <v>89776</v>
      </c>
      <c r="BN253" s="95">
        <v>76250</v>
      </c>
      <c r="BO253" s="95">
        <v>104362</v>
      </c>
      <c r="BP253" s="95">
        <v>82619</v>
      </c>
      <c r="BQ253" s="133">
        <f t="shared" ref="BQ253:BQ257" si="2868">IF(COUNTIF(BK253:BP253,"&gt;0")=0,0,SUM(BK253:BP253)/COUNTIF(BK253:BP253,"&gt;0"))</f>
        <v>78422.333333333328</v>
      </c>
      <c r="BR253" s="95">
        <f t="shared" ref="BR253:BR257" si="2869">IF(OR(Q253=0,SUM(BK253:BP253)=0,V253&gt;Q253),V253-BK253,Q253-BK253)</f>
        <v>77544</v>
      </c>
      <c r="BS253" s="133">
        <f t="shared" si="2844"/>
        <v>15473</v>
      </c>
      <c r="BT253" s="133">
        <f t="shared" si="2844"/>
        <v>-74303</v>
      </c>
      <c r="BU253" s="133">
        <f t="shared" si="2844"/>
        <v>-150553</v>
      </c>
      <c r="BV253" s="133">
        <f t="shared" si="2844"/>
        <v>-254915</v>
      </c>
      <c r="BW253" s="133">
        <f t="shared" si="2844"/>
        <v>-337534</v>
      </c>
      <c r="BX253" s="133">
        <f t="shared" si="2846"/>
        <v>-415956.33333333331</v>
      </c>
      <c r="BY253" s="133">
        <f t="shared" si="2846"/>
        <v>-494378.66666666663</v>
      </c>
      <c r="BZ253" s="133">
        <f t="shared" si="2846"/>
        <v>-572801</v>
      </c>
      <c r="CA253" s="133">
        <f t="shared" si="2846"/>
        <v>-651223.33333333337</v>
      </c>
      <c r="CB253" s="133">
        <f t="shared" si="2846"/>
        <v>-729645.66666666674</v>
      </c>
      <c r="CC253" s="133">
        <f t="shared" si="2846"/>
        <v>-808068.00000000012</v>
      </c>
      <c r="CD253" s="133">
        <f t="shared" si="2846"/>
        <v>-886490.33333333349</v>
      </c>
      <c r="CE253" s="133">
        <f t="shared" si="2846"/>
        <v>-964912.66666666686</v>
      </c>
      <c r="CF253" s="133">
        <f t="shared" si="2846"/>
        <v>-1043335.0000000002</v>
      </c>
      <c r="CG253" s="133">
        <f t="shared" si="2846"/>
        <v>-1121757.3333333335</v>
      </c>
      <c r="CH253" s="133">
        <f t="shared" si="2846"/>
        <v>-1200179.6666666667</v>
      </c>
      <c r="CI253" s="133">
        <f t="shared" si="2846"/>
        <v>-1278602</v>
      </c>
      <c r="CJ253" s="133">
        <f t="shared" si="2846"/>
        <v>-1357024.3333333333</v>
      </c>
      <c r="CK253" s="133">
        <f t="shared" si="2846"/>
        <v>-1435446.6666666665</v>
      </c>
      <c r="CL253" s="133">
        <f t="shared" si="2846"/>
        <v>-1513868.9999999998</v>
      </c>
      <c r="CM253" s="133">
        <f t="shared" si="2846"/>
        <v>-1592291.333333333</v>
      </c>
      <c r="CN253" s="133">
        <f t="shared" si="2846"/>
        <v>-1670713.6666666663</v>
      </c>
      <c r="CO253" s="133">
        <f t="shared" si="2846"/>
        <v>-1749135.9999999995</v>
      </c>
      <c r="CP253" s="100">
        <v>41284</v>
      </c>
      <c r="CQ253" s="100">
        <v>23235</v>
      </c>
      <c r="CR253" s="100">
        <v>112079</v>
      </c>
      <c r="CS253" s="100">
        <v>30000</v>
      </c>
      <c r="CT253" s="100">
        <v>55915</v>
      </c>
      <c r="CU253" s="100">
        <v>55999</v>
      </c>
      <c r="CV253" s="121">
        <f t="shared" ref="CV253:CV257" si="2870">IF(COUNTIF(CP253:CU253,"&gt;0")=0,0,SUM(CP253:CU253)/COUNTIF(CP253:CU253,"&gt;0"))</f>
        <v>53085.333333333336</v>
      </c>
      <c r="CW253" t="s">
        <v>187</v>
      </c>
      <c r="CX253" t="s">
        <v>187</v>
      </c>
      <c r="CY253" s="4">
        <v>0</v>
      </c>
      <c r="CZ253" s="4">
        <v>0</v>
      </c>
      <c r="DA253" s="136">
        <f t="shared" ref="DA253:DA257" si="2871">IFERROR(CZ253/CY253,0)</f>
        <v>0</v>
      </c>
      <c r="DB253" s="4">
        <f t="shared" ref="DB253:DB257" si="2872">CY253*FH253</f>
        <v>0</v>
      </c>
      <c r="DC253" s="4">
        <f t="shared" ref="DC253:DC257" si="2873">CZ253*FH253</f>
        <v>0</v>
      </c>
      <c r="DD253" s="136">
        <f t="shared" ref="DD253:DD257" si="2874">IFERROR(DC253/DB253,0)</f>
        <v>0</v>
      </c>
      <c r="DE253" s="31">
        <v>0</v>
      </c>
      <c r="DG253" s="31">
        <v>0</v>
      </c>
      <c r="DH253" s="48">
        <f t="shared" ref="DH253:DH257" si="2875">IFERROR(ROUNDUP(DG253/$EX253,0)*$EY253,0)</f>
        <v>0</v>
      </c>
      <c r="DI253" s="62">
        <v>44465.063999999998</v>
      </c>
      <c r="DJ253" s="62">
        <v>55914.191999999995</v>
      </c>
      <c r="DK253" s="48">
        <f t="shared" ref="DK253:DK257" si="2876">IFERROR(ROUNDUP(DI253/$EX253,0)*$EY253,0)</f>
        <v>3</v>
      </c>
      <c r="DL253" s="62">
        <v>23235</v>
      </c>
      <c r="DM253" s="62">
        <v>29215.964651785718</v>
      </c>
      <c r="DN253" s="62">
        <v>43283.25</v>
      </c>
      <c r="DO253" s="62">
        <v>55292.964</v>
      </c>
      <c r="DP253" s="48">
        <f t="shared" ref="DP253:DP257" si="2877">IFERROR(ROUNDUP(DN253/$EX253,0)*$EY253,0)</f>
        <v>3</v>
      </c>
      <c r="DQ253" s="62">
        <v>113000</v>
      </c>
      <c r="DR253" s="62">
        <v>144274.13292543794</v>
      </c>
      <c r="DS253" s="62">
        <v>66377.903000000006</v>
      </c>
      <c r="DT253" s="62">
        <v>84949.081000000006</v>
      </c>
      <c r="DU253" s="48">
        <f t="shared" ref="DU253:DU257" si="2878">IFERROR(ROUNDUP(DS253/$EX253,0)*$EY253,0)</f>
        <v>4</v>
      </c>
      <c r="DV253" s="62">
        <v>30000</v>
      </c>
      <c r="DW253" s="62">
        <v>38308.07323943662</v>
      </c>
      <c r="DX253" s="62">
        <f t="shared" ref="DX253:DX257" si="2879">$DF253*BK253/30</f>
        <v>0</v>
      </c>
      <c r="DY253" s="62">
        <f t="shared" ref="DY253:DY257" si="2880">DX253*$FH253</f>
        <v>0</v>
      </c>
      <c r="DZ253" s="48">
        <f t="shared" ref="DZ253:DZ257" si="2881">IFERROR(ROUNDUP(DX253/$EX253,0)*$EY253,0)</f>
        <v>0</v>
      </c>
      <c r="EA253" s="62">
        <f t="shared" ref="EA253:EA257" si="2882">$DF253*BL253/30</f>
        <v>0</v>
      </c>
      <c r="EB253" s="62">
        <f t="shared" ref="EB253:EB257" si="2883">EA253*$FH253</f>
        <v>0</v>
      </c>
      <c r="EC253" s="48">
        <f t="shared" ref="EC253:EC257" si="2884">IFERROR(ROUNDUP(EA253/$EX253,0)*$EY253,0)</f>
        <v>0</v>
      </c>
      <c r="ED253" s="62">
        <f t="shared" ref="ED253:ED257" si="2885">$DF253*BM253/30</f>
        <v>0</v>
      </c>
      <c r="EE253" s="62">
        <f t="shared" ref="EE253:EE257" si="2886">ED253*$FH253</f>
        <v>0</v>
      </c>
      <c r="EF253" s="48">
        <f t="shared" ref="EF253:EF257" si="2887">IFERROR(ROUNDUP(ED253/$EX253,0)*$EY253,0)</f>
        <v>0</v>
      </c>
      <c r="EG253" s="62">
        <f t="shared" ref="EG253:EG257" si="2888">$DF253*BN253/30</f>
        <v>0</v>
      </c>
      <c r="EH253" s="62">
        <f t="shared" ref="EH253:EH257" si="2889">EG253*$FH253</f>
        <v>0</v>
      </c>
      <c r="EI253" s="48">
        <f t="shared" ref="EI253:EI257" si="2890">IFERROR(ROUNDUP(EG253/$EX253,0)*$EY253,0)</f>
        <v>0</v>
      </c>
      <c r="EJ253" s="62">
        <f t="shared" ref="EJ253:EJ257" si="2891">$DF253*BO253/30</f>
        <v>0</v>
      </c>
      <c r="EK253" s="62">
        <f t="shared" ref="EK253:EK257" si="2892">EJ253*$FH253</f>
        <v>0</v>
      </c>
      <c r="EL253" s="48">
        <f t="shared" ref="EL253:EL257" si="2893">IFERROR(ROUNDUP(EJ253/$EX253,0)*$EY253,0)</f>
        <v>0</v>
      </c>
      <c r="EM253" s="62">
        <f t="shared" ref="EM253:EM257" si="2894">$DF253*BP253/30</f>
        <v>0</v>
      </c>
      <c r="EN253" s="62">
        <f t="shared" ref="EN253:EN257" si="2895">EM253*$FH253</f>
        <v>0</v>
      </c>
      <c r="EO253" s="48">
        <f t="shared" ref="EO253:EO257" si="2896">IFERROR(ROUNDUP(EM253/$EX253,0)*$EY253,0)</f>
        <v>0</v>
      </c>
      <c r="EP253" s="62">
        <f t="shared" ref="EP253:ER257" si="2897">BK253*$FH253</f>
        <v>63219.839999999997</v>
      </c>
      <c r="EQ253" s="62">
        <f t="shared" si="2897"/>
        <v>70760.939999999988</v>
      </c>
      <c r="ER253" s="62">
        <f t="shared" si="2897"/>
        <v>102344.63999999998</v>
      </c>
      <c r="ES253" s="62">
        <f t="shared" ref="ES253:EU257" si="2898">BN253*$FH253</f>
        <v>86924.999999999985</v>
      </c>
      <c r="ET253" s="62">
        <f t="shared" si="2898"/>
        <v>118972.68</v>
      </c>
      <c r="EU253" s="62">
        <f t="shared" si="2898"/>
        <v>94185.659999999989</v>
      </c>
      <c r="EV253" s="31" t="s">
        <v>192</v>
      </c>
      <c r="EW253" s="103">
        <v>0</v>
      </c>
      <c r="EX253" s="31">
        <v>20000</v>
      </c>
      <c r="EY253" s="31">
        <v>1</v>
      </c>
      <c r="FA253" s="31"/>
      <c r="FB253" s="119"/>
      <c r="FC253" s="119"/>
      <c r="FE253" s="137">
        <v>1.28</v>
      </c>
      <c r="FF253" s="137">
        <v>1.28</v>
      </c>
      <c r="FG253" s="137">
        <v>1.28</v>
      </c>
      <c r="FH253" s="106">
        <v>1.1399999999999999</v>
      </c>
      <c r="FI253" s="107" t="b">
        <f t="shared" ref="FI253:FI257" si="2899">EXACT(AT253,AP253)</f>
        <v>1</v>
      </c>
      <c r="FJ253" s="34"/>
      <c r="FK253" s="104" t="s">
        <v>187</v>
      </c>
      <c r="FL253" s="104" t="s">
        <v>187</v>
      </c>
      <c r="FM253" s="104" t="s">
        <v>187</v>
      </c>
      <c r="FN253" s="104" t="s">
        <v>187</v>
      </c>
      <c r="FO253" s="104">
        <v>0</v>
      </c>
      <c r="FP253" s="104"/>
      <c r="FQ253" s="104">
        <v>0</v>
      </c>
      <c r="FR253" s="120" t="b">
        <f t="shared" si="2336"/>
        <v>1</v>
      </c>
      <c r="FS253" s="120" t="b">
        <f t="shared" si="2337"/>
        <v>1</v>
      </c>
      <c r="FT253" s="120" t="b">
        <f t="shared" si="2338"/>
        <v>1</v>
      </c>
      <c r="FU253" s="120" t="b">
        <f t="shared" si="2339"/>
        <v>1</v>
      </c>
      <c r="FV253" s="120" t="b">
        <f t="shared" si="2340"/>
        <v>1</v>
      </c>
      <c r="FW253" s="120"/>
      <c r="FX253" s="120" t="b">
        <f t="shared" ref="FX253:FX257" si="2900">EXACT(FQ253,BI253)</f>
        <v>1</v>
      </c>
      <c r="FY253" s="104" t="s">
        <v>368</v>
      </c>
      <c r="FZ253" s="104" t="b">
        <f t="shared" ref="FZ253:FZ257" si="2901">EXACT(FY253,C253)</f>
        <v>1</v>
      </c>
      <c r="GA253" s="120">
        <v>0</v>
      </c>
      <c r="GB253" s="120">
        <v>0</v>
      </c>
      <c r="GC253" s="8"/>
      <c r="GD253" s="104" t="s">
        <v>368</v>
      </c>
      <c r="GE253" s="104">
        <v>0</v>
      </c>
      <c r="GF253" s="104" t="e">
        <v>#N/A</v>
      </c>
      <c r="GG253" s="104">
        <v>0</v>
      </c>
      <c r="GH253" s="120" t="b">
        <f t="shared" ref="GH253:GH257" si="2902">EXACT(GD253,C253)</f>
        <v>1</v>
      </c>
      <c r="GI253" s="8" t="b">
        <f t="shared" ref="GI253:GI257" si="2903">EXACT(GG253,G253)</f>
        <v>0</v>
      </c>
      <c r="GJ253" s="31" t="s">
        <v>203</v>
      </c>
    </row>
    <row r="254" spans="1:192" hidden="1" x14ac:dyDescent="0.25">
      <c r="A254" s="138">
        <v>130796</v>
      </c>
      <c r="B254" s="138">
        <v>0</v>
      </c>
      <c r="C254" s="128" t="s">
        <v>368</v>
      </c>
      <c r="D254" s="130"/>
      <c r="E254" s="138" t="s">
        <v>672</v>
      </c>
      <c r="F254" s="124">
        <v>0</v>
      </c>
      <c r="G254" s="128"/>
      <c r="H254" s="138" t="s">
        <v>227</v>
      </c>
      <c r="I254" s="130" t="s">
        <v>319</v>
      </c>
      <c r="J254" s="138" t="s">
        <v>259</v>
      </c>
      <c r="K254" s="138"/>
      <c r="L254" s="130">
        <v>0</v>
      </c>
      <c r="M254" s="138"/>
      <c r="N254" s="125">
        <v>0</v>
      </c>
      <c r="O254" s="125">
        <v>0</v>
      </c>
      <c r="P254" s="125" t="str">
        <f t="shared" si="2847"/>
        <v>нет минмакс</v>
      </c>
      <c r="Q254" s="95">
        <v>72700</v>
      </c>
      <c r="R254" s="95">
        <f t="shared" si="2848"/>
        <v>68338</v>
      </c>
      <c r="S254" s="114">
        <v>87844</v>
      </c>
      <c r="T254" s="114">
        <v>84330.239999999991</v>
      </c>
      <c r="U254" s="131">
        <f t="shared" si="2849"/>
        <v>4</v>
      </c>
      <c r="V254" s="115">
        <f t="shared" si="2850"/>
        <v>72800</v>
      </c>
      <c r="W254" s="115">
        <f t="shared" si="2851"/>
        <v>68432</v>
      </c>
      <c r="X254" s="115">
        <f t="shared" si="2852"/>
        <v>3</v>
      </c>
      <c r="Y254" s="132"/>
      <c r="Z254" s="95">
        <v>72800</v>
      </c>
      <c r="AA254" s="115">
        <v>0</v>
      </c>
      <c r="AB254" s="115">
        <v>0</v>
      </c>
      <c r="AC254" s="95">
        <v>0</v>
      </c>
      <c r="AD254" s="95">
        <v>0</v>
      </c>
      <c r="AE254" s="95">
        <f t="shared" si="2853"/>
        <v>0</v>
      </c>
      <c r="AF254" s="95">
        <f t="shared" si="2854"/>
        <v>0</v>
      </c>
      <c r="AG254" s="114">
        <v>0</v>
      </c>
      <c r="AH254" s="95">
        <f t="shared" si="2855"/>
        <v>72800</v>
      </c>
      <c r="AI254" s="114">
        <f t="shared" si="2856"/>
        <v>68432</v>
      </c>
      <c r="AJ254" s="114">
        <f t="shared" si="2857"/>
        <v>5600</v>
      </c>
      <c r="AK254" s="114">
        <f t="shared" si="2858"/>
        <v>194963</v>
      </c>
      <c r="AL254" s="114">
        <f t="shared" si="2859"/>
        <v>304450</v>
      </c>
      <c r="AM254" s="114">
        <f t="shared" si="2860"/>
        <v>254732</v>
      </c>
      <c r="AN254" s="133">
        <f t="shared" si="2861"/>
        <v>62.072766672424343</v>
      </c>
      <c r="AO254" s="133" t="str">
        <f t="shared" si="2862"/>
        <v>&gt; 60 дней (до 70)</v>
      </c>
      <c r="AP254" s="139" t="s">
        <v>185</v>
      </c>
      <c r="AQ254" s="134" t="s">
        <v>190</v>
      </c>
      <c r="AR254" s="138" t="s">
        <v>185</v>
      </c>
      <c r="AS254" s="134" t="s">
        <v>197</v>
      </c>
      <c r="AT254" s="115" t="s">
        <v>185</v>
      </c>
      <c r="AU254" s="138"/>
      <c r="AV254" s="97" t="str">
        <f t="shared" si="2863"/>
        <v>0-03</v>
      </c>
      <c r="AW254" s="126">
        <f t="shared" si="2864"/>
        <v>0</v>
      </c>
      <c r="AX254" s="138"/>
      <c r="AY254" s="115">
        <f t="shared" si="2865"/>
        <v>0</v>
      </c>
      <c r="AZ254" s="130" t="s">
        <v>439</v>
      </c>
      <c r="BA254" s="129" t="s">
        <v>187</v>
      </c>
      <c r="BB254" s="129" t="s">
        <v>187</v>
      </c>
      <c r="BC254" s="140" t="s">
        <v>187</v>
      </c>
      <c r="BD254" s="139" t="s">
        <v>187</v>
      </c>
      <c r="BE254" s="29">
        <v>0</v>
      </c>
      <c r="BF254" s="32">
        <f t="shared" si="2866"/>
        <v>0</v>
      </c>
      <c r="BG254" s="32">
        <v>0</v>
      </c>
      <c r="BH254" s="32">
        <f t="shared" si="2867"/>
        <v>0</v>
      </c>
      <c r="BI254" s="99">
        <v>0</v>
      </c>
      <c r="BJ254" s="130" t="s">
        <v>187</v>
      </c>
      <c r="BK254" s="95">
        <v>21181</v>
      </c>
      <c r="BL254" s="95">
        <v>28643</v>
      </c>
      <c r="BM254" s="95">
        <v>43319</v>
      </c>
      <c r="BN254" s="95">
        <v>49111</v>
      </c>
      <c r="BO254" s="95">
        <v>64995</v>
      </c>
      <c r="BP254" s="95">
        <v>47483</v>
      </c>
      <c r="BQ254" s="133">
        <f t="shared" si="2868"/>
        <v>42455.333333333336</v>
      </c>
      <c r="BR254" s="95">
        <f t="shared" si="2869"/>
        <v>51619</v>
      </c>
      <c r="BS254" s="133">
        <f t="shared" si="2844"/>
        <v>22976</v>
      </c>
      <c r="BT254" s="133">
        <f t="shared" si="2844"/>
        <v>-20343</v>
      </c>
      <c r="BU254" s="133">
        <f t="shared" si="2844"/>
        <v>-69454</v>
      </c>
      <c r="BV254" s="133">
        <f t="shared" si="2844"/>
        <v>-134449</v>
      </c>
      <c r="BW254" s="133">
        <f t="shared" si="2844"/>
        <v>-181932</v>
      </c>
      <c r="BX254" s="133">
        <f t="shared" ref="BX254:CO254" si="2904">BW254-$BQ254</f>
        <v>-224387.33333333334</v>
      </c>
      <c r="BY254" s="133">
        <f t="shared" si="2904"/>
        <v>-266842.66666666669</v>
      </c>
      <c r="BZ254" s="133">
        <f t="shared" si="2904"/>
        <v>-309298</v>
      </c>
      <c r="CA254" s="133">
        <f t="shared" si="2904"/>
        <v>-351753.33333333331</v>
      </c>
      <c r="CB254" s="133">
        <f t="shared" si="2904"/>
        <v>-394208.66666666663</v>
      </c>
      <c r="CC254" s="133">
        <f t="shared" si="2904"/>
        <v>-436663.99999999994</v>
      </c>
      <c r="CD254" s="133">
        <f t="shared" si="2904"/>
        <v>-479119.33333333326</v>
      </c>
      <c r="CE254" s="133">
        <f t="shared" si="2904"/>
        <v>-521574.66666666657</v>
      </c>
      <c r="CF254" s="133">
        <f t="shared" si="2904"/>
        <v>-564029.99999999988</v>
      </c>
      <c r="CG254" s="133">
        <f t="shared" si="2904"/>
        <v>-606485.33333333326</v>
      </c>
      <c r="CH254" s="133">
        <f t="shared" si="2904"/>
        <v>-648940.66666666663</v>
      </c>
      <c r="CI254" s="133">
        <f t="shared" si="2904"/>
        <v>-691396</v>
      </c>
      <c r="CJ254" s="133">
        <f t="shared" si="2904"/>
        <v>-733851.33333333337</v>
      </c>
      <c r="CK254" s="133">
        <f t="shared" si="2904"/>
        <v>-776306.66666666674</v>
      </c>
      <c r="CL254" s="133">
        <f t="shared" si="2904"/>
        <v>-818762.00000000012</v>
      </c>
      <c r="CM254" s="133">
        <f t="shared" si="2904"/>
        <v>-861217.33333333349</v>
      </c>
      <c r="CN254" s="133">
        <f t="shared" si="2904"/>
        <v>-903672.66666666686</v>
      </c>
      <c r="CO254" s="133">
        <f t="shared" si="2904"/>
        <v>-946128.00000000023</v>
      </c>
      <c r="CP254" s="100">
        <v>0</v>
      </c>
      <c r="CQ254" s="100">
        <v>32387</v>
      </c>
      <c r="CR254" s="100">
        <v>77100</v>
      </c>
      <c r="CS254" s="100">
        <v>66310</v>
      </c>
      <c r="CT254" s="100">
        <v>123053</v>
      </c>
      <c r="CU254" s="100">
        <v>5600</v>
      </c>
      <c r="CV254" s="121">
        <f t="shared" si="2870"/>
        <v>60890</v>
      </c>
      <c r="CW254" t="s">
        <v>187</v>
      </c>
      <c r="CX254" t="s">
        <v>187</v>
      </c>
      <c r="CY254" s="4">
        <v>0</v>
      </c>
      <c r="CZ254" s="4">
        <v>0</v>
      </c>
      <c r="DA254" s="136">
        <f t="shared" si="2871"/>
        <v>0</v>
      </c>
      <c r="DB254" s="4">
        <f t="shared" si="2872"/>
        <v>0</v>
      </c>
      <c r="DC254" s="4">
        <f t="shared" si="2873"/>
        <v>0</v>
      </c>
      <c r="DD254" s="136">
        <f t="shared" si="2874"/>
        <v>0</v>
      </c>
      <c r="DE254" s="31">
        <v>0</v>
      </c>
      <c r="DG254" s="31">
        <v>0</v>
      </c>
      <c r="DH254" s="48">
        <f t="shared" si="2875"/>
        <v>0</v>
      </c>
      <c r="DI254" s="62">
        <v>118764.645</v>
      </c>
      <c r="DJ254" s="62">
        <v>106989.54</v>
      </c>
      <c r="DK254" s="48">
        <f t="shared" si="2876"/>
        <v>5</v>
      </c>
      <c r="DL254" s="62">
        <v>32387</v>
      </c>
      <c r="DM254" s="62">
        <v>29233.986154166771</v>
      </c>
      <c r="DN254" s="62">
        <v>123761.571</v>
      </c>
      <c r="DO254" s="62">
        <v>111456.99400000001</v>
      </c>
      <c r="DP254" s="48">
        <f t="shared" si="2877"/>
        <v>5</v>
      </c>
      <c r="DQ254" s="62">
        <v>77100</v>
      </c>
      <c r="DR254" s="62">
        <v>69488.754086151763</v>
      </c>
      <c r="DS254" s="62">
        <v>64783.290999999997</v>
      </c>
      <c r="DT254" s="62">
        <v>58332.451999999997</v>
      </c>
      <c r="DU254" s="48">
        <f t="shared" si="2878"/>
        <v>3</v>
      </c>
      <c r="DV254" s="62">
        <v>66310</v>
      </c>
      <c r="DW254" s="62">
        <v>59811.070431894674</v>
      </c>
      <c r="DX254" s="62">
        <f t="shared" si="2879"/>
        <v>0</v>
      </c>
      <c r="DY254" s="62">
        <f t="shared" si="2880"/>
        <v>0</v>
      </c>
      <c r="DZ254" s="48">
        <f t="shared" si="2881"/>
        <v>0</v>
      </c>
      <c r="EA254" s="62">
        <f t="shared" si="2882"/>
        <v>0</v>
      </c>
      <c r="EB254" s="62">
        <f t="shared" si="2883"/>
        <v>0</v>
      </c>
      <c r="EC254" s="48">
        <f t="shared" si="2884"/>
        <v>0</v>
      </c>
      <c r="ED254" s="62">
        <f t="shared" si="2885"/>
        <v>0</v>
      </c>
      <c r="EE254" s="62">
        <f t="shared" si="2886"/>
        <v>0</v>
      </c>
      <c r="EF254" s="48">
        <f t="shared" si="2887"/>
        <v>0</v>
      </c>
      <c r="EG254" s="62">
        <f t="shared" si="2888"/>
        <v>0</v>
      </c>
      <c r="EH254" s="62">
        <f t="shared" si="2889"/>
        <v>0</v>
      </c>
      <c r="EI254" s="48">
        <f t="shared" si="2890"/>
        <v>0</v>
      </c>
      <c r="EJ254" s="62">
        <f t="shared" si="2891"/>
        <v>0</v>
      </c>
      <c r="EK254" s="62">
        <f t="shared" si="2892"/>
        <v>0</v>
      </c>
      <c r="EL254" s="48">
        <f t="shared" si="2893"/>
        <v>0</v>
      </c>
      <c r="EM254" s="62">
        <f t="shared" si="2894"/>
        <v>0</v>
      </c>
      <c r="EN254" s="62">
        <f t="shared" si="2895"/>
        <v>0</v>
      </c>
      <c r="EO254" s="48">
        <f t="shared" si="2896"/>
        <v>0</v>
      </c>
      <c r="EP254" s="62">
        <f t="shared" si="2897"/>
        <v>19910.14</v>
      </c>
      <c r="EQ254" s="62">
        <f t="shared" si="2897"/>
        <v>26924.42</v>
      </c>
      <c r="ER254" s="62">
        <f t="shared" si="2897"/>
        <v>40719.86</v>
      </c>
      <c r="ES254" s="62">
        <f t="shared" si="2898"/>
        <v>46164.34</v>
      </c>
      <c r="ET254" s="62">
        <f t="shared" si="2898"/>
        <v>61095.299999999996</v>
      </c>
      <c r="EU254" s="62">
        <f t="shared" si="2898"/>
        <v>44634.02</v>
      </c>
      <c r="EV254" s="31" t="s">
        <v>192</v>
      </c>
      <c r="EW254" s="103">
        <v>0</v>
      </c>
      <c r="EX254" s="31">
        <v>28000</v>
      </c>
      <c r="EY254" s="31">
        <v>1</v>
      </c>
      <c r="FA254" s="31"/>
      <c r="FB254" s="119"/>
      <c r="FC254" s="119"/>
      <c r="FE254" s="137">
        <v>0.9</v>
      </c>
      <c r="FF254" s="137">
        <v>0.96</v>
      </c>
      <c r="FG254" s="137">
        <v>0.94</v>
      </c>
      <c r="FH254" s="106">
        <v>0.94</v>
      </c>
      <c r="FI254" s="107" t="b">
        <f t="shared" si="2899"/>
        <v>1</v>
      </c>
      <c r="FJ254" s="34"/>
      <c r="FK254" s="104" t="s">
        <v>187</v>
      </c>
      <c r="FL254" s="104" t="s">
        <v>187</v>
      </c>
      <c r="FM254" s="104" t="s">
        <v>187</v>
      </c>
      <c r="FN254" s="104" t="s">
        <v>187</v>
      </c>
      <c r="FO254" s="104">
        <v>0</v>
      </c>
      <c r="FP254" s="104"/>
      <c r="FQ254" s="104">
        <v>0</v>
      </c>
      <c r="FR254" s="120" t="b">
        <f t="shared" si="2336"/>
        <v>1</v>
      </c>
      <c r="FS254" s="120" t="b">
        <f t="shared" si="2337"/>
        <v>1</v>
      </c>
      <c r="FT254" s="120" t="b">
        <f t="shared" si="2338"/>
        <v>1</v>
      </c>
      <c r="FU254" s="120" t="b">
        <f t="shared" si="2339"/>
        <v>1</v>
      </c>
      <c r="FV254" s="120" t="b">
        <f t="shared" si="2340"/>
        <v>1</v>
      </c>
      <c r="FW254" s="120"/>
      <c r="FX254" s="120" t="b">
        <f t="shared" si="2900"/>
        <v>1</v>
      </c>
      <c r="FY254" s="104" t="s">
        <v>368</v>
      </c>
      <c r="FZ254" s="104" t="b">
        <f t="shared" si="2901"/>
        <v>1</v>
      </c>
      <c r="GA254" s="120">
        <v>0</v>
      </c>
      <c r="GB254" s="120">
        <v>0</v>
      </c>
      <c r="GC254" s="8"/>
      <c r="GD254" s="104" t="s">
        <v>368</v>
      </c>
      <c r="GE254" s="104">
        <v>0</v>
      </c>
      <c r="GF254" s="104" t="e">
        <v>#N/A</v>
      </c>
      <c r="GG254" s="104">
        <v>0</v>
      </c>
      <c r="GH254" s="120" t="b">
        <f t="shared" si="2902"/>
        <v>1</v>
      </c>
      <c r="GI254" s="8" t="b">
        <f t="shared" si="2903"/>
        <v>0</v>
      </c>
      <c r="GJ254" s="31" t="s">
        <v>203</v>
      </c>
    </row>
    <row r="255" spans="1:192" ht="30" hidden="1" x14ac:dyDescent="0.25">
      <c r="A255" s="138">
        <v>168886</v>
      </c>
      <c r="B255" s="138">
        <v>0</v>
      </c>
      <c r="C255" s="128" t="s">
        <v>368</v>
      </c>
      <c r="D255" s="130"/>
      <c r="E255" s="138" t="s">
        <v>673</v>
      </c>
      <c r="F255" s="124">
        <v>0</v>
      </c>
      <c r="G255" s="128"/>
      <c r="H255" s="138" t="s">
        <v>227</v>
      </c>
      <c r="I255" s="130" t="s">
        <v>538</v>
      </c>
      <c r="J255" s="138" t="s">
        <v>511</v>
      </c>
      <c r="K255" s="138"/>
      <c r="L255" s="130">
        <v>0</v>
      </c>
      <c r="M255" s="138"/>
      <c r="N255" s="125">
        <v>0</v>
      </c>
      <c r="O255" s="125">
        <v>0</v>
      </c>
      <c r="P255" s="125" t="str">
        <f t="shared" si="2847"/>
        <v>нет минмакс</v>
      </c>
      <c r="Q255" s="95">
        <v>0</v>
      </c>
      <c r="R255" s="95">
        <f t="shared" si="2848"/>
        <v>0</v>
      </c>
      <c r="S255" s="114">
        <v>464</v>
      </c>
      <c r="T255" s="114">
        <v>74648.319999999992</v>
      </c>
      <c r="U255" s="131">
        <f t="shared" si="2849"/>
        <v>0</v>
      </c>
      <c r="V255" s="115">
        <f t="shared" si="2850"/>
        <v>0</v>
      </c>
      <c r="W255" s="115">
        <f t="shared" si="2851"/>
        <v>0</v>
      </c>
      <c r="X255" s="115">
        <f t="shared" si="2852"/>
        <v>0</v>
      </c>
      <c r="Y255" s="132"/>
      <c r="Z255" s="95">
        <v>0</v>
      </c>
      <c r="AA255" s="115">
        <v>0</v>
      </c>
      <c r="AB255" s="115">
        <v>0</v>
      </c>
      <c r="AC255" s="95">
        <v>0</v>
      </c>
      <c r="AD255" s="95">
        <v>0</v>
      </c>
      <c r="AE255" s="95">
        <f t="shared" si="2853"/>
        <v>0</v>
      </c>
      <c r="AF255" s="95">
        <f t="shared" si="2854"/>
        <v>0</v>
      </c>
      <c r="AG255" s="114">
        <v>0</v>
      </c>
      <c r="AH255" s="95">
        <f t="shared" si="2855"/>
        <v>0</v>
      </c>
      <c r="AI255" s="114">
        <f t="shared" si="2856"/>
        <v>0</v>
      </c>
      <c r="AJ255" s="114">
        <f t="shared" si="2857"/>
        <v>469</v>
      </c>
      <c r="AK255" s="114">
        <f t="shared" si="2858"/>
        <v>469</v>
      </c>
      <c r="AL255" s="114">
        <f t="shared" si="2859"/>
        <v>469</v>
      </c>
      <c r="AM255" s="114">
        <f t="shared" si="2860"/>
        <v>0</v>
      </c>
      <c r="AN255" s="133" t="str">
        <f t="shared" si="2861"/>
        <v>нет оборота</v>
      </c>
      <c r="AO255" s="133" t="str">
        <f t="shared" si="2862"/>
        <v>нет плана</v>
      </c>
      <c r="AP255" s="139" t="s">
        <v>195</v>
      </c>
      <c r="AQ255" s="134" t="s">
        <v>200</v>
      </c>
      <c r="AR255" s="138" t="s">
        <v>185</v>
      </c>
      <c r="AS255" s="134" t="s">
        <v>191</v>
      </c>
      <c r="AT255" s="115" t="s">
        <v>185</v>
      </c>
      <c r="AU255" s="138"/>
      <c r="AV255" s="97" t="str">
        <f t="shared" si="2863"/>
        <v>нет остатка</v>
      </c>
      <c r="AW255" s="126">
        <f t="shared" si="2864"/>
        <v>0</v>
      </c>
      <c r="AX255" s="138"/>
      <c r="AY255" s="115">
        <f t="shared" si="2865"/>
        <v>0</v>
      </c>
      <c r="AZ255" s="130" t="s">
        <v>439</v>
      </c>
      <c r="BA255" s="26" t="s">
        <v>196</v>
      </c>
      <c r="BB255" s="26" t="s">
        <v>606</v>
      </c>
      <c r="BC255" s="27" t="s">
        <v>187</v>
      </c>
      <c r="BD255" s="139" t="s">
        <v>187</v>
      </c>
      <c r="BE255" s="29">
        <v>0</v>
      </c>
      <c r="BF255" s="32">
        <f t="shared" si="2866"/>
        <v>0</v>
      </c>
      <c r="BG255" s="32">
        <v>0</v>
      </c>
      <c r="BH255" s="32">
        <f t="shared" si="2867"/>
        <v>0</v>
      </c>
      <c r="BI255" s="99">
        <v>0</v>
      </c>
      <c r="BJ255" s="130" t="s">
        <v>187</v>
      </c>
      <c r="BK255" s="95">
        <v>0</v>
      </c>
      <c r="BL255" s="95">
        <v>0</v>
      </c>
      <c r="BM255" s="95">
        <v>0</v>
      </c>
      <c r="BN255" s="95">
        <v>0</v>
      </c>
      <c r="BO255" s="95">
        <v>0</v>
      </c>
      <c r="BP255" s="95">
        <v>0</v>
      </c>
      <c r="BQ255" s="133">
        <f t="shared" si="2868"/>
        <v>0</v>
      </c>
      <c r="BR255" s="95">
        <f t="shared" si="2869"/>
        <v>0</v>
      </c>
      <c r="BS255" s="133">
        <f t="shared" ref="BS255:BW259" si="2905">BR255-BL255</f>
        <v>0</v>
      </c>
      <c r="BT255" s="133">
        <f t="shared" si="2905"/>
        <v>0</v>
      </c>
      <c r="BU255" s="133">
        <f t="shared" si="2905"/>
        <v>0</v>
      </c>
      <c r="BV255" s="133">
        <f t="shared" si="2905"/>
        <v>0</v>
      </c>
      <c r="BW255" s="133">
        <f t="shared" si="2905"/>
        <v>0</v>
      </c>
      <c r="BX255" s="133">
        <f t="shared" ref="BX255:CO256" si="2906">BW255-$BQ255</f>
        <v>0</v>
      </c>
      <c r="BY255" s="133">
        <f t="shared" si="2906"/>
        <v>0</v>
      </c>
      <c r="BZ255" s="133">
        <f t="shared" si="2906"/>
        <v>0</v>
      </c>
      <c r="CA255" s="133">
        <f t="shared" si="2906"/>
        <v>0</v>
      </c>
      <c r="CB255" s="133">
        <f t="shared" si="2906"/>
        <v>0</v>
      </c>
      <c r="CC255" s="133">
        <f t="shared" si="2906"/>
        <v>0</v>
      </c>
      <c r="CD255" s="133">
        <f t="shared" si="2906"/>
        <v>0</v>
      </c>
      <c r="CE255" s="133">
        <f t="shared" si="2906"/>
        <v>0</v>
      </c>
      <c r="CF255" s="133">
        <f t="shared" si="2906"/>
        <v>0</v>
      </c>
      <c r="CG255" s="133">
        <f t="shared" si="2906"/>
        <v>0</v>
      </c>
      <c r="CH255" s="133">
        <f t="shared" si="2906"/>
        <v>0</v>
      </c>
      <c r="CI255" s="133">
        <f t="shared" si="2906"/>
        <v>0</v>
      </c>
      <c r="CJ255" s="133">
        <f t="shared" si="2906"/>
        <v>0</v>
      </c>
      <c r="CK255" s="133">
        <f t="shared" si="2906"/>
        <v>0</v>
      </c>
      <c r="CL255" s="133">
        <f t="shared" si="2906"/>
        <v>0</v>
      </c>
      <c r="CM255" s="133">
        <f t="shared" si="2906"/>
        <v>0</v>
      </c>
      <c r="CN255" s="133">
        <f t="shared" si="2906"/>
        <v>0</v>
      </c>
      <c r="CO255" s="133">
        <f t="shared" si="2906"/>
        <v>0</v>
      </c>
      <c r="CP255" s="100">
        <v>0</v>
      </c>
      <c r="CQ255" s="100">
        <v>0</v>
      </c>
      <c r="CR255" s="100">
        <v>0</v>
      </c>
      <c r="CS255" s="100">
        <v>0</v>
      </c>
      <c r="CT255" s="100">
        <v>0</v>
      </c>
      <c r="CU255" s="100">
        <v>469</v>
      </c>
      <c r="CV255" s="121">
        <f t="shared" si="2870"/>
        <v>469</v>
      </c>
      <c r="CW255" t="s">
        <v>187</v>
      </c>
      <c r="CX255" t="s">
        <v>187</v>
      </c>
      <c r="CY255" s="4">
        <v>0</v>
      </c>
      <c r="CZ255" s="4">
        <v>0</v>
      </c>
      <c r="DA255" s="136">
        <f t="shared" si="2871"/>
        <v>0</v>
      </c>
      <c r="DB255" s="4">
        <f t="shared" si="2872"/>
        <v>0</v>
      </c>
      <c r="DC255" s="4">
        <f t="shared" si="2873"/>
        <v>0</v>
      </c>
      <c r="DD255" s="136">
        <f t="shared" si="2874"/>
        <v>0</v>
      </c>
      <c r="DE255" s="31">
        <v>0</v>
      </c>
      <c r="DG255" s="31">
        <v>0</v>
      </c>
      <c r="DH255" s="48">
        <f t="shared" si="2875"/>
        <v>0</v>
      </c>
      <c r="DI255" s="62">
        <v>31.870999999999999</v>
      </c>
      <c r="DJ255" s="62">
        <v>5127.3919999999998</v>
      </c>
      <c r="DK255" s="48">
        <f t="shared" si="2876"/>
        <v>0</v>
      </c>
      <c r="DL255" s="62">
        <v>0</v>
      </c>
      <c r="DM255" s="62">
        <v>0</v>
      </c>
      <c r="DN255" s="62">
        <v>277.286</v>
      </c>
      <c r="DO255" s="62">
        <v>44609.718999999997</v>
      </c>
      <c r="DP255" s="48">
        <f t="shared" si="2877"/>
        <v>0</v>
      </c>
      <c r="DQ255" s="62">
        <v>0</v>
      </c>
      <c r="DR255" s="62">
        <v>0</v>
      </c>
      <c r="DS255" s="62">
        <v>449.19400000000002</v>
      </c>
      <c r="DT255" s="62">
        <v>72266.247000000003</v>
      </c>
      <c r="DU255" s="48">
        <f t="shared" si="2878"/>
        <v>0</v>
      </c>
      <c r="DV255" s="62">
        <v>0</v>
      </c>
      <c r="DW255" s="62">
        <v>0</v>
      </c>
      <c r="DX255" s="62">
        <f t="shared" si="2879"/>
        <v>0</v>
      </c>
      <c r="DY255" s="62">
        <f t="shared" si="2880"/>
        <v>0</v>
      </c>
      <c r="DZ255" s="48">
        <f t="shared" si="2881"/>
        <v>0</v>
      </c>
      <c r="EA255" s="62">
        <f t="shared" si="2882"/>
        <v>0</v>
      </c>
      <c r="EB255" s="62">
        <f t="shared" si="2883"/>
        <v>0</v>
      </c>
      <c r="EC255" s="48">
        <f t="shared" si="2884"/>
        <v>0</v>
      </c>
      <c r="ED255" s="62">
        <f t="shared" si="2885"/>
        <v>0</v>
      </c>
      <c r="EE255" s="62">
        <f t="shared" si="2886"/>
        <v>0</v>
      </c>
      <c r="EF255" s="48">
        <f t="shared" si="2887"/>
        <v>0</v>
      </c>
      <c r="EG255" s="62">
        <f t="shared" si="2888"/>
        <v>0</v>
      </c>
      <c r="EH255" s="62">
        <f t="shared" si="2889"/>
        <v>0</v>
      </c>
      <c r="EI255" s="48">
        <f t="shared" si="2890"/>
        <v>0</v>
      </c>
      <c r="EJ255" s="62">
        <f t="shared" si="2891"/>
        <v>0</v>
      </c>
      <c r="EK255" s="62">
        <f t="shared" si="2892"/>
        <v>0</v>
      </c>
      <c r="EL255" s="48">
        <f t="shared" si="2893"/>
        <v>0</v>
      </c>
      <c r="EM255" s="62">
        <f t="shared" si="2894"/>
        <v>0</v>
      </c>
      <c r="EN255" s="62">
        <f t="shared" si="2895"/>
        <v>0</v>
      </c>
      <c r="EO255" s="48">
        <f t="shared" si="2896"/>
        <v>0</v>
      </c>
      <c r="EP255" s="62">
        <f t="shared" si="2897"/>
        <v>0</v>
      </c>
      <c r="EQ255" s="62">
        <f t="shared" si="2897"/>
        <v>0</v>
      </c>
      <c r="ER255" s="62">
        <f t="shared" si="2897"/>
        <v>0</v>
      </c>
      <c r="ES255" s="62">
        <f t="shared" si="2898"/>
        <v>0</v>
      </c>
      <c r="ET255" s="62">
        <f t="shared" si="2898"/>
        <v>0</v>
      </c>
      <c r="EU255" s="62">
        <f t="shared" si="2898"/>
        <v>0</v>
      </c>
      <c r="EV255" t="s">
        <v>192</v>
      </c>
      <c r="EW255" s="103">
        <v>0</v>
      </c>
      <c r="EX255" s="31" t="s">
        <v>187</v>
      </c>
      <c r="EY255" s="31" t="e">
        <v>#REF!</v>
      </c>
      <c r="FA255" s="31"/>
      <c r="FB255" s="119"/>
      <c r="FC255" s="119"/>
      <c r="FE255" s="137">
        <v>160.88</v>
      </c>
      <c r="FF255" s="137">
        <v>160.88</v>
      </c>
      <c r="FG255" s="137">
        <v>160.88</v>
      </c>
      <c r="FH255" s="106">
        <v>160.88</v>
      </c>
      <c r="FI255" s="107" t="b">
        <f t="shared" si="2899"/>
        <v>0</v>
      </c>
      <c r="FJ255" s="34"/>
      <c r="FK255" s="104" t="s">
        <v>196</v>
      </c>
      <c r="FL255" s="104" t="s">
        <v>606</v>
      </c>
      <c r="FM255" s="104" t="s">
        <v>187</v>
      </c>
      <c r="FN255" s="104" t="s">
        <v>187</v>
      </c>
      <c r="FO255" s="104">
        <v>0</v>
      </c>
      <c r="FP255" s="104"/>
      <c r="FQ255" s="104">
        <v>0</v>
      </c>
      <c r="FR255" s="120" t="b">
        <f t="shared" si="2336"/>
        <v>1</v>
      </c>
      <c r="FS255" s="120" t="b">
        <f t="shared" si="2337"/>
        <v>1</v>
      </c>
      <c r="FT255" s="120" t="b">
        <f t="shared" si="2338"/>
        <v>1</v>
      </c>
      <c r="FU255" s="120" t="b">
        <f t="shared" si="2339"/>
        <v>1</v>
      </c>
      <c r="FV255" s="120" t="b">
        <f t="shared" si="2340"/>
        <v>1</v>
      </c>
      <c r="FW255" s="120"/>
      <c r="FX255" s="120" t="b">
        <f t="shared" si="2900"/>
        <v>1</v>
      </c>
      <c r="FY255" s="104" t="s">
        <v>368</v>
      </c>
      <c r="FZ255" s="104" t="b">
        <f t="shared" si="2901"/>
        <v>1</v>
      </c>
      <c r="GA255" s="120">
        <v>0</v>
      </c>
      <c r="GB255" s="120">
        <v>0</v>
      </c>
      <c r="GC255" s="8"/>
      <c r="GD255" s="104" t="s">
        <v>368</v>
      </c>
      <c r="GE255" s="104">
        <v>0</v>
      </c>
      <c r="GF255" s="104" t="e">
        <v>#N/A</v>
      </c>
      <c r="GG255" s="104">
        <v>0</v>
      </c>
      <c r="GH255" s="120" t="b">
        <f t="shared" si="2902"/>
        <v>1</v>
      </c>
      <c r="GI255" s="8" t="b">
        <f t="shared" si="2903"/>
        <v>0</v>
      </c>
      <c r="GJ255" s="31" t="s">
        <v>203</v>
      </c>
    </row>
    <row r="256" spans="1:192" hidden="1" x14ac:dyDescent="0.25">
      <c r="A256" s="130">
        <v>143326</v>
      </c>
      <c r="B256" s="130">
        <v>566530</v>
      </c>
      <c r="C256" s="128" t="s">
        <v>368</v>
      </c>
      <c r="D256" s="130"/>
      <c r="E256" s="130" t="s">
        <v>674</v>
      </c>
      <c r="F256" s="109">
        <v>0</v>
      </c>
      <c r="G256" s="128"/>
      <c r="H256" s="130" t="s">
        <v>188</v>
      </c>
      <c r="I256" s="130" t="s">
        <v>524</v>
      </c>
      <c r="J256" s="130" t="s">
        <v>373</v>
      </c>
      <c r="K256" s="130"/>
      <c r="L256" s="130">
        <v>0</v>
      </c>
      <c r="M256" s="130"/>
      <c r="N256" s="111">
        <v>621.31333333333339</v>
      </c>
      <c r="O256" s="111">
        <v>100621.31333333332</v>
      </c>
      <c r="P256" s="111" t="str">
        <f t="shared" si="2847"/>
        <v>в диапазоне</v>
      </c>
      <c r="Q256" s="95">
        <v>43815</v>
      </c>
      <c r="R256" s="95">
        <f t="shared" si="2848"/>
        <v>527532.6</v>
      </c>
      <c r="S256" s="131">
        <v>6315</v>
      </c>
      <c r="T256" s="131">
        <v>74390.7</v>
      </c>
      <c r="U256" s="131">
        <f t="shared" si="2849"/>
        <v>1.5</v>
      </c>
      <c r="V256" s="113">
        <f t="shared" si="2850"/>
        <v>43795</v>
      </c>
      <c r="W256" s="113">
        <f t="shared" si="2851"/>
        <v>527291.79999999993</v>
      </c>
      <c r="X256" s="113">
        <f t="shared" si="2852"/>
        <v>9</v>
      </c>
      <c r="Y256" s="132"/>
      <c r="Z256" s="95">
        <v>43795</v>
      </c>
      <c r="AA256" s="95">
        <v>0</v>
      </c>
      <c r="AB256" s="95">
        <v>0</v>
      </c>
      <c r="AC256" s="95">
        <v>0</v>
      </c>
      <c r="AD256" s="95">
        <v>0</v>
      </c>
      <c r="AE256" s="95">
        <f t="shared" si="2853"/>
        <v>0</v>
      </c>
      <c r="AF256" s="95">
        <f t="shared" si="2854"/>
        <v>0</v>
      </c>
      <c r="AG256" s="114">
        <v>0</v>
      </c>
      <c r="AH256" s="95">
        <f t="shared" si="2855"/>
        <v>43795</v>
      </c>
      <c r="AI256" s="114">
        <f t="shared" si="2856"/>
        <v>527291.79999999993</v>
      </c>
      <c r="AJ256" s="133">
        <f t="shared" si="2857"/>
        <v>0</v>
      </c>
      <c r="AK256" s="133">
        <f t="shared" si="2858"/>
        <v>0</v>
      </c>
      <c r="AL256" s="133">
        <f t="shared" si="2859"/>
        <v>0</v>
      </c>
      <c r="AM256" s="133">
        <f t="shared" si="2860"/>
        <v>89018</v>
      </c>
      <c r="AN256" s="133">
        <f t="shared" si="2861"/>
        <v>12.769327551731109</v>
      </c>
      <c r="AO256" s="133" t="str">
        <f t="shared" si="2862"/>
        <v>&lt; 30 дней</v>
      </c>
      <c r="AP256" s="29" t="s">
        <v>185</v>
      </c>
      <c r="AQ256" s="134" t="s">
        <v>186</v>
      </c>
      <c r="AR256" s="29" t="s">
        <v>185</v>
      </c>
      <c r="AS256" s="134" t="s">
        <v>197</v>
      </c>
      <c r="AT256" s="25" t="s">
        <v>185</v>
      </c>
      <c r="AU256" s="14"/>
      <c r="AV256" s="97" t="str">
        <f t="shared" si="2863"/>
        <v>0-04</v>
      </c>
      <c r="AW256" s="117">
        <f t="shared" si="2864"/>
        <v>0</v>
      </c>
      <c r="AX256" s="14"/>
      <c r="AY256" s="25">
        <f t="shared" si="2865"/>
        <v>0</v>
      </c>
      <c r="AZ256" s="130" t="s">
        <v>439</v>
      </c>
      <c r="BA256" s="26"/>
      <c r="BB256" s="26"/>
      <c r="BC256" s="27"/>
      <c r="BD256" s="28"/>
      <c r="BE256" s="29">
        <v>0</v>
      </c>
      <c r="BF256" s="32">
        <f t="shared" si="2866"/>
        <v>0</v>
      </c>
      <c r="BG256" s="32">
        <v>0</v>
      </c>
      <c r="BH256" s="32">
        <f t="shared" si="2867"/>
        <v>0</v>
      </c>
      <c r="BI256" s="135">
        <v>0</v>
      </c>
      <c r="BJ256" s="130">
        <v>0</v>
      </c>
      <c r="BK256" s="95">
        <v>9011</v>
      </c>
      <c r="BL256" s="95">
        <v>14793</v>
      </c>
      <c r="BM256" s="95">
        <v>15693</v>
      </c>
      <c r="BN256" s="95">
        <v>15584</v>
      </c>
      <c r="BO256" s="95">
        <v>16646</v>
      </c>
      <c r="BP256" s="95">
        <v>17291</v>
      </c>
      <c r="BQ256" s="133">
        <f t="shared" si="2868"/>
        <v>14836.333333333334</v>
      </c>
      <c r="BR256" s="95">
        <f t="shared" si="2869"/>
        <v>34804</v>
      </c>
      <c r="BS256" s="133">
        <f t="shared" si="2905"/>
        <v>20011</v>
      </c>
      <c r="BT256" s="133">
        <f t="shared" si="2905"/>
        <v>4318</v>
      </c>
      <c r="BU256" s="133">
        <f t="shared" si="2905"/>
        <v>-11266</v>
      </c>
      <c r="BV256" s="133">
        <f t="shared" si="2905"/>
        <v>-27912</v>
      </c>
      <c r="BW256" s="133">
        <f t="shared" si="2905"/>
        <v>-45203</v>
      </c>
      <c r="BX256" s="133">
        <f t="shared" si="2906"/>
        <v>-60039.333333333336</v>
      </c>
      <c r="BY256" s="133">
        <f t="shared" si="2906"/>
        <v>-74875.666666666672</v>
      </c>
      <c r="BZ256" s="133">
        <f t="shared" si="2906"/>
        <v>-89712</v>
      </c>
      <c r="CA256" s="133">
        <f t="shared" si="2906"/>
        <v>-104548.33333333333</v>
      </c>
      <c r="CB256" s="133">
        <f t="shared" si="2906"/>
        <v>-119384.66666666666</v>
      </c>
      <c r="CC256" s="133">
        <f t="shared" si="2906"/>
        <v>-134221</v>
      </c>
      <c r="CD256" s="133">
        <f t="shared" si="2906"/>
        <v>-149057.33333333334</v>
      </c>
      <c r="CE256" s="133">
        <f t="shared" si="2906"/>
        <v>-163893.66666666669</v>
      </c>
      <c r="CF256" s="133">
        <f t="shared" si="2906"/>
        <v>-178730.00000000003</v>
      </c>
      <c r="CG256" s="133">
        <f t="shared" si="2906"/>
        <v>-193566.33333333337</v>
      </c>
      <c r="CH256" s="133">
        <f t="shared" si="2906"/>
        <v>-208402.66666666672</v>
      </c>
      <c r="CI256" s="133">
        <f t="shared" si="2906"/>
        <v>-223239.00000000006</v>
      </c>
      <c r="CJ256" s="133">
        <f t="shared" si="2906"/>
        <v>-238075.3333333334</v>
      </c>
      <c r="CK256" s="133">
        <f t="shared" si="2906"/>
        <v>-252911.66666666674</v>
      </c>
      <c r="CL256" s="133">
        <f t="shared" si="2906"/>
        <v>-267748.00000000006</v>
      </c>
      <c r="CM256" s="133">
        <f t="shared" si="2906"/>
        <v>-282584.33333333337</v>
      </c>
      <c r="CN256" s="133">
        <f t="shared" si="2906"/>
        <v>-297420.66666666669</v>
      </c>
      <c r="CO256" s="133">
        <f t="shared" si="2906"/>
        <v>-312257</v>
      </c>
      <c r="CP256" s="100">
        <v>0</v>
      </c>
      <c r="CQ256" s="100">
        <v>0</v>
      </c>
      <c r="CR256" s="100">
        <v>0</v>
      </c>
      <c r="CS256" s="100">
        <v>0</v>
      </c>
      <c r="CT256" s="100">
        <v>0</v>
      </c>
      <c r="CU256" s="100">
        <v>0</v>
      </c>
      <c r="CV256" s="121">
        <f t="shared" si="2870"/>
        <v>0</v>
      </c>
      <c r="CW256">
        <v>0</v>
      </c>
      <c r="CX256">
        <v>0</v>
      </c>
      <c r="CY256" s="4">
        <v>0</v>
      </c>
      <c r="CZ256" s="4">
        <v>0</v>
      </c>
      <c r="DA256" s="136">
        <f t="shared" si="2871"/>
        <v>0</v>
      </c>
      <c r="DB256" s="4">
        <f t="shared" si="2872"/>
        <v>0</v>
      </c>
      <c r="DC256" s="4">
        <f t="shared" si="2873"/>
        <v>0</v>
      </c>
      <c r="DD256" s="136">
        <f t="shared" si="2874"/>
        <v>0</v>
      </c>
      <c r="DE256" s="31">
        <v>0</v>
      </c>
      <c r="DF256" s="31">
        <v>30</v>
      </c>
      <c r="DG256" s="31">
        <v>0</v>
      </c>
      <c r="DH256" s="48">
        <f t="shared" si="2875"/>
        <v>0</v>
      </c>
      <c r="DI256" s="62">
        <v>6315</v>
      </c>
      <c r="DJ256" s="62">
        <v>74390.7</v>
      </c>
      <c r="DK256" s="48">
        <f t="shared" si="2876"/>
        <v>1.5</v>
      </c>
      <c r="DL256" s="62">
        <v>0</v>
      </c>
      <c r="DM256" s="62">
        <v>0</v>
      </c>
      <c r="DN256" s="62">
        <v>6315</v>
      </c>
      <c r="DO256" s="62">
        <v>74390.7</v>
      </c>
      <c r="DP256" s="48">
        <f t="shared" si="2877"/>
        <v>1.5</v>
      </c>
      <c r="DQ256" s="62">
        <v>0</v>
      </c>
      <c r="DR256" s="62">
        <v>0</v>
      </c>
      <c r="DS256" s="62">
        <v>6315</v>
      </c>
      <c r="DT256" s="62">
        <v>74390.7</v>
      </c>
      <c r="DU256" s="48">
        <f t="shared" si="2878"/>
        <v>1.5</v>
      </c>
      <c r="DV256" s="62">
        <v>0</v>
      </c>
      <c r="DW256" s="62">
        <v>0</v>
      </c>
      <c r="DX256" s="62">
        <f t="shared" si="2879"/>
        <v>9011</v>
      </c>
      <c r="DY256" s="62">
        <f t="shared" si="2880"/>
        <v>108492.43999999999</v>
      </c>
      <c r="DZ256" s="48">
        <f t="shared" si="2881"/>
        <v>3</v>
      </c>
      <c r="EA256" s="62">
        <f t="shared" si="2882"/>
        <v>14793</v>
      </c>
      <c r="EB256" s="62">
        <f t="shared" si="2883"/>
        <v>178107.72</v>
      </c>
      <c r="EC256" s="48">
        <f t="shared" si="2884"/>
        <v>3</v>
      </c>
      <c r="ED256" s="62">
        <f t="shared" si="2885"/>
        <v>15693</v>
      </c>
      <c r="EE256" s="62">
        <f t="shared" si="2886"/>
        <v>188943.71999999997</v>
      </c>
      <c r="EF256" s="48">
        <f t="shared" si="2887"/>
        <v>4.5</v>
      </c>
      <c r="EG256" s="62">
        <f t="shared" si="2888"/>
        <v>15584</v>
      </c>
      <c r="EH256" s="62">
        <f t="shared" si="2889"/>
        <v>187631.35999999999</v>
      </c>
      <c r="EI256" s="48">
        <f t="shared" si="2890"/>
        <v>4.5</v>
      </c>
      <c r="EJ256" s="62">
        <f t="shared" si="2891"/>
        <v>16646</v>
      </c>
      <c r="EK256" s="62">
        <f t="shared" si="2892"/>
        <v>200417.84</v>
      </c>
      <c r="EL256" s="48">
        <f t="shared" si="2893"/>
        <v>4.5</v>
      </c>
      <c r="EM256" s="62">
        <f t="shared" si="2894"/>
        <v>17291</v>
      </c>
      <c r="EN256" s="62">
        <f t="shared" si="2895"/>
        <v>208183.63999999998</v>
      </c>
      <c r="EO256" s="48">
        <f t="shared" si="2896"/>
        <v>4.5</v>
      </c>
      <c r="EP256" s="62">
        <f t="shared" si="2897"/>
        <v>108492.43999999999</v>
      </c>
      <c r="EQ256" s="62">
        <f t="shared" si="2897"/>
        <v>178107.72</v>
      </c>
      <c r="ER256" s="62">
        <f t="shared" si="2897"/>
        <v>188943.71999999997</v>
      </c>
      <c r="ES256" s="62">
        <f t="shared" si="2898"/>
        <v>187631.35999999999</v>
      </c>
      <c r="ET256" s="62">
        <f t="shared" si="2898"/>
        <v>200417.84</v>
      </c>
      <c r="EU256" s="62">
        <f t="shared" si="2898"/>
        <v>208183.63999999998</v>
      </c>
      <c r="EV256" s="31" t="s">
        <v>192</v>
      </c>
      <c r="EW256" s="103">
        <v>0</v>
      </c>
      <c r="EX256" s="31">
        <f>EZ256</f>
        <v>7500</v>
      </c>
      <c r="EY256" s="31">
        <f>FA256</f>
        <v>1.5</v>
      </c>
      <c r="EZ256" s="31">
        <v>7500</v>
      </c>
      <c r="FA256" s="31">
        <v>1.5</v>
      </c>
      <c r="FB256" s="119"/>
      <c r="FC256" s="119"/>
      <c r="FE256" s="137">
        <v>11.78</v>
      </c>
      <c r="FF256" s="137">
        <v>11.78</v>
      </c>
      <c r="FG256" s="137">
        <v>12.04</v>
      </c>
      <c r="FH256" s="106">
        <v>12.04</v>
      </c>
      <c r="FI256" s="107" t="b">
        <f t="shared" si="2899"/>
        <v>1</v>
      </c>
      <c r="FJ256" s="34"/>
      <c r="FK256" s="104">
        <v>0</v>
      </c>
      <c r="FL256" s="104">
        <v>0</v>
      </c>
      <c r="FM256" s="104">
        <v>0</v>
      </c>
      <c r="FN256" s="104">
        <v>0</v>
      </c>
      <c r="FO256" s="104">
        <v>0</v>
      </c>
      <c r="FP256" s="104"/>
      <c r="FQ256" s="104">
        <v>0</v>
      </c>
      <c r="FR256" s="103" t="b">
        <f t="shared" si="2336"/>
        <v>0</v>
      </c>
      <c r="FS256" s="103" t="b">
        <f t="shared" si="2337"/>
        <v>0</v>
      </c>
      <c r="FT256" s="103" t="b">
        <f t="shared" si="2338"/>
        <v>0</v>
      </c>
      <c r="FU256" s="103" t="b">
        <f t="shared" si="2339"/>
        <v>0</v>
      </c>
      <c r="FV256" s="103" t="b">
        <f t="shared" si="2340"/>
        <v>1</v>
      </c>
      <c r="FW256" s="103"/>
      <c r="FX256" s="120" t="b">
        <f t="shared" si="2900"/>
        <v>1</v>
      </c>
      <c r="FY256" s="104" t="s">
        <v>368</v>
      </c>
      <c r="FZ256" s="104" t="b">
        <f t="shared" si="2901"/>
        <v>1</v>
      </c>
      <c r="GA256" s="104">
        <v>0</v>
      </c>
      <c r="GB256" s="104">
        <v>0</v>
      </c>
      <c r="GD256" s="104" t="s">
        <v>368</v>
      </c>
      <c r="GE256" s="104">
        <v>0</v>
      </c>
      <c r="GF256" s="104" t="e">
        <v>#N/A</v>
      </c>
      <c r="GG256" s="104">
        <v>0</v>
      </c>
      <c r="GH256" s="104" t="b">
        <f t="shared" si="2902"/>
        <v>1</v>
      </c>
      <c r="GI256" s="8" t="b">
        <f t="shared" si="2903"/>
        <v>0</v>
      </c>
      <c r="GJ256" s="31" t="s">
        <v>203</v>
      </c>
    </row>
    <row r="257" spans="1:192" hidden="1" x14ac:dyDescent="0.25">
      <c r="A257" s="138">
        <v>119075</v>
      </c>
      <c r="B257" s="138">
        <v>119075</v>
      </c>
      <c r="C257" s="128" t="s">
        <v>368</v>
      </c>
      <c r="D257" s="130"/>
      <c r="E257" s="138" t="s">
        <v>675</v>
      </c>
      <c r="F257" s="124" t="s">
        <v>216</v>
      </c>
      <c r="G257" s="128"/>
      <c r="H257" s="138" t="s">
        <v>227</v>
      </c>
      <c r="I257" s="130" t="s">
        <v>319</v>
      </c>
      <c r="J257" s="138" t="s">
        <v>259</v>
      </c>
      <c r="K257" s="138"/>
      <c r="L257" s="130">
        <v>0</v>
      </c>
      <c r="M257" s="138"/>
      <c r="N257" s="125">
        <v>0</v>
      </c>
      <c r="O257" s="125">
        <v>0</v>
      </c>
      <c r="P257" s="125" t="str">
        <f t="shared" si="2847"/>
        <v>нет минмакс</v>
      </c>
      <c r="Q257" s="95">
        <v>29345</v>
      </c>
      <c r="R257" s="95">
        <f t="shared" si="2848"/>
        <v>23182.55</v>
      </c>
      <c r="S257" s="114">
        <v>90485</v>
      </c>
      <c r="T257" s="114">
        <v>71483.150000000009</v>
      </c>
      <c r="U257" s="131">
        <f t="shared" si="2849"/>
        <v>3</v>
      </c>
      <c r="V257" s="115">
        <f t="shared" si="2850"/>
        <v>11439</v>
      </c>
      <c r="W257" s="115">
        <f t="shared" si="2851"/>
        <v>9036.8100000000013</v>
      </c>
      <c r="X257" s="115">
        <f t="shared" si="2852"/>
        <v>1</v>
      </c>
      <c r="Y257" s="132"/>
      <c r="Z257" s="95">
        <v>11439</v>
      </c>
      <c r="AA257" s="115">
        <v>0</v>
      </c>
      <c r="AB257" s="115">
        <v>0</v>
      </c>
      <c r="AC257" s="95">
        <v>0</v>
      </c>
      <c r="AD257" s="95">
        <v>0</v>
      </c>
      <c r="AE257" s="95">
        <f t="shared" si="2853"/>
        <v>0</v>
      </c>
      <c r="AF257" s="95">
        <f t="shared" si="2854"/>
        <v>0</v>
      </c>
      <c r="AG257" s="114">
        <v>0</v>
      </c>
      <c r="AH257" s="95">
        <f t="shared" si="2855"/>
        <v>11439</v>
      </c>
      <c r="AI257" s="114">
        <f t="shared" si="2856"/>
        <v>9036.8100000000013</v>
      </c>
      <c r="AJ257" s="114">
        <f t="shared" si="2857"/>
        <v>29285</v>
      </c>
      <c r="AK257" s="114">
        <f t="shared" si="2858"/>
        <v>88670</v>
      </c>
      <c r="AL257" s="114">
        <f t="shared" si="2859"/>
        <v>174090</v>
      </c>
      <c r="AM257" s="114">
        <f t="shared" si="2860"/>
        <v>183550</v>
      </c>
      <c r="AN257" s="133">
        <f t="shared" si="2861"/>
        <v>88.734949605012261</v>
      </c>
      <c r="AO257" s="133" t="str">
        <f t="shared" si="2862"/>
        <v>&gt; 80 дней (до 90)</v>
      </c>
      <c r="AP257" s="139" t="s">
        <v>185</v>
      </c>
      <c r="AQ257" s="134" t="s">
        <v>197</v>
      </c>
      <c r="AR257" s="138" t="s">
        <v>185</v>
      </c>
      <c r="AS257" s="134" t="s">
        <v>197</v>
      </c>
      <c r="AT257" s="115" t="s">
        <v>185</v>
      </c>
      <c r="AU257" s="138"/>
      <c r="AV257" s="97" t="str">
        <f t="shared" si="2863"/>
        <v>0-02</v>
      </c>
      <c r="AW257" s="126">
        <f t="shared" si="2864"/>
        <v>0</v>
      </c>
      <c r="AX257" s="138"/>
      <c r="AY257" s="115">
        <f t="shared" si="2865"/>
        <v>0</v>
      </c>
      <c r="AZ257" s="130" t="s">
        <v>439</v>
      </c>
      <c r="BA257" s="129" t="s">
        <v>187</v>
      </c>
      <c r="BB257" s="129" t="s">
        <v>187</v>
      </c>
      <c r="BC257" s="140" t="s">
        <v>187</v>
      </c>
      <c r="BD257" s="139" t="s">
        <v>187</v>
      </c>
      <c r="BE257" s="29">
        <v>0</v>
      </c>
      <c r="BF257" s="32">
        <f t="shared" si="2866"/>
        <v>0</v>
      </c>
      <c r="BG257" s="32">
        <v>0</v>
      </c>
      <c r="BH257" s="32">
        <f t="shared" si="2867"/>
        <v>0</v>
      </c>
      <c r="BI257" s="99">
        <v>0</v>
      </c>
      <c r="BJ257" s="130" t="s">
        <v>187</v>
      </c>
      <c r="BK257" s="95">
        <v>26728</v>
      </c>
      <c r="BL257" s="95">
        <v>25964</v>
      </c>
      <c r="BM257" s="95">
        <v>30644</v>
      </c>
      <c r="BN257" s="95">
        <v>50219</v>
      </c>
      <c r="BO257" s="95">
        <v>30141</v>
      </c>
      <c r="BP257" s="95">
        <v>19854</v>
      </c>
      <c r="BQ257" s="133">
        <f t="shared" si="2868"/>
        <v>30591.666666666668</v>
      </c>
      <c r="BR257" s="95">
        <f t="shared" si="2869"/>
        <v>2617</v>
      </c>
      <c r="BS257" s="133">
        <f t="shared" si="2905"/>
        <v>-23347</v>
      </c>
      <c r="BT257" s="133">
        <f t="shared" si="2905"/>
        <v>-53991</v>
      </c>
      <c r="BU257" s="133">
        <f t="shared" si="2905"/>
        <v>-104210</v>
      </c>
      <c r="BV257" s="133">
        <f t="shared" si="2905"/>
        <v>-134351</v>
      </c>
      <c r="BW257" s="133">
        <f t="shared" si="2905"/>
        <v>-154205</v>
      </c>
      <c r="BX257" s="133">
        <f t="shared" ref="BX257:CO257" si="2907">BW257-$BQ257</f>
        <v>-184796.66666666666</v>
      </c>
      <c r="BY257" s="133">
        <f t="shared" si="2907"/>
        <v>-215388.33333333331</v>
      </c>
      <c r="BZ257" s="133">
        <f t="shared" si="2907"/>
        <v>-245979.99999999997</v>
      </c>
      <c r="CA257" s="133">
        <f t="shared" si="2907"/>
        <v>-276571.66666666663</v>
      </c>
      <c r="CB257" s="133">
        <f t="shared" si="2907"/>
        <v>-307163.33333333331</v>
      </c>
      <c r="CC257" s="133">
        <f t="shared" si="2907"/>
        <v>-337755</v>
      </c>
      <c r="CD257" s="133">
        <f t="shared" si="2907"/>
        <v>-368346.66666666669</v>
      </c>
      <c r="CE257" s="133">
        <f t="shared" si="2907"/>
        <v>-398938.33333333337</v>
      </c>
      <c r="CF257" s="133">
        <f t="shared" si="2907"/>
        <v>-429530.00000000006</v>
      </c>
      <c r="CG257" s="133">
        <f t="shared" si="2907"/>
        <v>-460121.66666666674</v>
      </c>
      <c r="CH257" s="133">
        <f t="shared" si="2907"/>
        <v>-490713.33333333343</v>
      </c>
      <c r="CI257" s="133">
        <f t="shared" si="2907"/>
        <v>-521305.00000000012</v>
      </c>
      <c r="CJ257" s="133">
        <f t="shared" si="2907"/>
        <v>-551896.66666666674</v>
      </c>
      <c r="CK257" s="133">
        <f t="shared" si="2907"/>
        <v>-582488.33333333337</v>
      </c>
      <c r="CL257" s="133">
        <f t="shared" si="2907"/>
        <v>-613080</v>
      </c>
      <c r="CM257" s="133">
        <f t="shared" si="2907"/>
        <v>-643671.66666666663</v>
      </c>
      <c r="CN257" s="133">
        <f t="shared" si="2907"/>
        <v>-674263.33333333326</v>
      </c>
      <c r="CO257" s="133">
        <f t="shared" si="2907"/>
        <v>-704854.99999999988</v>
      </c>
      <c r="CP257" s="100">
        <v>64235</v>
      </c>
      <c r="CQ257" s="100">
        <v>16000</v>
      </c>
      <c r="CR257" s="100">
        <v>5185</v>
      </c>
      <c r="CS257" s="100">
        <v>27530</v>
      </c>
      <c r="CT257" s="100">
        <v>31855</v>
      </c>
      <c r="CU257" s="100">
        <v>29285</v>
      </c>
      <c r="CV257" s="121">
        <f t="shared" si="2870"/>
        <v>29015</v>
      </c>
      <c r="CW257" t="s">
        <v>187</v>
      </c>
      <c r="CX257" t="s">
        <v>187</v>
      </c>
      <c r="CY257" s="4">
        <v>0</v>
      </c>
      <c r="CZ257" s="4">
        <v>0</v>
      </c>
      <c r="DA257" s="136">
        <f t="shared" si="2871"/>
        <v>0</v>
      </c>
      <c r="DB257" s="4">
        <f t="shared" si="2872"/>
        <v>0</v>
      </c>
      <c r="DC257" s="4">
        <f t="shared" si="2873"/>
        <v>0</v>
      </c>
      <c r="DD257" s="136">
        <f t="shared" si="2874"/>
        <v>0</v>
      </c>
      <c r="DE257" s="31">
        <v>0</v>
      </c>
      <c r="DG257" s="31">
        <v>0</v>
      </c>
      <c r="DH257" s="48">
        <f t="shared" si="2875"/>
        <v>0</v>
      </c>
      <c r="DI257" s="62">
        <v>123065.83900000001</v>
      </c>
      <c r="DJ257" s="62">
        <v>97584.04800000001</v>
      </c>
      <c r="DK257" s="48">
        <f t="shared" si="2876"/>
        <v>4</v>
      </c>
      <c r="DL257" s="62">
        <v>16000</v>
      </c>
      <c r="DM257" s="62">
        <v>12688.32</v>
      </c>
      <c r="DN257" s="62">
        <v>119824.28599999999</v>
      </c>
      <c r="DO257" s="62">
        <v>95013.637000000002</v>
      </c>
      <c r="DP257" s="48">
        <f t="shared" si="2877"/>
        <v>4</v>
      </c>
      <c r="DQ257" s="62">
        <v>5185</v>
      </c>
      <c r="DR257" s="62">
        <v>4110.2023733552633</v>
      </c>
      <c r="DS257" s="62">
        <v>112697.57999999999</v>
      </c>
      <c r="DT257" s="62">
        <v>89362.490999999995</v>
      </c>
      <c r="DU257" s="48">
        <f t="shared" si="2878"/>
        <v>4</v>
      </c>
      <c r="DV257" s="62">
        <v>27530</v>
      </c>
      <c r="DW257" s="62">
        <v>21823.311733552633</v>
      </c>
      <c r="DX257" s="62">
        <f t="shared" si="2879"/>
        <v>0</v>
      </c>
      <c r="DY257" s="62">
        <f t="shared" si="2880"/>
        <v>0</v>
      </c>
      <c r="DZ257" s="48">
        <f t="shared" si="2881"/>
        <v>0</v>
      </c>
      <c r="EA257" s="62">
        <f t="shared" si="2882"/>
        <v>0</v>
      </c>
      <c r="EB257" s="62">
        <f t="shared" si="2883"/>
        <v>0</v>
      </c>
      <c r="EC257" s="48">
        <f t="shared" si="2884"/>
        <v>0</v>
      </c>
      <c r="ED257" s="62">
        <f t="shared" si="2885"/>
        <v>0</v>
      </c>
      <c r="EE257" s="62">
        <f t="shared" si="2886"/>
        <v>0</v>
      </c>
      <c r="EF257" s="48">
        <f t="shared" si="2887"/>
        <v>0</v>
      </c>
      <c r="EG257" s="62">
        <f t="shared" si="2888"/>
        <v>0</v>
      </c>
      <c r="EH257" s="62">
        <f t="shared" si="2889"/>
        <v>0</v>
      </c>
      <c r="EI257" s="48">
        <f t="shared" si="2890"/>
        <v>0</v>
      </c>
      <c r="EJ257" s="62">
        <f t="shared" si="2891"/>
        <v>0</v>
      </c>
      <c r="EK257" s="62">
        <f t="shared" si="2892"/>
        <v>0</v>
      </c>
      <c r="EL257" s="48">
        <f t="shared" si="2893"/>
        <v>0</v>
      </c>
      <c r="EM257" s="62">
        <f t="shared" si="2894"/>
        <v>0</v>
      </c>
      <c r="EN257" s="62">
        <f t="shared" si="2895"/>
        <v>0</v>
      </c>
      <c r="EO257" s="48">
        <f t="shared" si="2896"/>
        <v>0</v>
      </c>
      <c r="EP257" s="62">
        <f t="shared" si="2897"/>
        <v>21115.120000000003</v>
      </c>
      <c r="EQ257" s="62">
        <f t="shared" si="2897"/>
        <v>20511.560000000001</v>
      </c>
      <c r="ER257" s="62">
        <f t="shared" si="2897"/>
        <v>24208.760000000002</v>
      </c>
      <c r="ES257" s="62">
        <f t="shared" si="2898"/>
        <v>39673.01</v>
      </c>
      <c r="ET257" s="62">
        <f t="shared" si="2898"/>
        <v>23811.39</v>
      </c>
      <c r="EU257" s="62">
        <f t="shared" si="2898"/>
        <v>15684.66</v>
      </c>
      <c r="EV257" s="31" t="s">
        <v>192</v>
      </c>
      <c r="EW257" s="103">
        <v>0</v>
      </c>
      <c r="EX257" s="31">
        <v>32000</v>
      </c>
      <c r="EY257" s="31">
        <v>1</v>
      </c>
      <c r="FA257" s="31"/>
      <c r="FB257" s="119"/>
      <c r="FC257" s="119"/>
      <c r="FE257" s="137">
        <v>0.79</v>
      </c>
      <c r="FF257" s="137">
        <v>0.79</v>
      </c>
      <c r="FG257" s="137">
        <v>0.79</v>
      </c>
      <c r="FH257" s="106">
        <v>0.79</v>
      </c>
      <c r="FI257" s="107" t="b">
        <f t="shared" si="2899"/>
        <v>1</v>
      </c>
      <c r="FJ257" s="34"/>
      <c r="FK257" s="104" t="s">
        <v>187</v>
      </c>
      <c r="FL257" s="104" t="s">
        <v>187</v>
      </c>
      <c r="FM257" s="104" t="s">
        <v>187</v>
      </c>
      <c r="FN257" s="104" t="s">
        <v>187</v>
      </c>
      <c r="FO257" s="104">
        <v>0</v>
      </c>
      <c r="FP257" s="104"/>
      <c r="FQ257" s="104">
        <v>0</v>
      </c>
      <c r="FR257" s="120" t="b">
        <f t="shared" si="2336"/>
        <v>1</v>
      </c>
      <c r="FS257" s="120" t="b">
        <f t="shared" si="2337"/>
        <v>1</v>
      </c>
      <c r="FT257" s="120" t="b">
        <f t="shared" si="2338"/>
        <v>1</v>
      </c>
      <c r="FU257" s="120" t="b">
        <f t="shared" si="2339"/>
        <v>1</v>
      </c>
      <c r="FV257" s="120" t="b">
        <f t="shared" si="2340"/>
        <v>1</v>
      </c>
      <c r="FW257" s="120"/>
      <c r="FX257" s="120" t="b">
        <f t="shared" si="2900"/>
        <v>1</v>
      </c>
      <c r="FY257" s="104" t="s">
        <v>368</v>
      </c>
      <c r="FZ257" s="104" t="b">
        <f t="shared" si="2901"/>
        <v>1</v>
      </c>
      <c r="GA257" s="120">
        <v>0</v>
      </c>
      <c r="GB257" s="120" t="s">
        <v>216</v>
      </c>
      <c r="GC257" s="8"/>
      <c r="GD257" s="104" t="s">
        <v>368</v>
      </c>
      <c r="GE257" s="104">
        <v>0</v>
      </c>
      <c r="GF257" s="104" t="e">
        <v>#N/A</v>
      </c>
      <c r="GG257" s="104">
        <v>0</v>
      </c>
      <c r="GH257" s="120" t="b">
        <f t="shared" si="2902"/>
        <v>1</v>
      </c>
      <c r="GI257" s="8" t="b">
        <f t="shared" si="2903"/>
        <v>0</v>
      </c>
      <c r="GJ257" s="31" t="s">
        <v>203</v>
      </c>
    </row>
    <row r="258" spans="1:192" hidden="1" x14ac:dyDescent="0.25">
      <c r="A258" s="138">
        <v>104204</v>
      </c>
      <c r="B258" s="138">
        <v>104204</v>
      </c>
      <c r="C258" s="128" t="s">
        <v>368</v>
      </c>
      <c r="D258" s="130"/>
      <c r="E258" s="138" t="s">
        <v>676</v>
      </c>
      <c r="F258" s="124">
        <v>0</v>
      </c>
      <c r="G258" s="128"/>
      <c r="H258" s="138" t="s">
        <v>227</v>
      </c>
      <c r="I258" s="130" t="s">
        <v>677</v>
      </c>
      <c r="J258" s="138" t="s">
        <v>511</v>
      </c>
      <c r="K258" s="138"/>
      <c r="L258" s="130">
        <v>0</v>
      </c>
      <c r="M258" s="138"/>
      <c r="N258" s="125">
        <v>0</v>
      </c>
      <c r="O258" s="125">
        <v>0</v>
      </c>
      <c r="P258" s="125" t="str">
        <f t="shared" ref="P258:P262" si="2908">IF(AND(N258=0,O258=0),"нет минмакс",IF((S258-N258)&lt;0,"меньше мин",IF((S258-O258)&gt;0,"больше макс","в диапазоне")))</f>
        <v>нет минмакс</v>
      </c>
      <c r="Q258" s="95">
        <v>90.955002844333649</v>
      </c>
      <c r="R258" s="95">
        <f t="shared" ref="R258:R262" si="2909">Q258*FH258</f>
        <v>12247.091132989526</v>
      </c>
      <c r="S258" s="114">
        <v>469.7310094833374</v>
      </c>
      <c r="T258" s="114">
        <v>69891.276901025762</v>
      </c>
      <c r="U258" s="131">
        <f t="shared" ref="U258:U262" si="2910">IFERROR(ROUNDUP(S258/$EX258,0)*$EY258,0)</f>
        <v>0</v>
      </c>
      <c r="V258" s="115">
        <f t="shared" ref="V258:V262" si="2911">SUM(Z258:AD258)</f>
        <v>0</v>
      </c>
      <c r="W258" s="115">
        <f t="shared" ref="W258:W262" si="2912">V258*FH258</f>
        <v>0</v>
      </c>
      <c r="X258" s="115">
        <f t="shared" ref="X258:X262" si="2913">IFERROR(ROUNDUP(V258/$EX258,0)*$EY258,0)</f>
        <v>0</v>
      </c>
      <c r="Y258" s="132"/>
      <c r="Z258" s="95">
        <v>0</v>
      </c>
      <c r="AA258" s="115">
        <v>0</v>
      </c>
      <c r="AB258" s="115">
        <v>0</v>
      </c>
      <c r="AC258" s="95">
        <v>0</v>
      </c>
      <c r="AD258" s="95">
        <v>0</v>
      </c>
      <c r="AE258" s="95">
        <f t="shared" ref="AE258:AE262" si="2914">AA258*FH258</f>
        <v>0</v>
      </c>
      <c r="AF258" s="95">
        <f t="shared" ref="AF258:AF262" si="2915">AB258*FH258</f>
        <v>0</v>
      </c>
      <c r="AG258" s="114">
        <v>0</v>
      </c>
      <c r="AH258" s="95">
        <f t="shared" ref="AH258:AH262" si="2916">V258-AG258</f>
        <v>0</v>
      </c>
      <c r="AI258" s="114">
        <f t="shared" ref="AI258:AI262" si="2917">IF(AH258&gt;0,AH258*FH258,0)</f>
        <v>0</v>
      </c>
      <c r="AJ258" s="114">
        <f t="shared" ref="AJ258:AJ262" si="2918">CU258</f>
        <v>133967</v>
      </c>
      <c r="AK258" s="114">
        <f t="shared" ref="AK258:AK263" si="2919">SUM(CS258:CU258)</f>
        <v>463782</v>
      </c>
      <c r="AL258" s="114">
        <f t="shared" ref="AL258:AL262" si="2920">SUM(CP258:CU258)</f>
        <v>709196</v>
      </c>
      <c r="AM258" s="114">
        <f t="shared" ref="AM258:AM262" si="2921">SUM(BK258:BP258)</f>
        <v>904358.41</v>
      </c>
      <c r="AN258" s="133">
        <f t="shared" ref="AN258:AN262" si="2922">IFERROR(S258/BQ258*30,"нет оборота")</f>
        <v>9.3493443276544227E-2</v>
      </c>
      <c r="AO258" s="133" t="str">
        <f t="shared" ref="AO258:AO262" si="2923">IF(S258=0,"нет остатка",IF(AN258="нет оборота","нет плана",IF(AN258&lt;30,"&lt; 30 дней",IF(AND(AN258&gt;=30,AN258&lt;60),"&gt; 30 дней (до 60)",IF(AND(AN258&gt;=60,AN258&lt;70),"&gt; 60 дней (до 70)",IF(AND(AN258&gt;=70,AN258&lt;80),"&gt; 70 дней (до 80)",IF(AND(AN258&gt;=80,AN258&lt;90),"&gt; 80 дней (до 90)",IF(AND(AN258&gt;=90,AN258&lt;120),"&gt; 90 дней (до 120)",IF(AN258&gt;=120,"&gt; 120 дней")))))))))</f>
        <v>&lt; 30 дней</v>
      </c>
      <c r="AP258" s="139" t="s">
        <v>185</v>
      </c>
      <c r="AQ258" s="134" t="s">
        <v>186</v>
      </c>
      <c r="AR258" s="138" t="s">
        <v>185</v>
      </c>
      <c r="AS258" s="134" t="s">
        <v>191</v>
      </c>
      <c r="AT258" s="115" t="s">
        <v>185</v>
      </c>
      <c r="AU258" s="138"/>
      <c r="AV258" s="97" t="str">
        <f t="shared" ref="AV258:AV262" si="2924">IF(V258=0,"нет остатка",IF(SUM(BK258:BP258)=0,"Нет планов",IF(BR258&lt;=0,"0-01",IF(BS258&lt;=0,"0-02",IF(BT258&lt;=0,"0-03",IF(BU258&lt;=0,"0-04",IF(BV258&lt;=0,"0-05",IF(BW258&lt;=0,"0-06",IF(BX258&lt;=0,"0-07",IF(BY258&lt;=0,"0-08",IF(BZ258&lt;=0,"0-09",IF(CA258&lt;=0,"0-10",IF(CB258&lt;=0,"0-11",IF(CC258&lt;=0,"0-12",IF(CD258&lt;=0,"0-13",IF(CE258&lt;=0,"0-14",IF(CF258&lt;=0,"0-15",IF(CG258&lt;=0,"0-16",IF(CH258&lt;=0,"0-17",IF(CI258&lt;=0,"0-18",IF(CJ258&lt;=0,"0-19",IF(CK258&lt;=0,"0-20",IF(CL258&lt;=0,"0-21",IF(CM258&lt;=0,"0-22",IF(CN258&lt;=0,"0-23",IF(CO258&lt;=0,"0-24","0-25 более 24"))))))))))))))))))))))))))</f>
        <v>нет остатка</v>
      </c>
      <c r="AW258" s="126">
        <f t="shared" ref="AW258:AW262" si="2925">IF(AT258="Да",W258,0)</f>
        <v>0</v>
      </c>
      <c r="AX258" s="138"/>
      <c r="AY258" s="115">
        <f t="shared" ref="AY258:AY262" si="2926">IF(AX258&gt;6,W258,0)</f>
        <v>0</v>
      </c>
      <c r="AZ258" s="130" t="s">
        <v>439</v>
      </c>
      <c r="BA258" s="129" t="s">
        <v>187</v>
      </c>
      <c r="BB258" s="129" t="s">
        <v>187</v>
      </c>
      <c r="BC258" s="140" t="s">
        <v>187</v>
      </c>
      <c r="BD258" s="139" t="s">
        <v>187</v>
      </c>
      <c r="BE258" s="29">
        <v>0</v>
      </c>
      <c r="BF258" s="32">
        <f t="shared" ref="BF258:BF262" si="2927">BE258*FH258</f>
        <v>0</v>
      </c>
      <c r="BG258" s="32">
        <v>0</v>
      </c>
      <c r="BH258" s="32">
        <f t="shared" ref="BH258:BH262" si="2928">BG258*FH258</f>
        <v>0</v>
      </c>
      <c r="BI258" s="99">
        <v>0</v>
      </c>
      <c r="BJ258" s="130" t="s">
        <v>187</v>
      </c>
      <c r="BK258" s="95">
        <v>149113.4</v>
      </c>
      <c r="BL258" s="95">
        <v>167522.81</v>
      </c>
      <c r="BM258" s="95">
        <v>162481.56</v>
      </c>
      <c r="BN258" s="95">
        <v>147641.48000000001</v>
      </c>
      <c r="BO258" s="95">
        <v>144268.51999999999</v>
      </c>
      <c r="BP258" s="95">
        <v>133330.64000000001</v>
      </c>
      <c r="BQ258" s="133">
        <f t="shared" ref="BQ258:BQ262" si="2929">IF(COUNTIF(BK258:BP258,"&gt;0")=0,0,SUM(BK258:BP258)/COUNTIF(BK258:BP258,"&gt;0"))</f>
        <v>150726.40166666667</v>
      </c>
      <c r="BR258" s="95">
        <f t="shared" ref="BR258:BR262" si="2930">IF(OR(Q258=0,SUM(BK258:BP258)=0,V258&gt;Q258),V258-BK258,Q258-BK258)</f>
        <v>-149022.44499715566</v>
      </c>
      <c r="BS258" s="133">
        <f t="shared" si="2905"/>
        <v>-316545.25499715563</v>
      </c>
      <c r="BT258" s="133">
        <f t="shared" si="2905"/>
        <v>-479026.81499715563</v>
      </c>
      <c r="BU258" s="133">
        <f t="shared" si="2905"/>
        <v>-626668.29499715567</v>
      </c>
      <c r="BV258" s="133">
        <f t="shared" si="2905"/>
        <v>-770936.81499715568</v>
      </c>
      <c r="BW258" s="133">
        <f t="shared" si="2905"/>
        <v>-904267.4549971557</v>
      </c>
      <c r="BX258" s="133">
        <f t="shared" ref="BX258:CO258" si="2931">BW258-$BQ258</f>
        <v>-1054993.8566638224</v>
      </c>
      <c r="BY258" s="133">
        <f t="shared" si="2931"/>
        <v>-1205720.258330489</v>
      </c>
      <c r="BZ258" s="133">
        <f t="shared" si="2931"/>
        <v>-1356446.6599971557</v>
      </c>
      <c r="CA258" s="133">
        <f t="shared" si="2931"/>
        <v>-1507173.0616638223</v>
      </c>
      <c r="CB258" s="133">
        <f t="shared" si="2931"/>
        <v>-1657899.4633304889</v>
      </c>
      <c r="CC258" s="133">
        <f t="shared" si="2931"/>
        <v>-1808625.8649971555</v>
      </c>
      <c r="CD258" s="133">
        <f t="shared" si="2931"/>
        <v>-1959352.2666638221</v>
      </c>
      <c r="CE258" s="133">
        <f t="shared" si="2931"/>
        <v>-2110078.6683304887</v>
      </c>
      <c r="CF258" s="133">
        <f t="shared" si="2931"/>
        <v>-2260805.0699971556</v>
      </c>
      <c r="CG258" s="133">
        <f t="shared" si="2931"/>
        <v>-2411531.4716638224</v>
      </c>
      <c r="CH258" s="133">
        <f t="shared" si="2931"/>
        <v>-2562257.8733304893</v>
      </c>
      <c r="CI258" s="133">
        <f t="shared" si="2931"/>
        <v>-2712984.2749971561</v>
      </c>
      <c r="CJ258" s="133">
        <f t="shared" si="2931"/>
        <v>-2863710.676663823</v>
      </c>
      <c r="CK258" s="133">
        <f t="shared" si="2931"/>
        <v>-3014437.0783304898</v>
      </c>
      <c r="CL258" s="133">
        <f t="shared" si="2931"/>
        <v>-3165163.4799971567</v>
      </c>
      <c r="CM258" s="133">
        <f t="shared" si="2931"/>
        <v>-3315889.8816638235</v>
      </c>
      <c r="CN258" s="133">
        <f t="shared" si="2931"/>
        <v>-3466616.2833304903</v>
      </c>
      <c r="CO258" s="133">
        <f t="shared" si="2931"/>
        <v>-3617342.6849971572</v>
      </c>
      <c r="CP258" s="100">
        <v>44246</v>
      </c>
      <c r="CQ258" s="100">
        <v>111551</v>
      </c>
      <c r="CR258" s="100">
        <v>89617</v>
      </c>
      <c r="CS258" s="100">
        <v>142859</v>
      </c>
      <c r="CT258" s="100">
        <v>186956</v>
      </c>
      <c r="CU258" s="100">
        <v>133967</v>
      </c>
      <c r="CV258" s="121">
        <f t="shared" ref="CV258:CV262" si="2932">IF(COUNTIF(CP258:CU258,"&gt;0")=0,0,SUM(CP258:CU258)/COUNTIF(CP258:CU258,"&gt;0"))</f>
        <v>118199.33333333333</v>
      </c>
      <c r="CW258" t="s">
        <v>187</v>
      </c>
      <c r="CX258" t="s">
        <v>187</v>
      </c>
      <c r="CY258" s="4">
        <v>0</v>
      </c>
      <c r="CZ258" s="4">
        <v>0</v>
      </c>
      <c r="DA258" s="136">
        <f t="shared" ref="DA258:DA261" si="2933">IFERROR(CZ258/CY258,0)</f>
        <v>0</v>
      </c>
      <c r="DB258" s="4">
        <f t="shared" ref="DB258:DB261" si="2934">CY258*FH258</f>
        <v>0</v>
      </c>
      <c r="DC258" s="4">
        <f t="shared" ref="DC258:DC261" si="2935">CZ258*FH258</f>
        <v>0</v>
      </c>
      <c r="DD258" s="136">
        <f t="shared" ref="DD258:DD261" si="2936">IFERROR(DC258/DB258,0)</f>
        <v>0</v>
      </c>
      <c r="DE258" s="31">
        <v>0</v>
      </c>
      <c r="DG258" s="31">
        <v>0</v>
      </c>
      <c r="DH258" s="48">
        <f t="shared" ref="DH258:DH262" si="2937">IFERROR(ROUNDUP(DG258/$EX258,0)*$EY258,0)</f>
        <v>0</v>
      </c>
      <c r="DI258" s="62">
        <v>247.40700000000001</v>
      </c>
      <c r="DJ258" s="62">
        <v>35840.633000000002</v>
      </c>
      <c r="DK258" s="48">
        <f t="shared" ref="DK258:DK262" si="2938">IFERROR(ROUNDUP(DI258/$EX258,0)*$EY258,0)</f>
        <v>0</v>
      </c>
      <c r="DL258" s="62">
        <v>111550.58100000001</v>
      </c>
      <c r="DM258" s="62">
        <v>16140972.346502071</v>
      </c>
      <c r="DN258" s="62">
        <v>24.022000000000002</v>
      </c>
      <c r="DO258" s="62">
        <v>3553.8620000000001</v>
      </c>
      <c r="DP258" s="48">
        <f t="shared" ref="DP258:DP262" si="2939">IFERROR(ROUNDUP(DN258/$EX258,0)*$EY258,0)</f>
        <v>0</v>
      </c>
      <c r="DQ258" s="62">
        <v>89617.038</v>
      </c>
      <c r="DR258" s="62">
        <v>13298570.855792249</v>
      </c>
      <c r="DS258" s="62">
        <v>280.39200000000005</v>
      </c>
      <c r="DT258" s="62">
        <v>41485.468999999997</v>
      </c>
      <c r="DU258" s="48">
        <f t="shared" ref="DU258:DU262" si="2940">IFERROR(ROUNDUP(DS258/$EX258,0)*$EY258,0)</f>
        <v>0</v>
      </c>
      <c r="DV258" s="62">
        <v>142858.61500000002</v>
      </c>
      <c r="DW258" s="62">
        <v>21021277.236939732</v>
      </c>
      <c r="DX258" s="62">
        <f t="shared" ref="DX258:DX262" si="2941">$DF258*BK258/30</f>
        <v>0</v>
      </c>
      <c r="DY258" s="62">
        <f t="shared" ref="DY258:DY262" si="2942">DX258*$FH258</f>
        <v>0</v>
      </c>
      <c r="DZ258" s="48">
        <f t="shared" ref="DZ258:DZ262" si="2943">IFERROR(ROUNDUP(DX258/$EX258,0)*$EY258,0)</f>
        <v>0</v>
      </c>
      <c r="EA258" s="62">
        <f t="shared" ref="EA258:EA262" si="2944">$DF258*BL258/30</f>
        <v>0</v>
      </c>
      <c r="EB258" s="62">
        <f t="shared" ref="EB258:EB262" si="2945">EA258*$FH258</f>
        <v>0</v>
      </c>
      <c r="EC258" s="48">
        <f t="shared" ref="EC258:EC262" si="2946">IFERROR(ROUNDUP(EA258/$EX258,0)*$EY258,0)</f>
        <v>0</v>
      </c>
      <c r="ED258" s="62">
        <f t="shared" ref="ED258:ED262" si="2947">$DF258*BM258/30</f>
        <v>0</v>
      </c>
      <c r="EE258" s="62">
        <f t="shared" ref="EE258:EE262" si="2948">ED258*$FH258</f>
        <v>0</v>
      </c>
      <c r="EF258" s="48">
        <f t="shared" ref="EF258:EF262" si="2949">IFERROR(ROUNDUP(ED258/$EX258,0)*$EY258,0)</f>
        <v>0</v>
      </c>
      <c r="EG258" s="62">
        <f t="shared" ref="EG258:EG262" si="2950">$DF258*BN258/30</f>
        <v>0</v>
      </c>
      <c r="EH258" s="62">
        <f t="shared" ref="EH258:EH262" si="2951">EG258*$FH258</f>
        <v>0</v>
      </c>
      <c r="EI258" s="48">
        <f t="shared" ref="EI258:EI262" si="2952">IFERROR(ROUNDUP(EG258/$EX258,0)*$EY258,0)</f>
        <v>0</v>
      </c>
      <c r="EJ258" s="62">
        <f t="shared" ref="EJ258:EJ262" si="2953">$DF258*BO258/30</f>
        <v>0</v>
      </c>
      <c r="EK258" s="62">
        <f t="shared" ref="EK258:EK262" si="2954">EJ258*$FH258</f>
        <v>0</v>
      </c>
      <c r="EL258" s="48">
        <f t="shared" ref="EL258:EL262" si="2955">IFERROR(ROUNDUP(EJ258/$EX258,0)*$EY258,0)</f>
        <v>0</v>
      </c>
      <c r="EM258" s="62">
        <f t="shared" ref="EM258:EM262" si="2956">$DF258*BP258/30</f>
        <v>0</v>
      </c>
      <c r="EN258" s="62">
        <f t="shared" ref="EN258:EN262" si="2957">EM258*$FH258</f>
        <v>0</v>
      </c>
      <c r="EO258" s="48">
        <f t="shared" ref="EO258:EO262" si="2958">IFERROR(ROUNDUP(EM258/$EX258,0)*$EY258,0)</f>
        <v>0</v>
      </c>
      <c r="EP258" s="62">
        <f t="shared" ref="EP258:EU260" si="2959">BK258*$FH258</f>
        <v>20078119.309999999</v>
      </c>
      <c r="EQ258" s="62">
        <f t="shared" si="2959"/>
        <v>22556946.366500001</v>
      </c>
      <c r="ER258" s="62">
        <f t="shared" si="2959"/>
        <v>21878142.054000001</v>
      </c>
      <c r="ES258" s="62">
        <f t="shared" si="2959"/>
        <v>19879925.282000002</v>
      </c>
      <c r="ET258" s="62">
        <f t="shared" si="2959"/>
        <v>19425756.217999998</v>
      </c>
      <c r="EU258" s="62">
        <f t="shared" si="2959"/>
        <v>17952970.676000003</v>
      </c>
      <c r="EV258" t="s">
        <v>192</v>
      </c>
      <c r="EW258" s="103">
        <v>0</v>
      </c>
      <c r="EX258" s="31" t="s">
        <v>187</v>
      </c>
      <c r="EY258" s="31" t="e">
        <v>#REF!</v>
      </c>
      <c r="FA258" s="31"/>
      <c r="FB258" s="119"/>
      <c r="FC258" s="119"/>
      <c r="FE258" s="137">
        <v>148.38999999999999</v>
      </c>
      <c r="FF258" s="137">
        <v>148.79</v>
      </c>
      <c r="FG258" s="137">
        <v>145.29</v>
      </c>
      <c r="FH258" s="106">
        <v>134.65</v>
      </c>
      <c r="FI258" s="107" t="b">
        <f t="shared" ref="FI258:FI262" si="2960">EXACT(AT258,AP258)</f>
        <v>1</v>
      </c>
      <c r="FJ258" s="34"/>
      <c r="FK258" s="104" t="s">
        <v>187</v>
      </c>
      <c r="FL258" s="104" t="s">
        <v>187</v>
      </c>
      <c r="FM258" s="104" t="s">
        <v>187</v>
      </c>
      <c r="FN258" s="104" t="s">
        <v>187</v>
      </c>
      <c r="FO258" s="104">
        <v>0</v>
      </c>
      <c r="FP258" s="104"/>
      <c r="FQ258" s="104">
        <v>0</v>
      </c>
      <c r="FR258" s="120" t="b">
        <f t="shared" si="2336"/>
        <v>1</v>
      </c>
      <c r="FS258" s="120" t="b">
        <f t="shared" si="2337"/>
        <v>1</v>
      </c>
      <c r="FT258" s="120" t="b">
        <f t="shared" si="2338"/>
        <v>1</v>
      </c>
      <c r="FU258" s="120" t="b">
        <f t="shared" si="2339"/>
        <v>1</v>
      </c>
      <c r="FV258" s="120" t="b">
        <f t="shared" si="2340"/>
        <v>1</v>
      </c>
      <c r="FW258" s="120"/>
      <c r="FX258" s="120" t="b">
        <f t="shared" ref="FX258:FX262" si="2961">EXACT(FQ258,BI258)</f>
        <v>1</v>
      </c>
      <c r="FY258" s="104" t="s">
        <v>368</v>
      </c>
      <c r="FZ258" s="104" t="b">
        <f t="shared" ref="FZ258:FZ262" si="2962">EXACT(FY258,C258)</f>
        <v>1</v>
      </c>
      <c r="GA258" s="120">
        <v>0</v>
      </c>
      <c r="GB258" s="120">
        <v>0</v>
      </c>
      <c r="GC258" s="8"/>
      <c r="GD258" s="104" t="s">
        <v>368</v>
      </c>
      <c r="GE258" s="104">
        <v>0</v>
      </c>
      <c r="GF258" s="104" t="e">
        <v>#N/A</v>
      </c>
      <c r="GG258" s="104">
        <v>0</v>
      </c>
      <c r="GH258" s="120" t="b">
        <f t="shared" ref="GH258:GH262" si="2963">EXACT(GD258,C258)</f>
        <v>1</v>
      </c>
      <c r="GI258" s="8" t="b">
        <f t="shared" ref="GI258:GI262" si="2964">EXACT(GG258,G258)</f>
        <v>0</v>
      </c>
      <c r="GJ258" s="31" t="s">
        <v>203</v>
      </c>
    </row>
    <row r="259" spans="1:192" hidden="1" x14ac:dyDescent="0.25">
      <c r="A259" s="138">
        <v>119317</v>
      </c>
      <c r="B259" s="138">
        <v>46128</v>
      </c>
      <c r="C259" s="128" t="s">
        <v>368</v>
      </c>
      <c r="D259" s="130"/>
      <c r="E259" s="138" t="s">
        <v>678</v>
      </c>
      <c r="F259" s="124" t="s">
        <v>193</v>
      </c>
      <c r="G259" s="128"/>
      <c r="H259" s="138" t="s">
        <v>227</v>
      </c>
      <c r="I259" s="130" t="s">
        <v>319</v>
      </c>
      <c r="J259" s="138" t="s">
        <v>259</v>
      </c>
      <c r="K259" s="138"/>
      <c r="L259" s="130">
        <v>0</v>
      </c>
      <c r="M259" s="138"/>
      <c r="N259" s="125">
        <v>0</v>
      </c>
      <c r="O259" s="125">
        <v>0</v>
      </c>
      <c r="P259" s="125" t="str">
        <f t="shared" si="2908"/>
        <v>нет минмакс</v>
      </c>
      <c r="Q259" s="95">
        <v>74577</v>
      </c>
      <c r="R259" s="95">
        <f t="shared" si="2909"/>
        <v>220002.15000000002</v>
      </c>
      <c r="S259" s="114">
        <v>21791</v>
      </c>
      <c r="T259" s="114">
        <v>67987.92</v>
      </c>
      <c r="U259" s="131">
        <f t="shared" si="2910"/>
        <v>4</v>
      </c>
      <c r="V259" s="115">
        <f t="shared" si="2911"/>
        <v>23102</v>
      </c>
      <c r="W259" s="115">
        <f t="shared" si="2912"/>
        <v>68150.900000000009</v>
      </c>
      <c r="X259" s="115">
        <f t="shared" si="2913"/>
        <v>4</v>
      </c>
      <c r="Y259" s="132"/>
      <c r="Z259" s="95">
        <v>23102</v>
      </c>
      <c r="AA259" s="115">
        <v>0</v>
      </c>
      <c r="AB259" s="115">
        <v>0</v>
      </c>
      <c r="AC259" s="95">
        <v>0</v>
      </c>
      <c r="AD259" s="95">
        <v>0</v>
      </c>
      <c r="AE259" s="95">
        <f t="shared" si="2914"/>
        <v>0</v>
      </c>
      <c r="AF259" s="95">
        <f t="shared" si="2915"/>
        <v>0</v>
      </c>
      <c r="AG259" s="114">
        <v>0</v>
      </c>
      <c r="AH259" s="95">
        <f t="shared" si="2916"/>
        <v>23102</v>
      </c>
      <c r="AI259" s="114">
        <f t="shared" si="2917"/>
        <v>68150.900000000009</v>
      </c>
      <c r="AJ259" s="114">
        <f t="shared" si="2918"/>
        <v>56673</v>
      </c>
      <c r="AK259" s="114">
        <f t="shared" si="2919"/>
        <v>289999</v>
      </c>
      <c r="AL259" s="114">
        <f t="shared" si="2920"/>
        <v>513720</v>
      </c>
      <c r="AM259" s="114">
        <f t="shared" si="2921"/>
        <v>569342</v>
      </c>
      <c r="AN259" s="133">
        <f t="shared" si="2922"/>
        <v>6.8893213569348486</v>
      </c>
      <c r="AO259" s="133" t="str">
        <f t="shared" si="2923"/>
        <v>&lt; 30 дней</v>
      </c>
      <c r="AP259" s="139" t="s">
        <v>185</v>
      </c>
      <c r="AQ259" s="134" t="s">
        <v>186</v>
      </c>
      <c r="AR259" s="138" t="s">
        <v>185</v>
      </c>
      <c r="AS259" s="134" t="s">
        <v>186</v>
      </c>
      <c r="AT259" s="115" t="s">
        <v>185</v>
      </c>
      <c r="AU259" s="138"/>
      <c r="AV259" s="97" t="str">
        <f t="shared" si="2924"/>
        <v>0-01</v>
      </c>
      <c r="AW259" s="126">
        <f t="shared" si="2925"/>
        <v>0</v>
      </c>
      <c r="AX259" s="138"/>
      <c r="AY259" s="115">
        <f t="shared" si="2926"/>
        <v>0</v>
      </c>
      <c r="AZ259" s="130" t="s">
        <v>439</v>
      </c>
      <c r="BA259" s="129" t="s">
        <v>187</v>
      </c>
      <c r="BB259" s="129" t="s">
        <v>187</v>
      </c>
      <c r="BC259" s="140" t="s">
        <v>187</v>
      </c>
      <c r="BD259" s="139" t="s">
        <v>187</v>
      </c>
      <c r="BE259" s="29">
        <v>0</v>
      </c>
      <c r="BF259" s="32">
        <f t="shared" si="2927"/>
        <v>0</v>
      </c>
      <c r="BG259" s="32">
        <v>0</v>
      </c>
      <c r="BH259" s="32">
        <f t="shared" si="2928"/>
        <v>0</v>
      </c>
      <c r="BI259" s="99">
        <v>0</v>
      </c>
      <c r="BJ259" s="130" t="s">
        <v>187</v>
      </c>
      <c r="BK259" s="95">
        <v>94217</v>
      </c>
      <c r="BL259" s="95">
        <v>87085</v>
      </c>
      <c r="BM259" s="95">
        <v>95045</v>
      </c>
      <c r="BN259" s="95">
        <v>101188</v>
      </c>
      <c r="BO259" s="95">
        <v>97198</v>
      </c>
      <c r="BP259" s="95">
        <v>94609</v>
      </c>
      <c r="BQ259" s="133">
        <f t="shared" si="2929"/>
        <v>94890.333333333328</v>
      </c>
      <c r="BR259" s="95">
        <f t="shared" si="2930"/>
        <v>-19640</v>
      </c>
      <c r="BS259" s="133">
        <f t="shared" si="2905"/>
        <v>-106725</v>
      </c>
      <c r="BT259" s="133">
        <f t="shared" si="2905"/>
        <v>-201770</v>
      </c>
      <c r="BU259" s="133">
        <f t="shared" si="2905"/>
        <v>-302958</v>
      </c>
      <c r="BV259" s="133">
        <f t="shared" si="2905"/>
        <v>-400156</v>
      </c>
      <c r="BW259" s="133">
        <f t="shared" si="2905"/>
        <v>-494765</v>
      </c>
      <c r="BX259" s="133">
        <f t="shared" ref="BX259:CO260" si="2965">BW259-$BQ259</f>
        <v>-589655.33333333337</v>
      </c>
      <c r="BY259" s="133">
        <f t="shared" si="2965"/>
        <v>-684545.66666666674</v>
      </c>
      <c r="BZ259" s="133">
        <f t="shared" si="2965"/>
        <v>-779436.00000000012</v>
      </c>
      <c r="CA259" s="133">
        <f t="shared" si="2965"/>
        <v>-874326.33333333349</v>
      </c>
      <c r="CB259" s="133">
        <f t="shared" si="2965"/>
        <v>-969216.66666666686</v>
      </c>
      <c r="CC259" s="133">
        <f t="shared" si="2965"/>
        <v>-1064107.0000000002</v>
      </c>
      <c r="CD259" s="133">
        <f t="shared" si="2965"/>
        <v>-1158997.3333333335</v>
      </c>
      <c r="CE259" s="133">
        <f t="shared" si="2965"/>
        <v>-1253887.6666666667</v>
      </c>
      <c r="CF259" s="133">
        <f t="shared" si="2965"/>
        <v>-1348778</v>
      </c>
      <c r="CG259" s="133">
        <f t="shared" si="2965"/>
        <v>-1443668.3333333333</v>
      </c>
      <c r="CH259" s="133">
        <f t="shared" si="2965"/>
        <v>-1538558.6666666665</v>
      </c>
      <c r="CI259" s="133">
        <f t="shared" si="2965"/>
        <v>-1633448.9999999998</v>
      </c>
      <c r="CJ259" s="133">
        <f t="shared" si="2965"/>
        <v>-1728339.333333333</v>
      </c>
      <c r="CK259" s="133">
        <f t="shared" si="2965"/>
        <v>-1823229.6666666663</v>
      </c>
      <c r="CL259" s="133">
        <f t="shared" si="2965"/>
        <v>-1918119.9999999995</v>
      </c>
      <c r="CM259" s="133">
        <f t="shared" si="2965"/>
        <v>-2013010.3333333328</v>
      </c>
      <c r="CN259" s="133">
        <f t="shared" si="2965"/>
        <v>-2107900.666666666</v>
      </c>
      <c r="CO259" s="133">
        <f t="shared" si="2965"/>
        <v>-2202790.9999999995</v>
      </c>
      <c r="CP259" s="100">
        <v>66956</v>
      </c>
      <c r="CQ259" s="100">
        <v>93474</v>
      </c>
      <c r="CR259" s="100">
        <v>63291</v>
      </c>
      <c r="CS259" s="100">
        <v>99793</v>
      </c>
      <c r="CT259" s="100">
        <v>133533</v>
      </c>
      <c r="CU259" s="100">
        <v>56673</v>
      </c>
      <c r="CV259" s="121">
        <f t="shared" si="2932"/>
        <v>85620</v>
      </c>
      <c r="CW259" t="s">
        <v>187</v>
      </c>
      <c r="CX259" t="s">
        <v>187</v>
      </c>
      <c r="CY259" s="4">
        <v>0</v>
      </c>
      <c r="CZ259" s="4">
        <v>0</v>
      </c>
      <c r="DA259" s="136">
        <f t="shared" si="2933"/>
        <v>0</v>
      </c>
      <c r="DB259" s="4">
        <f t="shared" si="2934"/>
        <v>0</v>
      </c>
      <c r="DC259" s="4">
        <f t="shared" si="2935"/>
        <v>0</v>
      </c>
      <c r="DD259" s="136">
        <f t="shared" si="2936"/>
        <v>0</v>
      </c>
      <c r="DE259" s="31">
        <v>0</v>
      </c>
      <c r="DG259" s="31">
        <v>0</v>
      </c>
      <c r="DH259" s="48">
        <f t="shared" si="2937"/>
        <v>0</v>
      </c>
      <c r="DI259" s="62">
        <v>63397.387000000002</v>
      </c>
      <c r="DJ259" s="62">
        <v>184674.155</v>
      </c>
      <c r="DK259" s="48">
        <f t="shared" si="2938"/>
        <v>10</v>
      </c>
      <c r="DL259" s="62">
        <v>93474</v>
      </c>
      <c r="DM259" s="62">
        <v>272234.87977221876</v>
      </c>
      <c r="DN259" s="62">
        <v>135554.89299999998</v>
      </c>
      <c r="DO259" s="62">
        <v>422628.48100000003</v>
      </c>
      <c r="DP259" s="48">
        <f t="shared" si="2939"/>
        <v>20</v>
      </c>
      <c r="DQ259" s="62">
        <v>69571</v>
      </c>
      <c r="DR259" s="62">
        <v>216385.89840001412</v>
      </c>
      <c r="DS259" s="62">
        <v>81875.645000000004</v>
      </c>
      <c r="DT259" s="62">
        <v>255251.179</v>
      </c>
      <c r="DU259" s="48">
        <f t="shared" si="2940"/>
        <v>12</v>
      </c>
      <c r="DV259" s="62">
        <v>99793</v>
      </c>
      <c r="DW259" s="62">
        <v>310282.15869432373</v>
      </c>
      <c r="DX259" s="62">
        <f t="shared" si="2941"/>
        <v>0</v>
      </c>
      <c r="DY259" s="62">
        <f t="shared" si="2942"/>
        <v>0</v>
      </c>
      <c r="DZ259" s="48">
        <f t="shared" si="2943"/>
        <v>0</v>
      </c>
      <c r="EA259" s="62">
        <f t="shared" si="2944"/>
        <v>0</v>
      </c>
      <c r="EB259" s="62">
        <f t="shared" si="2945"/>
        <v>0</v>
      </c>
      <c r="EC259" s="48">
        <f t="shared" si="2946"/>
        <v>0</v>
      </c>
      <c r="ED259" s="62">
        <f t="shared" si="2947"/>
        <v>0</v>
      </c>
      <c r="EE259" s="62">
        <f t="shared" si="2948"/>
        <v>0</v>
      </c>
      <c r="EF259" s="48">
        <f t="shared" si="2949"/>
        <v>0</v>
      </c>
      <c r="EG259" s="62">
        <f t="shared" si="2950"/>
        <v>0</v>
      </c>
      <c r="EH259" s="62">
        <f t="shared" si="2951"/>
        <v>0</v>
      </c>
      <c r="EI259" s="48">
        <f t="shared" si="2952"/>
        <v>0</v>
      </c>
      <c r="EJ259" s="62">
        <f t="shared" si="2953"/>
        <v>0</v>
      </c>
      <c r="EK259" s="62">
        <f t="shared" si="2954"/>
        <v>0</v>
      </c>
      <c r="EL259" s="48">
        <f t="shared" si="2955"/>
        <v>0</v>
      </c>
      <c r="EM259" s="62">
        <f t="shared" si="2956"/>
        <v>0</v>
      </c>
      <c r="EN259" s="62">
        <f t="shared" si="2957"/>
        <v>0</v>
      </c>
      <c r="EO259" s="48">
        <f t="shared" si="2958"/>
        <v>0</v>
      </c>
      <c r="EP259" s="62">
        <f t="shared" si="2959"/>
        <v>277940.15000000002</v>
      </c>
      <c r="EQ259" s="62">
        <f t="shared" si="2959"/>
        <v>256900.75000000003</v>
      </c>
      <c r="ER259" s="62">
        <f t="shared" si="2959"/>
        <v>280382.75</v>
      </c>
      <c r="ES259" s="62">
        <f t="shared" si="2959"/>
        <v>298504.60000000003</v>
      </c>
      <c r="ET259" s="62">
        <f t="shared" si="2959"/>
        <v>286734.10000000003</v>
      </c>
      <c r="EU259" s="62">
        <f t="shared" si="2959"/>
        <v>279096.55</v>
      </c>
      <c r="EV259" s="31" t="s">
        <v>192</v>
      </c>
      <c r="EW259" s="103">
        <v>0</v>
      </c>
      <c r="EX259" s="31">
        <v>7000</v>
      </c>
      <c r="EY259" s="31">
        <v>1</v>
      </c>
      <c r="FA259" s="31"/>
      <c r="FB259" s="119"/>
      <c r="FC259" s="119"/>
      <c r="FE259" s="137">
        <v>3.12</v>
      </c>
      <c r="FF259" s="137">
        <v>3.12</v>
      </c>
      <c r="FG259" s="137">
        <v>3.05</v>
      </c>
      <c r="FH259" s="106">
        <v>2.95</v>
      </c>
      <c r="FI259" s="107" t="b">
        <f t="shared" si="2960"/>
        <v>1</v>
      </c>
      <c r="FJ259" s="34"/>
      <c r="FK259" s="104" t="s">
        <v>187</v>
      </c>
      <c r="FL259" s="104" t="s">
        <v>187</v>
      </c>
      <c r="FM259" s="104" t="s">
        <v>187</v>
      </c>
      <c r="FN259" s="104" t="s">
        <v>187</v>
      </c>
      <c r="FO259" s="104">
        <v>0</v>
      </c>
      <c r="FP259" s="104"/>
      <c r="FQ259" s="104">
        <v>0</v>
      </c>
      <c r="FR259" s="120" t="b">
        <f t="shared" si="2336"/>
        <v>1</v>
      </c>
      <c r="FS259" s="120" t="b">
        <f t="shared" si="2337"/>
        <v>1</v>
      </c>
      <c r="FT259" s="120" t="b">
        <f t="shared" si="2338"/>
        <v>1</v>
      </c>
      <c r="FU259" s="120" t="b">
        <f t="shared" si="2339"/>
        <v>1</v>
      </c>
      <c r="FV259" s="120" t="b">
        <f t="shared" si="2340"/>
        <v>1</v>
      </c>
      <c r="FW259" s="120"/>
      <c r="FX259" s="120" t="b">
        <f t="shared" si="2961"/>
        <v>1</v>
      </c>
      <c r="FY259" s="104" t="s">
        <v>368</v>
      </c>
      <c r="FZ259" s="104" t="b">
        <f t="shared" si="2962"/>
        <v>1</v>
      </c>
      <c r="GA259" s="120">
        <v>0</v>
      </c>
      <c r="GB259" s="120" t="s">
        <v>193</v>
      </c>
      <c r="GC259" s="8"/>
      <c r="GD259" s="104" t="s">
        <v>368</v>
      </c>
      <c r="GE259" s="104">
        <v>0</v>
      </c>
      <c r="GF259" s="104" t="e">
        <v>#N/A</v>
      </c>
      <c r="GG259" s="104">
        <v>0</v>
      </c>
      <c r="GH259" s="120" t="b">
        <f t="shared" si="2963"/>
        <v>1</v>
      </c>
      <c r="GI259" s="8" t="b">
        <f t="shared" si="2964"/>
        <v>0</v>
      </c>
      <c r="GJ259" s="31" t="s">
        <v>203</v>
      </c>
    </row>
    <row r="260" spans="1:192" hidden="1" x14ac:dyDescent="0.25">
      <c r="A260" s="138">
        <v>104126</v>
      </c>
      <c r="B260" s="138">
        <v>104126</v>
      </c>
      <c r="C260" s="128" t="s">
        <v>368</v>
      </c>
      <c r="D260" s="130"/>
      <c r="E260" s="138" t="s">
        <v>679</v>
      </c>
      <c r="F260" s="124" t="s">
        <v>193</v>
      </c>
      <c r="G260" s="128"/>
      <c r="H260" s="138" t="s">
        <v>227</v>
      </c>
      <c r="I260" s="130" t="s">
        <v>677</v>
      </c>
      <c r="J260" s="138" t="s">
        <v>511</v>
      </c>
      <c r="K260" s="138"/>
      <c r="L260" s="130">
        <v>0</v>
      </c>
      <c r="M260" s="138"/>
      <c r="N260" s="125">
        <v>0</v>
      </c>
      <c r="O260" s="125">
        <v>0</v>
      </c>
      <c r="P260" s="125" t="str">
        <f t="shared" si="2908"/>
        <v>нет минмакс</v>
      </c>
      <c r="Q260" s="95">
        <v>469.11300659179688</v>
      </c>
      <c r="R260" s="95">
        <f t="shared" si="2909"/>
        <v>61167.644929504386</v>
      </c>
      <c r="S260" s="114">
        <v>421.01200103759766</v>
      </c>
      <c r="T260" s="114">
        <v>63004.445955276489</v>
      </c>
      <c r="U260" s="131">
        <f t="shared" si="2910"/>
        <v>0</v>
      </c>
      <c r="V260" s="115">
        <f t="shared" si="2911"/>
        <v>0</v>
      </c>
      <c r="W260" s="115">
        <f t="shared" si="2912"/>
        <v>0</v>
      </c>
      <c r="X260" s="115">
        <f t="shared" si="2913"/>
        <v>0</v>
      </c>
      <c r="Y260" s="132"/>
      <c r="Z260" s="95">
        <v>0</v>
      </c>
      <c r="AA260" s="115">
        <v>0</v>
      </c>
      <c r="AB260" s="115">
        <v>0</v>
      </c>
      <c r="AC260" s="95">
        <v>0</v>
      </c>
      <c r="AD260" s="95">
        <v>0</v>
      </c>
      <c r="AE260" s="95">
        <f t="shared" si="2914"/>
        <v>0</v>
      </c>
      <c r="AF260" s="95">
        <f t="shared" si="2915"/>
        <v>0</v>
      </c>
      <c r="AG260" s="114">
        <v>0</v>
      </c>
      <c r="AH260" s="95">
        <f t="shared" si="2916"/>
        <v>0</v>
      </c>
      <c r="AI260" s="114">
        <f t="shared" si="2917"/>
        <v>0</v>
      </c>
      <c r="AJ260" s="114">
        <f t="shared" si="2918"/>
        <v>50548</v>
      </c>
      <c r="AK260" s="114">
        <f t="shared" si="2919"/>
        <v>126884</v>
      </c>
      <c r="AL260" s="114">
        <f t="shared" si="2920"/>
        <v>327609</v>
      </c>
      <c r="AM260" s="114">
        <f t="shared" si="2921"/>
        <v>390387.95</v>
      </c>
      <c r="AN260" s="133">
        <f t="shared" si="2922"/>
        <v>0.19412013149168048</v>
      </c>
      <c r="AO260" s="133" t="str">
        <f t="shared" si="2923"/>
        <v>&lt; 30 дней</v>
      </c>
      <c r="AP260" s="139" t="s">
        <v>185</v>
      </c>
      <c r="AQ260" s="134" t="s">
        <v>186</v>
      </c>
      <c r="AR260" s="138" t="s">
        <v>185</v>
      </c>
      <c r="AS260" s="134" t="s">
        <v>186</v>
      </c>
      <c r="AT260" s="115" t="s">
        <v>185</v>
      </c>
      <c r="AU260" s="138"/>
      <c r="AV260" s="97" t="str">
        <f t="shared" si="2924"/>
        <v>нет остатка</v>
      </c>
      <c r="AW260" s="126">
        <f t="shared" si="2925"/>
        <v>0</v>
      </c>
      <c r="AX260" s="138"/>
      <c r="AY260" s="115">
        <f t="shared" si="2926"/>
        <v>0</v>
      </c>
      <c r="AZ260" s="130" t="s">
        <v>439</v>
      </c>
      <c r="BA260" s="129" t="s">
        <v>187</v>
      </c>
      <c r="BB260" s="129" t="s">
        <v>187</v>
      </c>
      <c r="BC260" s="140" t="s">
        <v>187</v>
      </c>
      <c r="BD260" s="139" t="s">
        <v>187</v>
      </c>
      <c r="BE260" s="29">
        <v>0</v>
      </c>
      <c r="BF260" s="32">
        <f t="shared" si="2927"/>
        <v>0</v>
      </c>
      <c r="BG260" s="32">
        <v>0</v>
      </c>
      <c r="BH260" s="32">
        <f t="shared" si="2928"/>
        <v>0</v>
      </c>
      <c r="BI260" s="99">
        <v>0</v>
      </c>
      <c r="BJ260" s="130" t="s">
        <v>187</v>
      </c>
      <c r="BK260" s="95">
        <v>51632.98</v>
      </c>
      <c r="BL260" s="95">
        <v>53968.99</v>
      </c>
      <c r="BM260" s="95">
        <v>61227.46</v>
      </c>
      <c r="BN260" s="95">
        <v>76644.88</v>
      </c>
      <c r="BO260" s="95">
        <v>77344.259999999995</v>
      </c>
      <c r="BP260" s="95">
        <v>69569.38</v>
      </c>
      <c r="BQ260" s="133">
        <f t="shared" si="2929"/>
        <v>65064.658333333333</v>
      </c>
      <c r="BR260" s="95">
        <f t="shared" si="2930"/>
        <v>-51163.866993408206</v>
      </c>
      <c r="BS260" s="133">
        <f t="shared" ref="BS260:BW264" si="2966">BR260-BL260</f>
        <v>-105132.8569934082</v>
      </c>
      <c r="BT260" s="133">
        <f t="shared" si="2966"/>
        <v>-166360.3169934082</v>
      </c>
      <c r="BU260" s="133">
        <f t="shared" si="2966"/>
        <v>-243005.1969934082</v>
      </c>
      <c r="BV260" s="133">
        <f t="shared" si="2966"/>
        <v>-320349.45699340821</v>
      </c>
      <c r="BW260" s="133">
        <f t="shared" si="2966"/>
        <v>-389918.83699340821</v>
      </c>
      <c r="BX260" s="133">
        <f t="shared" si="2965"/>
        <v>-454983.49532674154</v>
      </c>
      <c r="BY260" s="133">
        <f t="shared" si="2965"/>
        <v>-520048.15366007487</v>
      </c>
      <c r="BZ260" s="133">
        <f t="shared" si="2965"/>
        <v>-585112.81199340825</v>
      </c>
      <c r="CA260" s="133">
        <f t="shared" si="2965"/>
        <v>-650177.47032674158</v>
      </c>
      <c r="CB260" s="133">
        <f t="shared" si="2965"/>
        <v>-715242.1286600749</v>
      </c>
      <c r="CC260" s="133">
        <f t="shared" si="2965"/>
        <v>-780306.78699340823</v>
      </c>
      <c r="CD260" s="133">
        <f t="shared" si="2965"/>
        <v>-845371.44532674155</v>
      </c>
      <c r="CE260" s="133">
        <f t="shared" si="2965"/>
        <v>-910436.10366007488</v>
      </c>
      <c r="CF260" s="133">
        <f t="shared" si="2965"/>
        <v>-975500.7619934082</v>
      </c>
      <c r="CG260" s="133">
        <f t="shared" si="2965"/>
        <v>-1040565.4203267415</v>
      </c>
      <c r="CH260" s="133">
        <f t="shared" si="2965"/>
        <v>-1105630.0786600749</v>
      </c>
      <c r="CI260" s="133">
        <f t="shared" si="2965"/>
        <v>-1170694.7369934083</v>
      </c>
      <c r="CJ260" s="133">
        <f t="shared" si="2965"/>
        <v>-1235759.3953267417</v>
      </c>
      <c r="CK260" s="133">
        <f t="shared" si="2965"/>
        <v>-1300824.0536600752</v>
      </c>
      <c r="CL260" s="133">
        <f t="shared" si="2965"/>
        <v>-1365888.7119934086</v>
      </c>
      <c r="CM260" s="133">
        <f t="shared" si="2965"/>
        <v>-1430953.3703267421</v>
      </c>
      <c r="CN260" s="133">
        <f t="shared" si="2965"/>
        <v>-1496018.0286600755</v>
      </c>
      <c r="CO260" s="133">
        <f t="shared" si="2965"/>
        <v>-1561082.6869934089</v>
      </c>
      <c r="CP260" s="100">
        <v>56016</v>
      </c>
      <c r="CQ260" s="100">
        <v>77687</v>
      </c>
      <c r="CR260" s="100">
        <v>67022</v>
      </c>
      <c r="CS260" s="100">
        <v>69658</v>
      </c>
      <c r="CT260" s="100">
        <v>6678</v>
      </c>
      <c r="CU260" s="100">
        <v>50548</v>
      </c>
      <c r="CV260" s="121">
        <f t="shared" si="2932"/>
        <v>54601.5</v>
      </c>
      <c r="CW260" t="s">
        <v>187</v>
      </c>
      <c r="CX260" t="s">
        <v>187</v>
      </c>
      <c r="CY260" s="4">
        <v>0</v>
      </c>
      <c r="CZ260" s="4">
        <v>0</v>
      </c>
      <c r="DA260" s="136">
        <f t="shared" si="2933"/>
        <v>0</v>
      </c>
      <c r="DB260" s="4">
        <f t="shared" si="2934"/>
        <v>0</v>
      </c>
      <c r="DC260" s="4">
        <f t="shared" si="2935"/>
        <v>0</v>
      </c>
      <c r="DD260" s="136">
        <f t="shared" si="2936"/>
        <v>0</v>
      </c>
      <c r="DE260" s="31">
        <v>0</v>
      </c>
      <c r="DG260" s="31">
        <v>0</v>
      </c>
      <c r="DH260" s="48">
        <f t="shared" si="2937"/>
        <v>0</v>
      </c>
      <c r="DI260" s="62">
        <v>73.983999999999995</v>
      </c>
      <c r="DJ260" s="62">
        <v>10539.262999999999</v>
      </c>
      <c r="DK260" s="48">
        <f t="shared" si="2938"/>
        <v>0</v>
      </c>
      <c r="DL260" s="62">
        <v>77686.952000000019</v>
      </c>
      <c r="DM260" s="62">
        <v>11086340.320669688</v>
      </c>
      <c r="DN260" s="62">
        <v>271.363</v>
      </c>
      <c r="DO260" s="62">
        <v>41697.985999999997</v>
      </c>
      <c r="DP260" s="48">
        <f t="shared" si="2939"/>
        <v>0</v>
      </c>
      <c r="DQ260" s="62">
        <v>67022.082999999984</v>
      </c>
      <c r="DR260" s="62">
        <v>10374665.524519075</v>
      </c>
      <c r="DS260" s="62">
        <v>280.15700000000004</v>
      </c>
      <c r="DT260" s="62">
        <v>42010.610000000008</v>
      </c>
      <c r="DU260" s="48">
        <f t="shared" si="2940"/>
        <v>0</v>
      </c>
      <c r="DV260" s="62">
        <v>69658.38999999997</v>
      </c>
      <c r="DW260" s="62">
        <v>10299423.241230374</v>
      </c>
      <c r="DX260" s="62">
        <f t="shared" si="2941"/>
        <v>0</v>
      </c>
      <c r="DY260" s="62">
        <f t="shared" si="2942"/>
        <v>0</v>
      </c>
      <c r="DZ260" s="48">
        <f t="shared" si="2943"/>
        <v>0</v>
      </c>
      <c r="EA260" s="62">
        <f t="shared" si="2944"/>
        <v>0</v>
      </c>
      <c r="EB260" s="62">
        <f t="shared" si="2945"/>
        <v>0</v>
      </c>
      <c r="EC260" s="48">
        <f t="shared" si="2946"/>
        <v>0</v>
      </c>
      <c r="ED260" s="62">
        <f t="shared" si="2947"/>
        <v>0</v>
      </c>
      <c r="EE260" s="62">
        <f t="shared" si="2948"/>
        <v>0</v>
      </c>
      <c r="EF260" s="48">
        <f t="shared" si="2949"/>
        <v>0</v>
      </c>
      <c r="EG260" s="62">
        <f t="shared" si="2950"/>
        <v>0</v>
      </c>
      <c r="EH260" s="62">
        <f t="shared" si="2951"/>
        <v>0</v>
      </c>
      <c r="EI260" s="48">
        <f t="shared" si="2952"/>
        <v>0</v>
      </c>
      <c r="EJ260" s="62">
        <f t="shared" si="2953"/>
        <v>0</v>
      </c>
      <c r="EK260" s="62">
        <f t="shared" si="2954"/>
        <v>0</v>
      </c>
      <c r="EL260" s="48">
        <f t="shared" si="2955"/>
        <v>0</v>
      </c>
      <c r="EM260" s="62">
        <f t="shared" si="2956"/>
        <v>0</v>
      </c>
      <c r="EN260" s="62">
        <f t="shared" si="2957"/>
        <v>0</v>
      </c>
      <c r="EO260" s="48">
        <f t="shared" si="2958"/>
        <v>0</v>
      </c>
      <c r="EP260" s="62">
        <f t="shared" si="2959"/>
        <v>6732424.2621999998</v>
      </c>
      <c r="EQ260" s="62">
        <f t="shared" si="2959"/>
        <v>7037016.6060999986</v>
      </c>
      <c r="ER260" s="62">
        <f t="shared" si="2959"/>
        <v>7983448.5093999989</v>
      </c>
      <c r="ES260" s="62">
        <f t="shared" si="2959"/>
        <v>9993725.9031999987</v>
      </c>
      <c r="ET260" s="62">
        <f t="shared" si="2959"/>
        <v>10084918.061399998</v>
      </c>
      <c r="EU260" s="62">
        <f t="shared" si="2959"/>
        <v>9071151.4582000002</v>
      </c>
      <c r="EV260" t="s">
        <v>192</v>
      </c>
      <c r="EW260" s="103">
        <v>0</v>
      </c>
      <c r="EX260" s="31" t="s">
        <v>187</v>
      </c>
      <c r="EY260" s="31" t="e">
        <v>#REF!</v>
      </c>
      <c r="FA260" s="31"/>
      <c r="FB260" s="119"/>
      <c r="FC260" s="119"/>
      <c r="FE260" s="137">
        <v>154.81</v>
      </c>
      <c r="FF260" s="137">
        <v>149.65</v>
      </c>
      <c r="FG260" s="137">
        <v>144.06</v>
      </c>
      <c r="FH260" s="106">
        <v>130.38999999999999</v>
      </c>
      <c r="FI260" s="107" t="b">
        <f t="shared" si="2960"/>
        <v>1</v>
      </c>
      <c r="FJ260" s="34"/>
      <c r="FK260" s="104" t="s">
        <v>187</v>
      </c>
      <c r="FL260" s="104" t="s">
        <v>187</v>
      </c>
      <c r="FM260" s="104" t="s">
        <v>187</v>
      </c>
      <c r="FN260" s="104" t="s">
        <v>187</v>
      </c>
      <c r="FO260" s="104">
        <v>0</v>
      </c>
      <c r="FP260" s="104"/>
      <c r="FQ260" s="104">
        <v>0</v>
      </c>
      <c r="FR260" s="120" t="b">
        <f t="shared" si="2336"/>
        <v>1</v>
      </c>
      <c r="FS260" s="120" t="b">
        <f t="shared" si="2337"/>
        <v>1</v>
      </c>
      <c r="FT260" s="120" t="b">
        <f t="shared" si="2338"/>
        <v>1</v>
      </c>
      <c r="FU260" s="120" t="b">
        <f t="shared" si="2339"/>
        <v>1</v>
      </c>
      <c r="FV260" s="120" t="b">
        <f t="shared" si="2340"/>
        <v>1</v>
      </c>
      <c r="FW260" s="120"/>
      <c r="FX260" s="120" t="b">
        <f t="shared" si="2961"/>
        <v>1</v>
      </c>
      <c r="FY260" s="104" t="s">
        <v>368</v>
      </c>
      <c r="FZ260" s="104" t="b">
        <f t="shared" si="2962"/>
        <v>1</v>
      </c>
      <c r="GA260" s="120">
        <v>0</v>
      </c>
      <c r="GB260" s="120" t="s">
        <v>193</v>
      </c>
      <c r="GC260" s="8"/>
      <c r="GD260" s="104" t="s">
        <v>368</v>
      </c>
      <c r="GE260" s="104">
        <v>0</v>
      </c>
      <c r="GF260" s="104" t="e">
        <v>#N/A</v>
      </c>
      <c r="GG260" s="104">
        <v>0</v>
      </c>
      <c r="GH260" s="120" t="b">
        <f t="shared" si="2963"/>
        <v>1</v>
      </c>
      <c r="GI260" s="8" t="b">
        <f t="shared" si="2964"/>
        <v>0</v>
      </c>
      <c r="GJ260" s="31" t="s">
        <v>203</v>
      </c>
    </row>
    <row r="261" spans="1:192" hidden="1" x14ac:dyDescent="0.25">
      <c r="A261" s="138">
        <v>104193</v>
      </c>
      <c r="B261" s="138">
        <v>104193</v>
      </c>
      <c r="C261" s="128" t="s">
        <v>368</v>
      </c>
      <c r="D261" s="130"/>
      <c r="E261" s="138" t="s">
        <v>680</v>
      </c>
      <c r="F261" s="124" t="s">
        <v>193</v>
      </c>
      <c r="G261" s="128"/>
      <c r="H261" s="138" t="s">
        <v>227</v>
      </c>
      <c r="I261" s="130" t="s">
        <v>677</v>
      </c>
      <c r="J261" s="138" t="s">
        <v>511</v>
      </c>
      <c r="K261" s="138"/>
      <c r="L261" s="130">
        <v>0</v>
      </c>
      <c r="M261" s="138"/>
      <c r="N261" s="125">
        <v>0</v>
      </c>
      <c r="O261" s="125">
        <v>0</v>
      </c>
      <c r="P261" s="125" t="str">
        <f t="shared" si="2908"/>
        <v>нет минмакс</v>
      </c>
      <c r="Q261" s="95">
        <v>2198.1329868845642</v>
      </c>
      <c r="R261" s="95">
        <f t="shared" si="2909"/>
        <v>271117.72260234214</v>
      </c>
      <c r="S261" s="114">
        <v>458.07398962974548</v>
      </c>
      <c r="T261" s="114">
        <v>63301.244626934524</v>
      </c>
      <c r="U261" s="131">
        <f t="shared" si="2910"/>
        <v>0</v>
      </c>
      <c r="V261" s="115">
        <f t="shared" si="2911"/>
        <v>0</v>
      </c>
      <c r="W261" s="115">
        <f t="shared" si="2912"/>
        <v>0</v>
      </c>
      <c r="X261" s="115">
        <f t="shared" si="2913"/>
        <v>0</v>
      </c>
      <c r="Y261" s="132"/>
      <c r="Z261" s="95">
        <v>0</v>
      </c>
      <c r="AA261" s="115">
        <v>0</v>
      </c>
      <c r="AB261" s="115">
        <v>0</v>
      </c>
      <c r="AC261" s="95">
        <v>0</v>
      </c>
      <c r="AD261" s="95">
        <v>0</v>
      </c>
      <c r="AE261" s="95">
        <f t="shared" si="2914"/>
        <v>0</v>
      </c>
      <c r="AF261" s="95">
        <f t="shared" si="2915"/>
        <v>0</v>
      </c>
      <c r="AG261" s="114">
        <v>0</v>
      </c>
      <c r="AH261" s="95">
        <f t="shared" si="2916"/>
        <v>0</v>
      </c>
      <c r="AI261" s="114">
        <f t="shared" si="2917"/>
        <v>0</v>
      </c>
      <c r="AJ261" s="114">
        <f t="shared" si="2918"/>
        <v>583793</v>
      </c>
      <c r="AK261" s="114">
        <f t="shared" si="2919"/>
        <v>1548161</v>
      </c>
      <c r="AL261" s="114">
        <f t="shared" si="2920"/>
        <v>2856128</v>
      </c>
      <c r="AM261" s="114">
        <f t="shared" si="2921"/>
        <v>3959610.01</v>
      </c>
      <c r="AN261" s="133">
        <f t="shared" si="2922"/>
        <v>2.0823595739256705E-2</v>
      </c>
      <c r="AO261" s="133" t="str">
        <f t="shared" si="2923"/>
        <v>&lt; 30 дней</v>
      </c>
      <c r="AP261" s="139" t="s">
        <v>185</v>
      </c>
      <c r="AQ261" s="134" t="s">
        <v>186</v>
      </c>
      <c r="AR261" s="138" t="s">
        <v>185</v>
      </c>
      <c r="AS261" s="134" t="s">
        <v>191</v>
      </c>
      <c r="AT261" s="115" t="s">
        <v>185</v>
      </c>
      <c r="AU261" s="138"/>
      <c r="AV261" s="97" t="str">
        <f t="shared" si="2924"/>
        <v>нет остатка</v>
      </c>
      <c r="AW261" s="126">
        <f t="shared" si="2925"/>
        <v>0</v>
      </c>
      <c r="AX261" s="138"/>
      <c r="AY261" s="115">
        <f t="shared" si="2926"/>
        <v>0</v>
      </c>
      <c r="AZ261" s="130" t="s">
        <v>439</v>
      </c>
      <c r="BA261" s="129" t="s">
        <v>187</v>
      </c>
      <c r="BB261" s="129" t="s">
        <v>187</v>
      </c>
      <c r="BC261" s="140" t="s">
        <v>187</v>
      </c>
      <c r="BD261" s="139" t="s">
        <v>187</v>
      </c>
      <c r="BE261" s="29">
        <v>0</v>
      </c>
      <c r="BF261" s="32">
        <f t="shared" si="2927"/>
        <v>0</v>
      </c>
      <c r="BG261" s="32">
        <v>0</v>
      </c>
      <c r="BH261" s="32">
        <f t="shared" si="2928"/>
        <v>0</v>
      </c>
      <c r="BI261" s="99">
        <v>0</v>
      </c>
      <c r="BJ261" s="130" t="s">
        <v>187</v>
      </c>
      <c r="BK261" s="95">
        <v>441255.75</v>
      </c>
      <c r="BL261" s="95">
        <v>774629.95</v>
      </c>
      <c r="BM261" s="95">
        <v>583125.43000000005</v>
      </c>
      <c r="BN261" s="95">
        <v>622021.39</v>
      </c>
      <c r="BO261" s="95">
        <v>790118.7</v>
      </c>
      <c r="BP261" s="95">
        <v>748458.79</v>
      </c>
      <c r="BQ261" s="133">
        <f t="shared" si="2929"/>
        <v>659935.00166666659</v>
      </c>
      <c r="BR261" s="95">
        <f t="shared" si="2930"/>
        <v>-439057.61701311544</v>
      </c>
      <c r="BS261" s="133">
        <f t="shared" si="2966"/>
        <v>-1213687.5670131154</v>
      </c>
      <c r="BT261" s="133">
        <f t="shared" si="2966"/>
        <v>-1796812.9970131153</v>
      </c>
      <c r="BU261" s="133">
        <f t="shared" si="2966"/>
        <v>-2418834.3870131155</v>
      </c>
      <c r="BV261" s="133">
        <f t="shared" si="2966"/>
        <v>-3208953.0870131152</v>
      </c>
      <c r="BW261" s="133">
        <f t="shared" si="2966"/>
        <v>-3957411.8770131152</v>
      </c>
      <c r="BX261" s="133">
        <f t="shared" ref="BX261:CO261" si="2967">BW261-$BQ261</f>
        <v>-4617346.8786797822</v>
      </c>
      <c r="BY261" s="133">
        <f t="shared" si="2967"/>
        <v>-5277281.8803464491</v>
      </c>
      <c r="BZ261" s="133">
        <f t="shared" si="2967"/>
        <v>-5937216.882013116</v>
      </c>
      <c r="CA261" s="133">
        <f t="shared" si="2967"/>
        <v>-6597151.883679783</v>
      </c>
      <c r="CB261" s="133">
        <f t="shared" si="2967"/>
        <v>-7257086.8853464499</v>
      </c>
      <c r="CC261" s="133">
        <f t="shared" si="2967"/>
        <v>-7917021.8870131169</v>
      </c>
      <c r="CD261" s="133">
        <f t="shared" si="2967"/>
        <v>-8576956.8886797838</v>
      </c>
      <c r="CE261" s="133">
        <f t="shared" si="2967"/>
        <v>-9236891.8903464507</v>
      </c>
      <c r="CF261" s="133">
        <f t="shared" si="2967"/>
        <v>-9896826.8920131177</v>
      </c>
      <c r="CG261" s="133">
        <f t="shared" si="2967"/>
        <v>-10556761.893679785</v>
      </c>
      <c r="CH261" s="133">
        <f t="shared" si="2967"/>
        <v>-11216696.895346452</v>
      </c>
      <c r="CI261" s="133">
        <f t="shared" si="2967"/>
        <v>-11876631.897013118</v>
      </c>
      <c r="CJ261" s="133">
        <f t="shared" si="2967"/>
        <v>-12536566.898679785</v>
      </c>
      <c r="CK261" s="133">
        <f t="shared" si="2967"/>
        <v>-13196501.900346452</v>
      </c>
      <c r="CL261" s="133">
        <f t="shared" si="2967"/>
        <v>-13856436.902013119</v>
      </c>
      <c r="CM261" s="133">
        <f t="shared" si="2967"/>
        <v>-14516371.903679786</v>
      </c>
      <c r="CN261" s="133">
        <f t="shared" si="2967"/>
        <v>-15176306.905346453</v>
      </c>
      <c r="CO261" s="133">
        <f t="shared" si="2967"/>
        <v>-15836241.90701312</v>
      </c>
      <c r="CP261" s="100">
        <v>491487</v>
      </c>
      <c r="CQ261" s="100">
        <v>444638</v>
      </c>
      <c r="CR261" s="100">
        <v>371842</v>
      </c>
      <c r="CS261" s="100">
        <v>442772</v>
      </c>
      <c r="CT261" s="100">
        <v>521596</v>
      </c>
      <c r="CU261" s="100">
        <v>583793</v>
      </c>
      <c r="CV261" s="121">
        <f t="shared" si="2932"/>
        <v>476021.33333333331</v>
      </c>
      <c r="CW261" t="s">
        <v>187</v>
      </c>
      <c r="CX261" t="s">
        <v>187</v>
      </c>
      <c r="CY261" s="4">
        <v>0</v>
      </c>
      <c r="CZ261" s="4">
        <v>0</v>
      </c>
      <c r="DA261" s="136">
        <f t="shared" si="2933"/>
        <v>0</v>
      </c>
      <c r="DB261" s="4">
        <f t="shared" si="2934"/>
        <v>0</v>
      </c>
      <c r="DC261" s="4">
        <f t="shared" si="2935"/>
        <v>0</v>
      </c>
      <c r="DD261" s="136">
        <f t="shared" si="2936"/>
        <v>0</v>
      </c>
      <c r="DE261" s="31">
        <v>0</v>
      </c>
      <c r="DG261" s="31">
        <v>0</v>
      </c>
      <c r="DH261" s="48">
        <f t="shared" si="2937"/>
        <v>0</v>
      </c>
      <c r="DI261" s="62">
        <v>100.60699999999999</v>
      </c>
      <c r="DJ261" s="62">
        <v>13531.79</v>
      </c>
      <c r="DK261" s="48">
        <f t="shared" si="2938"/>
        <v>0</v>
      </c>
      <c r="DL261" s="62">
        <v>444638.48000000016</v>
      </c>
      <c r="DM261" s="62">
        <v>59919985.334140018</v>
      </c>
      <c r="DN261" s="62">
        <v>175.37200000000004</v>
      </c>
      <c r="DO261" s="62">
        <v>24183.416999999998</v>
      </c>
      <c r="DP261" s="48">
        <f t="shared" si="2939"/>
        <v>0</v>
      </c>
      <c r="DQ261" s="62">
        <v>371842.30300000025</v>
      </c>
      <c r="DR261" s="62">
        <v>51367404.160310805</v>
      </c>
      <c r="DS261" s="62">
        <v>396.34800000000013</v>
      </c>
      <c r="DT261" s="62">
        <v>54686.909999999996</v>
      </c>
      <c r="DU261" s="48">
        <f t="shared" si="2940"/>
        <v>0</v>
      </c>
      <c r="DV261" s="62">
        <v>442771.7379999999</v>
      </c>
      <c r="DW261" s="62">
        <v>60899470.046706326</v>
      </c>
      <c r="DX261" s="62">
        <f t="shared" si="2941"/>
        <v>0</v>
      </c>
      <c r="DY261" s="62">
        <f t="shared" si="2942"/>
        <v>0</v>
      </c>
      <c r="DZ261" s="48">
        <f t="shared" si="2943"/>
        <v>0</v>
      </c>
      <c r="EA261" s="62">
        <f t="shared" si="2944"/>
        <v>0</v>
      </c>
      <c r="EB261" s="62">
        <f t="shared" si="2945"/>
        <v>0</v>
      </c>
      <c r="EC261" s="48">
        <f t="shared" si="2946"/>
        <v>0</v>
      </c>
      <c r="ED261" s="62">
        <f t="shared" si="2947"/>
        <v>0</v>
      </c>
      <c r="EE261" s="62">
        <f t="shared" si="2948"/>
        <v>0</v>
      </c>
      <c r="EF261" s="48">
        <f t="shared" si="2949"/>
        <v>0</v>
      </c>
      <c r="EG261" s="62">
        <f t="shared" si="2950"/>
        <v>0</v>
      </c>
      <c r="EH261" s="62">
        <f t="shared" si="2951"/>
        <v>0</v>
      </c>
      <c r="EI261" s="48">
        <f t="shared" si="2952"/>
        <v>0</v>
      </c>
      <c r="EJ261" s="62">
        <f t="shared" si="2953"/>
        <v>0</v>
      </c>
      <c r="EK261" s="62">
        <f t="shared" si="2954"/>
        <v>0</v>
      </c>
      <c r="EL261" s="48">
        <f t="shared" si="2955"/>
        <v>0</v>
      </c>
      <c r="EM261" s="62">
        <f t="shared" si="2956"/>
        <v>0</v>
      </c>
      <c r="EN261" s="62">
        <f t="shared" si="2957"/>
        <v>0</v>
      </c>
      <c r="EO261" s="48">
        <f t="shared" si="2958"/>
        <v>0</v>
      </c>
      <c r="EP261" s="62">
        <f t="shared" ref="EP261:EU266" si="2968">BK261*$FH261</f>
        <v>54424484.204999998</v>
      </c>
      <c r="EQ261" s="62">
        <f t="shared" si="2968"/>
        <v>95542858.032999992</v>
      </c>
      <c r="ER261" s="62">
        <f t="shared" si="2968"/>
        <v>71922690.536200002</v>
      </c>
      <c r="ES261" s="62">
        <f t="shared" ref="ES261:EU265" si="2969">BN261*$FH261</f>
        <v>76720118.242600009</v>
      </c>
      <c r="ET261" s="62">
        <f t="shared" si="2969"/>
        <v>97453240.458000004</v>
      </c>
      <c r="EU261" s="62">
        <f t="shared" si="2969"/>
        <v>92314907.158600003</v>
      </c>
      <c r="EV261" t="s">
        <v>192</v>
      </c>
      <c r="EW261" s="103">
        <v>0</v>
      </c>
      <c r="EX261" s="31" t="s">
        <v>187</v>
      </c>
      <c r="EY261" s="31" t="e">
        <v>#REF!</v>
      </c>
      <c r="FA261" s="31"/>
      <c r="FB261" s="119"/>
      <c r="FC261" s="119"/>
      <c r="FE261" s="137">
        <v>138.13999999999999</v>
      </c>
      <c r="FF261" s="137">
        <v>138.19</v>
      </c>
      <c r="FG261" s="137">
        <v>134.94999999999999</v>
      </c>
      <c r="FH261" s="106">
        <v>123.34</v>
      </c>
      <c r="FI261" s="107" t="b">
        <f t="shared" si="2960"/>
        <v>1</v>
      </c>
      <c r="FJ261" s="34"/>
      <c r="FK261" s="104" t="s">
        <v>187</v>
      </c>
      <c r="FL261" s="104" t="s">
        <v>187</v>
      </c>
      <c r="FM261" s="104" t="s">
        <v>187</v>
      </c>
      <c r="FN261" s="104" t="s">
        <v>187</v>
      </c>
      <c r="FO261" s="104">
        <v>0</v>
      </c>
      <c r="FP261" s="104"/>
      <c r="FQ261" s="104">
        <v>0</v>
      </c>
      <c r="FR261" s="120" t="b">
        <f t="shared" si="2336"/>
        <v>1</v>
      </c>
      <c r="FS261" s="120" t="b">
        <f t="shared" si="2337"/>
        <v>1</v>
      </c>
      <c r="FT261" s="120" t="b">
        <f t="shared" si="2338"/>
        <v>1</v>
      </c>
      <c r="FU261" s="120" t="b">
        <f t="shared" si="2339"/>
        <v>1</v>
      </c>
      <c r="FV261" s="120" t="b">
        <f t="shared" si="2340"/>
        <v>1</v>
      </c>
      <c r="FW261" s="120"/>
      <c r="FX261" s="120" t="b">
        <f t="shared" si="2961"/>
        <v>1</v>
      </c>
      <c r="FY261" s="104" t="s">
        <v>368</v>
      </c>
      <c r="FZ261" s="104" t="b">
        <f t="shared" si="2962"/>
        <v>1</v>
      </c>
      <c r="GA261" s="120">
        <v>0</v>
      </c>
      <c r="GB261" s="120" t="s">
        <v>193</v>
      </c>
      <c r="GC261" s="8"/>
      <c r="GD261" s="104" t="s">
        <v>368</v>
      </c>
      <c r="GE261" s="104">
        <v>0</v>
      </c>
      <c r="GF261" s="104" t="e">
        <v>#N/A</v>
      </c>
      <c r="GG261" s="104">
        <v>0</v>
      </c>
      <c r="GH261" s="120" t="b">
        <f t="shared" si="2963"/>
        <v>1</v>
      </c>
      <c r="GI261" s="8" t="b">
        <f t="shared" si="2964"/>
        <v>0</v>
      </c>
      <c r="GJ261" s="31" t="s">
        <v>203</v>
      </c>
    </row>
    <row r="262" spans="1:192" hidden="1" x14ac:dyDescent="0.25">
      <c r="A262" s="130">
        <v>96169</v>
      </c>
      <c r="B262" s="130">
        <v>620971</v>
      </c>
      <c r="C262" s="128" t="s">
        <v>214</v>
      </c>
      <c r="D262" s="130"/>
      <c r="E262" s="130" t="s">
        <v>681</v>
      </c>
      <c r="F262" s="109" t="s">
        <v>207</v>
      </c>
      <c r="G262" s="128"/>
      <c r="H262" s="130" t="s">
        <v>188</v>
      </c>
      <c r="I262" s="130" t="s">
        <v>496</v>
      </c>
      <c r="J262" s="130" t="s">
        <v>497</v>
      </c>
      <c r="K262" s="130"/>
      <c r="L262" s="130">
        <v>0</v>
      </c>
      <c r="M262" s="130"/>
      <c r="N262" s="111">
        <v>0</v>
      </c>
      <c r="O262" s="111">
        <v>0</v>
      </c>
      <c r="P262" s="111" t="str">
        <f t="shared" si="2908"/>
        <v>нет минмакс</v>
      </c>
      <c r="Q262" s="95">
        <v>3389</v>
      </c>
      <c r="R262" s="95">
        <f t="shared" si="2909"/>
        <v>95332.569999999992</v>
      </c>
      <c r="S262" s="131">
        <v>2222</v>
      </c>
      <c r="T262" s="131">
        <v>61371.64</v>
      </c>
      <c r="U262" s="131">
        <f t="shared" si="2910"/>
        <v>5</v>
      </c>
      <c r="V262" s="113">
        <f t="shared" si="2911"/>
        <v>3389</v>
      </c>
      <c r="W262" s="113">
        <f t="shared" si="2912"/>
        <v>95332.569999999992</v>
      </c>
      <c r="X262" s="113">
        <f t="shared" si="2913"/>
        <v>7</v>
      </c>
      <c r="Y262" s="132"/>
      <c r="Z262" s="95">
        <v>3389</v>
      </c>
      <c r="AA262" s="95">
        <v>0</v>
      </c>
      <c r="AB262" s="95">
        <v>0</v>
      </c>
      <c r="AC262" s="95">
        <v>0</v>
      </c>
      <c r="AD262" s="95">
        <v>0</v>
      </c>
      <c r="AE262" s="95">
        <f t="shared" si="2914"/>
        <v>0</v>
      </c>
      <c r="AF262" s="95">
        <f t="shared" si="2915"/>
        <v>0</v>
      </c>
      <c r="AG262" s="114">
        <v>0</v>
      </c>
      <c r="AH262" s="95">
        <f t="shared" si="2916"/>
        <v>3389</v>
      </c>
      <c r="AI262" s="114">
        <f t="shared" si="2917"/>
        <v>95332.569999999992</v>
      </c>
      <c r="AJ262" s="133">
        <f t="shared" si="2918"/>
        <v>913</v>
      </c>
      <c r="AK262" s="133">
        <f t="shared" si="2919"/>
        <v>913</v>
      </c>
      <c r="AL262" s="133">
        <f t="shared" si="2920"/>
        <v>1553</v>
      </c>
      <c r="AM262" s="133">
        <f t="shared" si="2921"/>
        <v>3070</v>
      </c>
      <c r="AN262" s="133">
        <f t="shared" si="2922"/>
        <v>108.56677524429966</v>
      </c>
      <c r="AO262" s="133" t="str">
        <f t="shared" si="2923"/>
        <v>&gt; 90 дней (до 120)</v>
      </c>
      <c r="AP262" s="29" t="s">
        <v>185</v>
      </c>
      <c r="AQ262" s="134" t="s">
        <v>190</v>
      </c>
      <c r="AR262" s="29" t="s">
        <v>195</v>
      </c>
      <c r="AS262" s="134" t="s">
        <v>205</v>
      </c>
      <c r="AT262" s="25" t="s">
        <v>195</v>
      </c>
      <c r="AU262" s="14"/>
      <c r="AV262" s="97" t="str">
        <f t="shared" si="2924"/>
        <v>0-07</v>
      </c>
      <c r="AW262" s="117">
        <f t="shared" si="2925"/>
        <v>95332.569999999992</v>
      </c>
      <c r="AX262" s="14">
        <f>MONTH(BC262)-6</f>
        <v>4</v>
      </c>
      <c r="AY262" s="25">
        <f t="shared" si="2926"/>
        <v>0</v>
      </c>
      <c r="AZ262" s="130" t="s">
        <v>439</v>
      </c>
      <c r="BA262" s="26" t="s">
        <v>196</v>
      </c>
      <c r="BB262" s="26" t="s">
        <v>450</v>
      </c>
      <c r="BC262" s="27">
        <v>45931</v>
      </c>
      <c r="BD262" s="28"/>
      <c r="BE262" s="29">
        <v>0</v>
      </c>
      <c r="BF262" s="32">
        <f t="shared" si="2927"/>
        <v>0</v>
      </c>
      <c r="BG262" s="32">
        <v>0</v>
      </c>
      <c r="BH262" s="32">
        <f t="shared" si="2928"/>
        <v>0</v>
      </c>
      <c r="BI262" s="135">
        <v>0</v>
      </c>
      <c r="BJ262" s="130">
        <v>0</v>
      </c>
      <c r="BK262" s="95">
        <v>1080</v>
      </c>
      <c r="BL262" s="95">
        <v>0</v>
      </c>
      <c r="BM262" s="95">
        <v>360</v>
      </c>
      <c r="BN262" s="95">
        <v>360</v>
      </c>
      <c r="BO262" s="95">
        <v>720</v>
      </c>
      <c r="BP262" s="95">
        <v>550</v>
      </c>
      <c r="BQ262" s="133">
        <f t="shared" si="2929"/>
        <v>614</v>
      </c>
      <c r="BR262" s="95">
        <f t="shared" si="2930"/>
        <v>2309</v>
      </c>
      <c r="BS262" s="133">
        <f t="shared" si="2966"/>
        <v>2309</v>
      </c>
      <c r="BT262" s="133">
        <f t="shared" si="2966"/>
        <v>1949</v>
      </c>
      <c r="BU262" s="133">
        <f t="shared" si="2966"/>
        <v>1589</v>
      </c>
      <c r="BV262" s="133">
        <f t="shared" si="2966"/>
        <v>869</v>
      </c>
      <c r="BW262" s="133">
        <f t="shared" si="2966"/>
        <v>319</v>
      </c>
      <c r="BX262" s="133">
        <f t="shared" ref="BX262:CO262" si="2970">BW262-$BQ262</f>
        <v>-295</v>
      </c>
      <c r="BY262" s="133">
        <f t="shared" si="2970"/>
        <v>-909</v>
      </c>
      <c r="BZ262" s="133">
        <f t="shared" si="2970"/>
        <v>-1523</v>
      </c>
      <c r="CA262" s="133">
        <f t="shared" si="2970"/>
        <v>-2137</v>
      </c>
      <c r="CB262" s="133">
        <f t="shared" si="2970"/>
        <v>-2751</v>
      </c>
      <c r="CC262" s="133">
        <f t="shared" si="2970"/>
        <v>-3365</v>
      </c>
      <c r="CD262" s="133">
        <f t="shared" si="2970"/>
        <v>-3979</v>
      </c>
      <c r="CE262" s="133">
        <f t="shared" si="2970"/>
        <v>-4593</v>
      </c>
      <c r="CF262" s="133">
        <f t="shared" si="2970"/>
        <v>-5207</v>
      </c>
      <c r="CG262" s="133">
        <f t="shared" si="2970"/>
        <v>-5821</v>
      </c>
      <c r="CH262" s="133">
        <f t="shared" si="2970"/>
        <v>-6435</v>
      </c>
      <c r="CI262" s="133">
        <f t="shared" si="2970"/>
        <v>-7049</v>
      </c>
      <c r="CJ262" s="133">
        <f t="shared" si="2970"/>
        <v>-7663</v>
      </c>
      <c r="CK262" s="133">
        <f t="shared" si="2970"/>
        <v>-8277</v>
      </c>
      <c r="CL262" s="133">
        <f t="shared" si="2970"/>
        <v>-8891</v>
      </c>
      <c r="CM262" s="133">
        <f t="shared" si="2970"/>
        <v>-9505</v>
      </c>
      <c r="CN262" s="133">
        <f t="shared" si="2970"/>
        <v>-10119</v>
      </c>
      <c r="CO262" s="133">
        <f t="shared" si="2970"/>
        <v>-10733</v>
      </c>
      <c r="CP262" s="100">
        <v>0</v>
      </c>
      <c r="CQ262" s="100">
        <v>640</v>
      </c>
      <c r="CR262" s="100">
        <v>0</v>
      </c>
      <c r="CS262" s="100">
        <v>0</v>
      </c>
      <c r="CT262" s="100">
        <v>0</v>
      </c>
      <c r="CU262" s="100">
        <v>913</v>
      </c>
      <c r="CV262" s="121">
        <f t="shared" si="2932"/>
        <v>776.5</v>
      </c>
      <c r="CW262">
        <v>0</v>
      </c>
      <c r="CX262">
        <v>0</v>
      </c>
      <c r="CY262" s="4">
        <v>0</v>
      </c>
      <c r="CZ262" s="4">
        <v>0</v>
      </c>
      <c r="DA262" s="136">
        <f t="shared" ref="DA262:DA267" si="2971">IFERROR(CZ262/CY262,0)</f>
        <v>0</v>
      </c>
      <c r="DB262" s="4">
        <f t="shared" ref="DB262:DB267" si="2972">CY262*FH262</f>
        <v>0</v>
      </c>
      <c r="DC262" s="4">
        <f t="shared" ref="DC262:DC267" si="2973">CZ262*FH262</f>
        <v>0</v>
      </c>
      <c r="DD262" s="136">
        <f t="shared" ref="DD262:DD267" si="2974">IFERROR(DC262/DB262,0)</f>
        <v>0</v>
      </c>
      <c r="DE262" s="31">
        <v>0</v>
      </c>
      <c r="DF262" s="31">
        <v>30</v>
      </c>
      <c r="DG262" s="31">
        <v>1560</v>
      </c>
      <c r="DH262" s="48">
        <f t="shared" si="2937"/>
        <v>3</v>
      </c>
      <c r="DI262" s="62">
        <v>1070.29</v>
      </c>
      <c r="DJ262" s="62">
        <v>28930.744999999999</v>
      </c>
      <c r="DK262" s="48">
        <f t="shared" si="2938"/>
        <v>3</v>
      </c>
      <c r="DL262" s="62">
        <v>771</v>
      </c>
      <c r="DM262" s="62">
        <v>20835.693589743591</v>
      </c>
      <c r="DN262" s="62">
        <v>2141.5360000000001</v>
      </c>
      <c r="DO262" s="62">
        <v>59960.881000000001</v>
      </c>
      <c r="DP262" s="48">
        <f t="shared" si="2939"/>
        <v>5</v>
      </c>
      <c r="DQ262" s="62">
        <v>0</v>
      </c>
      <c r="DR262" s="62">
        <v>0</v>
      </c>
      <c r="DS262" s="62">
        <v>2222</v>
      </c>
      <c r="DT262" s="62">
        <v>62129.728999999999</v>
      </c>
      <c r="DU262" s="48">
        <f t="shared" si="2940"/>
        <v>5</v>
      </c>
      <c r="DV262" s="62">
        <v>0</v>
      </c>
      <c r="DW262" s="62">
        <v>0</v>
      </c>
      <c r="DX262" s="62">
        <f t="shared" si="2941"/>
        <v>1080</v>
      </c>
      <c r="DY262" s="62">
        <f t="shared" si="2942"/>
        <v>30380.399999999998</v>
      </c>
      <c r="DZ262" s="48">
        <f t="shared" si="2943"/>
        <v>3</v>
      </c>
      <c r="EA262" s="62">
        <f t="shared" si="2944"/>
        <v>0</v>
      </c>
      <c r="EB262" s="62">
        <f t="shared" si="2945"/>
        <v>0</v>
      </c>
      <c r="EC262" s="48">
        <f t="shared" si="2946"/>
        <v>0</v>
      </c>
      <c r="ED262" s="62">
        <f t="shared" si="2947"/>
        <v>360</v>
      </c>
      <c r="EE262" s="62">
        <f t="shared" si="2948"/>
        <v>10126.799999999999</v>
      </c>
      <c r="EF262" s="48">
        <f t="shared" si="2949"/>
        <v>1</v>
      </c>
      <c r="EG262" s="62">
        <f t="shared" si="2950"/>
        <v>360</v>
      </c>
      <c r="EH262" s="62">
        <f t="shared" si="2951"/>
        <v>10126.799999999999</v>
      </c>
      <c r="EI262" s="48">
        <f t="shared" si="2952"/>
        <v>1</v>
      </c>
      <c r="EJ262" s="62">
        <f t="shared" si="2953"/>
        <v>720</v>
      </c>
      <c r="EK262" s="62">
        <f t="shared" si="2954"/>
        <v>20253.599999999999</v>
      </c>
      <c r="EL262" s="48">
        <f t="shared" si="2955"/>
        <v>2</v>
      </c>
      <c r="EM262" s="62">
        <f t="shared" si="2956"/>
        <v>550</v>
      </c>
      <c r="EN262" s="62">
        <f t="shared" si="2957"/>
        <v>15471.5</v>
      </c>
      <c r="EO262" s="48">
        <f t="shared" si="2958"/>
        <v>2</v>
      </c>
      <c r="EP262" s="62">
        <f t="shared" si="2968"/>
        <v>30380.399999999998</v>
      </c>
      <c r="EQ262" s="62">
        <f t="shared" si="2968"/>
        <v>0</v>
      </c>
      <c r="ER262" s="62">
        <f t="shared" si="2968"/>
        <v>10126.799999999999</v>
      </c>
      <c r="ES262" s="62">
        <f t="shared" si="2969"/>
        <v>10126.799999999999</v>
      </c>
      <c r="ET262" s="62">
        <f t="shared" si="2969"/>
        <v>20253.599999999999</v>
      </c>
      <c r="EU262" s="62">
        <f t="shared" si="2969"/>
        <v>15471.5</v>
      </c>
      <c r="EV262" s="31" t="s">
        <v>192</v>
      </c>
      <c r="EW262" s="103">
        <v>0</v>
      </c>
      <c r="EX262" s="31">
        <v>520</v>
      </c>
      <c r="EY262" s="31">
        <v>1</v>
      </c>
      <c r="FA262" s="31"/>
      <c r="FB262" s="119"/>
      <c r="FC262" s="119"/>
      <c r="FE262" s="137">
        <v>27.54</v>
      </c>
      <c r="FF262" s="137">
        <v>27.62</v>
      </c>
      <c r="FG262" s="137">
        <v>27.95</v>
      </c>
      <c r="FH262" s="106">
        <v>28.13</v>
      </c>
      <c r="FI262" s="107" t="b">
        <f t="shared" si="2960"/>
        <v>0</v>
      </c>
      <c r="FJ262" s="34"/>
      <c r="FK262" s="104" t="s">
        <v>196</v>
      </c>
      <c r="FL262" s="104" t="s">
        <v>450</v>
      </c>
      <c r="FM262" s="104">
        <v>45931</v>
      </c>
      <c r="FN262" s="104">
        <v>0</v>
      </c>
      <c r="FO262" s="104">
        <v>0</v>
      </c>
      <c r="FP262" s="104"/>
      <c r="FQ262" s="104">
        <v>0</v>
      </c>
      <c r="FR262" s="103" t="b">
        <f t="shared" si="2336"/>
        <v>1</v>
      </c>
      <c r="FS262" s="103" t="b">
        <f t="shared" si="2337"/>
        <v>1</v>
      </c>
      <c r="FT262" s="103" t="b">
        <f t="shared" si="2338"/>
        <v>1</v>
      </c>
      <c r="FU262" s="103" t="b">
        <f t="shared" si="2339"/>
        <v>0</v>
      </c>
      <c r="FV262" s="103" t="b">
        <f t="shared" si="2340"/>
        <v>1</v>
      </c>
      <c r="FW262" s="103"/>
      <c r="FX262" s="120" t="b">
        <f t="shared" si="2961"/>
        <v>1</v>
      </c>
      <c r="FY262" s="104" t="s">
        <v>214</v>
      </c>
      <c r="FZ262" s="104" t="b">
        <f t="shared" si="2962"/>
        <v>1</v>
      </c>
      <c r="GA262" s="104">
        <v>0</v>
      </c>
      <c r="GB262" s="104" t="s">
        <v>207</v>
      </c>
      <c r="GD262" s="104" t="s">
        <v>214</v>
      </c>
      <c r="GE262" s="104">
        <v>0</v>
      </c>
      <c r="GF262" s="104" t="e">
        <v>#N/A</v>
      </c>
      <c r="GG262" s="104">
        <v>0</v>
      </c>
      <c r="GH262" s="104" t="b">
        <f t="shared" si="2963"/>
        <v>1</v>
      </c>
      <c r="GI262" s="8" t="b">
        <f t="shared" si="2964"/>
        <v>0</v>
      </c>
    </row>
    <row r="263" spans="1:192" hidden="1" x14ac:dyDescent="0.25">
      <c r="A263" s="138">
        <v>104202</v>
      </c>
      <c r="B263" s="138">
        <v>104202</v>
      </c>
      <c r="C263" s="128" t="s">
        <v>368</v>
      </c>
      <c r="D263" s="130"/>
      <c r="E263" s="138" t="s">
        <v>682</v>
      </c>
      <c r="F263" s="124" t="s">
        <v>193</v>
      </c>
      <c r="G263" s="128"/>
      <c r="H263" s="138" t="s">
        <v>227</v>
      </c>
      <c r="I263" s="130" t="s">
        <v>677</v>
      </c>
      <c r="J263" s="138" t="s">
        <v>511</v>
      </c>
      <c r="K263" s="138"/>
      <c r="L263" s="130">
        <v>0</v>
      </c>
      <c r="M263" s="138"/>
      <c r="N263" s="125">
        <v>0</v>
      </c>
      <c r="O263" s="125">
        <v>0</v>
      </c>
      <c r="P263" s="125" t="str">
        <f t="shared" ref="P263:P267" si="2975">IF(AND(N263=0,O263=0),"нет минмакс",IF((S263-N263)&lt;0,"меньше мин",IF((S263-O263)&gt;0,"больше макс","в диапазоне")))</f>
        <v>нет минмакс</v>
      </c>
      <c r="Q263" s="95">
        <v>1991.6930392393842</v>
      </c>
      <c r="R263" s="95">
        <f t="shared" ref="R263:R267" si="2976">Q263*FH263</f>
        <v>257127.5713658045</v>
      </c>
      <c r="S263" s="114">
        <v>406.57799577713013</v>
      </c>
      <c r="T263" s="114">
        <v>59356.321603503231</v>
      </c>
      <c r="U263" s="131">
        <f t="shared" ref="U263:U267" si="2977">IFERROR(ROUNDUP(S263/$EX263,0)*$EY263,0)</f>
        <v>0</v>
      </c>
      <c r="V263" s="115">
        <f t="shared" ref="V263:V267" si="2978">SUM(Z263:AD263)</f>
        <v>0</v>
      </c>
      <c r="W263" s="115">
        <f t="shared" ref="W263:W267" si="2979">V263*FH263</f>
        <v>0</v>
      </c>
      <c r="X263" s="115">
        <f t="shared" ref="X263:X267" si="2980">IFERROR(ROUNDUP(V263/$EX263,0)*$EY263,0)</f>
        <v>0</v>
      </c>
      <c r="Y263" s="132"/>
      <c r="Z263" s="95">
        <v>0</v>
      </c>
      <c r="AA263" s="115">
        <v>0</v>
      </c>
      <c r="AB263" s="115">
        <v>0</v>
      </c>
      <c r="AC263" s="95">
        <v>0</v>
      </c>
      <c r="AD263" s="95">
        <v>0</v>
      </c>
      <c r="AE263" s="95">
        <f t="shared" ref="AE263:AE267" si="2981">AA263*FH263</f>
        <v>0</v>
      </c>
      <c r="AF263" s="95">
        <f t="shared" ref="AF263:AF267" si="2982">AB263*FH263</f>
        <v>0</v>
      </c>
      <c r="AG263" s="114">
        <v>0</v>
      </c>
      <c r="AH263" s="95">
        <f t="shared" ref="AH263:AH267" si="2983">V263-AG263</f>
        <v>0</v>
      </c>
      <c r="AI263" s="114">
        <f t="shared" ref="AI263:AI267" si="2984">IF(AH263&gt;0,AH263*FH263,0)</f>
        <v>0</v>
      </c>
      <c r="AJ263" s="114">
        <f t="shared" ref="AJ263:AJ267" si="2985">CU263</f>
        <v>363746</v>
      </c>
      <c r="AK263" s="114">
        <f t="shared" si="2919"/>
        <v>823859</v>
      </c>
      <c r="AL263" s="114">
        <f t="shared" ref="AL263:AL267" si="2986">SUM(CP263:CU263)</f>
        <v>1417115</v>
      </c>
      <c r="AM263" s="114">
        <f t="shared" ref="AM263:AM267" si="2987">SUM(BK263:BP263)</f>
        <v>1995597.2200000002</v>
      </c>
      <c r="AN263" s="133">
        <f t="shared" ref="AN263:AN267" si="2988">IFERROR(S263/BQ263*30,"нет оборота")</f>
        <v>3.6672750646487375E-2</v>
      </c>
      <c r="AO263" s="133" t="str">
        <f t="shared" ref="AO263:AO267" si="2989">IF(S263=0,"нет остатка",IF(AN263="нет оборота","нет плана",IF(AN263&lt;30,"&lt; 30 дней",IF(AND(AN263&gt;=30,AN263&lt;60),"&gt; 30 дней (до 60)",IF(AND(AN263&gt;=60,AN263&lt;70),"&gt; 60 дней (до 70)",IF(AND(AN263&gt;=70,AN263&lt;80),"&gt; 70 дней (до 80)",IF(AND(AN263&gt;=80,AN263&lt;90),"&gt; 80 дней (до 90)",IF(AND(AN263&gt;=90,AN263&lt;120),"&gt; 90 дней (до 120)",IF(AN263&gt;=120,"&gt; 120 дней")))))))))</f>
        <v>&lt; 30 дней</v>
      </c>
      <c r="AP263" s="139" t="s">
        <v>185</v>
      </c>
      <c r="AQ263" s="134" t="s">
        <v>186</v>
      </c>
      <c r="AR263" s="138" t="s">
        <v>185</v>
      </c>
      <c r="AS263" s="134" t="s">
        <v>191</v>
      </c>
      <c r="AT263" s="115" t="s">
        <v>185</v>
      </c>
      <c r="AU263" s="138"/>
      <c r="AV263" s="97" t="str">
        <f t="shared" ref="AV263:AV267" si="2990">IF(V263=0,"нет остатка",IF(SUM(BK263:BP263)=0,"Нет планов",IF(BR263&lt;=0,"0-01",IF(BS263&lt;=0,"0-02",IF(BT263&lt;=0,"0-03",IF(BU263&lt;=0,"0-04",IF(BV263&lt;=0,"0-05",IF(BW263&lt;=0,"0-06",IF(BX263&lt;=0,"0-07",IF(BY263&lt;=0,"0-08",IF(BZ263&lt;=0,"0-09",IF(CA263&lt;=0,"0-10",IF(CB263&lt;=0,"0-11",IF(CC263&lt;=0,"0-12",IF(CD263&lt;=0,"0-13",IF(CE263&lt;=0,"0-14",IF(CF263&lt;=0,"0-15",IF(CG263&lt;=0,"0-16",IF(CH263&lt;=0,"0-17",IF(CI263&lt;=0,"0-18",IF(CJ263&lt;=0,"0-19",IF(CK263&lt;=0,"0-20",IF(CL263&lt;=0,"0-21",IF(CM263&lt;=0,"0-22",IF(CN263&lt;=0,"0-23",IF(CO263&lt;=0,"0-24","0-25 более 24"))))))))))))))))))))))))))</f>
        <v>нет остатка</v>
      </c>
      <c r="AW263" s="126">
        <f t="shared" ref="AW263:AW267" si="2991">IF(AT263="Да",W263,0)</f>
        <v>0</v>
      </c>
      <c r="AX263" s="138"/>
      <c r="AY263" s="115">
        <f t="shared" ref="AY263:AY267" si="2992">IF(AX263&gt;6,W263,0)</f>
        <v>0</v>
      </c>
      <c r="AZ263" s="130" t="s">
        <v>439</v>
      </c>
      <c r="BA263" s="129" t="s">
        <v>187</v>
      </c>
      <c r="BB263" s="129" t="s">
        <v>187</v>
      </c>
      <c r="BC263" s="140" t="s">
        <v>187</v>
      </c>
      <c r="BD263" s="139" t="s">
        <v>187</v>
      </c>
      <c r="BE263" s="29">
        <v>0</v>
      </c>
      <c r="BF263" s="32">
        <f t="shared" ref="BF263:BF267" si="2993">BE263*FH263</f>
        <v>0</v>
      </c>
      <c r="BG263" s="32">
        <v>0</v>
      </c>
      <c r="BH263" s="32">
        <f t="shared" ref="BH263:BH267" si="2994">BG263*FH263</f>
        <v>0</v>
      </c>
      <c r="BI263" s="99">
        <v>0</v>
      </c>
      <c r="BJ263" s="130" t="s">
        <v>187</v>
      </c>
      <c r="BK263" s="95">
        <v>239303.34</v>
      </c>
      <c r="BL263" s="95">
        <v>428191.83</v>
      </c>
      <c r="BM263" s="95">
        <v>369447.47</v>
      </c>
      <c r="BN263" s="95">
        <v>298224.40000000002</v>
      </c>
      <c r="BO263" s="95">
        <v>371397.8</v>
      </c>
      <c r="BP263" s="95">
        <v>289032.38</v>
      </c>
      <c r="BQ263" s="133">
        <f t="shared" ref="BQ263:BQ267" si="2995">IF(COUNTIF(BK263:BP263,"&gt;0")=0,0,SUM(BK263:BP263)/COUNTIF(BK263:BP263,"&gt;0"))</f>
        <v>332599.53666666668</v>
      </c>
      <c r="BR263" s="95">
        <f t="shared" ref="BR263:BR267" si="2996">IF(OR(Q263=0,SUM(BK263:BP263)=0,V263&gt;Q263),V263-BK263,Q263-BK263)</f>
        <v>-237311.64696076061</v>
      </c>
      <c r="BS263" s="133">
        <f t="shared" si="2966"/>
        <v>-665503.47696076066</v>
      </c>
      <c r="BT263" s="133">
        <f t="shared" si="2966"/>
        <v>-1034950.9469607606</v>
      </c>
      <c r="BU263" s="133">
        <f t="shared" si="2966"/>
        <v>-1333175.3469607607</v>
      </c>
      <c r="BV263" s="133">
        <f t="shared" si="2966"/>
        <v>-1704573.1469607607</v>
      </c>
      <c r="BW263" s="133">
        <f t="shared" si="2966"/>
        <v>-1993605.5269607608</v>
      </c>
      <c r="BX263" s="133">
        <f t="shared" ref="BX263:CO264" si="2997">BW263-$BQ263</f>
        <v>-2326205.0636274274</v>
      </c>
      <c r="BY263" s="133">
        <f t="shared" si="2997"/>
        <v>-2658804.6002940941</v>
      </c>
      <c r="BZ263" s="133">
        <f t="shared" si="2997"/>
        <v>-2991404.1369607607</v>
      </c>
      <c r="CA263" s="133">
        <f t="shared" si="2997"/>
        <v>-3324003.6736274273</v>
      </c>
      <c r="CB263" s="133">
        <f t="shared" si="2997"/>
        <v>-3656603.2102940939</v>
      </c>
      <c r="CC263" s="133">
        <f t="shared" si="2997"/>
        <v>-3989202.7469607606</v>
      </c>
      <c r="CD263" s="133">
        <f t="shared" si="2997"/>
        <v>-4321802.2836274272</v>
      </c>
      <c r="CE263" s="133">
        <f t="shared" si="2997"/>
        <v>-4654401.8202940943</v>
      </c>
      <c r="CF263" s="133">
        <f t="shared" si="2997"/>
        <v>-4987001.3569607614</v>
      </c>
      <c r="CG263" s="133">
        <f t="shared" si="2997"/>
        <v>-5319600.8936274284</v>
      </c>
      <c r="CH263" s="133">
        <f t="shared" si="2997"/>
        <v>-5652200.4302940955</v>
      </c>
      <c r="CI263" s="133">
        <f t="shared" si="2997"/>
        <v>-5984799.9669607626</v>
      </c>
      <c r="CJ263" s="133">
        <f t="shared" si="2997"/>
        <v>-6317399.5036274297</v>
      </c>
      <c r="CK263" s="133">
        <f t="shared" si="2997"/>
        <v>-6649999.0402940968</v>
      </c>
      <c r="CL263" s="133">
        <f t="shared" si="2997"/>
        <v>-6982598.5769607639</v>
      </c>
      <c r="CM263" s="133">
        <f t="shared" si="2997"/>
        <v>-7315198.113627431</v>
      </c>
      <c r="CN263" s="133">
        <f t="shared" si="2997"/>
        <v>-7647797.6502940981</v>
      </c>
      <c r="CO263" s="133">
        <f t="shared" si="2997"/>
        <v>-7980397.1869607652</v>
      </c>
      <c r="CP263" s="100">
        <v>161726</v>
      </c>
      <c r="CQ263" s="100">
        <v>164285</v>
      </c>
      <c r="CR263" s="100">
        <v>267245</v>
      </c>
      <c r="CS263" s="100">
        <v>277350</v>
      </c>
      <c r="CT263" s="100">
        <v>182763</v>
      </c>
      <c r="CU263" s="100">
        <v>363746</v>
      </c>
      <c r="CV263" s="121">
        <f t="shared" ref="CV263:CV267" si="2998">IF(COUNTIF(CP263:CU263,"&gt;0")=0,0,SUM(CP263:CU263)/COUNTIF(CP263:CU263,"&gt;0"))</f>
        <v>236185.83333333334</v>
      </c>
      <c r="CW263" t="s">
        <v>187</v>
      </c>
      <c r="CX263" t="s">
        <v>187</v>
      </c>
      <c r="CY263" s="4">
        <v>0</v>
      </c>
      <c r="CZ263" s="4">
        <v>0</v>
      </c>
      <c r="DA263" s="136">
        <f t="shared" si="2971"/>
        <v>0</v>
      </c>
      <c r="DB263" s="4">
        <f t="shared" si="2972"/>
        <v>0</v>
      </c>
      <c r="DC263" s="4">
        <f t="shared" si="2973"/>
        <v>0</v>
      </c>
      <c r="DD263" s="136">
        <f t="shared" si="2974"/>
        <v>0</v>
      </c>
      <c r="DE263" s="31">
        <v>0</v>
      </c>
      <c r="DG263" s="31">
        <v>0</v>
      </c>
      <c r="DH263" s="48">
        <f t="shared" ref="DH263:DH267" si="2999">IFERROR(ROUNDUP(DG263/$EX263,0)*$EY263,0)</f>
        <v>0</v>
      </c>
      <c r="DI263" s="62">
        <v>193.67200000000003</v>
      </c>
      <c r="DJ263" s="62">
        <v>27229.246000000003</v>
      </c>
      <c r="DK263" s="48">
        <f t="shared" ref="DK263:DK267" si="3000">IFERROR(ROUNDUP(DI263/$EX263,0)*$EY263,0)</f>
        <v>0</v>
      </c>
      <c r="DL263" s="62">
        <v>164285.25099999993</v>
      </c>
      <c r="DM263" s="62">
        <v>23128171.242970683</v>
      </c>
      <c r="DN263" s="62">
        <v>157.297</v>
      </c>
      <c r="DO263" s="62">
        <v>22949.921999999999</v>
      </c>
      <c r="DP263" s="48">
        <f t="shared" ref="DP263:DP267" si="3001">IFERROR(ROUNDUP(DN263/$EX263,0)*$EY263,0)</f>
        <v>0</v>
      </c>
      <c r="DQ263" s="62">
        <v>267244.52999999991</v>
      </c>
      <c r="DR263" s="62">
        <v>38985082.493831113</v>
      </c>
      <c r="DS263" s="62">
        <v>387.99700000000001</v>
      </c>
      <c r="DT263" s="62">
        <v>56419.899000000005</v>
      </c>
      <c r="DU263" s="48">
        <f t="shared" ref="DU263:DU267" si="3002">IFERROR(ROUNDUP(DS263/$EX263,0)*$EY263,0)</f>
        <v>0</v>
      </c>
      <c r="DV263" s="62">
        <v>277349.772</v>
      </c>
      <c r="DW263" s="62">
        <v>40193336.2616392</v>
      </c>
      <c r="DX263" s="62">
        <f t="shared" ref="DX263:DX267" si="3003">$DF263*BK263/30</f>
        <v>0</v>
      </c>
      <c r="DY263" s="62">
        <f t="shared" ref="DY263:DY267" si="3004">DX263*$FH263</f>
        <v>0</v>
      </c>
      <c r="DZ263" s="48">
        <f t="shared" ref="DZ263:DZ267" si="3005">IFERROR(ROUNDUP(DX263/$EX263,0)*$EY263,0)</f>
        <v>0</v>
      </c>
      <c r="EA263" s="62">
        <f t="shared" ref="EA263:EA267" si="3006">$DF263*BL263/30</f>
        <v>0</v>
      </c>
      <c r="EB263" s="62">
        <f t="shared" ref="EB263:EB267" si="3007">EA263*$FH263</f>
        <v>0</v>
      </c>
      <c r="EC263" s="48">
        <f t="shared" ref="EC263:EC267" si="3008">IFERROR(ROUNDUP(EA263/$EX263,0)*$EY263,0)</f>
        <v>0</v>
      </c>
      <c r="ED263" s="62">
        <f t="shared" ref="ED263:ED267" si="3009">$DF263*BM263/30</f>
        <v>0</v>
      </c>
      <c r="EE263" s="62">
        <f t="shared" ref="EE263:EE267" si="3010">ED263*$FH263</f>
        <v>0</v>
      </c>
      <c r="EF263" s="48">
        <f t="shared" ref="EF263:EF267" si="3011">IFERROR(ROUNDUP(ED263/$EX263,0)*$EY263,0)</f>
        <v>0</v>
      </c>
      <c r="EG263" s="62">
        <f t="shared" ref="EG263:EG267" si="3012">$DF263*BN263/30</f>
        <v>0</v>
      </c>
      <c r="EH263" s="62">
        <f t="shared" ref="EH263:EH267" si="3013">EG263*$FH263</f>
        <v>0</v>
      </c>
      <c r="EI263" s="48">
        <f t="shared" ref="EI263:EI267" si="3014">IFERROR(ROUNDUP(EG263/$EX263,0)*$EY263,0)</f>
        <v>0</v>
      </c>
      <c r="EJ263" s="62">
        <f t="shared" ref="EJ263:EJ267" si="3015">$DF263*BO263/30</f>
        <v>0</v>
      </c>
      <c r="EK263" s="62">
        <f t="shared" ref="EK263:EK267" si="3016">EJ263*$FH263</f>
        <v>0</v>
      </c>
      <c r="EL263" s="48">
        <f t="shared" ref="EL263:EL267" si="3017">IFERROR(ROUNDUP(EJ263/$EX263,0)*$EY263,0)</f>
        <v>0</v>
      </c>
      <c r="EM263" s="62">
        <f t="shared" ref="EM263:EM267" si="3018">$DF263*BP263/30</f>
        <v>0</v>
      </c>
      <c r="EN263" s="62">
        <f t="shared" ref="EN263:EN267" si="3019">EM263*$FH263</f>
        <v>0</v>
      </c>
      <c r="EO263" s="48">
        <f t="shared" ref="EO263:EO267" si="3020">IFERROR(ROUNDUP(EM263/$EX263,0)*$EY263,0)</f>
        <v>0</v>
      </c>
      <c r="EP263" s="62">
        <f t="shared" si="2968"/>
        <v>30894061.193999998</v>
      </c>
      <c r="EQ263" s="62">
        <f t="shared" si="2968"/>
        <v>55279565.252999999</v>
      </c>
      <c r="ER263" s="62">
        <f t="shared" si="2968"/>
        <v>47695668.376999997</v>
      </c>
      <c r="ES263" s="62">
        <f t="shared" si="2969"/>
        <v>38500770.039999999</v>
      </c>
      <c r="ET263" s="62">
        <f t="shared" si="2969"/>
        <v>47947455.979999997</v>
      </c>
      <c r="EU263" s="62">
        <f t="shared" si="2969"/>
        <v>37314080.258000001</v>
      </c>
      <c r="EV263" t="s">
        <v>192</v>
      </c>
      <c r="EW263" s="103">
        <v>0</v>
      </c>
      <c r="EX263" s="31" t="s">
        <v>187</v>
      </c>
      <c r="EY263" s="31" t="e">
        <v>#REF!</v>
      </c>
      <c r="FA263" s="31"/>
      <c r="FB263" s="119"/>
      <c r="FC263" s="119"/>
      <c r="FE263" s="137">
        <v>145.88</v>
      </c>
      <c r="FF263" s="137">
        <v>145.99</v>
      </c>
      <c r="FG263" s="137">
        <v>141.15</v>
      </c>
      <c r="FH263" s="106">
        <v>129.1</v>
      </c>
      <c r="FI263" s="107" t="b">
        <f t="shared" ref="FI263:FI267" si="3021">EXACT(AT263,AP263)</f>
        <v>1</v>
      </c>
      <c r="FJ263" s="34"/>
      <c r="FK263" s="104" t="s">
        <v>187</v>
      </c>
      <c r="FL263" s="104" t="s">
        <v>187</v>
      </c>
      <c r="FM263" s="104" t="s">
        <v>187</v>
      </c>
      <c r="FN263" s="104" t="s">
        <v>187</v>
      </c>
      <c r="FO263" s="104">
        <v>0</v>
      </c>
      <c r="FP263" s="104"/>
      <c r="FQ263" s="104">
        <v>0</v>
      </c>
      <c r="FR263" s="120" t="b">
        <f t="shared" ref="FR263:FR326" si="3022">EXACT(FK263,BA263)</f>
        <v>1</v>
      </c>
      <c r="FS263" s="120" t="b">
        <f t="shared" ref="FS263:FS326" si="3023">EXACT(FL263,BB263)</f>
        <v>1</v>
      </c>
      <c r="FT263" s="120" t="b">
        <f t="shared" ref="FT263:FT326" si="3024">EXACT(FM263,BC263)</f>
        <v>1</v>
      </c>
      <c r="FU263" s="120" t="b">
        <f t="shared" ref="FU263:FU326" si="3025">EXACT(FN263,BD263)</f>
        <v>1</v>
      </c>
      <c r="FV263" s="120" t="b">
        <f t="shared" ref="FV263:FV326" si="3026">EXACT(FO263,BE263)</f>
        <v>1</v>
      </c>
      <c r="FW263" s="120"/>
      <c r="FX263" s="120" t="b">
        <f t="shared" ref="FX263:FX267" si="3027">EXACT(FQ263,BI263)</f>
        <v>1</v>
      </c>
      <c r="FY263" s="104" t="s">
        <v>368</v>
      </c>
      <c r="FZ263" s="104" t="b">
        <f t="shared" ref="FZ263:FZ267" si="3028">EXACT(FY263,C263)</f>
        <v>1</v>
      </c>
      <c r="GA263" s="120">
        <v>0</v>
      </c>
      <c r="GB263" s="120" t="s">
        <v>193</v>
      </c>
      <c r="GC263" s="8"/>
      <c r="GD263" s="104" t="s">
        <v>368</v>
      </c>
      <c r="GE263" s="104">
        <v>0</v>
      </c>
      <c r="GF263" s="104" t="e">
        <v>#N/A</v>
      </c>
      <c r="GG263" s="104">
        <v>0</v>
      </c>
      <c r="GH263" s="120" t="b">
        <f t="shared" ref="GH263:GH267" si="3029">EXACT(GD263,C263)</f>
        <v>1</v>
      </c>
      <c r="GI263" s="8" t="b">
        <f t="shared" ref="GI263:GI267" si="3030">EXACT(GG263,G263)</f>
        <v>0</v>
      </c>
      <c r="GJ263" s="31" t="s">
        <v>203</v>
      </c>
    </row>
    <row r="264" spans="1:192" hidden="1" x14ac:dyDescent="0.25">
      <c r="A264" s="138">
        <v>137424</v>
      </c>
      <c r="B264" s="138">
        <v>137424</v>
      </c>
      <c r="C264" s="128" t="s">
        <v>368</v>
      </c>
      <c r="D264" s="130"/>
      <c r="E264" s="138" t="s">
        <v>683</v>
      </c>
      <c r="F264" s="124">
        <v>0</v>
      </c>
      <c r="G264" s="128"/>
      <c r="H264" s="138" t="s">
        <v>227</v>
      </c>
      <c r="I264" s="130" t="s">
        <v>319</v>
      </c>
      <c r="J264" s="138" t="s">
        <v>259</v>
      </c>
      <c r="K264" s="138"/>
      <c r="L264" s="130">
        <v>0</v>
      </c>
      <c r="M264" s="138"/>
      <c r="N264" s="125">
        <v>0</v>
      </c>
      <c r="O264" s="125">
        <v>0</v>
      </c>
      <c r="P264" s="125" t="str">
        <f t="shared" si="2975"/>
        <v>нет минмакс</v>
      </c>
      <c r="Q264" s="95">
        <v>145936</v>
      </c>
      <c r="R264" s="95">
        <f t="shared" si="2976"/>
        <v>121126.87999999999</v>
      </c>
      <c r="S264" s="114">
        <v>71137</v>
      </c>
      <c r="T264" s="114">
        <v>59043.71</v>
      </c>
      <c r="U264" s="131">
        <f t="shared" si="2977"/>
        <v>3</v>
      </c>
      <c r="V264" s="115">
        <f t="shared" si="2978"/>
        <v>103936</v>
      </c>
      <c r="W264" s="115">
        <f t="shared" si="2979"/>
        <v>86266.87999999999</v>
      </c>
      <c r="X264" s="115">
        <f t="shared" si="2980"/>
        <v>4</v>
      </c>
      <c r="Y264" s="132"/>
      <c r="Z264" s="95">
        <v>103936</v>
      </c>
      <c r="AA264" s="115">
        <v>0</v>
      </c>
      <c r="AB264" s="115">
        <v>0</v>
      </c>
      <c r="AC264" s="95">
        <v>0</v>
      </c>
      <c r="AD264" s="95">
        <v>0</v>
      </c>
      <c r="AE264" s="95">
        <f t="shared" si="2981"/>
        <v>0</v>
      </c>
      <c r="AF264" s="95">
        <f t="shared" si="2982"/>
        <v>0</v>
      </c>
      <c r="AG264" s="114">
        <v>0</v>
      </c>
      <c r="AH264" s="95">
        <f t="shared" si="2983"/>
        <v>103936</v>
      </c>
      <c r="AI264" s="114">
        <f t="shared" si="2984"/>
        <v>86266.87999999999</v>
      </c>
      <c r="AJ264" s="114">
        <f t="shared" si="2985"/>
        <v>75264</v>
      </c>
      <c r="AK264" s="114">
        <f t="shared" ref="AK264:AK270" si="3031">SUM(CS264:CU264)</f>
        <v>183746</v>
      </c>
      <c r="AL264" s="114">
        <f t="shared" si="2986"/>
        <v>250679</v>
      </c>
      <c r="AM264" s="114">
        <f t="shared" si="2987"/>
        <v>250553</v>
      </c>
      <c r="AN264" s="133">
        <f t="shared" si="2988"/>
        <v>51.105594425131606</v>
      </c>
      <c r="AO264" s="133" t="str">
        <f t="shared" si="2989"/>
        <v>&gt; 30 дней (до 60)</v>
      </c>
      <c r="AP264" s="139" t="s">
        <v>185</v>
      </c>
      <c r="AQ264" s="134" t="s">
        <v>186</v>
      </c>
      <c r="AR264" s="138" t="s">
        <v>185</v>
      </c>
      <c r="AS264" s="134" t="s">
        <v>218</v>
      </c>
      <c r="AT264" s="115" t="s">
        <v>185</v>
      </c>
      <c r="AU264" s="138"/>
      <c r="AV264" s="97" t="str">
        <f t="shared" si="2990"/>
        <v>0-04</v>
      </c>
      <c r="AW264" s="126">
        <f t="shared" si="2991"/>
        <v>0</v>
      </c>
      <c r="AX264" s="138"/>
      <c r="AY264" s="115">
        <f t="shared" si="2992"/>
        <v>0</v>
      </c>
      <c r="AZ264" s="130" t="s">
        <v>439</v>
      </c>
      <c r="BA264" s="129" t="s">
        <v>187</v>
      </c>
      <c r="BB264" s="129" t="s">
        <v>187</v>
      </c>
      <c r="BC264" s="140" t="s">
        <v>187</v>
      </c>
      <c r="BD264" s="139" t="s">
        <v>187</v>
      </c>
      <c r="BE264" s="29">
        <v>0</v>
      </c>
      <c r="BF264" s="32">
        <f t="shared" si="2993"/>
        <v>0</v>
      </c>
      <c r="BG264" s="32">
        <v>0</v>
      </c>
      <c r="BH264" s="32">
        <f t="shared" si="2994"/>
        <v>0</v>
      </c>
      <c r="BI264" s="99">
        <v>0</v>
      </c>
      <c r="BJ264" s="130" t="s">
        <v>187</v>
      </c>
      <c r="BK264" s="95">
        <v>27706</v>
      </c>
      <c r="BL264" s="95">
        <v>38349</v>
      </c>
      <c r="BM264" s="95">
        <v>48679</v>
      </c>
      <c r="BN264" s="95">
        <v>55673</v>
      </c>
      <c r="BO264" s="95">
        <v>47809</v>
      </c>
      <c r="BP264" s="95">
        <v>32337</v>
      </c>
      <c r="BQ264" s="133">
        <f t="shared" si="2995"/>
        <v>41758.833333333336</v>
      </c>
      <c r="BR264" s="95">
        <f t="shared" si="2996"/>
        <v>118230</v>
      </c>
      <c r="BS264" s="133">
        <f t="shared" si="2966"/>
        <v>79881</v>
      </c>
      <c r="BT264" s="133">
        <f t="shared" si="2966"/>
        <v>31202</v>
      </c>
      <c r="BU264" s="133">
        <f t="shared" si="2966"/>
        <v>-24471</v>
      </c>
      <c r="BV264" s="133">
        <f t="shared" si="2966"/>
        <v>-72280</v>
      </c>
      <c r="BW264" s="133">
        <f t="shared" si="2966"/>
        <v>-104617</v>
      </c>
      <c r="BX264" s="133">
        <f t="shared" si="2997"/>
        <v>-146375.83333333334</v>
      </c>
      <c r="BY264" s="133">
        <f t="shared" si="2997"/>
        <v>-188134.66666666669</v>
      </c>
      <c r="BZ264" s="133">
        <f t="shared" si="2997"/>
        <v>-229893.50000000003</v>
      </c>
      <c r="CA264" s="133">
        <f t="shared" si="2997"/>
        <v>-271652.33333333337</v>
      </c>
      <c r="CB264" s="133">
        <f t="shared" si="2997"/>
        <v>-313411.16666666669</v>
      </c>
      <c r="CC264" s="133">
        <f t="shared" si="2997"/>
        <v>-355170</v>
      </c>
      <c r="CD264" s="133">
        <f t="shared" si="2997"/>
        <v>-396928.83333333331</v>
      </c>
      <c r="CE264" s="133">
        <f t="shared" si="2997"/>
        <v>-438687.66666666663</v>
      </c>
      <c r="CF264" s="133">
        <f t="shared" si="2997"/>
        <v>-480446.49999999994</v>
      </c>
      <c r="CG264" s="133">
        <f t="shared" si="2997"/>
        <v>-522205.33333333326</v>
      </c>
      <c r="CH264" s="133">
        <f t="shared" si="2997"/>
        <v>-563964.16666666663</v>
      </c>
      <c r="CI264" s="133">
        <f t="shared" si="2997"/>
        <v>-605723</v>
      </c>
      <c r="CJ264" s="133">
        <f t="shared" si="2997"/>
        <v>-647481.83333333337</v>
      </c>
      <c r="CK264" s="133">
        <f t="shared" si="2997"/>
        <v>-689240.66666666674</v>
      </c>
      <c r="CL264" s="133">
        <f t="shared" si="2997"/>
        <v>-730999.50000000012</v>
      </c>
      <c r="CM264" s="133">
        <f t="shared" si="2997"/>
        <v>-772758.33333333349</v>
      </c>
      <c r="CN264" s="133">
        <f t="shared" si="2997"/>
        <v>-814517.16666666686</v>
      </c>
      <c r="CO264" s="133">
        <f t="shared" si="2997"/>
        <v>-856276.00000000023</v>
      </c>
      <c r="CP264" s="100">
        <v>22633</v>
      </c>
      <c r="CQ264" s="100">
        <v>11200</v>
      </c>
      <c r="CR264" s="100">
        <v>33100</v>
      </c>
      <c r="CS264" s="100">
        <v>20363</v>
      </c>
      <c r="CT264" s="100">
        <v>88119</v>
      </c>
      <c r="CU264" s="100">
        <v>75264</v>
      </c>
      <c r="CV264" s="121">
        <f t="shared" si="2998"/>
        <v>41779.833333333336</v>
      </c>
      <c r="CW264" t="s">
        <v>187</v>
      </c>
      <c r="CX264" t="s">
        <v>187</v>
      </c>
      <c r="CY264" s="4">
        <v>0</v>
      </c>
      <c r="CZ264" s="4">
        <v>0</v>
      </c>
      <c r="DA264" s="136">
        <f t="shared" si="2971"/>
        <v>0</v>
      </c>
      <c r="DB264" s="4">
        <f t="shared" si="2972"/>
        <v>0</v>
      </c>
      <c r="DC264" s="4">
        <f t="shared" si="2973"/>
        <v>0</v>
      </c>
      <c r="DD264" s="136">
        <f t="shared" si="2974"/>
        <v>0</v>
      </c>
      <c r="DE264" s="31">
        <v>0</v>
      </c>
      <c r="DG264" s="31">
        <v>0</v>
      </c>
      <c r="DH264" s="48">
        <f t="shared" si="2999"/>
        <v>0</v>
      </c>
      <c r="DI264" s="62">
        <v>126925.031</v>
      </c>
      <c r="DJ264" s="62">
        <v>104552.726</v>
      </c>
      <c r="DK264" s="48">
        <f t="shared" si="3000"/>
        <v>5</v>
      </c>
      <c r="DL264" s="62">
        <v>11200</v>
      </c>
      <c r="DM264" s="62">
        <v>9246.7599999999984</v>
      </c>
      <c r="DN264" s="62">
        <v>103246.429</v>
      </c>
      <c r="DO264" s="62">
        <v>85020.758000000002</v>
      </c>
      <c r="DP264" s="48">
        <f t="shared" si="3001"/>
        <v>4</v>
      </c>
      <c r="DQ264" s="62">
        <v>33100</v>
      </c>
      <c r="DR264" s="62">
        <v>27260.827874149654</v>
      </c>
      <c r="DS264" s="62">
        <v>81334.870999999999</v>
      </c>
      <c r="DT264" s="62">
        <v>66976.061000000002</v>
      </c>
      <c r="DU264" s="48">
        <f t="shared" si="3002"/>
        <v>3</v>
      </c>
      <c r="DV264" s="62">
        <v>20363</v>
      </c>
      <c r="DW264" s="62">
        <v>16838.862860000001</v>
      </c>
      <c r="DX264" s="62">
        <f t="shared" si="3003"/>
        <v>0</v>
      </c>
      <c r="DY264" s="62">
        <f t="shared" si="3004"/>
        <v>0</v>
      </c>
      <c r="DZ264" s="48">
        <f t="shared" si="3005"/>
        <v>0</v>
      </c>
      <c r="EA264" s="62">
        <f t="shared" si="3006"/>
        <v>0</v>
      </c>
      <c r="EB264" s="62">
        <f t="shared" si="3007"/>
        <v>0</v>
      </c>
      <c r="EC264" s="48">
        <f t="shared" si="3008"/>
        <v>0</v>
      </c>
      <c r="ED264" s="62">
        <f t="shared" si="3009"/>
        <v>0</v>
      </c>
      <c r="EE264" s="62">
        <f t="shared" si="3010"/>
        <v>0</v>
      </c>
      <c r="EF264" s="48">
        <f t="shared" si="3011"/>
        <v>0</v>
      </c>
      <c r="EG264" s="62">
        <f t="shared" si="3012"/>
        <v>0</v>
      </c>
      <c r="EH264" s="62">
        <f t="shared" si="3013"/>
        <v>0</v>
      </c>
      <c r="EI264" s="48">
        <f t="shared" si="3014"/>
        <v>0</v>
      </c>
      <c r="EJ264" s="62">
        <f t="shared" si="3015"/>
        <v>0</v>
      </c>
      <c r="EK264" s="62">
        <f t="shared" si="3016"/>
        <v>0</v>
      </c>
      <c r="EL264" s="48">
        <f t="shared" si="3017"/>
        <v>0</v>
      </c>
      <c r="EM264" s="62">
        <f t="shared" si="3018"/>
        <v>0</v>
      </c>
      <c r="EN264" s="62">
        <f t="shared" si="3019"/>
        <v>0</v>
      </c>
      <c r="EO264" s="48">
        <f t="shared" si="3020"/>
        <v>0</v>
      </c>
      <c r="EP264" s="62">
        <f t="shared" si="2968"/>
        <v>22995.98</v>
      </c>
      <c r="EQ264" s="62">
        <f t="shared" si="2968"/>
        <v>31829.67</v>
      </c>
      <c r="ER264" s="62">
        <f t="shared" si="2968"/>
        <v>40403.57</v>
      </c>
      <c r="ES264" s="62">
        <f t="shared" si="2969"/>
        <v>46208.59</v>
      </c>
      <c r="ET264" s="62">
        <f t="shared" si="2969"/>
        <v>39681.47</v>
      </c>
      <c r="EU264" s="62">
        <f t="shared" si="2969"/>
        <v>26839.71</v>
      </c>
      <c r="EV264" s="31" t="s">
        <v>192</v>
      </c>
      <c r="EW264" s="103">
        <v>0</v>
      </c>
      <c r="EX264" s="31">
        <v>28000</v>
      </c>
      <c r="EY264" s="31">
        <v>1</v>
      </c>
      <c r="FA264" s="31"/>
      <c r="FB264" s="119"/>
      <c r="FC264" s="119"/>
      <c r="FE264" s="137">
        <v>0.82</v>
      </c>
      <c r="FF264" s="137">
        <v>0.83</v>
      </c>
      <c r="FG264" s="137">
        <v>0.83</v>
      </c>
      <c r="FH264" s="106">
        <v>0.83</v>
      </c>
      <c r="FI264" s="107" t="b">
        <f t="shared" si="3021"/>
        <v>1</v>
      </c>
      <c r="FJ264" s="34"/>
      <c r="FK264" s="104" t="s">
        <v>187</v>
      </c>
      <c r="FL264" s="104" t="s">
        <v>187</v>
      </c>
      <c r="FM264" s="104" t="s">
        <v>187</v>
      </c>
      <c r="FN264" s="104" t="s">
        <v>187</v>
      </c>
      <c r="FO264" s="104">
        <v>0</v>
      </c>
      <c r="FP264" s="104"/>
      <c r="FQ264" s="104">
        <v>0</v>
      </c>
      <c r="FR264" s="120" t="b">
        <f t="shared" si="3022"/>
        <v>1</v>
      </c>
      <c r="FS264" s="120" t="b">
        <f t="shared" si="3023"/>
        <v>1</v>
      </c>
      <c r="FT264" s="120" t="b">
        <f t="shared" si="3024"/>
        <v>1</v>
      </c>
      <c r="FU264" s="120" t="b">
        <f t="shared" si="3025"/>
        <v>1</v>
      </c>
      <c r="FV264" s="120" t="b">
        <f t="shared" si="3026"/>
        <v>1</v>
      </c>
      <c r="FW264" s="120"/>
      <c r="FX264" s="120" t="b">
        <f t="shared" si="3027"/>
        <v>1</v>
      </c>
      <c r="FY264" s="104" t="s">
        <v>368</v>
      </c>
      <c r="FZ264" s="104" t="b">
        <f t="shared" si="3028"/>
        <v>1</v>
      </c>
      <c r="GA264" s="120">
        <v>0</v>
      </c>
      <c r="GB264" s="120">
        <v>0</v>
      </c>
      <c r="GC264" s="8"/>
      <c r="GD264" s="104" t="s">
        <v>368</v>
      </c>
      <c r="GE264" s="104">
        <v>0</v>
      </c>
      <c r="GF264" s="104" t="e">
        <v>#N/A</v>
      </c>
      <c r="GG264" s="104">
        <v>0</v>
      </c>
      <c r="GH264" s="120" t="b">
        <f t="shared" si="3029"/>
        <v>1</v>
      </c>
      <c r="GI264" s="8" t="b">
        <f t="shared" si="3030"/>
        <v>0</v>
      </c>
      <c r="GJ264" s="31" t="s">
        <v>203</v>
      </c>
    </row>
    <row r="265" spans="1:192" hidden="1" x14ac:dyDescent="0.25">
      <c r="A265" s="138">
        <v>140477</v>
      </c>
      <c r="B265" s="138">
        <v>140477</v>
      </c>
      <c r="C265" s="128" t="s">
        <v>368</v>
      </c>
      <c r="D265" s="130"/>
      <c r="E265" s="138" t="s">
        <v>684</v>
      </c>
      <c r="F265" s="124" t="s">
        <v>193</v>
      </c>
      <c r="G265" s="128"/>
      <c r="H265" s="138" t="s">
        <v>227</v>
      </c>
      <c r="I265" s="130" t="s">
        <v>319</v>
      </c>
      <c r="J265" s="138" t="s">
        <v>259</v>
      </c>
      <c r="K265" s="138"/>
      <c r="L265" s="130">
        <v>0</v>
      </c>
      <c r="M265" s="138"/>
      <c r="N265" s="125">
        <v>0</v>
      </c>
      <c r="O265" s="125">
        <v>0</v>
      </c>
      <c r="P265" s="125" t="str">
        <f t="shared" si="2975"/>
        <v>нет минмакс</v>
      </c>
      <c r="Q265" s="95">
        <v>37126</v>
      </c>
      <c r="R265" s="95">
        <f t="shared" si="2976"/>
        <v>47150.020000000004</v>
      </c>
      <c r="S265" s="114">
        <v>48199</v>
      </c>
      <c r="T265" s="114">
        <v>60730.74</v>
      </c>
      <c r="U265" s="131">
        <f t="shared" si="2977"/>
        <v>2</v>
      </c>
      <c r="V265" s="115">
        <f t="shared" si="2978"/>
        <v>95036</v>
      </c>
      <c r="W265" s="115">
        <f t="shared" si="2979"/>
        <v>120695.72</v>
      </c>
      <c r="X265" s="115">
        <f t="shared" si="2980"/>
        <v>3</v>
      </c>
      <c r="Y265" s="132"/>
      <c r="Z265" s="95">
        <v>95036</v>
      </c>
      <c r="AA265" s="115">
        <v>0</v>
      </c>
      <c r="AB265" s="115">
        <v>0</v>
      </c>
      <c r="AC265" s="95">
        <v>0</v>
      </c>
      <c r="AD265" s="95">
        <v>0</v>
      </c>
      <c r="AE265" s="95">
        <f t="shared" si="2981"/>
        <v>0</v>
      </c>
      <c r="AF265" s="95">
        <f t="shared" si="2982"/>
        <v>0</v>
      </c>
      <c r="AG265" s="114">
        <v>0</v>
      </c>
      <c r="AH265" s="95">
        <f t="shared" si="2983"/>
        <v>95036</v>
      </c>
      <c r="AI265" s="114">
        <f t="shared" si="2984"/>
        <v>120695.72</v>
      </c>
      <c r="AJ265" s="114">
        <f t="shared" si="2985"/>
        <v>116853</v>
      </c>
      <c r="AK265" s="114">
        <f t="shared" si="3031"/>
        <v>431631</v>
      </c>
      <c r="AL265" s="114">
        <f t="shared" si="2986"/>
        <v>663581</v>
      </c>
      <c r="AM265" s="114">
        <f t="shared" si="2987"/>
        <v>793146</v>
      </c>
      <c r="AN265" s="133">
        <f t="shared" si="2988"/>
        <v>10.938490517508756</v>
      </c>
      <c r="AO265" s="133" t="str">
        <f t="shared" si="2989"/>
        <v>&lt; 30 дней</v>
      </c>
      <c r="AP265" s="139" t="s">
        <v>185</v>
      </c>
      <c r="AQ265" s="134" t="s">
        <v>186</v>
      </c>
      <c r="AR265" s="138" t="s">
        <v>185</v>
      </c>
      <c r="AS265" s="134" t="s">
        <v>186</v>
      </c>
      <c r="AT265" s="115" t="s">
        <v>185</v>
      </c>
      <c r="AU265" s="138"/>
      <c r="AV265" s="97" t="str">
        <f t="shared" si="2990"/>
        <v>0-01</v>
      </c>
      <c r="AW265" s="126">
        <f t="shared" si="2991"/>
        <v>0</v>
      </c>
      <c r="AX265" s="138"/>
      <c r="AY265" s="115">
        <f t="shared" si="2992"/>
        <v>0</v>
      </c>
      <c r="AZ265" s="130" t="s">
        <v>439</v>
      </c>
      <c r="BA265" s="129" t="s">
        <v>187</v>
      </c>
      <c r="BB265" s="129" t="s">
        <v>187</v>
      </c>
      <c r="BC265" s="140" t="s">
        <v>187</v>
      </c>
      <c r="BD265" s="139" t="s">
        <v>187</v>
      </c>
      <c r="BE265" s="29">
        <v>0</v>
      </c>
      <c r="BF265" s="32">
        <f t="shared" si="2993"/>
        <v>0</v>
      </c>
      <c r="BG265" s="32">
        <v>0</v>
      </c>
      <c r="BH265" s="32">
        <f t="shared" si="2994"/>
        <v>0</v>
      </c>
      <c r="BI265" s="99">
        <v>0</v>
      </c>
      <c r="BJ265" s="130" t="s">
        <v>187</v>
      </c>
      <c r="BK265" s="95">
        <v>140068</v>
      </c>
      <c r="BL265" s="95">
        <v>145610</v>
      </c>
      <c r="BM265" s="95">
        <v>156997</v>
      </c>
      <c r="BN265" s="95">
        <v>167522</v>
      </c>
      <c r="BO265" s="95">
        <v>104883</v>
      </c>
      <c r="BP265" s="95">
        <v>78066</v>
      </c>
      <c r="BQ265" s="133">
        <f t="shared" si="2995"/>
        <v>132191</v>
      </c>
      <c r="BR265" s="95">
        <f t="shared" si="2996"/>
        <v>-45032</v>
      </c>
      <c r="BS265" s="133">
        <f t="shared" ref="BS265:BW268" si="3032">BR265-BL265</f>
        <v>-190642</v>
      </c>
      <c r="BT265" s="133">
        <f t="shared" si="3032"/>
        <v>-347639</v>
      </c>
      <c r="BU265" s="133">
        <f t="shared" si="3032"/>
        <v>-515161</v>
      </c>
      <c r="BV265" s="133">
        <f t="shared" si="3032"/>
        <v>-620044</v>
      </c>
      <c r="BW265" s="133">
        <f t="shared" si="3032"/>
        <v>-698110</v>
      </c>
      <c r="BX265" s="133">
        <f t="shared" ref="BX265:CO266" si="3033">BW265-$BQ265</f>
        <v>-830301</v>
      </c>
      <c r="BY265" s="133">
        <f t="shared" si="3033"/>
        <v>-962492</v>
      </c>
      <c r="BZ265" s="133">
        <f t="shared" si="3033"/>
        <v>-1094683</v>
      </c>
      <c r="CA265" s="133">
        <f t="shared" si="3033"/>
        <v>-1226874</v>
      </c>
      <c r="CB265" s="133">
        <f t="shared" si="3033"/>
        <v>-1359065</v>
      </c>
      <c r="CC265" s="133">
        <f t="shared" si="3033"/>
        <v>-1491256</v>
      </c>
      <c r="CD265" s="133">
        <f t="shared" si="3033"/>
        <v>-1623447</v>
      </c>
      <c r="CE265" s="133">
        <f t="shared" si="3033"/>
        <v>-1755638</v>
      </c>
      <c r="CF265" s="133">
        <f t="shared" si="3033"/>
        <v>-1887829</v>
      </c>
      <c r="CG265" s="133">
        <f t="shared" si="3033"/>
        <v>-2020020</v>
      </c>
      <c r="CH265" s="133">
        <f t="shared" si="3033"/>
        <v>-2152211</v>
      </c>
      <c r="CI265" s="133">
        <f t="shared" si="3033"/>
        <v>-2284402</v>
      </c>
      <c r="CJ265" s="133">
        <f t="shared" si="3033"/>
        <v>-2416593</v>
      </c>
      <c r="CK265" s="133">
        <f t="shared" si="3033"/>
        <v>-2548784</v>
      </c>
      <c r="CL265" s="133">
        <f t="shared" si="3033"/>
        <v>-2680975</v>
      </c>
      <c r="CM265" s="133">
        <f t="shared" si="3033"/>
        <v>-2813166</v>
      </c>
      <c r="CN265" s="133">
        <f t="shared" si="3033"/>
        <v>-2945357</v>
      </c>
      <c r="CO265" s="133">
        <f t="shared" si="3033"/>
        <v>-3077548</v>
      </c>
      <c r="CP265" s="100">
        <v>87250</v>
      </c>
      <c r="CQ265" s="100">
        <v>68760</v>
      </c>
      <c r="CR265" s="100">
        <v>75940</v>
      </c>
      <c r="CS265" s="100">
        <v>170497</v>
      </c>
      <c r="CT265" s="100">
        <v>144281</v>
      </c>
      <c r="CU265" s="100">
        <v>116853</v>
      </c>
      <c r="CV265" s="121">
        <f t="shared" si="2998"/>
        <v>110596.83333333333</v>
      </c>
      <c r="CW265" t="s">
        <v>187</v>
      </c>
      <c r="CX265" t="s">
        <v>187</v>
      </c>
      <c r="CY265" s="4">
        <v>0</v>
      </c>
      <c r="CZ265" s="4">
        <v>0</v>
      </c>
      <c r="DA265" s="136">
        <f t="shared" si="2971"/>
        <v>0</v>
      </c>
      <c r="DB265" s="4">
        <f t="shared" si="2972"/>
        <v>0</v>
      </c>
      <c r="DC265" s="4">
        <f t="shared" si="2973"/>
        <v>0</v>
      </c>
      <c r="DD265" s="136">
        <f t="shared" si="2974"/>
        <v>0</v>
      </c>
      <c r="DE265" s="31">
        <v>0</v>
      </c>
      <c r="DG265" s="31">
        <v>0</v>
      </c>
      <c r="DH265" s="48">
        <f t="shared" si="2999"/>
        <v>0</v>
      </c>
      <c r="DI265" s="62">
        <v>46778.773999999998</v>
      </c>
      <c r="DJ265" s="62">
        <v>53618.156000000003</v>
      </c>
      <c r="DK265" s="48">
        <f t="shared" si="3000"/>
        <v>2</v>
      </c>
      <c r="DL265" s="62">
        <v>68760</v>
      </c>
      <c r="DM265" s="62">
        <v>78372.991479839315</v>
      </c>
      <c r="DN265" s="62">
        <v>40448.892999999996</v>
      </c>
      <c r="DO265" s="62">
        <v>46683.377999999997</v>
      </c>
      <c r="DP265" s="48">
        <f t="shared" si="3001"/>
        <v>2</v>
      </c>
      <c r="DQ265" s="62">
        <v>75940</v>
      </c>
      <c r="DR265" s="62">
        <v>87620.487694927157</v>
      </c>
      <c r="DS265" s="62">
        <v>46399.258000000002</v>
      </c>
      <c r="DT265" s="62">
        <v>53545.703000000001</v>
      </c>
      <c r="DU265" s="48">
        <f t="shared" si="3002"/>
        <v>2</v>
      </c>
      <c r="DV265" s="62">
        <v>170497</v>
      </c>
      <c r="DW265" s="62">
        <v>196721.49447619161</v>
      </c>
      <c r="DX265" s="62">
        <f t="shared" si="3003"/>
        <v>0</v>
      </c>
      <c r="DY265" s="62">
        <f t="shared" si="3004"/>
        <v>0</v>
      </c>
      <c r="DZ265" s="48">
        <f t="shared" si="3005"/>
        <v>0</v>
      </c>
      <c r="EA265" s="62">
        <f t="shared" si="3006"/>
        <v>0</v>
      </c>
      <c r="EB265" s="62">
        <f t="shared" si="3007"/>
        <v>0</v>
      </c>
      <c r="EC265" s="48">
        <f t="shared" si="3008"/>
        <v>0</v>
      </c>
      <c r="ED265" s="62">
        <f t="shared" si="3009"/>
        <v>0</v>
      </c>
      <c r="EE265" s="62">
        <f t="shared" si="3010"/>
        <v>0</v>
      </c>
      <c r="EF265" s="48">
        <f t="shared" si="3011"/>
        <v>0</v>
      </c>
      <c r="EG265" s="62">
        <f t="shared" si="3012"/>
        <v>0</v>
      </c>
      <c r="EH265" s="62">
        <f t="shared" si="3013"/>
        <v>0</v>
      </c>
      <c r="EI265" s="48">
        <f t="shared" si="3014"/>
        <v>0</v>
      </c>
      <c r="EJ265" s="62">
        <f t="shared" si="3015"/>
        <v>0</v>
      </c>
      <c r="EK265" s="62">
        <f t="shared" si="3016"/>
        <v>0</v>
      </c>
      <c r="EL265" s="48">
        <f t="shared" si="3017"/>
        <v>0</v>
      </c>
      <c r="EM265" s="62">
        <f t="shared" si="3018"/>
        <v>0</v>
      </c>
      <c r="EN265" s="62">
        <f t="shared" si="3019"/>
        <v>0</v>
      </c>
      <c r="EO265" s="48">
        <f t="shared" si="3020"/>
        <v>0</v>
      </c>
      <c r="EP265" s="62">
        <f t="shared" si="2968"/>
        <v>177886.36000000002</v>
      </c>
      <c r="EQ265" s="62">
        <f t="shared" si="2968"/>
        <v>184924.7</v>
      </c>
      <c r="ER265" s="62">
        <f t="shared" si="2968"/>
        <v>199386.19</v>
      </c>
      <c r="ES265" s="62">
        <f t="shared" si="2969"/>
        <v>212752.94</v>
      </c>
      <c r="ET265" s="62">
        <f t="shared" si="2969"/>
        <v>133201.41</v>
      </c>
      <c r="EU265" s="62">
        <f t="shared" si="2969"/>
        <v>99143.82</v>
      </c>
      <c r="EV265" s="31" t="s">
        <v>192</v>
      </c>
      <c r="EW265" s="103">
        <v>0</v>
      </c>
      <c r="EX265" s="31">
        <v>40000</v>
      </c>
      <c r="EY265" s="31">
        <v>1</v>
      </c>
      <c r="FA265" s="31"/>
      <c r="FB265" s="119"/>
      <c r="FC265" s="119"/>
      <c r="FE265" s="137">
        <v>1.1499999999999999</v>
      </c>
      <c r="FF265" s="137">
        <v>1.26</v>
      </c>
      <c r="FG265" s="137">
        <v>1.29</v>
      </c>
      <c r="FH265" s="106">
        <v>1.27</v>
      </c>
      <c r="FI265" s="107" t="b">
        <f t="shared" si="3021"/>
        <v>1</v>
      </c>
      <c r="FJ265" s="34"/>
      <c r="FK265" s="104" t="s">
        <v>187</v>
      </c>
      <c r="FL265" s="104" t="s">
        <v>187</v>
      </c>
      <c r="FM265" s="104" t="s">
        <v>187</v>
      </c>
      <c r="FN265" s="104" t="s">
        <v>187</v>
      </c>
      <c r="FO265" s="104">
        <v>0</v>
      </c>
      <c r="FP265" s="104"/>
      <c r="FQ265" s="104">
        <v>0</v>
      </c>
      <c r="FR265" s="120" t="b">
        <f t="shared" si="3022"/>
        <v>1</v>
      </c>
      <c r="FS265" s="120" t="b">
        <f t="shared" si="3023"/>
        <v>1</v>
      </c>
      <c r="FT265" s="120" t="b">
        <f t="shared" si="3024"/>
        <v>1</v>
      </c>
      <c r="FU265" s="120" t="b">
        <f t="shared" si="3025"/>
        <v>1</v>
      </c>
      <c r="FV265" s="120" t="b">
        <f t="shared" si="3026"/>
        <v>1</v>
      </c>
      <c r="FW265" s="120"/>
      <c r="FX265" s="120" t="b">
        <f t="shared" si="3027"/>
        <v>1</v>
      </c>
      <c r="FY265" s="104" t="s">
        <v>368</v>
      </c>
      <c r="FZ265" s="104" t="b">
        <f t="shared" si="3028"/>
        <v>1</v>
      </c>
      <c r="GA265" s="120">
        <v>0</v>
      </c>
      <c r="GB265" s="120" t="s">
        <v>193</v>
      </c>
      <c r="GC265" s="8"/>
      <c r="GD265" s="104" t="s">
        <v>368</v>
      </c>
      <c r="GE265" s="104">
        <v>0</v>
      </c>
      <c r="GF265" s="104" t="e">
        <v>#N/A</v>
      </c>
      <c r="GG265" s="104">
        <v>0</v>
      </c>
      <c r="GH265" s="120" t="b">
        <f t="shared" si="3029"/>
        <v>1</v>
      </c>
      <c r="GI265" s="8" t="b">
        <f t="shared" si="3030"/>
        <v>0</v>
      </c>
      <c r="GJ265" s="31" t="s">
        <v>203</v>
      </c>
    </row>
    <row r="266" spans="1:192" hidden="1" x14ac:dyDescent="0.25">
      <c r="A266" s="138">
        <v>105914</v>
      </c>
      <c r="B266" s="138">
        <v>533762</v>
      </c>
      <c r="C266" s="128" t="s">
        <v>368</v>
      </c>
      <c r="D266" s="130"/>
      <c r="E266" s="138" t="s">
        <v>685</v>
      </c>
      <c r="F266" s="124" t="s">
        <v>207</v>
      </c>
      <c r="G266" s="128"/>
      <c r="H266" s="138" t="s">
        <v>227</v>
      </c>
      <c r="I266" s="130" t="s">
        <v>319</v>
      </c>
      <c r="J266" s="138" t="s">
        <v>259</v>
      </c>
      <c r="K266" s="138"/>
      <c r="L266" s="130">
        <v>0</v>
      </c>
      <c r="M266" s="138"/>
      <c r="N266" s="125">
        <v>0</v>
      </c>
      <c r="O266" s="125">
        <v>0</v>
      </c>
      <c r="P266" s="125" t="str">
        <f t="shared" si="2975"/>
        <v>нет минмакс</v>
      </c>
      <c r="Q266" s="95">
        <v>8572</v>
      </c>
      <c r="R266" s="95">
        <f t="shared" si="2976"/>
        <v>24515.919999999998</v>
      </c>
      <c r="S266" s="114">
        <v>18080</v>
      </c>
      <c r="T266" s="114">
        <v>55505.599999999999</v>
      </c>
      <c r="U266" s="131">
        <f t="shared" si="2977"/>
        <v>1</v>
      </c>
      <c r="V266" s="115">
        <f t="shared" si="2978"/>
        <v>69082</v>
      </c>
      <c r="W266" s="115">
        <f t="shared" si="2979"/>
        <v>197574.52</v>
      </c>
      <c r="X266" s="115">
        <f t="shared" si="2980"/>
        <v>4</v>
      </c>
      <c r="Y266" s="132"/>
      <c r="Z266" s="95">
        <v>69082</v>
      </c>
      <c r="AA266" s="115">
        <v>0</v>
      </c>
      <c r="AB266" s="115">
        <v>0</v>
      </c>
      <c r="AC266" s="95">
        <v>0</v>
      </c>
      <c r="AD266" s="95">
        <v>0</v>
      </c>
      <c r="AE266" s="95">
        <f t="shared" si="2981"/>
        <v>0</v>
      </c>
      <c r="AF266" s="95">
        <f t="shared" si="2982"/>
        <v>0</v>
      </c>
      <c r="AG266" s="114">
        <v>0</v>
      </c>
      <c r="AH266" s="95">
        <f t="shared" si="2983"/>
        <v>69082</v>
      </c>
      <c r="AI266" s="114">
        <f t="shared" si="2984"/>
        <v>197574.52</v>
      </c>
      <c r="AJ266" s="114">
        <f t="shared" si="2985"/>
        <v>19171</v>
      </c>
      <c r="AK266" s="114">
        <f t="shared" si="3031"/>
        <v>77672</v>
      </c>
      <c r="AL266" s="114">
        <f t="shared" si="2986"/>
        <v>104477</v>
      </c>
      <c r="AM266" s="114">
        <f t="shared" si="2987"/>
        <v>148641</v>
      </c>
      <c r="AN266" s="133">
        <f t="shared" si="2988"/>
        <v>21.894362928128846</v>
      </c>
      <c r="AO266" s="133" t="str">
        <f t="shared" si="2989"/>
        <v>&lt; 30 дней</v>
      </c>
      <c r="AP266" s="139" t="s">
        <v>185</v>
      </c>
      <c r="AQ266" s="134" t="s">
        <v>186</v>
      </c>
      <c r="AR266" s="138" t="s">
        <v>185</v>
      </c>
      <c r="AS266" s="134" t="s">
        <v>186</v>
      </c>
      <c r="AT266" s="115" t="s">
        <v>185</v>
      </c>
      <c r="AU266" s="138"/>
      <c r="AV266" s="97" t="str">
        <f t="shared" si="2990"/>
        <v>0-03</v>
      </c>
      <c r="AW266" s="126">
        <f t="shared" si="2991"/>
        <v>0</v>
      </c>
      <c r="AX266" s="138"/>
      <c r="AY266" s="115">
        <f t="shared" si="2992"/>
        <v>0</v>
      </c>
      <c r="AZ266" s="130" t="s">
        <v>439</v>
      </c>
      <c r="BA266" s="129" t="s">
        <v>187</v>
      </c>
      <c r="BB266" s="129" t="s">
        <v>187</v>
      </c>
      <c r="BC266" s="140" t="s">
        <v>187</v>
      </c>
      <c r="BD266" s="139" t="s">
        <v>187</v>
      </c>
      <c r="BE266" s="29">
        <v>0</v>
      </c>
      <c r="BF266" s="32">
        <f t="shared" si="2993"/>
        <v>0</v>
      </c>
      <c r="BG266" s="32">
        <v>0</v>
      </c>
      <c r="BH266" s="32">
        <f t="shared" si="2994"/>
        <v>0</v>
      </c>
      <c r="BI266" s="99">
        <v>0</v>
      </c>
      <c r="BJ266" s="130" t="s">
        <v>187</v>
      </c>
      <c r="BK266" s="95">
        <v>32257</v>
      </c>
      <c r="BL266" s="95">
        <v>10320</v>
      </c>
      <c r="BM266" s="95">
        <v>28383</v>
      </c>
      <c r="BN266" s="95">
        <v>15338</v>
      </c>
      <c r="BO266" s="95">
        <v>37011</v>
      </c>
      <c r="BP266" s="95">
        <v>25332</v>
      </c>
      <c r="BQ266" s="133">
        <f t="shared" si="2995"/>
        <v>24773.5</v>
      </c>
      <c r="BR266" s="95">
        <f t="shared" si="2996"/>
        <v>36825</v>
      </c>
      <c r="BS266" s="133">
        <f t="shared" si="3032"/>
        <v>26505</v>
      </c>
      <c r="BT266" s="133">
        <f t="shared" si="3032"/>
        <v>-1878</v>
      </c>
      <c r="BU266" s="133">
        <f t="shared" si="3032"/>
        <v>-17216</v>
      </c>
      <c r="BV266" s="133">
        <f t="shared" si="3032"/>
        <v>-54227</v>
      </c>
      <c r="BW266" s="133">
        <f t="shared" si="3032"/>
        <v>-79559</v>
      </c>
      <c r="BX266" s="133">
        <f t="shared" si="3033"/>
        <v>-104332.5</v>
      </c>
      <c r="BY266" s="133">
        <f t="shared" si="3033"/>
        <v>-129106</v>
      </c>
      <c r="BZ266" s="133">
        <f t="shared" si="3033"/>
        <v>-153879.5</v>
      </c>
      <c r="CA266" s="133">
        <f t="shared" si="3033"/>
        <v>-178653</v>
      </c>
      <c r="CB266" s="133">
        <f t="shared" si="3033"/>
        <v>-203426.5</v>
      </c>
      <c r="CC266" s="133">
        <f t="shared" si="3033"/>
        <v>-228200</v>
      </c>
      <c r="CD266" s="133">
        <f t="shared" si="3033"/>
        <v>-252973.5</v>
      </c>
      <c r="CE266" s="133">
        <f t="shared" si="3033"/>
        <v>-277747</v>
      </c>
      <c r="CF266" s="133">
        <f t="shared" si="3033"/>
        <v>-302520.5</v>
      </c>
      <c r="CG266" s="133">
        <f t="shared" si="3033"/>
        <v>-327294</v>
      </c>
      <c r="CH266" s="133">
        <f t="shared" si="3033"/>
        <v>-352067.5</v>
      </c>
      <c r="CI266" s="133">
        <f t="shared" si="3033"/>
        <v>-376841</v>
      </c>
      <c r="CJ266" s="133">
        <f t="shared" si="3033"/>
        <v>-401614.5</v>
      </c>
      <c r="CK266" s="133">
        <f t="shared" si="3033"/>
        <v>-426388</v>
      </c>
      <c r="CL266" s="133">
        <f t="shared" si="3033"/>
        <v>-451161.5</v>
      </c>
      <c r="CM266" s="133">
        <f t="shared" si="3033"/>
        <v>-475935</v>
      </c>
      <c r="CN266" s="133">
        <f t="shared" si="3033"/>
        <v>-500708.5</v>
      </c>
      <c r="CO266" s="133">
        <f t="shared" si="3033"/>
        <v>-525482</v>
      </c>
      <c r="CP266" s="100">
        <v>3304</v>
      </c>
      <c r="CQ266" s="100">
        <v>12196</v>
      </c>
      <c r="CR266" s="100">
        <v>11305</v>
      </c>
      <c r="CS266" s="100">
        <v>44232</v>
      </c>
      <c r="CT266" s="100">
        <v>14269</v>
      </c>
      <c r="CU266" s="100">
        <v>19171</v>
      </c>
      <c r="CV266" s="121">
        <f t="shared" si="2998"/>
        <v>17412.833333333332</v>
      </c>
      <c r="CW266" t="s">
        <v>187</v>
      </c>
      <c r="CX266" t="s">
        <v>187</v>
      </c>
      <c r="CY266" s="4">
        <v>0</v>
      </c>
      <c r="CZ266" s="4">
        <v>0</v>
      </c>
      <c r="DA266" s="136">
        <f t="shared" si="2971"/>
        <v>0</v>
      </c>
      <c r="DB266" s="4">
        <f t="shared" si="2972"/>
        <v>0</v>
      </c>
      <c r="DC266" s="4">
        <f t="shared" si="2973"/>
        <v>0</v>
      </c>
      <c r="DD266" s="136">
        <f t="shared" si="2974"/>
        <v>0</v>
      </c>
      <c r="DE266" s="31">
        <v>0</v>
      </c>
      <c r="DG266" s="31">
        <v>0</v>
      </c>
      <c r="DH266" s="48">
        <f t="shared" si="2999"/>
        <v>0</v>
      </c>
      <c r="DI266" s="62">
        <v>5030.1610000000001</v>
      </c>
      <c r="DJ266" s="62">
        <v>15185.567999999999</v>
      </c>
      <c r="DK266" s="48">
        <f t="shared" si="3000"/>
        <v>1</v>
      </c>
      <c r="DL266" s="62">
        <v>12240</v>
      </c>
      <c r="DM266" s="62">
        <v>36994.030122461561</v>
      </c>
      <c r="DN266" s="62">
        <v>13163.643</v>
      </c>
      <c r="DO266" s="62">
        <v>39881.250999999997</v>
      </c>
      <c r="DP266" s="48">
        <f t="shared" si="3001"/>
        <v>1</v>
      </c>
      <c r="DQ266" s="62">
        <v>11305</v>
      </c>
      <c r="DR266" s="62">
        <v>34171.646903139044</v>
      </c>
      <c r="DS266" s="62">
        <v>31574.646000000001</v>
      </c>
      <c r="DT266" s="62">
        <v>96775.862999999998</v>
      </c>
      <c r="DU266" s="48">
        <f t="shared" si="3002"/>
        <v>2</v>
      </c>
      <c r="DV266" s="62">
        <v>45397</v>
      </c>
      <c r="DW266" s="62">
        <v>138708.44753979583</v>
      </c>
      <c r="DX266" s="62">
        <f t="shared" si="3003"/>
        <v>0</v>
      </c>
      <c r="DY266" s="62">
        <f t="shared" si="3004"/>
        <v>0</v>
      </c>
      <c r="DZ266" s="48">
        <f t="shared" si="3005"/>
        <v>0</v>
      </c>
      <c r="EA266" s="62">
        <f t="shared" si="3006"/>
        <v>0</v>
      </c>
      <c r="EB266" s="62">
        <f t="shared" si="3007"/>
        <v>0</v>
      </c>
      <c r="EC266" s="48">
        <f t="shared" si="3008"/>
        <v>0</v>
      </c>
      <c r="ED266" s="62">
        <f t="shared" si="3009"/>
        <v>0</v>
      </c>
      <c r="EE266" s="62">
        <f t="shared" si="3010"/>
        <v>0</v>
      </c>
      <c r="EF266" s="48">
        <f t="shared" si="3011"/>
        <v>0</v>
      </c>
      <c r="EG266" s="62">
        <f t="shared" si="3012"/>
        <v>0</v>
      </c>
      <c r="EH266" s="62">
        <f t="shared" si="3013"/>
        <v>0</v>
      </c>
      <c r="EI266" s="48">
        <f t="shared" si="3014"/>
        <v>0</v>
      </c>
      <c r="EJ266" s="62">
        <f t="shared" si="3015"/>
        <v>0</v>
      </c>
      <c r="EK266" s="62">
        <f t="shared" si="3016"/>
        <v>0</v>
      </c>
      <c r="EL266" s="48">
        <f t="shared" si="3017"/>
        <v>0</v>
      </c>
      <c r="EM266" s="62">
        <f t="shared" si="3018"/>
        <v>0</v>
      </c>
      <c r="EN266" s="62">
        <f t="shared" si="3019"/>
        <v>0</v>
      </c>
      <c r="EO266" s="48">
        <f t="shared" si="3020"/>
        <v>0</v>
      </c>
      <c r="EP266" s="62">
        <f t="shared" si="2968"/>
        <v>92255.01999999999</v>
      </c>
      <c r="EQ266" s="62">
        <f t="shared" si="2968"/>
        <v>29515.199999999997</v>
      </c>
      <c r="ER266" s="62">
        <f t="shared" si="2968"/>
        <v>81175.37999999999</v>
      </c>
      <c r="ES266" s="62">
        <f t="shared" si="2968"/>
        <v>43866.68</v>
      </c>
      <c r="ET266" s="62">
        <f t="shared" si="2968"/>
        <v>105851.45999999999</v>
      </c>
      <c r="EU266" s="62">
        <f t="shared" si="2968"/>
        <v>72449.52</v>
      </c>
      <c r="EV266" s="31" t="s">
        <v>192</v>
      </c>
      <c r="EW266" s="103">
        <v>0</v>
      </c>
      <c r="EX266" s="31">
        <v>20000</v>
      </c>
      <c r="EY266" s="31">
        <v>1</v>
      </c>
      <c r="FA266" s="31"/>
      <c r="FB266" s="119"/>
      <c r="FC266" s="119"/>
      <c r="FE266" s="137">
        <v>3.06</v>
      </c>
      <c r="FF266" s="137">
        <v>3.07</v>
      </c>
      <c r="FG266" s="137">
        <v>3.05</v>
      </c>
      <c r="FH266" s="106">
        <v>2.86</v>
      </c>
      <c r="FI266" s="107" t="b">
        <f t="shared" si="3021"/>
        <v>1</v>
      </c>
      <c r="FJ266" s="34"/>
      <c r="FK266" s="104" t="s">
        <v>187</v>
      </c>
      <c r="FL266" s="104" t="s">
        <v>187</v>
      </c>
      <c r="FM266" s="104" t="s">
        <v>187</v>
      </c>
      <c r="FN266" s="104" t="s">
        <v>187</v>
      </c>
      <c r="FO266" s="104">
        <v>0</v>
      </c>
      <c r="FP266" s="104"/>
      <c r="FQ266" s="104">
        <v>0</v>
      </c>
      <c r="FR266" s="120" t="b">
        <f t="shared" si="3022"/>
        <v>1</v>
      </c>
      <c r="FS266" s="120" t="b">
        <f t="shared" si="3023"/>
        <v>1</v>
      </c>
      <c r="FT266" s="120" t="b">
        <f t="shared" si="3024"/>
        <v>1</v>
      </c>
      <c r="FU266" s="120" t="b">
        <f t="shared" si="3025"/>
        <v>1</v>
      </c>
      <c r="FV266" s="120" t="b">
        <f t="shared" si="3026"/>
        <v>1</v>
      </c>
      <c r="FW266" s="120"/>
      <c r="FX266" s="120" t="b">
        <f t="shared" si="3027"/>
        <v>1</v>
      </c>
      <c r="FY266" s="104" t="s">
        <v>368</v>
      </c>
      <c r="FZ266" s="104" t="b">
        <f t="shared" si="3028"/>
        <v>1</v>
      </c>
      <c r="GA266" s="120">
        <v>0</v>
      </c>
      <c r="GB266" s="120" t="s">
        <v>207</v>
      </c>
      <c r="GC266" s="8"/>
      <c r="GD266" s="104" t="s">
        <v>368</v>
      </c>
      <c r="GE266" s="104">
        <v>0</v>
      </c>
      <c r="GF266" s="104" t="e">
        <v>#N/A</v>
      </c>
      <c r="GG266" s="104">
        <v>0</v>
      </c>
      <c r="GH266" s="120" t="b">
        <f t="shared" si="3029"/>
        <v>1</v>
      </c>
      <c r="GI266" s="8" t="b">
        <f t="shared" si="3030"/>
        <v>0</v>
      </c>
      <c r="GJ266" s="31" t="s">
        <v>203</v>
      </c>
    </row>
    <row r="267" spans="1:192" ht="30" hidden="1" x14ac:dyDescent="0.25">
      <c r="A267" s="130">
        <v>120009</v>
      </c>
      <c r="B267" s="130">
        <v>535721</v>
      </c>
      <c r="C267" s="128" t="s">
        <v>368</v>
      </c>
      <c r="D267" s="130"/>
      <c r="E267" s="130" t="s">
        <v>686</v>
      </c>
      <c r="F267" s="109" t="s">
        <v>193</v>
      </c>
      <c r="G267" s="128"/>
      <c r="H267" s="130" t="s">
        <v>188</v>
      </c>
      <c r="I267" s="130" t="s">
        <v>514</v>
      </c>
      <c r="J267" s="130" t="s">
        <v>483</v>
      </c>
      <c r="K267" s="130"/>
      <c r="L267" s="130">
        <v>0</v>
      </c>
      <c r="M267" s="130"/>
      <c r="N267" s="111">
        <v>0</v>
      </c>
      <c r="O267" s="111">
        <v>0</v>
      </c>
      <c r="P267" s="111" t="str">
        <f t="shared" si="2975"/>
        <v>нет минмакс</v>
      </c>
      <c r="Q267" s="95">
        <v>0</v>
      </c>
      <c r="R267" s="95">
        <f t="shared" si="2976"/>
        <v>0</v>
      </c>
      <c r="S267" s="131">
        <v>408</v>
      </c>
      <c r="T267" s="131">
        <v>52321.920000000006</v>
      </c>
      <c r="U267" s="131">
        <f t="shared" si="2977"/>
        <v>1.5</v>
      </c>
      <c r="V267" s="113">
        <f t="shared" si="2978"/>
        <v>0</v>
      </c>
      <c r="W267" s="113">
        <f t="shared" si="2979"/>
        <v>0</v>
      </c>
      <c r="X267" s="113">
        <f t="shared" si="2980"/>
        <v>0</v>
      </c>
      <c r="Y267" s="132"/>
      <c r="Z267" s="95">
        <v>0</v>
      </c>
      <c r="AA267" s="95">
        <v>0</v>
      </c>
      <c r="AB267" s="95">
        <v>0</v>
      </c>
      <c r="AC267" s="95">
        <v>0</v>
      </c>
      <c r="AD267" s="95">
        <v>0</v>
      </c>
      <c r="AE267" s="95">
        <f t="shared" si="2981"/>
        <v>0</v>
      </c>
      <c r="AF267" s="95">
        <f t="shared" si="2982"/>
        <v>0</v>
      </c>
      <c r="AG267" s="114">
        <v>0</v>
      </c>
      <c r="AH267" s="95">
        <f t="shared" si="2983"/>
        <v>0</v>
      </c>
      <c r="AI267" s="114">
        <f t="shared" si="2984"/>
        <v>0</v>
      </c>
      <c r="AJ267" s="133">
        <f t="shared" si="2985"/>
        <v>0</v>
      </c>
      <c r="AK267" s="133">
        <f t="shared" si="3031"/>
        <v>0</v>
      </c>
      <c r="AL267" s="133">
        <f t="shared" si="2986"/>
        <v>1048</v>
      </c>
      <c r="AM267" s="133">
        <f t="shared" si="2987"/>
        <v>294.03000000000003</v>
      </c>
      <c r="AN267" s="133">
        <f t="shared" si="2988"/>
        <v>249.77043158861338</v>
      </c>
      <c r="AO267" s="133" t="str">
        <f t="shared" si="2989"/>
        <v>&gt; 120 дней</v>
      </c>
      <c r="AP267" s="29" t="s">
        <v>185</v>
      </c>
      <c r="AQ267" s="134" t="s">
        <v>219</v>
      </c>
      <c r="AR267" s="29" t="s">
        <v>185</v>
      </c>
      <c r="AS267" s="134" t="s">
        <v>191</v>
      </c>
      <c r="AT267" s="25" t="s">
        <v>185</v>
      </c>
      <c r="AU267" s="14"/>
      <c r="AV267" s="97" t="str">
        <f t="shared" si="2990"/>
        <v>нет остатка</v>
      </c>
      <c r="AW267" s="117">
        <f t="shared" si="2991"/>
        <v>0</v>
      </c>
      <c r="AX267" s="14"/>
      <c r="AY267" s="25">
        <f t="shared" si="2992"/>
        <v>0</v>
      </c>
      <c r="AZ267" s="130" t="s">
        <v>439</v>
      </c>
      <c r="BA267" s="26" t="s">
        <v>201</v>
      </c>
      <c r="BB267" s="26" t="s">
        <v>687</v>
      </c>
      <c r="BC267" s="27"/>
      <c r="BD267" s="28"/>
      <c r="BE267" s="29">
        <v>0</v>
      </c>
      <c r="BF267" s="32">
        <f t="shared" si="2993"/>
        <v>0</v>
      </c>
      <c r="BG267" s="32">
        <v>0</v>
      </c>
      <c r="BH267" s="32">
        <f t="shared" si="2994"/>
        <v>0</v>
      </c>
      <c r="BI267" s="135">
        <v>0</v>
      </c>
      <c r="BJ267" s="130">
        <v>0</v>
      </c>
      <c r="BK267" s="95">
        <v>63.2</v>
      </c>
      <c r="BL267" s="95">
        <v>54.93</v>
      </c>
      <c r="BM267" s="95">
        <v>51.36</v>
      </c>
      <c r="BN267" s="95">
        <v>79.92</v>
      </c>
      <c r="BO267" s="95">
        <v>19.190000000000001</v>
      </c>
      <c r="BP267" s="95">
        <v>25.43</v>
      </c>
      <c r="BQ267" s="133">
        <f t="shared" si="2995"/>
        <v>49.005000000000003</v>
      </c>
      <c r="BR267" s="95">
        <f t="shared" si="2996"/>
        <v>-63.2</v>
      </c>
      <c r="BS267" s="133">
        <f t="shared" si="3032"/>
        <v>-118.13</v>
      </c>
      <c r="BT267" s="133">
        <f t="shared" si="3032"/>
        <v>-169.49</v>
      </c>
      <c r="BU267" s="133">
        <f t="shared" si="3032"/>
        <v>-249.41000000000003</v>
      </c>
      <c r="BV267" s="133">
        <f t="shared" si="3032"/>
        <v>-268.60000000000002</v>
      </c>
      <c r="BW267" s="133">
        <f t="shared" si="3032"/>
        <v>-294.03000000000003</v>
      </c>
      <c r="BX267" s="133">
        <f t="shared" ref="BX267:CO267" si="3034">BW267-$BQ267</f>
        <v>-343.03500000000003</v>
      </c>
      <c r="BY267" s="133">
        <f t="shared" si="3034"/>
        <v>-392.04</v>
      </c>
      <c r="BZ267" s="133">
        <f t="shared" si="3034"/>
        <v>-441.04500000000002</v>
      </c>
      <c r="CA267" s="133">
        <f t="shared" si="3034"/>
        <v>-490.05</v>
      </c>
      <c r="CB267" s="133">
        <f t="shared" si="3034"/>
        <v>-539.05500000000006</v>
      </c>
      <c r="CC267" s="133">
        <f t="shared" si="3034"/>
        <v>-588.06000000000006</v>
      </c>
      <c r="CD267" s="133">
        <f t="shared" si="3034"/>
        <v>-637.06500000000005</v>
      </c>
      <c r="CE267" s="133">
        <f t="shared" si="3034"/>
        <v>-686.07</v>
      </c>
      <c r="CF267" s="133">
        <f t="shared" si="3034"/>
        <v>-735.07500000000005</v>
      </c>
      <c r="CG267" s="133">
        <f t="shared" si="3034"/>
        <v>-784.08</v>
      </c>
      <c r="CH267" s="133">
        <f t="shared" si="3034"/>
        <v>-833.08500000000004</v>
      </c>
      <c r="CI267" s="133">
        <f t="shared" si="3034"/>
        <v>-882.09</v>
      </c>
      <c r="CJ267" s="133">
        <f t="shared" si="3034"/>
        <v>-931.09500000000003</v>
      </c>
      <c r="CK267" s="133">
        <f t="shared" si="3034"/>
        <v>-980.1</v>
      </c>
      <c r="CL267" s="133">
        <f t="shared" si="3034"/>
        <v>-1029.105</v>
      </c>
      <c r="CM267" s="133">
        <f t="shared" si="3034"/>
        <v>-1078.1100000000001</v>
      </c>
      <c r="CN267" s="133">
        <f t="shared" si="3034"/>
        <v>-1127.1150000000002</v>
      </c>
      <c r="CO267" s="133">
        <f t="shared" si="3034"/>
        <v>-1176.1200000000003</v>
      </c>
      <c r="CP267" s="100">
        <v>782</v>
      </c>
      <c r="CQ267" s="100">
        <v>21</v>
      </c>
      <c r="CR267" s="100">
        <v>245</v>
      </c>
      <c r="CS267" s="100">
        <v>0</v>
      </c>
      <c r="CT267" s="100">
        <v>0</v>
      </c>
      <c r="CU267" s="100">
        <v>0</v>
      </c>
      <c r="CV267" s="121">
        <f t="shared" si="2998"/>
        <v>349.33333333333331</v>
      </c>
      <c r="CW267">
        <v>0</v>
      </c>
      <c r="CX267">
        <v>0</v>
      </c>
      <c r="CY267" s="4">
        <v>0</v>
      </c>
      <c r="CZ267" s="4">
        <v>0</v>
      </c>
      <c r="DA267" s="136">
        <f t="shared" si="2971"/>
        <v>0</v>
      </c>
      <c r="DB267" s="4">
        <f t="shared" si="2972"/>
        <v>0</v>
      </c>
      <c r="DC267" s="4">
        <f t="shared" si="2973"/>
        <v>0</v>
      </c>
      <c r="DD267" s="136">
        <f t="shared" si="2974"/>
        <v>0</v>
      </c>
      <c r="DE267" s="31">
        <v>0</v>
      </c>
      <c r="DF267" s="31">
        <v>25</v>
      </c>
      <c r="DG267" s="31">
        <v>0</v>
      </c>
      <c r="DH267" s="48">
        <f t="shared" si="2999"/>
        <v>0</v>
      </c>
      <c r="DI267" s="62">
        <v>1053.4839999999999</v>
      </c>
      <c r="DJ267" s="62">
        <v>135123.171</v>
      </c>
      <c r="DK267" s="48">
        <f t="shared" si="3000"/>
        <v>3</v>
      </c>
      <c r="DL267" s="62">
        <v>21</v>
      </c>
      <c r="DM267" s="62">
        <v>2696.1631578947367</v>
      </c>
      <c r="DN267" s="62">
        <v>851.75</v>
      </c>
      <c r="DO267" s="62">
        <v>109235.32699999999</v>
      </c>
      <c r="DP267" s="48">
        <f t="shared" si="3001"/>
        <v>1.5</v>
      </c>
      <c r="DQ267" s="62">
        <v>245</v>
      </c>
      <c r="DR267" s="62">
        <v>31455.24</v>
      </c>
      <c r="DS267" s="62">
        <v>575.74199999999996</v>
      </c>
      <c r="DT267" s="62">
        <v>73833.430999999997</v>
      </c>
      <c r="DU267" s="48">
        <f t="shared" si="3002"/>
        <v>1.5</v>
      </c>
      <c r="DV267" s="62">
        <v>400</v>
      </c>
      <c r="DW267" s="62">
        <v>51296.198019801988</v>
      </c>
      <c r="DX267" s="62">
        <f t="shared" si="3003"/>
        <v>52.666666666666664</v>
      </c>
      <c r="DY267" s="62">
        <f t="shared" si="3004"/>
        <v>6753.9733333333334</v>
      </c>
      <c r="DZ267" s="48">
        <f t="shared" si="3005"/>
        <v>1.5</v>
      </c>
      <c r="EA267" s="62">
        <f t="shared" si="3006"/>
        <v>45.774999999999999</v>
      </c>
      <c r="EB267" s="62">
        <f t="shared" si="3007"/>
        <v>5870.1860000000006</v>
      </c>
      <c r="EC267" s="48">
        <f t="shared" si="3008"/>
        <v>1.5</v>
      </c>
      <c r="ED267" s="62">
        <f t="shared" si="3009"/>
        <v>42.8</v>
      </c>
      <c r="EE267" s="62">
        <f t="shared" si="3010"/>
        <v>5488.6719999999996</v>
      </c>
      <c r="EF267" s="48">
        <f t="shared" si="3011"/>
        <v>1.5</v>
      </c>
      <c r="EG267" s="62">
        <f t="shared" si="3012"/>
        <v>66.599999999999994</v>
      </c>
      <c r="EH267" s="62">
        <f t="shared" si="3013"/>
        <v>8540.7839999999997</v>
      </c>
      <c r="EI267" s="48">
        <f t="shared" si="3014"/>
        <v>1.5</v>
      </c>
      <c r="EJ267" s="62">
        <f t="shared" si="3015"/>
        <v>15.991666666666669</v>
      </c>
      <c r="EK267" s="62">
        <f t="shared" si="3016"/>
        <v>2050.7713333333336</v>
      </c>
      <c r="EL267" s="48">
        <f t="shared" si="3017"/>
        <v>1.5</v>
      </c>
      <c r="EM267" s="62">
        <f t="shared" si="3018"/>
        <v>21.191666666666666</v>
      </c>
      <c r="EN267" s="62">
        <f t="shared" si="3019"/>
        <v>2717.6193333333335</v>
      </c>
      <c r="EO267" s="48">
        <f t="shared" si="3020"/>
        <v>1.5</v>
      </c>
      <c r="EP267" s="62">
        <f t="shared" ref="EP267:EU270" si="3035">BK267*$FH267</f>
        <v>8104.7680000000009</v>
      </c>
      <c r="EQ267" s="62">
        <f t="shared" si="3035"/>
        <v>7044.2232000000004</v>
      </c>
      <c r="ER267" s="62">
        <f t="shared" si="3035"/>
        <v>6586.4064000000008</v>
      </c>
      <c r="ES267" s="62">
        <f t="shared" si="3035"/>
        <v>10248.9408</v>
      </c>
      <c r="ET267" s="62">
        <f t="shared" si="3035"/>
        <v>2460.9256000000005</v>
      </c>
      <c r="EU267" s="62">
        <f t="shared" si="3035"/>
        <v>3261.1432</v>
      </c>
      <c r="EV267" s="31" t="s">
        <v>192</v>
      </c>
      <c r="EW267" s="103">
        <v>0</v>
      </c>
      <c r="EX267" s="31">
        <f>EZ267</f>
        <v>960</v>
      </c>
      <c r="EY267" s="31">
        <f>FA267</f>
        <v>1.5</v>
      </c>
      <c r="EZ267" s="31">
        <v>960</v>
      </c>
      <c r="FA267" s="31">
        <v>1.5</v>
      </c>
      <c r="FB267" s="119"/>
      <c r="FC267" s="119"/>
      <c r="FE267" s="137">
        <v>128.26</v>
      </c>
      <c r="FF267" s="137">
        <v>128.24</v>
      </c>
      <c r="FG267" s="137">
        <v>128.24</v>
      </c>
      <c r="FH267" s="106">
        <v>128.24</v>
      </c>
      <c r="FI267" s="107" t="b">
        <f t="shared" si="3021"/>
        <v>1</v>
      </c>
      <c r="FJ267" s="34"/>
      <c r="FK267" s="104" t="s">
        <v>201</v>
      </c>
      <c r="FL267" s="104" t="s">
        <v>687</v>
      </c>
      <c r="FM267" s="104">
        <v>0</v>
      </c>
      <c r="FN267" s="104">
        <v>0</v>
      </c>
      <c r="FO267" s="104">
        <v>0</v>
      </c>
      <c r="FP267" s="104"/>
      <c r="FQ267" s="104">
        <v>0</v>
      </c>
      <c r="FR267" s="103" t="b">
        <f t="shared" si="3022"/>
        <v>1</v>
      </c>
      <c r="FS267" s="103" t="b">
        <f t="shared" si="3023"/>
        <v>1</v>
      </c>
      <c r="FT267" s="103" t="b">
        <f t="shared" si="3024"/>
        <v>0</v>
      </c>
      <c r="FU267" s="103" t="b">
        <f t="shared" si="3025"/>
        <v>0</v>
      </c>
      <c r="FV267" s="103" t="b">
        <f t="shared" si="3026"/>
        <v>1</v>
      </c>
      <c r="FW267" s="103"/>
      <c r="FX267" s="120" t="b">
        <f t="shared" si="3027"/>
        <v>1</v>
      </c>
      <c r="FY267" s="104" t="s">
        <v>368</v>
      </c>
      <c r="FZ267" s="104" t="b">
        <f t="shared" si="3028"/>
        <v>1</v>
      </c>
      <c r="GA267" s="104">
        <v>0</v>
      </c>
      <c r="GB267" s="104" t="s">
        <v>193</v>
      </c>
      <c r="GD267" s="104" t="s">
        <v>368</v>
      </c>
      <c r="GE267" s="104">
        <v>0</v>
      </c>
      <c r="GF267" s="104" t="e">
        <v>#N/A</v>
      </c>
      <c r="GG267" s="104">
        <v>0</v>
      </c>
      <c r="GH267" s="104" t="b">
        <f t="shared" si="3029"/>
        <v>1</v>
      </c>
      <c r="GI267" s="8" t="b">
        <f t="shared" si="3030"/>
        <v>0</v>
      </c>
      <c r="GJ267" s="31" t="s">
        <v>203</v>
      </c>
    </row>
    <row r="268" spans="1:192" hidden="1" x14ac:dyDescent="0.25">
      <c r="A268" s="138">
        <v>89301</v>
      </c>
      <c r="B268" s="138">
        <v>51324</v>
      </c>
      <c r="C268" s="128" t="s">
        <v>368</v>
      </c>
      <c r="D268" s="130"/>
      <c r="E268" s="138" t="s">
        <v>688</v>
      </c>
      <c r="F268" s="124" t="s">
        <v>193</v>
      </c>
      <c r="G268" s="128"/>
      <c r="H268" s="138" t="s">
        <v>227</v>
      </c>
      <c r="I268" s="130" t="s">
        <v>319</v>
      </c>
      <c r="J268" s="138" t="s">
        <v>259</v>
      </c>
      <c r="K268" s="138"/>
      <c r="L268" s="130">
        <v>0</v>
      </c>
      <c r="M268" s="138"/>
      <c r="N268" s="125">
        <v>0</v>
      </c>
      <c r="O268" s="125">
        <v>0</v>
      </c>
      <c r="P268" s="125" t="str">
        <f t="shared" ref="P268:P272" si="3036">IF(AND(N268=0,O268=0),"нет минмакс",IF((S268-N268)&lt;0,"меньше мин",IF((S268-O268)&gt;0,"больше макс","в диапазоне")))</f>
        <v>нет минмакс</v>
      </c>
      <c r="Q268" s="95">
        <v>3822</v>
      </c>
      <c r="R268" s="95">
        <f t="shared" ref="R268:R272" si="3037">Q268*FH268</f>
        <v>14026.74</v>
      </c>
      <c r="S268" s="114">
        <v>14000</v>
      </c>
      <c r="T268" s="114">
        <v>51380</v>
      </c>
      <c r="U268" s="131">
        <f t="shared" ref="U268:U272" si="3038">IFERROR(ROUNDUP(S268/$EX268,0)*$EY268,0)</f>
        <v>2</v>
      </c>
      <c r="V268" s="115">
        <f t="shared" ref="V268:V272" si="3039">SUM(Z268:AD268)</f>
        <v>0</v>
      </c>
      <c r="W268" s="115">
        <f t="shared" ref="W268:W272" si="3040">V268*FH268</f>
        <v>0</v>
      </c>
      <c r="X268" s="115">
        <f t="shared" ref="X268:X272" si="3041">IFERROR(ROUNDUP(V268/$EX268,0)*$EY268,0)</f>
        <v>0</v>
      </c>
      <c r="Y268" s="132"/>
      <c r="Z268" s="95">
        <v>0</v>
      </c>
      <c r="AA268" s="115">
        <v>0</v>
      </c>
      <c r="AB268" s="115">
        <v>0</v>
      </c>
      <c r="AC268" s="95">
        <v>0</v>
      </c>
      <c r="AD268" s="95">
        <v>0</v>
      </c>
      <c r="AE268" s="95">
        <f t="shared" ref="AE268:AE272" si="3042">AA268*FH268</f>
        <v>0</v>
      </c>
      <c r="AF268" s="95">
        <f t="shared" ref="AF268:AF272" si="3043">AB268*FH268</f>
        <v>0</v>
      </c>
      <c r="AG268" s="114">
        <v>0</v>
      </c>
      <c r="AH268" s="95">
        <f t="shared" ref="AH268:AH272" si="3044">V268-AG268</f>
        <v>0</v>
      </c>
      <c r="AI268" s="114">
        <f t="shared" ref="AI268:AI272" si="3045">IF(AH268&gt;0,AH268*FH268,0)</f>
        <v>0</v>
      </c>
      <c r="AJ268" s="114">
        <f t="shared" ref="AJ268:AJ272" si="3046">CU268</f>
        <v>2508</v>
      </c>
      <c r="AK268" s="114">
        <f t="shared" si="3031"/>
        <v>10178</v>
      </c>
      <c r="AL268" s="114">
        <f t="shared" ref="AL268:AL272" si="3047">SUM(CP268:CU268)</f>
        <v>20178</v>
      </c>
      <c r="AM268" s="114">
        <f t="shared" ref="AM268:AM272" si="3048">SUM(BK268:BP268)</f>
        <v>28379</v>
      </c>
      <c r="AN268" s="133">
        <f t="shared" ref="AN268:AN272" si="3049">IFERROR(S268/BQ268*30,"нет оборота")</f>
        <v>88.798054899749829</v>
      </c>
      <c r="AO268" s="133" t="str">
        <f t="shared" ref="AO268:AO272" si="3050">IF(S268=0,"нет остатка",IF(AN268="нет оборота","нет плана",IF(AN268&lt;30,"&lt; 30 дней",IF(AND(AN268&gt;=30,AN268&lt;60),"&gt; 30 дней (до 60)",IF(AND(AN268&gt;=60,AN268&lt;70),"&gt; 60 дней (до 70)",IF(AND(AN268&gt;=70,AN268&lt;80),"&gt; 70 дней (до 80)",IF(AND(AN268&gt;=80,AN268&lt;90),"&gt; 80 дней (до 90)",IF(AND(AN268&gt;=90,AN268&lt;120),"&gt; 90 дней (до 120)",IF(AN268&gt;=120,"&gt; 120 дней")))))))))</f>
        <v>&gt; 80 дней (до 90)</v>
      </c>
      <c r="AP268" s="139" t="s">
        <v>185</v>
      </c>
      <c r="AQ268" s="134" t="s">
        <v>197</v>
      </c>
      <c r="AR268" s="138" t="s">
        <v>185</v>
      </c>
      <c r="AS268" s="134" t="s">
        <v>198</v>
      </c>
      <c r="AT268" s="115" t="s">
        <v>185</v>
      </c>
      <c r="AU268" s="138"/>
      <c r="AV268" s="97" t="str">
        <f t="shared" ref="AV268:AV272" si="3051">IF(V268=0,"нет остатка",IF(SUM(BK268:BP268)=0,"Нет планов",IF(BR268&lt;=0,"0-01",IF(BS268&lt;=0,"0-02",IF(BT268&lt;=0,"0-03",IF(BU268&lt;=0,"0-04",IF(BV268&lt;=0,"0-05",IF(BW268&lt;=0,"0-06",IF(BX268&lt;=0,"0-07",IF(BY268&lt;=0,"0-08",IF(BZ268&lt;=0,"0-09",IF(CA268&lt;=0,"0-10",IF(CB268&lt;=0,"0-11",IF(CC268&lt;=0,"0-12",IF(CD268&lt;=0,"0-13",IF(CE268&lt;=0,"0-14",IF(CF268&lt;=0,"0-15",IF(CG268&lt;=0,"0-16",IF(CH268&lt;=0,"0-17",IF(CI268&lt;=0,"0-18",IF(CJ268&lt;=0,"0-19",IF(CK268&lt;=0,"0-20",IF(CL268&lt;=0,"0-21",IF(CM268&lt;=0,"0-22",IF(CN268&lt;=0,"0-23",IF(CO268&lt;=0,"0-24","0-25 более 24"))))))))))))))))))))))))))</f>
        <v>нет остатка</v>
      </c>
      <c r="AW268" s="126">
        <f t="shared" ref="AW268:AW272" si="3052">IF(AT268="Да",W268,0)</f>
        <v>0</v>
      </c>
      <c r="AX268" s="138"/>
      <c r="AY268" s="115">
        <f t="shared" ref="AY268:AY272" si="3053">IF(AX268&gt;6,W268,0)</f>
        <v>0</v>
      </c>
      <c r="AZ268" s="130" t="s">
        <v>439</v>
      </c>
      <c r="BA268" s="129" t="s">
        <v>187</v>
      </c>
      <c r="BB268" s="129" t="s">
        <v>187</v>
      </c>
      <c r="BC268" s="140" t="s">
        <v>187</v>
      </c>
      <c r="BD268" s="139" t="s">
        <v>187</v>
      </c>
      <c r="BE268" s="29">
        <v>0</v>
      </c>
      <c r="BF268" s="32">
        <f t="shared" ref="BF268:BF272" si="3054">BE268*FH268</f>
        <v>0</v>
      </c>
      <c r="BG268" s="32">
        <v>0</v>
      </c>
      <c r="BH268" s="32">
        <f t="shared" ref="BH268:BH272" si="3055">BG268*FH268</f>
        <v>0</v>
      </c>
      <c r="BI268" s="99">
        <v>0</v>
      </c>
      <c r="BJ268" s="130" t="s">
        <v>187</v>
      </c>
      <c r="BK268" s="95">
        <v>2430</v>
      </c>
      <c r="BL268" s="95">
        <v>4906</v>
      </c>
      <c r="BM268" s="95">
        <v>4946</v>
      </c>
      <c r="BN268" s="95">
        <v>5345</v>
      </c>
      <c r="BO268" s="95">
        <v>5465</v>
      </c>
      <c r="BP268" s="95">
        <v>5287</v>
      </c>
      <c r="BQ268" s="133">
        <f t="shared" ref="BQ268:BQ272" si="3056">IF(COUNTIF(BK268:BP268,"&gt;0")=0,0,SUM(BK268:BP268)/COUNTIF(BK268:BP268,"&gt;0"))</f>
        <v>4729.833333333333</v>
      </c>
      <c r="BR268" s="95">
        <f t="shared" ref="BR268:BR272" si="3057">IF(OR(Q268=0,SUM(BK268:BP268)=0,V268&gt;Q268),V268-BK268,Q268-BK268)</f>
        <v>1392</v>
      </c>
      <c r="BS268" s="133">
        <f t="shared" si="3032"/>
        <v>-3514</v>
      </c>
      <c r="BT268" s="133">
        <f t="shared" si="3032"/>
        <v>-8460</v>
      </c>
      <c r="BU268" s="133">
        <f t="shared" si="3032"/>
        <v>-13805</v>
      </c>
      <c r="BV268" s="133">
        <f t="shared" si="3032"/>
        <v>-19270</v>
      </c>
      <c r="BW268" s="133">
        <f t="shared" si="3032"/>
        <v>-24557</v>
      </c>
      <c r="BX268" s="133">
        <f t="shared" ref="BX268:CO270" si="3058">BW268-$BQ268</f>
        <v>-29286.833333333332</v>
      </c>
      <c r="BY268" s="133">
        <f t="shared" si="3058"/>
        <v>-34016.666666666664</v>
      </c>
      <c r="BZ268" s="133">
        <f t="shared" si="3058"/>
        <v>-38746.5</v>
      </c>
      <c r="CA268" s="133">
        <f t="shared" si="3058"/>
        <v>-43476.333333333336</v>
      </c>
      <c r="CB268" s="133">
        <f t="shared" si="3058"/>
        <v>-48206.166666666672</v>
      </c>
      <c r="CC268" s="133">
        <f t="shared" si="3058"/>
        <v>-52936.000000000007</v>
      </c>
      <c r="CD268" s="133">
        <f t="shared" si="3058"/>
        <v>-57665.833333333343</v>
      </c>
      <c r="CE268" s="133">
        <f t="shared" si="3058"/>
        <v>-62395.666666666679</v>
      </c>
      <c r="CF268" s="133">
        <f t="shared" si="3058"/>
        <v>-67125.500000000015</v>
      </c>
      <c r="CG268" s="133">
        <f t="shared" si="3058"/>
        <v>-71855.333333333343</v>
      </c>
      <c r="CH268" s="133">
        <f t="shared" si="3058"/>
        <v>-76585.166666666672</v>
      </c>
      <c r="CI268" s="133">
        <f t="shared" si="3058"/>
        <v>-81315</v>
      </c>
      <c r="CJ268" s="133">
        <f t="shared" si="3058"/>
        <v>-86044.833333333328</v>
      </c>
      <c r="CK268" s="133">
        <f t="shared" si="3058"/>
        <v>-90774.666666666657</v>
      </c>
      <c r="CL268" s="133">
        <f t="shared" si="3058"/>
        <v>-95504.499999999985</v>
      </c>
      <c r="CM268" s="133">
        <f t="shared" si="3058"/>
        <v>-100234.33333333331</v>
      </c>
      <c r="CN268" s="133">
        <f t="shared" si="3058"/>
        <v>-104964.16666666664</v>
      </c>
      <c r="CO268" s="133">
        <f t="shared" si="3058"/>
        <v>-109693.99999999997</v>
      </c>
      <c r="CP268" s="100">
        <v>10000</v>
      </c>
      <c r="CQ268" s="100">
        <v>0</v>
      </c>
      <c r="CR268" s="100">
        <v>0</v>
      </c>
      <c r="CS268" s="100">
        <v>0</v>
      </c>
      <c r="CT268" s="100">
        <v>7670</v>
      </c>
      <c r="CU268" s="100">
        <v>2508</v>
      </c>
      <c r="CV268" s="121">
        <f t="shared" ref="CV268:CV272" si="3059">IF(COUNTIF(CP268:CU268,"&gt;0")=0,0,SUM(CP268:CU268)/COUNTIF(CP268:CU268,"&gt;0"))</f>
        <v>6726</v>
      </c>
      <c r="CW268" t="s">
        <v>187</v>
      </c>
      <c r="CX268" t="s">
        <v>187</v>
      </c>
      <c r="CY268" s="4">
        <v>0</v>
      </c>
      <c r="CZ268" s="4">
        <v>0</v>
      </c>
      <c r="DA268" s="136">
        <f t="shared" ref="DA268:DA271" si="3060">IFERROR(CZ268/CY268,0)</f>
        <v>0</v>
      </c>
      <c r="DB268" s="4">
        <f t="shared" ref="DB268:DB271" si="3061">CY268*FH268</f>
        <v>0</v>
      </c>
      <c r="DC268" s="4">
        <f t="shared" ref="DC268:DC271" si="3062">CZ268*FH268</f>
        <v>0</v>
      </c>
      <c r="DD268" s="136">
        <f t="shared" ref="DD268:DD271" si="3063">IFERROR(DC268/DB268,0)</f>
        <v>0</v>
      </c>
      <c r="DE268" s="31">
        <v>0</v>
      </c>
      <c r="DG268" s="31">
        <v>0</v>
      </c>
      <c r="DH268" s="48">
        <f t="shared" ref="DH268:DH272" si="3064">IFERROR(ROUNDUP(DG268/$EX268,0)*$EY268,0)</f>
        <v>0</v>
      </c>
      <c r="DI268" s="62">
        <v>14000</v>
      </c>
      <c r="DJ268" s="62">
        <v>51443.7</v>
      </c>
      <c r="DK268" s="48">
        <f t="shared" ref="DK268:DK272" si="3065">IFERROR(ROUNDUP(DI268/$EX268,0)*$EY268,0)</f>
        <v>2</v>
      </c>
      <c r="DL268" s="62">
        <v>0</v>
      </c>
      <c r="DM268" s="62">
        <v>0</v>
      </c>
      <c r="DN268" s="62">
        <v>14000</v>
      </c>
      <c r="DO268" s="62">
        <v>51443.7</v>
      </c>
      <c r="DP268" s="48">
        <f t="shared" ref="DP268:DP272" si="3066">IFERROR(ROUNDUP(DN268/$EX268,0)*$EY268,0)</f>
        <v>2</v>
      </c>
      <c r="DQ268" s="62">
        <v>0</v>
      </c>
      <c r="DR268" s="62">
        <v>0</v>
      </c>
      <c r="DS268" s="62">
        <v>14000</v>
      </c>
      <c r="DT268" s="62">
        <v>51443.7</v>
      </c>
      <c r="DU268" s="48">
        <f t="shared" ref="DU268:DU272" si="3067">IFERROR(ROUNDUP(DS268/$EX268,0)*$EY268,0)</f>
        <v>2</v>
      </c>
      <c r="DV268" s="62">
        <v>0</v>
      </c>
      <c r="DW268" s="62">
        <v>0</v>
      </c>
      <c r="DX268" s="62">
        <f t="shared" ref="DX268:DX272" si="3068">$DF268*BK268/30</f>
        <v>0</v>
      </c>
      <c r="DY268" s="62">
        <f t="shared" ref="DY268:DY272" si="3069">DX268*$FH268</f>
        <v>0</v>
      </c>
      <c r="DZ268" s="48">
        <f t="shared" ref="DZ268:DZ272" si="3070">IFERROR(ROUNDUP(DX268/$EX268,0)*$EY268,0)</f>
        <v>0</v>
      </c>
      <c r="EA268" s="62">
        <f t="shared" ref="EA268:EA272" si="3071">$DF268*BL268/30</f>
        <v>0</v>
      </c>
      <c r="EB268" s="62">
        <f t="shared" ref="EB268:EB272" si="3072">EA268*$FH268</f>
        <v>0</v>
      </c>
      <c r="EC268" s="48">
        <f t="shared" ref="EC268:EC272" si="3073">IFERROR(ROUNDUP(EA268/$EX268,0)*$EY268,0)</f>
        <v>0</v>
      </c>
      <c r="ED268" s="62">
        <f t="shared" ref="ED268:ED272" si="3074">$DF268*BM268/30</f>
        <v>0</v>
      </c>
      <c r="EE268" s="62">
        <f t="shared" ref="EE268:EE272" si="3075">ED268*$FH268</f>
        <v>0</v>
      </c>
      <c r="EF268" s="48">
        <f t="shared" ref="EF268:EF272" si="3076">IFERROR(ROUNDUP(ED268/$EX268,0)*$EY268,0)</f>
        <v>0</v>
      </c>
      <c r="EG268" s="62">
        <f t="shared" ref="EG268:EG272" si="3077">$DF268*BN268/30</f>
        <v>0</v>
      </c>
      <c r="EH268" s="62">
        <f t="shared" ref="EH268:EH272" si="3078">EG268*$FH268</f>
        <v>0</v>
      </c>
      <c r="EI268" s="48">
        <f t="shared" ref="EI268:EI272" si="3079">IFERROR(ROUNDUP(EG268/$EX268,0)*$EY268,0)</f>
        <v>0</v>
      </c>
      <c r="EJ268" s="62">
        <f t="shared" ref="EJ268:EJ272" si="3080">$DF268*BO268/30</f>
        <v>0</v>
      </c>
      <c r="EK268" s="62">
        <f t="shared" ref="EK268:EK272" si="3081">EJ268*$FH268</f>
        <v>0</v>
      </c>
      <c r="EL268" s="48">
        <f t="shared" ref="EL268:EL272" si="3082">IFERROR(ROUNDUP(EJ268/$EX268,0)*$EY268,0)</f>
        <v>0</v>
      </c>
      <c r="EM268" s="62">
        <f t="shared" ref="EM268:EM272" si="3083">$DF268*BP268/30</f>
        <v>0</v>
      </c>
      <c r="EN268" s="62">
        <f t="shared" ref="EN268:EN272" si="3084">EM268*$FH268</f>
        <v>0</v>
      </c>
      <c r="EO268" s="48">
        <f t="shared" ref="EO268:EO272" si="3085">IFERROR(ROUNDUP(EM268/$EX268,0)*$EY268,0)</f>
        <v>0</v>
      </c>
      <c r="EP268" s="62">
        <f t="shared" si="3035"/>
        <v>8918.1</v>
      </c>
      <c r="EQ268" s="62">
        <f t="shared" si="3035"/>
        <v>18005.02</v>
      </c>
      <c r="ER268" s="62">
        <f t="shared" si="3035"/>
        <v>18151.82</v>
      </c>
      <c r="ES268" s="62">
        <f t="shared" si="3035"/>
        <v>19616.149999999998</v>
      </c>
      <c r="ET268" s="62">
        <f t="shared" si="3035"/>
        <v>20056.55</v>
      </c>
      <c r="EU268" s="62">
        <f t="shared" si="3035"/>
        <v>19403.29</v>
      </c>
      <c r="EV268" s="31" t="s">
        <v>192</v>
      </c>
      <c r="EW268" s="103">
        <v>0</v>
      </c>
      <c r="EX268" s="31">
        <v>10000</v>
      </c>
      <c r="EY268" s="31">
        <v>1</v>
      </c>
      <c r="FA268" s="31"/>
      <c r="FB268" s="119"/>
      <c r="FC268" s="119"/>
      <c r="FE268" s="137">
        <v>3.67</v>
      </c>
      <c r="FF268" s="137">
        <v>3.67</v>
      </c>
      <c r="FG268" s="137">
        <v>3.67</v>
      </c>
      <c r="FH268" s="106">
        <v>3.67</v>
      </c>
      <c r="FI268" s="107" t="b">
        <f t="shared" ref="FI268:FI272" si="3086">EXACT(AT268,AP268)</f>
        <v>1</v>
      </c>
      <c r="FJ268" s="34"/>
      <c r="FK268" s="104" t="s">
        <v>187</v>
      </c>
      <c r="FL268" s="104" t="s">
        <v>187</v>
      </c>
      <c r="FM268" s="104" t="s">
        <v>187</v>
      </c>
      <c r="FN268" s="104" t="s">
        <v>187</v>
      </c>
      <c r="FO268" s="104">
        <v>0</v>
      </c>
      <c r="FP268" s="104"/>
      <c r="FQ268" s="104">
        <v>0</v>
      </c>
      <c r="FR268" s="120" t="b">
        <f t="shared" si="3022"/>
        <v>1</v>
      </c>
      <c r="FS268" s="120" t="b">
        <f t="shared" si="3023"/>
        <v>1</v>
      </c>
      <c r="FT268" s="120" t="b">
        <f t="shared" si="3024"/>
        <v>1</v>
      </c>
      <c r="FU268" s="120" t="b">
        <f t="shared" si="3025"/>
        <v>1</v>
      </c>
      <c r="FV268" s="120" t="b">
        <f t="shared" si="3026"/>
        <v>1</v>
      </c>
      <c r="FW268" s="120"/>
      <c r="FX268" s="120" t="b">
        <f t="shared" ref="FX268:FX272" si="3087">EXACT(FQ268,BI268)</f>
        <v>1</v>
      </c>
      <c r="FY268" s="104" t="s">
        <v>368</v>
      </c>
      <c r="FZ268" s="104" t="b">
        <f t="shared" ref="FZ268:FZ272" si="3088">EXACT(FY268,C268)</f>
        <v>1</v>
      </c>
      <c r="GA268" s="120">
        <v>0</v>
      </c>
      <c r="GB268" s="120" t="s">
        <v>193</v>
      </c>
      <c r="GC268" s="8"/>
      <c r="GD268" s="104" t="s">
        <v>368</v>
      </c>
      <c r="GE268" s="104">
        <v>0</v>
      </c>
      <c r="GF268" s="104" t="e">
        <v>#N/A</v>
      </c>
      <c r="GG268" s="104">
        <v>0</v>
      </c>
      <c r="GH268" s="120" t="b">
        <f t="shared" ref="GH268:GH272" si="3089">EXACT(GD268,C268)</f>
        <v>1</v>
      </c>
      <c r="GI268" s="8" t="b">
        <f t="shared" ref="GI268:GI272" si="3090">EXACT(GG268,G268)</f>
        <v>0</v>
      </c>
      <c r="GJ268" s="31" t="s">
        <v>203</v>
      </c>
    </row>
    <row r="269" spans="1:192" hidden="1" x14ac:dyDescent="0.25">
      <c r="A269" s="130">
        <v>154421</v>
      </c>
      <c r="B269" s="130">
        <v>979651</v>
      </c>
      <c r="C269" s="128" t="s">
        <v>368</v>
      </c>
      <c r="D269" s="130"/>
      <c r="E269" s="130" t="s">
        <v>689</v>
      </c>
      <c r="F269" s="109">
        <v>0</v>
      </c>
      <c r="G269" s="128"/>
      <c r="H269" s="130" t="s">
        <v>188</v>
      </c>
      <c r="I269" s="130" t="s">
        <v>510</v>
      </c>
      <c r="J269" s="130" t="s">
        <v>511</v>
      </c>
      <c r="K269" s="130"/>
      <c r="L269" s="130">
        <v>0</v>
      </c>
      <c r="M269" s="130"/>
      <c r="N269" s="111">
        <v>0</v>
      </c>
      <c r="O269" s="111">
        <v>0</v>
      </c>
      <c r="P269" s="111" t="str">
        <f t="shared" si="3036"/>
        <v>нет минмакс</v>
      </c>
      <c r="Q269" s="95">
        <v>148.60000038146973</v>
      </c>
      <c r="R269" s="95">
        <f t="shared" si="3037"/>
        <v>51267.000131607056</v>
      </c>
      <c r="S269" s="131">
        <v>148.60000038146973</v>
      </c>
      <c r="T269" s="131">
        <v>51267.000131607056</v>
      </c>
      <c r="U269" s="131">
        <f t="shared" si="3038"/>
        <v>1.5</v>
      </c>
      <c r="V269" s="113">
        <f t="shared" si="3039"/>
        <v>127.60000038146973</v>
      </c>
      <c r="W269" s="113">
        <f t="shared" si="3040"/>
        <v>44022.000131607056</v>
      </c>
      <c r="X269" s="113">
        <f t="shared" si="3041"/>
        <v>1.5</v>
      </c>
      <c r="Y269" s="132"/>
      <c r="Z269" s="95">
        <v>127.60000038146973</v>
      </c>
      <c r="AA269" s="95">
        <v>0</v>
      </c>
      <c r="AB269" s="95">
        <v>0</v>
      </c>
      <c r="AC269" s="95">
        <v>0</v>
      </c>
      <c r="AD269" s="95">
        <v>0</v>
      </c>
      <c r="AE269" s="95">
        <f t="shared" si="3042"/>
        <v>0</v>
      </c>
      <c r="AF269" s="95">
        <f t="shared" si="3043"/>
        <v>0</v>
      </c>
      <c r="AG269" s="114">
        <v>0</v>
      </c>
      <c r="AH269" s="95">
        <f t="shared" si="3044"/>
        <v>127.60000038146973</v>
      </c>
      <c r="AI269" s="114">
        <f t="shared" si="3045"/>
        <v>44022.000131607056</v>
      </c>
      <c r="AJ269" s="133">
        <f t="shared" si="3046"/>
        <v>0</v>
      </c>
      <c r="AK269" s="133">
        <f t="shared" si="3031"/>
        <v>0</v>
      </c>
      <c r="AL269" s="133">
        <f t="shared" si="3047"/>
        <v>1</v>
      </c>
      <c r="AM269" s="133">
        <f t="shared" si="3048"/>
        <v>0</v>
      </c>
      <c r="AN269" s="133" t="str">
        <f t="shared" si="3049"/>
        <v>нет оборота</v>
      </c>
      <c r="AO269" s="133" t="str">
        <f t="shared" si="3050"/>
        <v>нет плана</v>
      </c>
      <c r="AP269" s="29" t="s">
        <v>195</v>
      </c>
      <c r="AQ269" s="134" t="s">
        <v>200</v>
      </c>
      <c r="AR269" s="29" t="s">
        <v>195</v>
      </c>
      <c r="AS269" s="134" t="s">
        <v>200</v>
      </c>
      <c r="AT269" s="94" t="s">
        <v>195</v>
      </c>
      <c r="AU269" s="14"/>
      <c r="AV269" s="97" t="str">
        <f t="shared" si="3051"/>
        <v>Нет планов</v>
      </c>
      <c r="AW269" s="117">
        <f t="shared" si="3052"/>
        <v>44022.000131607056</v>
      </c>
      <c r="AX269" s="14"/>
      <c r="AY269" s="25">
        <f t="shared" si="3053"/>
        <v>0</v>
      </c>
      <c r="AZ269" s="130" t="s">
        <v>439</v>
      </c>
      <c r="BA269" s="26" t="s">
        <v>201</v>
      </c>
      <c r="BB269" s="26" t="s">
        <v>690</v>
      </c>
      <c r="BC269" s="27"/>
      <c r="BD269" s="28"/>
      <c r="BE269" s="29">
        <v>0</v>
      </c>
      <c r="BF269" s="32">
        <f t="shared" si="3054"/>
        <v>0</v>
      </c>
      <c r="BG269" s="32">
        <v>148.60000038146973</v>
      </c>
      <c r="BH269" s="32">
        <f t="shared" si="3055"/>
        <v>51267.000131607056</v>
      </c>
      <c r="BI269" s="135">
        <v>0</v>
      </c>
      <c r="BJ269" s="130">
        <v>0</v>
      </c>
      <c r="BK269" s="95">
        <v>0</v>
      </c>
      <c r="BL269" s="95">
        <v>0</v>
      </c>
      <c r="BM269" s="95">
        <v>0</v>
      </c>
      <c r="BN269" s="95">
        <v>0</v>
      </c>
      <c r="BO269" s="95">
        <v>0</v>
      </c>
      <c r="BP269" s="95">
        <v>0</v>
      </c>
      <c r="BQ269" s="133">
        <f t="shared" si="3056"/>
        <v>0</v>
      </c>
      <c r="BR269" s="95">
        <f t="shared" si="3057"/>
        <v>127.60000038146973</v>
      </c>
      <c r="BS269" s="133">
        <f t="shared" ref="BS269:BW271" si="3091">BR269-BL269</f>
        <v>127.60000038146973</v>
      </c>
      <c r="BT269" s="133">
        <f t="shared" si="3091"/>
        <v>127.60000038146973</v>
      </c>
      <c r="BU269" s="133">
        <f t="shared" si="3091"/>
        <v>127.60000038146973</v>
      </c>
      <c r="BV269" s="133">
        <f t="shared" si="3091"/>
        <v>127.60000038146973</v>
      </c>
      <c r="BW269" s="133">
        <f t="shared" si="3091"/>
        <v>127.60000038146973</v>
      </c>
      <c r="BX269" s="133">
        <f t="shared" si="3058"/>
        <v>127.60000038146973</v>
      </c>
      <c r="BY269" s="133">
        <f t="shared" si="3058"/>
        <v>127.60000038146973</v>
      </c>
      <c r="BZ269" s="133">
        <f t="shared" si="3058"/>
        <v>127.60000038146973</v>
      </c>
      <c r="CA269" s="133">
        <f t="shared" si="3058"/>
        <v>127.60000038146973</v>
      </c>
      <c r="CB269" s="133">
        <f t="shared" si="3058"/>
        <v>127.60000038146973</v>
      </c>
      <c r="CC269" s="133">
        <f t="shared" si="3058"/>
        <v>127.60000038146973</v>
      </c>
      <c r="CD269" s="133">
        <f t="shared" si="3058"/>
        <v>127.60000038146973</v>
      </c>
      <c r="CE269" s="133">
        <f t="shared" si="3058"/>
        <v>127.60000038146973</v>
      </c>
      <c r="CF269" s="133">
        <f t="shared" si="3058"/>
        <v>127.60000038146973</v>
      </c>
      <c r="CG269" s="133">
        <f t="shared" si="3058"/>
        <v>127.60000038146973</v>
      </c>
      <c r="CH269" s="133">
        <f t="shared" si="3058"/>
        <v>127.60000038146973</v>
      </c>
      <c r="CI269" s="133">
        <f t="shared" si="3058"/>
        <v>127.60000038146973</v>
      </c>
      <c r="CJ269" s="133">
        <f t="shared" si="3058"/>
        <v>127.60000038146973</v>
      </c>
      <c r="CK269" s="133">
        <f t="shared" si="3058"/>
        <v>127.60000038146973</v>
      </c>
      <c r="CL269" s="133">
        <f t="shared" si="3058"/>
        <v>127.60000038146973</v>
      </c>
      <c r="CM269" s="133">
        <f t="shared" si="3058"/>
        <v>127.60000038146973</v>
      </c>
      <c r="CN269" s="133">
        <f t="shared" si="3058"/>
        <v>127.60000038146973</v>
      </c>
      <c r="CO269" s="133">
        <f t="shared" si="3058"/>
        <v>127.60000038146973</v>
      </c>
      <c r="CP269" s="100">
        <v>0</v>
      </c>
      <c r="CQ269" s="100">
        <v>0</v>
      </c>
      <c r="CR269" s="100">
        <v>1</v>
      </c>
      <c r="CS269" s="100">
        <v>0</v>
      </c>
      <c r="CT269" s="100">
        <v>0</v>
      </c>
      <c r="CU269" s="100">
        <v>0</v>
      </c>
      <c r="CV269" s="121">
        <f t="shared" si="3059"/>
        <v>1</v>
      </c>
      <c r="CW269">
        <v>0</v>
      </c>
      <c r="CX269">
        <v>3</v>
      </c>
      <c r="CY269" s="4">
        <v>0</v>
      </c>
      <c r="CZ269" s="4">
        <v>0</v>
      </c>
      <c r="DA269" s="136">
        <f t="shared" si="3060"/>
        <v>0</v>
      </c>
      <c r="DB269" s="4">
        <f t="shared" si="3061"/>
        <v>0</v>
      </c>
      <c r="DC269" s="4">
        <f t="shared" si="3062"/>
        <v>0</v>
      </c>
      <c r="DD269" s="136">
        <f t="shared" si="3063"/>
        <v>0</v>
      </c>
      <c r="DE269" s="31">
        <v>0</v>
      </c>
      <c r="DF269" s="31">
        <v>30</v>
      </c>
      <c r="DG269" s="31">
        <v>100</v>
      </c>
      <c r="DH269" s="48">
        <f t="shared" si="3064"/>
        <v>1.5</v>
      </c>
      <c r="DI269" s="62">
        <v>150</v>
      </c>
      <c r="DJ269" s="62">
        <v>51750</v>
      </c>
      <c r="DK269" s="48">
        <f t="shared" si="3065"/>
        <v>1.5</v>
      </c>
      <c r="DL269" s="62">
        <v>0</v>
      </c>
      <c r="DM269" s="62">
        <v>0</v>
      </c>
      <c r="DN269" s="62">
        <v>149.5</v>
      </c>
      <c r="DO269" s="62">
        <v>51577.5</v>
      </c>
      <c r="DP269" s="48">
        <f t="shared" si="3066"/>
        <v>1.5</v>
      </c>
      <c r="DQ269" s="62">
        <v>1.4</v>
      </c>
      <c r="DR269" s="62">
        <v>482.99999999999994</v>
      </c>
      <c r="DS269" s="62">
        <v>148.6</v>
      </c>
      <c r="DT269" s="62">
        <v>51267</v>
      </c>
      <c r="DU269" s="48">
        <f t="shared" si="3067"/>
        <v>1.5</v>
      </c>
      <c r="DV269" s="62">
        <v>0</v>
      </c>
      <c r="DW269" s="62">
        <v>0</v>
      </c>
      <c r="DX269" s="62">
        <f t="shared" si="3068"/>
        <v>0</v>
      </c>
      <c r="DY269" s="62">
        <f t="shared" si="3069"/>
        <v>0</v>
      </c>
      <c r="DZ269" s="48">
        <f t="shared" si="3070"/>
        <v>0</v>
      </c>
      <c r="EA269" s="62">
        <f t="shared" si="3071"/>
        <v>0</v>
      </c>
      <c r="EB269" s="62">
        <f t="shared" si="3072"/>
        <v>0</v>
      </c>
      <c r="EC269" s="48">
        <f t="shared" si="3073"/>
        <v>0</v>
      </c>
      <c r="ED269" s="62">
        <f t="shared" si="3074"/>
        <v>0</v>
      </c>
      <c r="EE269" s="62">
        <f t="shared" si="3075"/>
        <v>0</v>
      </c>
      <c r="EF269" s="48">
        <f t="shared" si="3076"/>
        <v>0</v>
      </c>
      <c r="EG269" s="62">
        <f t="shared" si="3077"/>
        <v>0</v>
      </c>
      <c r="EH269" s="62">
        <f t="shared" si="3078"/>
        <v>0</v>
      </c>
      <c r="EI269" s="48">
        <f t="shared" si="3079"/>
        <v>0</v>
      </c>
      <c r="EJ269" s="62">
        <f t="shared" si="3080"/>
        <v>0</v>
      </c>
      <c r="EK269" s="62">
        <f t="shared" si="3081"/>
        <v>0</v>
      </c>
      <c r="EL269" s="48">
        <f t="shared" si="3082"/>
        <v>0</v>
      </c>
      <c r="EM269" s="62">
        <f t="shared" si="3083"/>
        <v>0</v>
      </c>
      <c r="EN269" s="62">
        <f t="shared" si="3084"/>
        <v>0</v>
      </c>
      <c r="EO269" s="48">
        <f t="shared" si="3085"/>
        <v>0</v>
      </c>
      <c r="EP269" s="62">
        <f t="shared" si="3035"/>
        <v>0</v>
      </c>
      <c r="EQ269" s="62">
        <f t="shared" si="3035"/>
        <v>0</v>
      </c>
      <c r="ER269" s="62">
        <f t="shared" si="3035"/>
        <v>0</v>
      </c>
      <c r="ES269" s="62">
        <f t="shared" si="3035"/>
        <v>0</v>
      </c>
      <c r="ET269" s="62">
        <f t="shared" si="3035"/>
        <v>0</v>
      </c>
      <c r="EU269" s="62">
        <f t="shared" si="3035"/>
        <v>0</v>
      </c>
      <c r="EV269" s="31" t="s">
        <v>192</v>
      </c>
      <c r="EW269" s="103">
        <v>0</v>
      </c>
      <c r="EX269" s="31">
        <v>1000</v>
      </c>
      <c r="EY269" s="31">
        <v>1.5</v>
      </c>
      <c r="FA269" s="31"/>
      <c r="FB269" s="119"/>
      <c r="FC269" s="119"/>
      <c r="FE269" s="137">
        <v>345</v>
      </c>
      <c r="FF269" s="137">
        <v>345</v>
      </c>
      <c r="FG269" s="137">
        <v>345</v>
      </c>
      <c r="FH269" s="106">
        <v>345</v>
      </c>
      <c r="FI269" s="107" t="b">
        <f t="shared" si="3086"/>
        <v>1</v>
      </c>
      <c r="FJ269" s="34"/>
      <c r="FK269" s="104" t="s">
        <v>201</v>
      </c>
      <c r="FL269" s="104" t="s">
        <v>690</v>
      </c>
      <c r="FM269" s="104">
        <v>0</v>
      </c>
      <c r="FN269" s="104">
        <v>0</v>
      </c>
      <c r="FO269" s="104">
        <v>0</v>
      </c>
      <c r="FP269" s="104"/>
      <c r="FQ269" s="104">
        <v>0</v>
      </c>
      <c r="FR269" s="103" t="b">
        <f t="shared" si="3022"/>
        <v>1</v>
      </c>
      <c r="FS269" s="103" t="b">
        <f t="shared" si="3023"/>
        <v>1</v>
      </c>
      <c r="FT269" s="103" t="b">
        <f t="shared" si="3024"/>
        <v>0</v>
      </c>
      <c r="FU269" s="103" t="b">
        <f t="shared" si="3025"/>
        <v>0</v>
      </c>
      <c r="FV269" s="103" t="b">
        <f t="shared" si="3026"/>
        <v>1</v>
      </c>
      <c r="FW269" s="103"/>
      <c r="FX269" s="120" t="b">
        <f t="shared" si="3087"/>
        <v>1</v>
      </c>
      <c r="FY269" s="104" t="s">
        <v>368</v>
      </c>
      <c r="FZ269" s="104" t="b">
        <f t="shared" si="3088"/>
        <v>1</v>
      </c>
      <c r="GA269" s="104">
        <v>0</v>
      </c>
      <c r="GB269" s="104">
        <v>0</v>
      </c>
      <c r="GD269" s="104" t="s">
        <v>368</v>
      </c>
      <c r="GE269" s="104">
        <v>0</v>
      </c>
      <c r="GF269" s="104" t="e">
        <v>#N/A</v>
      </c>
      <c r="GG269" s="104">
        <v>0</v>
      </c>
      <c r="GH269" s="104" t="b">
        <f t="shared" si="3089"/>
        <v>1</v>
      </c>
      <c r="GI269" s="8" t="b">
        <f t="shared" si="3090"/>
        <v>0</v>
      </c>
      <c r="GJ269" s="31" t="s">
        <v>203</v>
      </c>
    </row>
    <row r="270" spans="1:192" hidden="1" x14ac:dyDescent="0.25">
      <c r="A270" s="138">
        <v>98779</v>
      </c>
      <c r="B270" s="138">
        <v>650453</v>
      </c>
      <c r="C270" s="128" t="s">
        <v>368</v>
      </c>
      <c r="D270" s="130"/>
      <c r="E270" s="138" t="s">
        <v>691</v>
      </c>
      <c r="F270" s="124" t="s">
        <v>193</v>
      </c>
      <c r="G270" s="128"/>
      <c r="H270" s="138" t="s">
        <v>227</v>
      </c>
      <c r="I270" s="130" t="s">
        <v>319</v>
      </c>
      <c r="J270" s="138" t="s">
        <v>259</v>
      </c>
      <c r="K270" s="138"/>
      <c r="L270" s="130">
        <v>0</v>
      </c>
      <c r="M270" s="138"/>
      <c r="N270" s="125">
        <v>0</v>
      </c>
      <c r="O270" s="125">
        <v>0</v>
      </c>
      <c r="P270" s="125" t="str">
        <f t="shared" si="3036"/>
        <v>нет минмакс</v>
      </c>
      <c r="Q270" s="95">
        <v>29193</v>
      </c>
      <c r="R270" s="95">
        <f t="shared" si="3037"/>
        <v>39994.410000000003</v>
      </c>
      <c r="S270" s="114">
        <v>42537</v>
      </c>
      <c r="T270" s="114">
        <v>58275.69</v>
      </c>
      <c r="U270" s="131">
        <f t="shared" si="3038"/>
        <v>2</v>
      </c>
      <c r="V270" s="115">
        <f t="shared" si="3039"/>
        <v>79862</v>
      </c>
      <c r="W270" s="115">
        <f t="shared" si="3040"/>
        <v>109410.94</v>
      </c>
      <c r="X270" s="115">
        <f t="shared" si="3041"/>
        <v>3</v>
      </c>
      <c r="Y270" s="132"/>
      <c r="Z270" s="95">
        <v>79862</v>
      </c>
      <c r="AA270" s="115">
        <v>0</v>
      </c>
      <c r="AB270" s="115">
        <v>0</v>
      </c>
      <c r="AC270" s="95">
        <v>0</v>
      </c>
      <c r="AD270" s="95">
        <v>0</v>
      </c>
      <c r="AE270" s="95">
        <f t="shared" si="3042"/>
        <v>0</v>
      </c>
      <c r="AF270" s="95">
        <f t="shared" si="3043"/>
        <v>0</v>
      </c>
      <c r="AG270" s="114">
        <v>0</v>
      </c>
      <c r="AH270" s="95">
        <f t="shared" si="3044"/>
        <v>79862</v>
      </c>
      <c r="AI270" s="114">
        <f t="shared" si="3045"/>
        <v>109410.94</v>
      </c>
      <c r="AJ270" s="114">
        <f t="shared" si="3046"/>
        <v>79218</v>
      </c>
      <c r="AK270" s="114">
        <f t="shared" si="3031"/>
        <v>284900</v>
      </c>
      <c r="AL270" s="114">
        <f t="shared" si="3047"/>
        <v>520224</v>
      </c>
      <c r="AM270" s="114">
        <f t="shared" si="3048"/>
        <v>1087054</v>
      </c>
      <c r="AN270" s="133">
        <f t="shared" si="3049"/>
        <v>7.043495539320034</v>
      </c>
      <c r="AO270" s="133" t="str">
        <f t="shared" si="3050"/>
        <v>&lt; 30 дней</v>
      </c>
      <c r="AP270" s="139" t="s">
        <v>185</v>
      </c>
      <c r="AQ270" s="134" t="s">
        <v>186</v>
      </c>
      <c r="AR270" s="138" t="s">
        <v>185</v>
      </c>
      <c r="AS270" s="134" t="s">
        <v>186</v>
      </c>
      <c r="AT270" s="115" t="s">
        <v>185</v>
      </c>
      <c r="AU270" s="138"/>
      <c r="AV270" s="97" t="str">
        <f t="shared" si="3051"/>
        <v>0-01</v>
      </c>
      <c r="AW270" s="126">
        <f t="shared" si="3052"/>
        <v>0</v>
      </c>
      <c r="AX270" s="138"/>
      <c r="AY270" s="115">
        <f t="shared" si="3053"/>
        <v>0</v>
      </c>
      <c r="AZ270" s="130" t="s">
        <v>439</v>
      </c>
      <c r="BA270" s="129" t="s">
        <v>187</v>
      </c>
      <c r="BB270" s="129" t="s">
        <v>187</v>
      </c>
      <c r="BC270" s="140" t="s">
        <v>187</v>
      </c>
      <c r="BD270" s="139" t="s">
        <v>187</v>
      </c>
      <c r="BE270" s="29">
        <v>0</v>
      </c>
      <c r="BF270" s="32">
        <f t="shared" si="3054"/>
        <v>0</v>
      </c>
      <c r="BG270" s="32">
        <v>0</v>
      </c>
      <c r="BH270" s="32">
        <f t="shared" si="3055"/>
        <v>0</v>
      </c>
      <c r="BI270" s="99">
        <v>0</v>
      </c>
      <c r="BJ270" s="130" t="s">
        <v>187</v>
      </c>
      <c r="BK270" s="95">
        <v>125892</v>
      </c>
      <c r="BL270" s="95">
        <v>179062</v>
      </c>
      <c r="BM270" s="95">
        <v>187817</v>
      </c>
      <c r="BN270" s="95">
        <v>192146</v>
      </c>
      <c r="BO270" s="95">
        <v>206950</v>
      </c>
      <c r="BP270" s="95">
        <v>195187</v>
      </c>
      <c r="BQ270" s="133">
        <f t="shared" si="3056"/>
        <v>181175.66666666666</v>
      </c>
      <c r="BR270" s="95">
        <f t="shared" si="3057"/>
        <v>-46030</v>
      </c>
      <c r="BS270" s="133">
        <f t="shared" si="3091"/>
        <v>-225092</v>
      </c>
      <c r="BT270" s="133">
        <f t="shared" si="3091"/>
        <v>-412909</v>
      </c>
      <c r="BU270" s="133">
        <f t="shared" si="3091"/>
        <v>-605055</v>
      </c>
      <c r="BV270" s="133">
        <f t="shared" si="3091"/>
        <v>-812005</v>
      </c>
      <c r="BW270" s="133">
        <f t="shared" si="3091"/>
        <v>-1007192</v>
      </c>
      <c r="BX270" s="133">
        <f t="shared" si="3058"/>
        <v>-1188367.6666666667</v>
      </c>
      <c r="BY270" s="133">
        <f t="shared" si="3058"/>
        <v>-1369543.3333333335</v>
      </c>
      <c r="BZ270" s="133">
        <f t="shared" si="3058"/>
        <v>-1550719.0000000002</v>
      </c>
      <c r="CA270" s="133">
        <f t="shared" si="3058"/>
        <v>-1731894.666666667</v>
      </c>
      <c r="CB270" s="133">
        <f t="shared" si="3058"/>
        <v>-1913070.3333333337</v>
      </c>
      <c r="CC270" s="133">
        <f t="shared" si="3058"/>
        <v>-2094246.0000000005</v>
      </c>
      <c r="CD270" s="133">
        <f t="shared" si="3058"/>
        <v>-2275421.666666667</v>
      </c>
      <c r="CE270" s="133">
        <f t="shared" si="3058"/>
        <v>-2456597.3333333335</v>
      </c>
      <c r="CF270" s="133">
        <f t="shared" si="3058"/>
        <v>-2637773</v>
      </c>
      <c r="CG270" s="133">
        <f t="shared" si="3058"/>
        <v>-2818948.6666666665</v>
      </c>
      <c r="CH270" s="133">
        <f t="shared" si="3058"/>
        <v>-3000124.333333333</v>
      </c>
      <c r="CI270" s="133">
        <f t="shared" si="3058"/>
        <v>-3181299.9999999995</v>
      </c>
      <c r="CJ270" s="133">
        <f t="shared" si="3058"/>
        <v>-3362475.666666666</v>
      </c>
      <c r="CK270" s="133">
        <f t="shared" si="3058"/>
        <v>-3543651.3333333326</v>
      </c>
      <c r="CL270" s="133">
        <f t="shared" si="3058"/>
        <v>-3724826.9999999991</v>
      </c>
      <c r="CM270" s="133">
        <f t="shared" si="3058"/>
        <v>-3906002.6666666656</v>
      </c>
      <c r="CN270" s="133">
        <f t="shared" si="3058"/>
        <v>-4087178.3333333321</v>
      </c>
      <c r="CO270" s="133">
        <f t="shared" si="3058"/>
        <v>-4268353.9999999991</v>
      </c>
      <c r="CP270" s="100">
        <v>55102</v>
      </c>
      <c r="CQ270" s="100">
        <v>84575</v>
      </c>
      <c r="CR270" s="100">
        <v>95647</v>
      </c>
      <c r="CS270" s="100">
        <v>79337</v>
      </c>
      <c r="CT270" s="100">
        <v>126345</v>
      </c>
      <c r="CU270" s="100">
        <v>79218</v>
      </c>
      <c r="CV270" s="121">
        <f t="shared" si="3059"/>
        <v>86704</v>
      </c>
      <c r="CW270" t="s">
        <v>187</v>
      </c>
      <c r="CX270" t="s">
        <v>187</v>
      </c>
      <c r="CY270" s="4">
        <v>0</v>
      </c>
      <c r="CZ270" s="4">
        <v>0</v>
      </c>
      <c r="DA270" s="136">
        <f t="shared" si="3060"/>
        <v>0</v>
      </c>
      <c r="DB270" s="4">
        <f t="shared" si="3061"/>
        <v>0</v>
      </c>
      <c r="DC270" s="4">
        <f t="shared" si="3062"/>
        <v>0</v>
      </c>
      <c r="DD270" s="136">
        <f t="shared" si="3063"/>
        <v>0</v>
      </c>
      <c r="DE270" s="31">
        <v>0</v>
      </c>
      <c r="DG270" s="31">
        <v>0</v>
      </c>
      <c r="DH270" s="48">
        <f t="shared" si="3064"/>
        <v>0</v>
      </c>
      <c r="DI270" s="62">
        <v>44250.902999999998</v>
      </c>
      <c r="DJ270" s="62">
        <v>52090.956999999995</v>
      </c>
      <c r="DK270" s="48">
        <f t="shared" si="3065"/>
        <v>2</v>
      </c>
      <c r="DL270" s="62">
        <v>84575</v>
      </c>
      <c r="DM270" s="62">
        <v>99558.90523368679</v>
      </c>
      <c r="DN270" s="62">
        <v>35865.820999999996</v>
      </c>
      <c r="DO270" s="62">
        <v>42971.807000000001</v>
      </c>
      <c r="DP270" s="48">
        <f t="shared" si="3066"/>
        <v>2</v>
      </c>
      <c r="DQ270" s="62">
        <v>95647</v>
      </c>
      <c r="DR270" s="62">
        <v>114568.82888352202</v>
      </c>
      <c r="DS270" s="62">
        <v>41893.935000000005</v>
      </c>
      <c r="DT270" s="62">
        <v>50206.118000000002</v>
      </c>
      <c r="DU270" s="48">
        <f t="shared" si="3067"/>
        <v>2</v>
      </c>
      <c r="DV270" s="62">
        <v>79337</v>
      </c>
      <c r="DW270" s="62">
        <v>95083.364073625373</v>
      </c>
      <c r="DX270" s="62">
        <f t="shared" si="3068"/>
        <v>0</v>
      </c>
      <c r="DY270" s="62">
        <f t="shared" si="3069"/>
        <v>0</v>
      </c>
      <c r="DZ270" s="48">
        <f t="shared" si="3070"/>
        <v>0</v>
      </c>
      <c r="EA270" s="62">
        <f t="shared" si="3071"/>
        <v>0</v>
      </c>
      <c r="EB270" s="62">
        <f t="shared" si="3072"/>
        <v>0</v>
      </c>
      <c r="EC270" s="48">
        <f t="shared" si="3073"/>
        <v>0</v>
      </c>
      <c r="ED270" s="62">
        <f t="shared" si="3074"/>
        <v>0</v>
      </c>
      <c r="EE270" s="62">
        <f t="shared" si="3075"/>
        <v>0</v>
      </c>
      <c r="EF270" s="48">
        <f t="shared" si="3076"/>
        <v>0</v>
      </c>
      <c r="EG270" s="62">
        <f t="shared" si="3077"/>
        <v>0</v>
      </c>
      <c r="EH270" s="62">
        <f t="shared" si="3078"/>
        <v>0</v>
      </c>
      <c r="EI270" s="48">
        <f t="shared" si="3079"/>
        <v>0</v>
      </c>
      <c r="EJ270" s="62">
        <f t="shared" si="3080"/>
        <v>0</v>
      </c>
      <c r="EK270" s="62">
        <f t="shared" si="3081"/>
        <v>0</v>
      </c>
      <c r="EL270" s="48">
        <f t="shared" si="3082"/>
        <v>0</v>
      </c>
      <c r="EM270" s="62">
        <f t="shared" si="3083"/>
        <v>0</v>
      </c>
      <c r="EN270" s="62">
        <f t="shared" si="3084"/>
        <v>0</v>
      </c>
      <c r="EO270" s="48">
        <f t="shared" si="3085"/>
        <v>0</v>
      </c>
      <c r="EP270" s="62">
        <f t="shared" si="3035"/>
        <v>172472.04</v>
      </c>
      <c r="EQ270" s="62">
        <f t="shared" si="3035"/>
        <v>245314.94000000003</v>
      </c>
      <c r="ER270" s="62">
        <f t="shared" si="3035"/>
        <v>257309.29</v>
      </c>
      <c r="ES270" s="62">
        <f t="shared" si="3035"/>
        <v>263240.02</v>
      </c>
      <c r="ET270" s="62">
        <f t="shared" si="3035"/>
        <v>283521.5</v>
      </c>
      <c r="EU270" s="62">
        <f t="shared" si="3035"/>
        <v>267406.19</v>
      </c>
      <c r="EV270" s="31" t="s">
        <v>192</v>
      </c>
      <c r="EW270" s="103">
        <v>0</v>
      </c>
      <c r="EX270" s="31">
        <v>28000</v>
      </c>
      <c r="EY270" s="31">
        <v>1</v>
      </c>
      <c r="FA270" s="31"/>
      <c r="FB270" s="119"/>
      <c r="FC270" s="119"/>
      <c r="FE270" s="137">
        <v>1.2</v>
      </c>
      <c r="FF270" s="137">
        <v>1.37</v>
      </c>
      <c r="FG270" s="137">
        <v>1.39</v>
      </c>
      <c r="FH270" s="106">
        <v>1.37</v>
      </c>
      <c r="FI270" s="107" t="b">
        <f t="shared" si="3086"/>
        <v>1</v>
      </c>
      <c r="FJ270" s="34"/>
      <c r="FK270" s="104" t="s">
        <v>187</v>
      </c>
      <c r="FL270" s="104" t="s">
        <v>187</v>
      </c>
      <c r="FM270" s="104" t="s">
        <v>187</v>
      </c>
      <c r="FN270" s="104" t="s">
        <v>187</v>
      </c>
      <c r="FO270" s="104">
        <v>0</v>
      </c>
      <c r="FP270" s="104"/>
      <c r="FQ270" s="104">
        <v>0</v>
      </c>
      <c r="FR270" s="120" t="b">
        <f t="shared" si="3022"/>
        <v>1</v>
      </c>
      <c r="FS270" s="120" t="b">
        <f t="shared" si="3023"/>
        <v>1</v>
      </c>
      <c r="FT270" s="120" t="b">
        <f t="shared" si="3024"/>
        <v>1</v>
      </c>
      <c r="FU270" s="120" t="b">
        <f t="shared" si="3025"/>
        <v>1</v>
      </c>
      <c r="FV270" s="120" t="b">
        <f t="shared" si="3026"/>
        <v>1</v>
      </c>
      <c r="FW270" s="120"/>
      <c r="FX270" s="120" t="b">
        <f t="shared" si="3087"/>
        <v>1</v>
      </c>
      <c r="FY270" s="104" t="s">
        <v>368</v>
      </c>
      <c r="FZ270" s="104" t="b">
        <f t="shared" si="3088"/>
        <v>1</v>
      </c>
      <c r="GA270" s="120">
        <v>0</v>
      </c>
      <c r="GB270" s="120" t="s">
        <v>193</v>
      </c>
      <c r="GC270" s="8"/>
      <c r="GD270" s="104" t="s">
        <v>368</v>
      </c>
      <c r="GE270" s="104">
        <v>0</v>
      </c>
      <c r="GF270" s="104" t="e">
        <v>#N/A</v>
      </c>
      <c r="GG270" s="104">
        <v>0</v>
      </c>
      <c r="GH270" s="120" t="b">
        <f t="shared" si="3089"/>
        <v>1</v>
      </c>
      <c r="GI270" s="8" t="b">
        <f t="shared" si="3090"/>
        <v>0</v>
      </c>
      <c r="GJ270" s="31" t="s">
        <v>203</v>
      </c>
    </row>
    <row r="271" spans="1:192" hidden="1" x14ac:dyDescent="0.25">
      <c r="A271" s="138">
        <v>52685</v>
      </c>
      <c r="B271" s="138">
        <v>986226</v>
      </c>
      <c r="C271" s="128" t="s">
        <v>368</v>
      </c>
      <c r="D271" s="130"/>
      <c r="E271" s="138" t="s">
        <v>692</v>
      </c>
      <c r="F271" s="124" t="s">
        <v>193</v>
      </c>
      <c r="G271" s="128"/>
      <c r="H271" s="138" t="s">
        <v>227</v>
      </c>
      <c r="I271" s="130" t="s">
        <v>319</v>
      </c>
      <c r="J271" s="138" t="s">
        <v>259</v>
      </c>
      <c r="K271" s="138"/>
      <c r="L271" s="130">
        <v>0</v>
      </c>
      <c r="M271" s="138"/>
      <c r="N271" s="125">
        <v>0</v>
      </c>
      <c r="O271" s="125">
        <v>0</v>
      </c>
      <c r="P271" s="125" t="str">
        <f t="shared" si="3036"/>
        <v>нет минмакс</v>
      </c>
      <c r="Q271" s="95">
        <v>9048</v>
      </c>
      <c r="R271" s="95">
        <f t="shared" si="3037"/>
        <v>42616.08</v>
      </c>
      <c r="S271" s="114">
        <v>9601</v>
      </c>
      <c r="T271" s="114">
        <v>46276.82</v>
      </c>
      <c r="U271" s="131">
        <f t="shared" si="3038"/>
        <v>1</v>
      </c>
      <c r="V271" s="115">
        <f t="shared" si="3039"/>
        <v>45798</v>
      </c>
      <c r="W271" s="115">
        <f t="shared" si="3040"/>
        <v>215708.58</v>
      </c>
      <c r="X271" s="115">
        <f t="shared" si="3041"/>
        <v>5</v>
      </c>
      <c r="Y271" s="132"/>
      <c r="Z271" s="95">
        <v>45798</v>
      </c>
      <c r="AA271" s="115">
        <v>0</v>
      </c>
      <c r="AB271" s="115">
        <v>0</v>
      </c>
      <c r="AC271" s="95">
        <v>0</v>
      </c>
      <c r="AD271" s="95">
        <v>0</v>
      </c>
      <c r="AE271" s="95">
        <f t="shared" si="3042"/>
        <v>0</v>
      </c>
      <c r="AF271" s="95">
        <f t="shared" si="3043"/>
        <v>0</v>
      </c>
      <c r="AG271" s="114">
        <v>0</v>
      </c>
      <c r="AH271" s="95">
        <f t="shared" si="3044"/>
        <v>45798</v>
      </c>
      <c r="AI271" s="114">
        <f t="shared" si="3045"/>
        <v>215708.58</v>
      </c>
      <c r="AJ271" s="114">
        <f t="shared" si="3046"/>
        <v>65667</v>
      </c>
      <c r="AK271" s="114">
        <f t="shared" ref="AK271:AK274" si="3092">SUM(CS271:CU271)</f>
        <v>225418</v>
      </c>
      <c r="AL271" s="114">
        <f t="shared" si="3047"/>
        <v>393213</v>
      </c>
      <c r="AM271" s="114">
        <f t="shared" si="3048"/>
        <v>460025</v>
      </c>
      <c r="AN271" s="133">
        <f t="shared" si="3049"/>
        <v>3.7567088745176895</v>
      </c>
      <c r="AO271" s="133" t="str">
        <f t="shared" si="3050"/>
        <v>&lt; 30 дней</v>
      </c>
      <c r="AP271" s="139" t="s">
        <v>185</v>
      </c>
      <c r="AQ271" s="134" t="s">
        <v>186</v>
      </c>
      <c r="AR271" s="138" t="s">
        <v>185</v>
      </c>
      <c r="AS271" s="134" t="s">
        <v>186</v>
      </c>
      <c r="AT271" s="115" t="s">
        <v>185</v>
      </c>
      <c r="AU271" s="138"/>
      <c r="AV271" s="97" t="str">
        <f t="shared" si="3051"/>
        <v>0-01</v>
      </c>
      <c r="AW271" s="126">
        <f t="shared" si="3052"/>
        <v>0</v>
      </c>
      <c r="AX271" s="138"/>
      <c r="AY271" s="115">
        <f t="shared" si="3053"/>
        <v>0</v>
      </c>
      <c r="AZ271" s="130" t="s">
        <v>439</v>
      </c>
      <c r="BA271" s="129" t="s">
        <v>187</v>
      </c>
      <c r="BB271" s="129" t="s">
        <v>187</v>
      </c>
      <c r="BC271" s="140" t="s">
        <v>187</v>
      </c>
      <c r="BD271" s="139" t="s">
        <v>187</v>
      </c>
      <c r="BE271" s="29">
        <v>0</v>
      </c>
      <c r="BF271" s="32">
        <f t="shared" si="3054"/>
        <v>0</v>
      </c>
      <c r="BG271" s="32">
        <v>0</v>
      </c>
      <c r="BH271" s="32">
        <f t="shared" si="3055"/>
        <v>0</v>
      </c>
      <c r="BI271" s="99">
        <v>0</v>
      </c>
      <c r="BJ271" s="130" t="s">
        <v>187</v>
      </c>
      <c r="BK271" s="95">
        <v>83333</v>
      </c>
      <c r="BL271" s="95">
        <v>83051</v>
      </c>
      <c r="BM271" s="95">
        <v>76876</v>
      </c>
      <c r="BN271" s="95">
        <v>76666</v>
      </c>
      <c r="BO271" s="95">
        <v>74829</v>
      </c>
      <c r="BP271" s="95">
        <v>65270</v>
      </c>
      <c r="BQ271" s="133">
        <f t="shared" si="3056"/>
        <v>76670.833333333328</v>
      </c>
      <c r="BR271" s="95">
        <f t="shared" si="3057"/>
        <v>-37535</v>
      </c>
      <c r="BS271" s="133">
        <f t="shared" si="3091"/>
        <v>-120586</v>
      </c>
      <c r="BT271" s="133">
        <f t="shared" si="3091"/>
        <v>-197462</v>
      </c>
      <c r="BU271" s="133">
        <f t="shared" si="3091"/>
        <v>-274128</v>
      </c>
      <c r="BV271" s="133">
        <f t="shared" si="3091"/>
        <v>-348957</v>
      </c>
      <c r="BW271" s="133">
        <f t="shared" si="3091"/>
        <v>-414227</v>
      </c>
      <c r="BX271" s="133">
        <f t="shared" ref="BX271:CO271" si="3093">BW271-$BQ271</f>
        <v>-490897.83333333331</v>
      </c>
      <c r="BY271" s="133">
        <f t="shared" si="3093"/>
        <v>-567568.66666666663</v>
      </c>
      <c r="BZ271" s="133">
        <f t="shared" si="3093"/>
        <v>-644239.5</v>
      </c>
      <c r="CA271" s="133">
        <f t="shared" si="3093"/>
        <v>-720910.33333333337</v>
      </c>
      <c r="CB271" s="133">
        <f t="shared" si="3093"/>
        <v>-797581.16666666674</v>
      </c>
      <c r="CC271" s="133">
        <f t="shared" si="3093"/>
        <v>-874252.00000000012</v>
      </c>
      <c r="CD271" s="133">
        <f t="shared" si="3093"/>
        <v>-950922.83333333349</v>
      </c>
      <c r="CE271" s="133">
        <f t="shared" si="3093"/>
        <v>-1027593.6666666669</v>
      </c>
      <c r="CF271" s="133">
        <f t="shared" si="3093"/>
        <v>-1104264.5000000002</v>
      </c>
      <c r="CG271" s="133">
        <f t="shared" si="3093"/>
        <v>-1180935.3333333335</v>
      </c>
      <c r="CH271" s="133">
        <f t="shared" si="3093"/>
        <v>-1257606.1666666667</v>
      </c>
      <c r="CI271" s="133">
        <f t="shared" si="3093"/>
        <v>-1334277</v>
      </c>
      <c r="CJ271" s="133">
        <f t="shared" si="3093"/>
        <v>-1410947.8333333333</v>
      </c>
      <c r="CK271" s="133">
        <f t="shared" si="3093"/>
        <v>-1487618.6666666665</v>
      </c>
      <c r="CL271" s="133">
        <f t="shared" si="3093"/>
        <v>-1564289.4999999998</v>
      </c>
      <c r="CM271" s="133">
        <f t="shared" si="3093"/>
        <v>-1640960.333333333</v>
      </c>
      <c r="CN271" s="133">
        <f t="shared" si="3093"/>
        <v>-1717631.1666666663</v>
      </c>
      <c r="CO271" s="133">
        <f t="shared" si="3093"/>
        <v>-1794301.9999999995</v>
      </c>
      <c r="CP271" s="100">
        <v>49339</v>
      </c>
      <c r="CQ271" s="100">
        <v>61848</v>
      </c>
      <c r="CR271" s="100">
        <v>56608</v>
      </c>
      <c r="CS271" s="100">
        <v>55973</v>
      </c>
      <c r="CT271" s="100">
        <v>103778</v>
      </c>
      <c r="CU271" s="100">
        <v>65667</v>
      </c>
      <c r="CV271" s="121">
        <f t="shared" si="3059"/>
        <v>65535.5</v>
      </c>
      <c r="CW271" t="s">
        <v>187</v>
      </c>
      <c r="CX271" t="s">
        <v>187</v>
      </c>
      <c r="CY271" s="4">
        <v>0</v>
      </c>
      <c r="CZ271" s="4">
        <v>0</v>
      </c>
      <c r="DA271" s="136">
        <f t="shared" si="3060"/>
        <v>0</v>
      </c>
      <c r="DB271" s="4">
        <f t="shared" si="3061"/>
        <v>0</v>
      </c>
      <c r="DC271" s="4">
        <f t="shared" si="3062"/>
        <v>0</v>
      </c>
      <c r="DD271" s="136">
        <f t="shared" si="3063"/>
        <v>0</v>
      </c>
      <c r="DE271" s="31">
        <v>0</v>
      </c>
      <c r="DG271" s="31">
        <v>0</v>
      </c>
      <c r="DH271" s="48">
        <f t="shared" si="3064"/>
        <v>0</v>
      </c>
      <c r="DI271" s="62">
        <v>33346.063999999998</v>
      </c>
      <c r="DJ271" s="62">
        <v>155485.40299999999</v>
      </c>
      <c r="DK271" s="48">
        <f t="shared" si="3065"/>
        <v>4</v>
      </c>
      <c r="DL271" s="62">
        <v>61857</v>
      </c>
      <c r="DM271" s="62">
        <v>287879.85135857417</v>
      </c>
      <c r="DN271" s="62">
        <v>10399.857</v>
      </c>
      <c r="DO271" s="62">
        <v>49641.933999999994</v>
      </c>
      <c r="DP271" s="48">
        <f t="shared" si="3066"/>
        <v>2</v>
      </c>
      <c r="DQ271" s="62">
        <v>56608</v>
      </c>
      <c r="DR271" s="62">
        <v>269901.7610485988</v>
      </c>
      <c r="DS271" s="62">
        <v>13843.162</v>
      </c>
      <c r="DT271" s="62">
        <v>66097.915999999997</v>
      </c>
      <c r="DU271" s="48">
        <f t="shared" si="3067"/>
        <v>2</v>
      </c>
      <c r="DV271" s="62">
        <v>55973</v>
      </c>
      <c r="DW271" s="62">
        <v>266841.20868272748</v>
      </c>
      <c r="DX271" s="62">
        <f t="shared" si="3068"/>
        <v>0</v>
      </c>
      <c r="DY271" s="62">
        <f t="shared" si="3069"/>
        <v>0</v>
      </c>
      <c r="DZ271" s="48">
        <f t="shared" si="3070"/>
        <v>0</v>
      </c>
      <c r="EA271" s="62">
        <f t="shared" si="3071"/>
        <v>0</v>
      </c>
      <c r="EB271" s="62">
        <f t="shared" si="3072"/>
        <v>0</v>
      </c>
      <c r="EC271" s="48">
        <f t="shared" si="3073"/>
        <v>0</v>
      </c>
      <c r="ED271" s="62">
        <f t="shared" si="3074"/>
        <v>0</v>
      </c>
      <c r="EE271" s="62">
        <f t="shared" si="3075"/>
        <v>0</v>
      </c>
      <c r="EF271" s="48">
        <f t="shared" si="3076"/>
        <v>0</v>
      </c>
      <c r="EG271" s="62">
        <f t="shared" si="3077"/>
        <v>0</v>
      </c>
      <c r="EH271" s="62">
        <f t="shared" si="3078"/>
        <v>0</v>
      </c>
      <c r="EI271" s="48">
        <f t="shared" si="3079"/>
        <v>0</v>
      </c>
      <c r="EJ271" s="62">
        <f t="shared" si="3080"/>
        <v>0</v>
      </c>
      <c r="EK271" s="62">
        <f t="shared" si="3081"/>
        <v>0</v>
      </c>
      <c r="EL271" s="48">
        <f t="shared" si="3082"/>
        <v>0</v>
      </c>
      <c r="EM271" s="62">
        <f t="shared" si="3083"/>
        <v>0</v>
      </c>
      <c r="EN271" s="62">
        <f t="shared" si="3084"/>
        <v>0</v>
      </c>
      <c r="EO271" s="48">
        <f t="shared" si="3085"/>
        <v>0</v>
      </c>
      <c r="EP271" s="62">
        <f t="shared" ref="EP271:ER275" si="3094">BK271*$FH271</f>
        <v>392498.43</v>
      </c>
      <c r="EQ271" s="62">
        <f t="shared" si="3094"/>
        <v>391170.21</v>
      </c>
      <c r="ER271" s="62">
        <f t="shared" si="3094"/>
        <v>362085.96</v>
      </c>
      <c r="ES271" s="62">
        <f t="shared" ref="ES271:EU275" si="3095">BN271*$FH271</f>
        <v>361096.86</v>
      </c>
      <c r="ET271" s="62">
        <f t="shared" si="3095"/>
        <v>352444.59</v>
      </c>
      <c r="EU271" s="62">
        <f t="shared" si="3095"/>
        <v>307421.7</v>
      </c>
      <c r="EV271" s="31" t="s">
        <v>192</v>
      </c>
      <c r="EW271" s="103">
        <v>0</v>
      </c>
      <c r="EX271" s="31">
        <v>10000</v>
      </c>
      <c r="EY271" s="31">
        <v>1</v>
      </c>
      <c r="FA271" s="31"/>
      <c r="FB271" s="119"/>
      <c r="FC271" s="119"/>
      <c r="FE271" s="137">
        <v>4.78</v>
      </c>
      <c r="FF271" s="137">
        <v>4.82</v>
      </c>
      <c r="FG271" s="137">
        <v>4.8099999999999996</v>
      </c>
      <c r="FH271" s="106">
        <v>4.71</v>
      </c>
      <c r="FI271" s="107" t="b">
        <f t="shared" si="3086"/>
        <v>1</v>
      </c>
      <c r="FJ271" s="34"/>
      <c r="FK271" s="104" t="s">
        <v>187</v>
      </c>
      <c r="FL271" s="104" t="s">
        <v>187</v>
      </c>
      <c r="FM271" s="104" t="s">
        <v>187</v>
      </c>
      <c r="FN271" s="104" t="s">
        <v>187</v>
      </c>
      <c r="FO271" s="104">
        <v>0</v>
      </c>
      <c r="FP271" s="104"/>
      <c r="FQ271" s="104">
        <v>0</v>
      </c>
      <c r="FR271" s="120" t="b">
        <f t="shared" si="3022"/>
        <v>1</v>
      </c>
      <c r="FS271" s="120" t="b">
        <f t="shared" si="3023"/>
        <v>1</v>
      </c>
      <c r="FT271" s="120" t="b">
        <f t="shared" si="3024"/>
        <v>1</v>
      </c>
      <c r="FU271" s="120" t="b">
        <f t="shared" si="3025"/>
        <v>1</v>
      </c>
      <c r="FV271" s="120" t="b">
        <f t="shared" si="3026"/>
        <v>1</v>
      </c>
      <c r="FW271" s="120"/>
      <c r="FX271" s="120" t="b">
        <f t="shared" si="3087"/>
        <v>1</v>
      </c>
      <c r="FY271" s="104" t="s">
        <v>368</v>
      </c>
      <c r="FZ271" s="104" t="b">
        <f t="shared" si="3088"/>
        <v>1</v>
      </c>
      <c r="GA271" s="120">
        <v>0</v>
      </c>
      <c r="GB271" s="120" t="s">
        <v>193</v>
      </c>
      <c r="GC271" s="8"/>
      <c r="GD271" s="104" t="s">
        <v>368</v>
      </c>
      <c r="GE271" s="104">
        <v>0</v>
      </c>
      <c r="GF271" s="104" t="e">
        <v>#N/A</v>
      </c>
      <c r="GG271" s="104">
        <v>0</v>
      </c>
      <c r="GH271" s="120" t="b">
        <f t="shared" si="3089"/>
        <v>1</v>
      </c>
      <c r="GI271" s="8" t="b">
        <f t="shared" si="3090"/>
        <v>0</v>
      </c>
      <c r="GJ271" s="31" t="s">
        <v>203</v>
      </c>
    </row>
    <row r="272" spans="1:192" hidden="1" x14ac:dyDescent="0.25">
      <c r="A272" s="138">
        <v>97611</v>
      </c>
      <c r="B272" s="138">
        <v>97611</v>
      </c>
      <c r="C272" s="128" t="s">
        <v>368</v>
      </c>
      <c r="D272" s="130"/>
      <c r="E272" s="138" t="s">
        <v>693</v>
      </c>
      <c r="F272" s="124">
        <v>0</v>
      </c>
      <c r="G272" s="128"/>
      <c r="H272" s="138" t="s">
        <v>227</v>
      </c>
      <c r="I272" s="130" t="s">
        <v>319</v>
      </c>
      <c r="J272" s="138" t="s">
        <v>259</v>
      </c>
      <c r="K272" s="138"/>
      <c r="L272" s="130">
        <v>0</v>
      </c>
      <c r="M272" s="138"/>
      <c r="N272" s="125">
        <v>0</v>
      </c>
      <c r="O272" s="125">
        <v>0</v>
      </c>
      <c r="P272" s="125" t="str">
        <f t="shared" si="3036"/>
        <v>нет минмакс</v>
      </c>
      <c r="Q272" s="95">
        <v>64000</v>
      </c>
      <c r="R272" s="95">
        <f t="shared" si="3037"/>
        <v>75520</v>
      </c>
      <c r="S272" s="114">
        <v>33540</v>
      </c>
      <c r="T272" s="114">
        <v>44608.200000000004</v>
      </c>
      <c r="U272" s="131">
        <f t="shared" si="3038"/>
        <v>2</v>
      </c>
      <c r="V272" s="115">
        <f t="shared" si="3039"/>
        <v>29000</v>
      </c>
      <c r="W272" s="115">
        <f t="shared" si="3040"/>
        <v>34220</v>
      </c>
      <c r="X272" s="115">
        <f t="shared" si="3041"/>
        <v>2</v>
      </c>
      <c r="Y272" s="132"/>
      <c r="Z272" s="95">
        <v>29000</v>
      </c>
      <c r="AA272" s="115">
        <v>0</v>
      </c>
      <c r="AB272" s="115">
        <v>0</v>
      </c>
      <c r="AC272" s="95">
        <v>0</v>
      </c>
      <c r="AD272" s="95">
        <v>0</v>
      </c>
      <c r="AE272" s="95">
        <f t="shared" si="3042"/>
        <v>0</v>
      </c>
      <c r="AF272" s="95">
        <f t="shared" si="3043"/>
        <v>0</v>
      </c>
      <c r="AG272" s="114">
        <v>0</v>
      </c>
      <c r="AH272" s="95">
        <f t="shared" si="3044"/>
        <v>29000</v>
      </c>
      <c r="AI272" s="114">
        <f t="shared" si="3045"/>
        <v>34220</v>
      </c>
      <c r="AJ272" s="114">
        <f t="shared" si="3046"/>
        <v>30011</v>
      </c>
      <c r="AK272" s="114">
        <f t="shared" si="3092"/>
        <v>99288</v>
      </c>
      <c r="AL272" s="114">
        <f t="shared" si="3047"/>
        <v>175049</v>
      </c>
      <c r="AM272" s="114">
        <f t="shared" si="3048"/>
        <v>233811</v>
      </c>
      <c r="AN272" s="133">
        <f t="shared" si="3049"/>
        <v>25.820855306208863</v>
      </c>
      <c r="AO272" s="133" t="str">
        <f t="shared" si="3050"/>
        <v>&lt; 30 дней</v>
      </c>
      <c r="AP272" s="139" t="s">
        <v>185</v>
      </c>
      <c r="AQ272" s="134" t="s">
        <v>190</v>
      </c>
      <c r="AR272" s="138" t="s">
        <v>185</v>
      </c>
      <c r="AS272" s="134" t="s">
        <v>198</v>
      </c>
      <c r="AT272" s="115" t="s">
        <v>185</v>
      </c>
      <c r="AU272" s="138"/>
      <c r="AV272" s="97" t="str">
        <f t="shared" si="3051"/>
        <v>0-03</v>
      </c>
      <c r="AW272" s="126">
        <f t="shared" si="3052"/>
        <v>0</v>
      </c>
      <c r="AX272" s="138"/>
      <c r="AY272" s="115">
        <f t="shared" si="3053"/>
        <v>0</v>
      </c>
      <c r="AZ272" s="130" t="s">
        <v>439</v>
      </c>
      <c r="BA272" s="129" t="s">
        <v>187</v>
      </c>
      <c r="BB272" s="129" t="s">
        <v>187</v>
      </c>
      <c r="BC272" s="140" t="s">
        <v>187</v>
      </c>
      <c r="BD272" s="139" t="s">
        <v>187</v>
      </c>
      <c r="BE272" s="29">
        <v>0</v>
      </c>
      <c r="BF272" s="32">
        <f t="shared" si="3054"/>
        <v>0</v>
      </c>
      <c r="BG272" s="32">
        <v>0</v>
      </c>
      <c r="BH272" s="32">
        <f t="shared" si="3055"/>
        <v>0</v>
      </c>
      <c r="BI272" s="99">
        <v>0</v>
      </c>
      <c r="BJ272" s="130" t="s">
        <v>187</v>
      </c>
      <c r="BK272" s="95">
        <v>8454</v>
      </c>
      <c r="BL272" s="95">
        <v>39490</v>
      </c>
      <c r="BM272" s="95">
        <v>41191</v>
      </c>
      <c r="BN272" s="95">
        <v>47347</v>
      </c>
      <c r="BO272" s="95">
        <v>53141</v>
      </c>
      <c r="BP272" s="95">
        <v>44188</v>
      </c>
      <c r="BQ272" s="133">
        <f t="shared" si="3056"/>
        <v>38968.5</v>
      </c>
      <c r="BR272" s="95">
        <f t="shared" si="3057"/>
        <v>55546</v>
      </c>
      <c r="BS272" s="133">
        <f t="shared" ref="BS272:BW277" si="3096">BR272-BL272</f>
        <v>16056</v>
      </c>
      <c r="BT272" s="133">
        <f t="shared" si="3096"/>
        <v>-25135</v>
      </c>
      <c r="BU272" s="133">
        <f t="shared" si="3096"/>
        <v>-72482</v>
      </c>
      <c r="BV272" s="133">
        <f t="shared" si="3096"/>
        <v>-125623</v>
      </c>
      <c r="BW272" s="133">
        <f t="shared" si="3096"/>
        <v>-169811</v>
      </c>
      <c r="BX272" s="133">
        <f t="shared" ref="BX272:CO274" si="3097">BW272-$BQ272</f>
        <v>-208779.5</v>
      </c>
      <c r="BY272" s="133">
        <f t="shared" si="3097"/>
        <v>-247748</v>
      </c>
      <c r="BZ272" s="133">
        <f t="shared" si="3097"/>
        <v>-286716.5</v>
      </c>
      <c r="CA272" s="133">
        <f t="shared" si="3097"/>
        <v>-325685</v>
      </c>
      <c r="CB272" s="133">
        <f t="shared" si="3097"/>
        <v>-364653.5</v>
      </c>
      <c r="CC272" s="133">
        <f t="shared" si="3097"/>
        <v>-403622</v>
      </c>
      <c r="CD272" s="133">
        <f t="shared" si="3097"/>
        <v>-442590.5</v>
      </c>
      <c r="CE272" s="133">
        <f t="shared" si="3097"/>
        <v>-481559</v>
      </c>
      <c r="CF272" s="133">
        <f t="shared" si="3097"/>
        <v>-520527.5</v>
      </c>
      <c r="CG272" s="133">
        <f t="shared" si="3097"/>
        <v>-559496</v>
      </c>
      <c r="CH272" s="133">
        <f t="shared" si="3097"/>
        <v>-598464.5</v>
      </c>
      <c r="CI272" s="133">
        <f t="shared" si="3097"/>
        <v>-637433</v>
      </c>
      <c r="CJ272" s="133">
        <f t="shared" si="3097"/>
        <v>-676401.5</v>
      </c>
      <c r="CK272" s="133">
        <f t="shared" si="3097"/>
        <v>-715370</v>
      </c>
      <c r="CL272" s="133">
        <f t="shared" si="3097"/>
        <v>-754338.5</v>
      </c>
      <c r="CM272" s="133">
        <f t="shared" si="3097"/>
        <v>-793307</v>
      </c>
      <c r="CN272" s="133">
        <f t="shared" si="3097"/>
        <v>-832275.5</v>
      </c>
      <c r="CO272" s="133">
        <f t="shared" si="3097"/>
        <v>-871244</v>
      </c>
      <c r="CP272" s="100">
        <v>40000</v>
      </c>
      <c r="CQ272" s="100">
        <v>24089</v>
      </c>
      <c r="CR272" s="100">
        <v>11672</v>
      </c>
      <c r="CS272" s="100">
        <v>35000</v>
      </c>
      <c r="CT272" s="100">
        <v>34277</v>
      </c>
      <c r="CU272" s="100">
        <v>30011</v>
      </c>
      <c r="CV272" s="121">
        <f t="shared" si="3059"/>
        <v>29174.833333333332</v>
      </c>
      <c r="CW272" t="s">
        <v>187</v>
      </c>
      <c r="CX272" t="s">
        <v>187</v>
      </c>
      <c r="CY272" s="4">
        <v>0</v>
      </c>
      <c r="CZ272" s="4">
        <v>0</v>
      </c>
      <c r="DA272" s="136">
        <f t="shared" ref="DA272:DA279" si="3098">IFERROR(CZ272/CY272,0)</f>
        <v>0</v>
      </c>
      <c r="DB272" s="4">
        <f t="shared" ref="DB272:DB279" si="3099">CY272*FH272</f>
        <v>0</v>
      </c>
      <c r="DC272" s="4">
        <f t="shared" ref="DC272:DC279" si="3100">CZ272*FH272</f>
        <v>0</v>
      </c>
      <c r="DD272" s="136">
        <f t="shared" ref="DD272:DD279" si="3101">IFERROR(DC272/DB272,0)</f>
        <v>0</v>
      </c>
      <c r="DE272" s="31">
        <v>0</v>
      </c>
      <c r="DG272" s="31">
        <v>0</v>
      </c>
      <c r="DH272" s="48">
        <f t="shared" si="3064"/>
        <v>0</v>
      </c>
      <c r="DI272" s="62">
        <v>25491.773999999998</v>
      </c>
      <c r="DJ272" s="62">
        <v>32367.273000000001</v>
      </c>
      <c r="DK272" s="48">
        <f t="shared" si="3065"/>
        <v>2</v>
      </c>
      <c r="DL272" s="62">
        <v>24089</v>
      </c>
      <c r="DM272" s="62">
        <v>30536.080000000002</v>
      </c>
      <c r="DN272" s="62">
        <v>13253.465</v>
      </c>
      <c r="DO272" s="62">
        <v>17412.91</v>
      </c>
      <c r="DP272" s="48">
        <f t="shared" si="3066"/>
        <v>1</v>
      </c>
      <c r="DQ272" s="62">
        <v>11672</v>
      </c>
      <c r="DR272" s="62">
        <v>15242.563142996281</v>
      </c>
      <c r="DS272" s="62">
        <v>38217.419000000002</v>
      </c>
      <c r="DT272" s="62">
        <v>50822.14</v>
      </c>
      <c r="DU272" s="48">
        <f t="shared" si="3067"/>
        <v>2</v>
      </c>
      <c r="DV272" s="62">
        <v>35000</v>
      </c>
      <c r="DW272" s="62">
        <v>46687.916506471869</v>
      </c>
      <c r="DX272" s="62">
        <f t="shared" si="3068"/>
        <v>0</v>
      </c>
      <c r="DY272" s="62">
        <f t="shared" si="3069"/>
        <v>0</v>
      </c>
      <c r="DZ272" s="48">
        <f t="shared" si="3070"/>
        <v>0</v>
      </c>
      <c r="EA272" s="62">
        <f t="shared" si="3071"/>
        <v>0</v>
      </c>
      <c r="EB272" s="62">
        <f t="shared" si="3072"/>
        <v>0</v>
      </c>
      <c r="EC272" s="48">
        <f t="shared" si="3073"/>
        <v>0</v>
      </c>
      <c r="ED272" s="62">
        <f t="shared" si="3074"/>
        <v>0</v>
      </c>
      <c r="EE272" s="62">
        <f t="shared" si="3075"/>
        <v>0</v>
      </c>
      <c r="EF272" s="48">
        <f t="shared" si="3076"/>
        <v>0</v>
      </c>
      <c r="EG272" s="62">
        <f t="shared" si="3077"/>
        <v>0</v>
      </c>
      <c r="EH272" s="62">
        <f t="shared" si="3078"/>
        <v>0</v>
      </c>
      <c r="EI272" s="48">
        <f t="shared" si="3079"/>
        <v>0</v>
      </c>
      <c r="EJ272" s="62">
        <f t="shared" si="3080"/>
        <v>0</v>
      </c>
      <c r="EK272" s="62">
        <f t="shared" si="3081"/>
        <v>0</v>
      </c>
      <c r="EL272" s="48">
        <f t="shared" si="3082"/>
        <v>0</v>
      </c>
      <c r="EM272" s="62">
        <f t="shared" si="3083"/>
        <v>0</v>
      </c>
      <c r="EN272" s="62">
        <f t="shared" si="3084"/>
        <v>0</v>
      </c>
      <c r="EO272" s="48">
        <f t="shared" si="3085"/>
        <v>0</v>
      </c>
      <c r="EP272" s="62">
        <f t="shared" si="3094"/>
        <v>9975.7199999999993</v>
      </c>
      <c r="EQ272" s="62">
        <f t="shared" si="3094"/>
        <v>46598.2</v>
      </c>
      <c r="ER272" s="62">
        <f t="shared" si="3094"/>
        <v>48605.38</v>
      </c>
      <c r="ES272" s="62">
        <f t="shared" si="3095"/>
        <v>55869.46</v>
      </c>
      <c r="ET272" s="62">
        <f t="shared" si="3095"/>
        <v>62706.38</v>
      </c>
      <c r="EU272" s="62">
        <f t="shared" si="3095"/>
        <v>52141.84</v>
      </c>
      <c r="EV272" s="31" t="s">
        <v>192</v>
      </c>
      <c r="EW272" s="103">
        <v>0</v>
      </c>
      <c r="EX272" s="31">
        <v>20000</v>
      </c>
      <c r="EY272" s="31">
        <v>1</v>
      </c>
      <c r="FA272" s="31"/>
      <c r="FB272" s="119"/>
      <c r="FC272" s="119"/>
      <c r="FE272" s="137">
        <v>1.33</v>
      </c>
      <c r="FF272" s="137">
        <v>1.33</v>
      </c>
      <c r="FG272" s="137">
        <v>1.33</v>
      </c>
      <c r="FH272" s="106">
        <v>1.18</v>
      </c>
      <c r="FI272" s="107" t="b">
        <f t="shared" si="3086"/>
        <v>1</v>
      </c>
      <c r="FJ272" s="34"/>
      <c r="FK272" s="104" t="s">
        <v>187</v>
      </c>
      <c r="FL272" s="104" t="s">
        <v>187</v>
      </c>
      <c r="FM272" s="104" t="s">
        <v>187</v>
      </c>
      <c r="FN272" s="104" t="s">
        <v>187</v>
      </c>
      <c r="FO272" s="104">
        <v>0</v>
      </c>
      <c r="FP272" s="104"/>
      <c r="FQ272" s="104">
        <v>0</v>
      </c>
      <c r="FR272" s="120" t="b">
        <f t="shared" si="3022"/>
        <v>1</v>
      </c>
      <c r="FS272" s="120" t="b">
        <f t="shared" si="3023"/>
        <v>1</v>
      </c>
      <c r="FT272" s="120" t="b">
        <f t="shared" si="3024"/>
        <v>1</v>
      </c>
      <c r="FU272" s="120" t="b">
        <f t="shared" si="3025"/>
        <v>1</v>
      </c>
      <c r="FV272" s="120" t="b">
        <f t="shared" si="3026"/>
        <v>1</v>
      </c>
      <c r="FW272" s="120"/>
      <c r="FX272" s="120" t="b">
        <f t="shared" si="3087"/>
        <v>1</v>
      </c>
      <c r="FY272" s="104" t="s">
        <v>368</v>
      </c>
      <c r="FZ272" s="104" t="b">
        <f t="shared" si="3088"/>
        <v>1</v>
      </c>
      <c r="GA272" s="120">
        <v>0</v>
      </c>
      <c r="GB272" s="120">
        <v>0</v>
      </c>
      <c r="GC272" s="8"/>
      <c r="GD272" s="104" t="s">
        <v>368</v>
      </c>
      <c r="GE272" s="104">
        <v>0</v>
      </c>
      <c r="GF272" s="104" t="e">
        <v>#N/A</v>
      </c>
      <c r="GG272" s="104">
        <v>0</v>
      </c>
      <c r="GH272" s="120" t="b">
        <f t="shared" si="3089"/>
        <v>1</v>
      </c>
      <c r="GI272" s="8" t="b">
        <f t="shared" si="3090"/>
        <v>0</v>
      </c>
      <c r="GJ272" s="31" t="s">
        <v>203</v>
      </c>
    </row>
    <row r="273" spans="1:192" ht="45" x14ac:dyDescent="0.25">
      <c r="A273" s="130">
        <v>88073</v>
      </c>
      <c r="B273" s="130">
        <v>620408</v>
      </c>
      <c r="C273" s="128" t="s">
        <v>491</v>
      </c>
      <c r="D273" s="130"/>
      <c r="E273" s="130" t="s">
        <v>694</v>
      </c>
      <c r="F273" s="109" t="s">
        <v>440</v>
      </c>
      <c r="G273" s="128"/>
      <c r="H273" s="130" t="s">
        <v>188</v>
      </c>
      <c r="I273" s="130" t="s">
        <v>493</v>
      </c>
      <c r="J273" s="130" t="s">
        <v>480</v>
      </c>
      <c r="K273" s="130"/>
      <c r="L273" s="130" t="s">
        <v>478</v>
      </c>
      <c r="M273" s="130"/>
      <c r="N273" s="111">
        <v>63.58345534032069</v>
      </c>
      <c r="O273" s="111">
        <v>186.44075263761798</v>
      </c>
      <c r="P273" s="111" t="str">
        <f t="shared" ref="P273:P279" si="3102">IF(AND(N273=0,O273=0),"нет минмакс",IF((S273-N273)&lt;0,"меньше мин",IF((S273-O273)&gt;0,"больше макс","в диапазоне")))</f>
        <v>больше макс</v>
      </c>
      <c r="Q273" s="95">
        <v>298</v>
      </c>
      <c r="R273" s="95">
        <f t="shared" ref="R273:R280" si="3103">Q273*FH273</f>
        <v>43329.200000000004</v>
      </c>
      <c r="S273" s="131">
        <v>298</v>
      </c>
      <c r="T273" s="131">
        <v>43329.200000000004</v>
      </c>
      <c r="U273" s="131">
        <f t="shared" ref="U273:U279" si="3104">IFERROR(ROUNDUP(S273/$EX273,0)*$EY273,0)</f>
        <v>1.5</v>
      </c>
      <c r="V273" s="113">
        <f t="shared" ref="V273:V280" si="3105">SUM(Z273:AD273)</f>
        <v>298</v>
      </c>
      <c r="W273" s="113">
        <f t="shared" ref="W273:W279" si="3106">V273*FH273</f>
        <v>43329.200000000004</v>
      </c>
      <c r="X273" s="113">
        <f t="shared" ref="X273:X279" si="3107">IFERROR(ROUNDUP(V273/$EX273,0)*$EY273,0)</f>
        <v>1.5</v>
      </c>
      <c r="Y273" s="132"/>
      <c r="Z273" s="95">
        <v>298</v>
      </c>
      <c r="AA273" s="95">
        <v>0</v>
      </c>
      <c r="AB273" s="95">
        <v>0</v>
      </c>
      <c r="AC273" s="95">
        <v>0</v>
      </c>
      <c r="AD273" s="95">
        <v>0</v>
      </c>
      <c r="AE273" s="95">
        <f t="shared" ref="AE273:AE279" si="3108">AA273*FH273</f>
        <v>0</v>
      </c>
      <c r="AF273" s="95">
        <f t="shared" ref="AF273:AF279" si="3109">AB273*FH273</f>
        <v>0</v>
      </c>
      <c r="AG273" s="114">
        <v>0</v>
      </c>
      <c r="AH273" s="95">
        <f t="shared" ref="AH273:AH280" si="3110">V273-AG273</f>
        <v>298</v>
      </c>
      <c r="AI273" s="114">
        <f t="shared" ref="AI273:AI279" si="3111">IF(AH273&gt;0,AH273*FH273,0)</f>
        <v>43329.200000000004</v>
      </c>
      <c r="AJ273" s="133">
        <f t="shared" ref="AJ273:AJ280" si="3112">CU273</f>
        <v>0</v>
      </c>
      <c r="AK273" s="133">
        <f t="shared" si="3092"/>
        <v>42</v>
      </c>
      <c r="AL273" s="133">
        <f t="shared" ref="AL273:AL280" si="3113">SUM(CP273:CU273)</f>
        <v>324</v>
      </c>
      <c r="AM273" s="133">
        <f t="shared" ref="AM273:AM280" si="3114">SUM(BK273:BP273)</f>
        <v>0</v>
      </c>
      <c r="AN273" s="133" t="str">
        <f t="shared" ref="AN273:AN279" si="3115">IFERROR(S273/BQ273*30,"нет оборота")</f>
        <v>нет оборота</v>
      </c>
      <c r="AO273" s="133" t="str">
        <f t="shared" ref="AO273:AO279" si="3116">IF(S273=0,"нет остатка",IF(AN273="нет оборота","нет плана",IF(AN273&lt;30,"&lt; 30 дней",IF(AND(AN273&gt;=30,AN273&lt;60),"&gt; 30 дней (до 60)",IF(AND(AN273&gt;=60,AN273&lt;70),"&gt; 60 дней (до 70)",IF(AND(AN273&gt;=70,AN273&lt;80),"&gt; 70 дней (до 80)",IF(AND(AN273&gt;=80,AN273&lt;90),"&gt; 80 дней (до 90)",IF(AND(AN273&gt;=90,AN273&lt;120),"&gt; 90 дней (до 120)",IF(AN273&gt;=120,"&gt; 120 дней")))))))))</f>
        <v>нет плана</v>
      </c>
      <c r="AP273" s="29" t="s">
        <v>185</v>
      </c>
      <c r="AQ273" s="134" t="s">
        <v>190</v>
      </c>
      <c r="AR273" s="29" t="s">
        <v>195</v>
      </c>
      <c r="AS273" s="134" t="s">
        <v>200</v>
      </c>
      <c r="AT273" s="94" t="s">
        <v>195</v>
      </c>
      <c r="AU273" s="14"/>
      <c r="AV273" s="97" t="str">
        <f t="shared" ref="AV273:AV279" si="3117">IF(V273=0,"нет остатка",IF(SUM(BK273:BP273)=0,"Нет планов",IF(BR273&lt;=0,"0-01",IF(BS273&lt;=0,"0-02",IF(BT273&lt;=0,"0-03",IF(BU273&lt;=0,"0-04",IF(BV273&lt;=0,"0-05",IF(BW273&lt;=0,"0-06",IF(BX273&lt;=0,"0-07",IF(BY273&lt;=0,"0-08",IF(BZ273&lt;=0,"0-09",IF(CA273&lt;=0,"0-10",IF(CB273&lt;=0,"0-11",IF(CC273&lt;=0,"0-12",IF(CD273&lt;=0,"0-13",IF(CE273&lt;=0,"0-14",IF(CF273&lt;=0,"0-15",IF(CG273&lt;=0,"0-16",IF(CH273&lt;=0,"0-17",IF(CI273&lt;=0,"0-18",IF(CJ273&lt;=0,"0-19",IF(CK273&lt;=0,"0-20",IF(CL273&lt;=0,"0-21",IF(CM273&lt;=0,"0-22",IF(CN273&lt;=0,"0-23",IF(CO273&lt;=0,"0-24","0-25 более 24"))))))))))))))))))))))))))</f>
        <v>Нет планов</v>
      </c>
      <c r="AW273" s="117">
        <f t="shared" ref="AW273:AW279" si="3118">IF(AT273="Да",W273,0)</f>
        <v>43329.200000000004</v>
      </c>
      <c r="AX273" s="14"/>
      <c r="AY273" s="25">
        <f t="shared" ref="AY273:AY279" si="3119">IF(AX273&gt;6,W273,0)</f>
        <v>0</v>
      </c>
      <c r="AZ273" s="130" t="s">
        <v>439</v>
      </c>
      <c r="BA273" s="26" t="s">
        <v>196</v>
      </c>
      <c r="BB273" s="26" t="s">
        <v>695</v>
      </c>
      <c r="BC273" s="27"/>
      <c r="BD273" s="28"/>
      <c r="BE273" s="29">
        <v>0</v>
      </c>
      <c r="BF273" s="32">
        <f t="shared" ref="BF273:BF279" si="3120">BE273*FH273</f>
        <v>0</v>
      </c>
      <c r="BG273" s="32">
        <v>0</v>
      </c>
      <c r="BH273" s="32">
        <f t="shared" ref="BH273:BH279" si="3121">BG273*FH273</f>
        <v>0</v>
      </c>
      <c r="BI273" s="135">
        <v>0</v>
      </c>
      <c r="BJ273" s="130">
        <v>0</v>
      </c>
      <c r="BK273" s="95">
        <v>0</v>
      </c>
      <c r="BL273" s="95">
        <v>0</v>
      </c>
      <c r="BM273" s="95">
        <v>0</v>
      </c>
      <c r="BN273" s="95">
        <v>0</v>
      </c>
      <c r="BO273" s="95">
        <v>0</v>
      </c>
      <c r="BP273" s="95">
        <v>0</v>
      </c>
      <c r="BQ273" s="133">
        <f t="shared" ref="BQ273:BQ279" si="3122">IF(COUNTIF(BK273:BP273,"&gt;0")=0,0,SUM(BK273:BP273)/COUNTIF(BK273:BP273,"&gt;0"))</f>
        <v>0</v>
      </c>
      <c r="BR273" s="95">
        <f t="shared" ref="BR273:BR279" si="3123">IF(OR(Q273=0,SUM(BK273:BP273)=0,V273&gt;Q273),V273-BK273,Q273-BK273)</f>
        <v>298</v>
      </c>
      <c r="BS273" s="133">
        <f t="shared" si="3096"/>
        <v>298</v>
      </c>
      <c r="BT273" s="133">
        <f t="shared" si="3096"/>
        <v>298</v>
      </c>
      <c r="BU273" s="133">
        <f t="shared" si="3096"/>
        <v>298</v>
      </c>
      <c r="BV273" s="133">
        <f t="shared" si="3096"/>
        <v>298</v>
      </c>
      <c r="BW273" s="133">
        <f t="shared" si="3096"/>
        <v>298</v>
      </c>
      <c r="BX273" s="133">
        <f t="shared" si="3097"/>
        <v>298</v>
      </c>
      <c r="BY273" s="133">
        <f t="shared" si="3097"/>
        <v>298</v>
      </c>
      <c r="BZ273" s="133">
        <f t="shared" si="3097"/>
        <v>298</v>
      </c>
      <c r="CA273" s="133">
        <f t="shared" si="3097"/>
        <v>298</v>
      </c>
      <c r="CB273" s="133">
        <f t="shared" si="3097"/>
        <v>298</v>
      </c>
      <c r="CC273" s="133">
        <f t="shared" si="3097"/>
        <v>298</v>
      </c>
      <c r="CD273" s="133">
        <f t="shared" si="3097"/>
        <v>298</v>
      </c>
      <c r="CE273" s="133">
        <f t="shared" si="3097"/>
        <v>298</v>
      </c>
      <c r="CF273" s="133">
        <f t="shared" si="3097"/>
        <v>298</v>
      </c>
      <c r="CG273" s="133">
        <f t="shared" si="3097"/>
        <v>298</v>
      </c>
      <c r="CH273" s="133">
        <f t="shared" si="3097"/>
        <v>298</v>
      </c>
      <c r="CI273" s="133">
        <f t="shared" si="3097"/>
        <v>298</v>
      </c>
      <c r="CJ273" s="133">
        <f t="shared" si="3097"/>
        <v>298</v>
      </c>
      <c r="CK273" s="133">
        <f t="shared" si="3097"/>
        <v>298</v>
      </c>
      <c r="CL273" s="133">
        <f t="shared" si="3097"/>
        <v>298</v>
      </c>
      <c r="CM273" s="133">
        <f t="shared" si="3097"/>
        <v>298</v>
      </c>
      <c r="CN273" s="133">
        <f t="shared" si="3097"/>
        <v>298</v>
      </c>
      <c r="CO273" s="133">
        <f t="shared" si="3097"/>
        <v>298</v>
      </c>
      <c r="CP273" s="100">
        <v>92</v>
      </c>
      <c r="CQ273" s="100">
        <v>38</v>
      </c>
      <c r="CR273" s="100">
        <v>152</v>
      </c>
      <c r="CS273" s="100">
        <v>42</v>
      </c>
      <c r="CT273" s="100">
        <v>0</v>
      </c>
      <c r="CU273" s="100">
        <v>0</v>
      </c>
      <c r="CV273" s="121">
        <f t="shared" ref="CV273:CV279" si="3124">IF(COUNTIF(CP273:CU273,"&gt;0")=0,0,SUM(CP273:CU273)/COUNTIF(CP273:CU273,"&gt;0"))</f>
        <v>81</v>
      </c>
      <c r="CW273">
        <v>0</v>
      </c>
      <c r="CX273">
        <v>1</v>
      </c>
      <c r="CY273" s="4">
        <v>0</v>
      </c>
      <c r="CZ273" s="4">
        <v>0</v>
      </c>
      <c r="DA273" s="136">
        <f t="shared" si="3098"/>
        <v>0</v>
      </c>
      <c r="DB273" s="4">
        <f t="shared" si="3099"/>
        <v>0</v>
      </c>
      <c r="DC273" s="4">
        <f t="shared" si="3100"/>
        <v>0</v>
      </c>
      <c r="DD273" s="136">
        <f t="shared" si="3101"/>
        <v>0</v>
      </c>
      <c r="DE273" s="31">
        <v>0</v>
      </c>
      <c r="DF273" s="31">
        <v>45</v>
      </c>
      <c r="DG273" s="31">
        <v>0</v>
      </c>
      <c r="DH273" s="48">
        <f t="shared" ref="DH273:DH280" si="3125">IFERROR(ROUNDUP(DG273/$EX273,0)*$EY273,0)</f>
        <v>0</v>
      </c>
      <c r="DI273" s="62">
        <v>517.09699999999998</v>
      </c>
      <c r="DJ273" s="62">
        <v>75186.456999999995</v>
      </c>
      <c r="DK273" s="48">
        <f t="shared" ref="DK273:DK279" si="3126">IFERROR(ROUNDUP(DI273/$EX273,0)*$EY273,0)</f>
        <v>1.5</v>
      </c>
      <c r="DL273" s="62">
        <v>38.4</v>
      </c>
      <c r="DM273" s="62">
        <v>5583.4058867924523</v>
      </c>
      <c r="DN273" s="62">
        <v>400.04300000000001</v>
      </c>
      <c r="DO273" s="62">
        <v>58166.679000000004</v>
      </c>
      <c r="DP273" s="48">
        <f t="shared" ref="DP273:DP279" si="3127">IFERROR(ROUNDUP(DN273/$EX273,0)*$EY273,0)</f>
        <v>1.5</v>
      </c>
      <c r="DQ273" s="62">
        <v>151.60000000000005</v>
      </c>
      <c r="DR273" s="62">
        <v>22042.810447518317</v>
      </c>
      <c r="DS273" s="62">
        <v>314.25799999999998</v>
      </c>
      <c r="DT273" s="62">
        <v>45693.474000000002</v>
      </c>
      <c r="DU273" s="48">
        <f t="shared" ref="DU273:DU279" si="3128">IFERROR(ROUNDUP(DS273/$EX273,0)*$EY273,0)</f>
        <v>1.5</v>
      </c>
      <c r="DV273" s="62">
        <v>42</v>
      </c>
      <c r="DW273" s="62">
        <v>6106.8466666666673</v>
      </c>
      <c r="DX273" s="62">
        <f t="shared" ref="DX273:DX280" si="3129">$DF273*BK273/30</f>
        <v>0</v>
      </c>
      <c r="DY273" s="62">
        <f t="shared" ref="DY273:DY279" si="3130">DX273*$FH273</f>
        <v>0</v>
      </c>
      <c r="DZ273" s="48">
        <f t="shared" ref="DZ273:DZ280" si="3131">IFERROR(ROUNDUP(DX273/$EX273,0)*$EY273,0)</f>
        <v>0</v>
      </c>
      <c r="EA273" s="62">
        <f t="shared" ref="EA273:EA280" si="3132">$DF273*BL273/30</f>
        <v>0</v>
      </c>
      <c r="EB273" s="62">
        <f t="shared" ref="EB273:EB279" si="3133">EA273*$FH273</f>
        <v>0</v>
      </c>
      <c r="EC273" s="48">
        <f t="shared" ref="EC273:EC280" si="3134">IFERROR(ROUNDUP(EA273/$EX273,0)*$EY273,0)</f>
        <v>0</v>
      </c>
      <c r="ED273" s="62">
        <f t="shared" ref="ED273:ED280" si="3135">$DF273*BM273/30</f>
        <v>0</v>
      </c>
      <c r="EE273" s="62">
        <f t="shared" ref="EE273:EE279" si="3136">ED273*$FH273</f>
        <v>0</v>
      </c>
      <c r="EF273" s="48">
        <f t="shared" ref="EF273:EF280" si="3137">IFERROR(ROUNDUP(ED273/$EX273,0)*$EY273,0)</f>
        <v>0</v>
      </c>
      <c r="EG273" s="62">
        <f t="shared" ref="EG273:EG280" si="3138">$DF273*BN273/30</f>
        <v>0</v>
      </c>
      <c r="EH273" s="62">
        <f t="shared" ref="EH273:EH279" si="3139">EG273*$FH273</f>
        <v>0</v>
      </c>
      <c r="EI273" s="48">
        <f t="shared" ref="EI273:EI280" si="3140">IFERROR(ROUNDUP(EG273/$EX273,0)*$EY273,0)</f>
        <v>0</v>
      </c>
      <c r="EJ273" s="62">
        <f t="shared" ref="EJ273:EJ280" si="3141">$DF273*BO273/30</f>
        <v>0</v>
      </c>
      <c r="EK273" s="62">
        <f t="shared" ref="EK273:EK279" si="3142">EJ273*$FH273</f>
        <v>0</v>
      </c>
      <c r="EL273" s="48">
        <f t="shared" ref="EL273:EL280" si="3143">IFERROR(ROUNDUP(EJ273/$EX273,0)*$EY273,0)</f>
        <v>0</v>
      </c>
      <c r="EM273" s="62">
        <f t="shared" ref="EM273:EM280" si="3144">$DF273*BP273/30</f>
        <v>0</v>
      </c>
      <c r="EN273" s="62">
        <f t="shared" ref="EN273:EN279" si="3145">EM273*$FH273</f>
        <v>0</v>
      </c>
      <c r="EO273" s="48">
        <f t="shared" ref="EO273:EO280" si="3146">IFERROR(ROUNDUP(EM273/$EX273,0)*$EY273,0)</f>
        <v>0</v>
      </c>
      <c r="EP273" s="62">
        <f t="shared" si="3094"/>
        <v>0</v>
      </c>
      <c r="EQ273" s="62">
        <f t="shared" si="3094"/>
        <v>0</v>
      </c>
      <c r="ER273" s="62">
        <f t="shared" si="3094"/>
        <v>0</v>
      </c>
      <c r="ES273" s="62">
        <f t="shared" si="3095"/>
        <v>0</v>
      </c>
      <c r="ET273" s="62">
        <f t="shared" si="3095"/>
        <v>0</v>
      </c>
      <c r="EU273" s="62">
        <f t="shared" si="3095"/>
        <v>0</v>
      </c>
      <c r="EV273" s="31" t="s">
        <v>192</v>
      </c>
      <c r="EW273" s="103">
        <v>0</v>
      </c>
      <c r="EX273" s="31">
        <f>EZ273</f>
        <v>900</v>
      </c>
      <c r="EY273" s="31">
        <f>FA273</f>
        <v>1.5</v>
      </c>
      <c r="EZ273" s="31">
        <v>900</v>
      </c>
      <c r="FA273" s="31">
        <v>1.5</v>
      </c>
      <c r="FB273" s="119"/>
      <c r="FC273" s="119"/>
      <c r="FE273" s="137">
        <v>145.4</v>
      </c>
      <c r="FF273" s="137">
        <v>145.4</v>
      </c>
      <c r="FG273" s="137">
        <v>145.4</v>
      </c>
      <c r="FH273" s="106">
        <v>145.4</v>
      </c>
      <c r="FI273" s="107" t="b">
        <f t="shared" ref="FI273:FI279" si="3147">EXACT(AT273,AP273)</f>
        <v>0</v>
      </c>
      <c r="FJ273" s="34"/>
      <c r="FK273" s="104" t="s">
        <v>196</v>
      </c>
      <c r="FL273" s="104" t="s">
        <v>695</v>
      </c>
      <c r="FM273" s="104">
        <v>46022</v>
      </c>
      <c r="FN273" s="104">
        <v>0</v>
      </c>
      <c r="FO273" s="104">
        <v>0</v>
      </c>
      <c r="FP273" s="104"/>
      <c r="FQ273" s="104">
        <v>0</v>
      </c>
      <c r="FR273" s="103" t="b">
        <f t="shared" si="3022"/>
        <v>1</v>
      </c>
      <c r="FS273" s="103" t="b">
        <f t="shared" si="3023"/>
        <v>1</v>
      </c>
      <c r="FT273" s="103" t="b">
        <f t="shared" si="3024"/>
        <v>0</v>
      </c>
      <c r="FU273" s="103" t="b">
        <f t="shared" si="3025"/>
        <v>0</v>
      </c>
      <c r="FV273" s="103" t="b">
        <f t="shared" si="3026"/>
        <v>1</v>
      </c>
      <c r="FW273" s="103"/>
      <c r="FX273" s="120" t="b">
        <f t="shared" ref="FX273:FX280" si="3148">EXACT(FQ273,BI273)</f>
        <v>1</v>
      </c>
      <c r="FY273" s="104" t="s">
        <v>491</v>
      </c>
      <c r="FZ273" s="104" t="b">
        <f t="shared" ref="FZ273:FZ280" si="3149">EXACT(FY273,C273)</f>
        <v>1</v>
      </c>
      <c r="GA273" s="104">
        <v>0</v>
      </c>
      <c r="GB273" s="104" t="s">
        <v>440</v>
      </c>
      <c r="GD273" s="104" t="s">
        <v>491</v>
      </c>
      <c r="GE273" s="104">
        <v>0</v>
      </c>
      <c r="GF273" s="104" t="e">
        <v>#N/A</v>
      </c>
      <c r="GG273" s="104">
        <v>0</v>
      </c>
      <c r="GH273" s="104" t="b">
        <f t="shared" ref="GH273:GH280" si="3150">EXACT(GD273,C273)</f>
        <v>1</v>
      </c>
      <c r="GI273" s="8" t="b">
        <f t="shared" ref="GI273:GI280" si="3151">EXACT(GG273,G273)</f>
        <v>0</v>
      </c>
      <c r="GJ273" s="31" t="s">
        <v>203</v>
      </c>
    </row>
    <row r="274" spans="1:192" ht="30" hidden="1" x14ac:dyDescent="0.25">
      <c r="A274" s="138">
        <v>152052</v>
      </c>
      <c r="B274" s="138">
        <v>152052</v>
      </c>
      <c r="C274" s="128" t="s">
        <v>368</v>
      </c>
      <c r="D274" s="130"/>
      <c r="E274" s="138" t="s">
        <v>696</v>
      </c>
      <c r="F274" s="124">
        <v>0</v>
      </c>
      <c r="G274" s="128"/>
      <c r="H274" s="138" t="s">
        <v>227</v>
      </c>
      <c r="I274" s="130" t="s">
        <v>538</v>
      </c>
      <c r="J274" s="138" t="s">
        <v>511</v>
      </c>
      <c r="K274" s="138"/>
      <c r="L274" s="130">
        <v>0</v>
      </c>
      <c r="M274" s="138"/>
      <c r="N274" s="125">
        <v>0</v>
      </c>
      <c r="O274" s="125">
        <v>0</v>
      </c>
      <c r="P274" s="125" t="str">
        <f t="shared" si="3102"/>
        <v>нет минмакс</v>
      </c>
      <c r="Q274" s="95">
        <v>469.72800064086914</v>
      </c>
      <c r="R274" s="95">
        <f t="shared" si="3103"/>
        <v>76950.84106498718</v>
      </c>
      <c r="S274" s="114">
        <v>272</v>
      </c>
      <c r="T274" s="114">
        <v>44295.199999999997</v>
      </c>
      <c r="U274" s="131">
        <f t="shared" si="3104"/>
        <v>0</v>
      </c>
      <c r="V274" s="115">
        <f t="shared" si="3105"/>
        <v>486</v>
      </c>
      <c r="W274" s="115">
        <f t="shared" si="3106"/>
        <v>79616.51999999999</v>
      </c>
      <c r="X274" s="115">
        <f t="shared" si="3107"/>
        <v>0</v>
      </c>
      <c r="Y274" s="132"/>
      <c r="Z274" s="95">
        <v>486</v>
      </c>
      <c r="AA274" s="115">
        <v>0</v>
      </c>
      <c r="AB274" s="115">
        <v>0</v>
      </c>
      <c r="AC274" s="95">
        <v>0</v>
      </c>
      <c r="AD274" s="95">
        <v>0</v>
      </c>
      <c r="AE274" s="95">
        <f t="shared" si="3108"/>
        <v>0</v>
      </c>
      <c r="AF274" s="95">
        <f t="shared" si="3109"/>
        <v>0</v>
      </c>
      <c r="AG274" s="114">
        <v>0</v>
      </c>
      <c r="AH274" s="95">
        <f t="shared" si="3110"/>
        <v>486</v>
      </c>
      <c r="AI274" s="114">
        <f t="shared" si="3111"/>
        <v>79616.51999999999</v>
      </c>
      <c r="AJ274" s="114">
        <f t="shared" si="3112"/>
        <v>0</v>
      </c>
      <c r="AK274" s="114">
        <f t="shared" si="3092"/>
        <v>468</v>
      </c>
      <c r="AL274" s="114">
        <f t="shared" si="3113"/>
        <v>1436</v>
      </c>
      <c r="AM274" s="114">
        <f t="shared" si="3114"/>
        <v>0</v>
      </c>
      <c r="AN274" s="133" t="str">
        <f t="shared" si="3115"/>
        <v>нет оборота</v>
      </c>
      <c r="AO274" s="133" t="str">
        <f t="shared" si="3116"/>
        <v>нет плана</v>
      </c>
      <c r="AP274" s="139" t="s">
        <v>195</v>
      </c>
      <c r="AQ274" s="134" t="s">
        <v>200</v>
      </c>
      <c r="AR274" s="138" t="s">
        <v>195</v>
      </c>
      <c r="AS274" s="134" t="s">
        <v>200</v>
      </c>
      <c r="AT274" s="115" t="s">
        <v>195</v>
      </c>
      <c r="AU274" s="138"/>
      <c r="AV274" s="97" t="str">
        <f t="shared" si="3117"/>
        <v>Нет планов</v>
      </c>
      <c r="AW274" s="126">
        <f t="shared" si="3118"/>
        <v>79616.51999999999</v>
      </c>
      <c r="AX274" s="138"/>
      <c r="AY274" s="115">
        <f t="shared" si="3119"/>
        <v>0</v>
      </c>
      <c r="AZ274" s="130" t="s">
        <v>439</v>
      </c>
      <c r="BA274" s="26" t="s">
        <v>196</v>
      </c>
      <c r="BB274" s="26" t="s">
        <v>606</v>
      </c>
      <c r="BC274" s="27" t="s">
        <v>187</v>
      </c>
      <c r="BD274" s="139" t="s">
        <v>187</v>
      </c>
      <c r="BE274" s="29">
        <v>0</v>
      </c>
      <c r="BF274" s="32">
        <f t="shared" si="3120"/>
        <v>0</v>
      </c>
      <c r="BG274" s="32">
        <v>0</v>
      </c>
      <c r="BH274" s="32">
        <f t="shared" si="3121"/>
        <v>0</v>
      </c>
      <c r="BI274" s="99">
        <v>0</v>
      </c>
      <c r="BJ274" s="130" t="s">
        <v>187</v>
      </c>
      <c r="BK274" s="95">
        <v>0</v>
      </c>
      <c r="BL274" s="95">
        <v>0</v>
      </c>
      <c r="BM274" s="95">
        <v>0</v>
      </c>
      <c r="BN274" s="95">
        <v>0</v>
      </c>
      <c r="BO274" s="95">
        <v>0</v>
      </c>
      <c r="BP274" s="95">
        <v>0</v>
      </c>
      <c r="BQ274" s="133">
        <f t="shared" si="3122"/>
        <v>0</v>
      </c>
      <c r="BR274" s="95">
        <f t="shared" si="3123"/>
        <v>486</v>
      </c>
      <c r="BS274" s="133">
        <f t="shared" si="3096"/>
        <v>486</v>
      </c>
      <c r="BT274" s="133">
        <f t="shared" si="3096"/>
        <v>486</v>
      </c>
      <c r="BU274" s="133">
        <f t="shared" si="3096"/>
        <v>486</v>
      </c>
      <c r="BV274" s="133">
        <f t="shared" si="3096"/>
        <v>486</v>
      </c>
      <c r="BW274" s="133">
        <f t="shared" si="3096"/>
        <v>486</v>
      </c>
      <c r="BX274" s="133">
        <f t="shared" si="3097"/>
        <v>486</v>
      </c>
      <c r="BY274" s="133">
        <f t="shared" si="3097"/>
        <v>486</v>
      </c>
      <c r="BZ274" s="133">
        <f t="shared" si="3097"/>
        <v>486</v>
      </c>
      <c r="CA274" s="133">
        <f t="shared" si="3097"/>
        <v>486</v>
      </c>
      <c r="CB274" s="133">
        <f t="shared" si="3097"/>
        <v>486</v>
      </c>
      <c r="CC274" s="133">
        <f t="shared" si="3097"/>
        <v>486</v>
      </c>
      <c r="CD274" s="133">
        <f t="shared" si="3097"/>
        <v>486</v>
      </c>
      <c r="CE274" s="133">
        <f t="shared" si="3097"/>
        <v>486</v>
      </c>
      <c r="CF274" s="133">
        <f t="shared" si="3097"/>
        <v>486</v>
      </c>
      <c r="CG274" s="133">
        <f t="shared" si="3097"/>
        <v>486</v>
      </c>
      <c r="CH274" s="133">
        <f t="shared" si="3097"/>
        <v>486</v>
      </c>
      <c r="CI274" s="133">
        <f t="shared" si="3097"/>
        <v>486</v>
      </c>
      <c r="CJ274" s="133">
        <f t="shared" si="3097"/>
        <v>486</v>
      </c>
      <c r="CK274" s="133">
        <f t="shared" si="3097"/>
        <v>486</v>
      </c>
      <c r="CL274" s="133">
        <f t="shared" si="3097"/>
        <v>486</v>
      </c>
      <c r="CM274" s="133">
        <f t="shared" si="3097"/>
        <v>486</v>
      </c>
      <c r="CN274" s="133">
        <f t="shared" si="3097"/>
        <v>486</v>
      </c>
      <c r="CO274" s="133">
        <f t="shared" si="3097"/>
        <v>486</v>
      </c>
      <c r="CP274" s="100">
        <v>0</v>
      </c>
      <c r="CQ274" s="100">
        <v>106</v>
      </c>
      <c r="CR274" s="100">
        <v>862</v>
      </c>
      <c r="CS274" s="100">
        <v>0</v>
      </c>
      <c r="CT274" s="100">
        <v>468</v>
      </c>
      <c r="CU274" s="100">
        <v>0</v>
      </c>
      <c r="CV274" s="121">
        <f t="shared" si="3124"/>
        <v>478.66666666666669</v>
      </c>
      <c r="CW274" t="s">
        <v>187</v>
      </c>
      <c r="CX274" t="s">
        <v>187</v>
      </c>
      <c r="CY274" s="4">
        <v>0</v>
      </c>
      <c r="CZ274" s="4">
        <v>0</v>
      </c>
      <c r="DA274" s="136">
        <f t="shared" si="3098"/>
        <v>0</v>
      </c>
      <c r="DB274" s="4">
        <f t="shared" si="3099"/>
        <v>0</v>
      </c>
      <c r="DC274" s="4">
        <f t="shared" si="3100"/>
        <v>0</v>
      </c>
      <c r="DD274" s="136">
        <f t="shared" si="3101"/>
        <v>0</v>
      </c>
      <c r="DE274" s="31">
        <v>0</v>
      </c>
      <c r="DG274" s="31">
        <v>0</v>
      </c>
      <c r="DH274" s="48">
        <f t="shared" si="3125"/>
        <v>0</v>
      </c>
      <c r="DI274" s="62">
        <v>199.09</v>
      </c>
      <c r="DJ274" s="62">
        <v>32356.082000000002</v>
      </c>
      <c r="DK274" s="48">
        <f t="shared" si="3126"/>
        <v>0</v>
      </c>
      <c r="DL274" s="62">
        <v>105.96</v>
      </c>
      <c r="DM274" s="62">
        <v>17050.25041533546</v>
      </c>
      <c r="DN274" s="62">
        <v>344.98599999999999</v>
      </c>
      <c r="DO274" s="62">
        <v>54967.002999999997</v>
      </c>
      <c r="DP274" s="48">
        <f t="shared" si="3127"/>
        <v>0</v>
      </c>
      <c r="DQ274" s="62">
        <v>861.61599999999999</v>
      </c>
      <c r="DR274" s="62">
        <v>138691.94279671722</v>
      </c>
      <c r="DS274" s="62">
        <v>242.58500000000001</v>
      </c>
      <c r="DT274" s="62">
        <v>39048.158000000003</v>
      </c>
      <c r="DU274" s="48">
        <f t="shared" si="3128"/>
        <v>0</v>
      </c>
      <c r="DV274" s="62">
        <v>0</v>
      </c>
      <c r="DW274" s="62">
        <v>0</v>
      </c>
      <c r="DX274" s="62">
        <f t="shared" si="3129"/>
        <v>0</v>
      </c>
      <c r="DY274" s="62">
        <f t="shared" si="3130"/>
        <v>0</v>
      </c>
      <c r="DZ274" s="48">
        <f t="shared" si="3131"/>
        <v>0</v>
      </c>
      <c r="EA274" s="62">
        <f t="shared" si="3132"/>
        <v>0</v>
      </c>
      <c r="EB274" s="62">
        <f t="shared" si="3133"/>
        <v>0</v>
      </c>
      <c r="EC274" s="48">
        <f t="shared" si="3134"/>
        <v>0</v>
      </c>
      <c r="ED274" s="62">
        <f t="shared" si="3135"/>
        <v>0</v>
      </c>
      <c r="EE274" s="62">
        <f t="shared" si="3136"/>
        <v>0</v>
      </c>
      <c r="EF274" s="48">
        <f t="shared" si="3137"/>
        <v>0</v>
      </c>
      <c r="EG274" s="62">
        <f t="shared" si="3138"/>
        <v>0</v>
      </c>
      <c r="EH274" s="62">
        <f t="shared" si="3139"/>
        <v>0</v>
      </c>
      <c r="EI274" s="48">
        <f t="shared" si="3140"/>
        <v>0</v>
      </c>
      <c r="EJ274" s="62">
        <f t="shared" si="3141"/>
        <v>0</v>
      </c>
      <c r="EK274" s="62">
        <f t="shared" si="3142"/>
        <v>0</v>
      </c>
      <c r="EL274" s="48">
        <f t="shared" si="3143"/>
        <v>0</v>
      </c>
      <c r="EM274" s="62">
        <f t="shared" si="3144"/>
        <v>0</v>
      </c>
      <c r="EN274" s="62">
        <f t="shared" si="3145"/>
        <v>0</v>
      </c>
      <c r="EO274" s="48">
        <f t="shared" si="3146"/>
        <v>0</v>
      </c>
      <c r="EP274" s="62">
        <f t="shared" si="3094"/>
        <v>0</v>
      </c>
      <c r="EQ274" s="62">
        <f t="shared" si="3094"/>
        <v>0</v>
      </c>
      <c r="ER274" s="62">
        <f t="shared" si="3094"/>
        <v>0</v>
      </c>
      <c r="ES274" s="62">
        <f t="shared" si="3095"/>
        <v>0</v>
      </c>
      <c r="ET274" s="62">
        <f t="shared" si="3095"/>
        <v>0</v>
      </c>
      <c r="EU274" s="62">
        <f t="shared" si="3095"/>
        <v>0</v>
      </c>
      <c r="EV274" t="s">
        <v>192</v>
      </c>
      <c r="EW274" s="103">
        <v>0</v>
      </c>
      <c r="EX274" s="31" t="s">
        <v>187</v>
      </c>
      <c r="EY274" s="31" t="e">
        <v>#REF!</v>
      </c>
      <c r="FA274" s="31"/>
      <c r="FB274" s="119"/>
      <c r="FC274" s="119"/>
      <c r="FE274" s="137">
        <v>158.68</v>
      </c>
      <c r="FF274" s="137">
        <v>162.85</v>
      </c>
      <c r="FG274" s="137">
        <v>159.94999999999999</v>
      </c>
      <c r="FH274" s="106">
        <v>163.82</v>
      </c>
      <c r="FI274" s="107" t="b">
        <f t="shared" si="3147"/>
        <v>1</v>
      </c>
      <c r="FJ274" s="34"/>
      <c r="FK274" s="104" t="s">
        <v>196</v>
      </c>
      <c r="FL274" s="104" t="s">
        <v>606</v>
      </c>
      <c r="FM274" s="104" t="s">
        <v>187</v>
      </c>
      <c r="FN274" s="104" t="s">
        <v>187</v>
      </c>
      <c r="FO274" s="104">
        <v>0</v>
      </c>
      <c r="FP274" s="104"/>
      <c r="FQ274" s="104">
        <v>0</v>
      </c>
      <c r="FR274" s="120" t="b">
        <f t="shared" si="3022"/>
        <v>1</v>
      </c>
      <c r="FS274" s="120" t="b">
        <f t="shared" si="3023"/>
        <v>1</v>
      </c>
      <c r="FT274" s="120" t="b">
        <f t="shared" si="3024"/>
        <v>1</v>
      </c>
      <c r="FU274" s="120" t="b">
        <f t="shared" si="3025"/>
        <v>1</v>
      </c>
      <c r="FV274" s="120" t="b">
        <f t="shared" si="3026"/>
        <v>1</v>
      </c>
      <c r="FW274" s="120"/>
      <c r="FX274" s="120" t="b">
        <f t="shared" si="3148"/>
        <v>1</v>
      </c>
      <c r="FY274" s="104" t="s">
        <v>368</v>
      </c>
      <c r="FZ274" s="104" t="b">
        <f t="shared" si="3149"/>
        <v>1</v>
      </c>
      <c r="GA274" s="120">
        <v>0</v>
      </c>
      <c r="GB274" s="120">
        <v>0</v>
      </c>
      <c r="GC274" s="8"/>
      <c r="GD274" s="104" t="s">
        <v>368</v>
      </c>
      <c r="GE274" s="104">
        <v>0</v>
      </c>
      <c r="GF274" s="104" t="e">
        <v>#N/A</v>
      </c>
      <c r="GG274" s="104">
        <v>0</v>
      </c>
      <c r="GH274" s="120" t="b">
        <f t="shared" si="3150"/>
        <v>1</v>
      </c>
      <c r="GI274" s="8" t="b">
        <f t="shared" si="3151"/>
        <v>0</v>
      </c>
      <c r="GJ274" s="31" t="s">
        <v>203</v>
      </c>
    </row>
    <row r="275" spans="1:192" ht="30" hidden="1" x14ac:dyDescent="0.25">
      <c r="A275" s="138">
        <v>151437</v>
      </c>
      <c r="B275" s="138">
        <v>151437</v>
      </c>
      <c r="C275" s="128" t="s">
        <v>368</v>
      </c>
      <c r="D275" s="130"/>
      <c r="E275" s="138" t="s">
        <v>697</v>
      </c>
      <c r="F275" s="124">
        <v>0</v>
      </c>
      <c r="G275" s="128"/>
      <c r="H275" s="138" t="s">
        <v>227</v>
      </c>
      <c r="I275" s="130" t="s">
        <v>292</v>
      </c>
      <c r="J275" s="138" t="s">
        <v>259</v>
      </c>
      <c r="K275" s="138"/>
      <c r="L275" s="130">
        <v>0</v>
      </c>
      <c r="M275" s="138"/>
      <c r="N275" s="125">
        <v>0</v>
      </c>
      <c r="O275" s="125">
        <v>0</v>
      </c>
      <c r="P275" s="125" t="str">
        <f t="shared" si="3102"/>
        <v>нет минмакс</v>
      </c>
      <c r="Q275" s="95">
        <v>5230</v>
      </c>
      <c r="R275" s="95">
        <f t="shared" si="3103"/>
        <v>29967.9</v>
      </c>
      <c r="S275" s="114">
        <v>7405</v>
      </c>
      <c r="T275" s="114">
        <v>42430.65</v>
      </c>
      <c r="U275" s="131">
        <f t="shared" si="3104"/>
        <v>4</v>
      </c>
      <c r="V275" s="115">
        <f t="shared" si="3105"/>
        <v>3270</v>
      </c>
      <c r="W275" s="115">
        <f t="shared" si="3106"/>
        <v>18737.100000000002</v>
      </c>
      <c r="X275" s="115">
        <f t="shared" si="3107"/>
        <v>2</v>
      </c>
      <c r="Y275" s="132"/>
      <c r="Z275" s="95">
        <v>3270</v>
      </c>
      <c r="AA275" s="115">
        <v>0</v>
      </c>
      <c r="AB275" s="115">
        <v>0</v>
      </c>
      <c r="AC275" s="95">
        <v>0</v>
      </c>
      <c r="AD275" s="95">
        <v>0</v>
      </c>
      <c r="AE275" s="95">
        <f t="shared" si="3108"/>
        <v>0</v>
      </c>
      <c r="AF275" s="95">
        <f t="shared" si="3109"/>
        <v>0</v>
      </c>
      <c r="AG275" s="114">
        <v>0</v>
      </c>
      <c r="AH275" s="95">
        <f t="shared" si="3110"/>
        <v>3270</v>
      </c>
      <c r="AI275" s="114">
        <f t="shared" si="3111"/>
        <v>18737.100000000002</v>
      </c>
      <c r="AJ275" s="114">
        <f t="shared" si="3112"/>
        <v>0</v>
      </c>
      <c r="AK275" s="114">
        <f t="shared" ref="AK275:AK282" si="3152">SUM(CS275:CU275)</f>
        <v>2175</v>
      </c>
      <c r="AL275" s="114">
        <f t="shared" si="3113"/>
        <v>6530</v>
      </c>
      <c r="AM275" s="114">
        <f t="shared" si="3114"/>
        <v>0</v>
      </c>
      <c r="AN275" s="133" t="str">
        <f t="shared" si="3115"/>
        <v>нет оборота</v>
      </c>
      <c r="AO275" s="133" t="str">
        <f t="shared" si="3116"/>
        <v>нет плана</v>
      </c>
      <c r="AP275" s="139" t="s">
        <v>195</v>
      </c>
      <c r="AQ275" s="134" t="s">
        <v>200</v>
      </c>
      <c r="AR275" s="138" t="s">
        <v>195</v>
      </c>
      <c r="AS275" s="134" t="s">
        <v>200</v>
      </c>
      <c r="AT275" s="115" t="s">
        <v>195</v>
      </c>
      <c r="AU275" s="138"/>
      <c r="AV275" s="97" t="str">
        <f t="shared" si="3117"/>
        <v>Нет планов</v>
      </c>
      <c r="AW275" s="126">
        <f t="shared" si="3118"/>
        <v>18737.100000000002</v>
      </c>
      <c r="AX275" s="14">
        <f>MONTH(BC275)-6</f>
        <v>6</v>
      </c>
      <c r="AY275" s="115">
        <f t="shared" si="3119"/>
        <v>0</v>
      </c>
      <c r="AZ275" s="130" t="s">
        <v>439</v>
      </c>
      <c r="BA275" s="26" t="s">
        <v>196</v>
      </c>
      <c r="BB275" s="26" t="s">
        <v>698</v>
      </c>
      <c r="BC275" s="27">
        <v>46022</v>
      </c>
      <c r="BD275" s="139" t="s">
        <v>187</v>
      </c>
      <c r="BE275" s="29">
        <v>0</v>
      </c>
      <c r="BF275" s="32">
        <f t="shared" si="3120"/>
        <v>0</v>
      </c>
      <c r="BG275" s="32">
        <v>0</v>
      </c>
      <c r="BH275" s="32">
        <f t="shared" si="3121"/>
        <v>0</v>
      </c>
      <c r="BI275" s="99">
        <v>0</v>
      </c>
      <c r="BJ275" s="130" t="s">
        <v>187</v>
      </c>
      <c r="BK275" s="95">
        <v>0</v>
      </c>
      <c r="BL275" s="95">
        <v>0</v>
      </c>
      <c r="BM275" s="95">
        <v>0</v>
      </c>
      <c r="BN275" s="95">
        <v>0</v>
      </c>
      <c r="BO275" s="95">
        <v>0</v>
      </c>
      <c r="BP275" s="95">
        <v>0</v>
      </c>
      <c r="BQ275" s="133">
        <f t="shared" si="3122"/>
        <v>0</v>
      </c>
      <c r="BR275" s="95">
        <f t="shared" si="3123"/>
        <v>3270</v>
      </c>
      <c r="BS275" s="133">
        <f t="shared" si="3096"/>
        <v>3270</v>
      </c>
      <c r="BT275" s="133">
        <f t="shared" si="3096"/>
        <v>3270</v>
      </c>
      <c r="BU275" s="133">
        <f t="shared" si="3096"/>
        <v>3270</v>
      </c>
      <c r="BV275" s="133">
        <f t="shared" si="3096"/>
        <v>3270</v>
      </c>
      <c r="BW275" s="133">
        <f t="shared" si="3096"/>
        <v>3270</v>
      </c>
      <c r="BX275" s="133">
        <f t="shared" ref="BX275:CO276" si="3153">BW275-$BQ275</f>
        <v>3270</v>
      </c>
      <c r="BY275" s="133">
        <f t="shared" si="3153"/>
        <v>3270</v>
      </c>
      <c r="BZ275" s="133">
        <f t="shared" si="3153"/>
        <v>3270</v>
      </c>
      <c r="CA275" s="133">
        <f t="shared" si="3153"/>
        <v>3270</v>
      </c>
      <c r="CB275" s="133">
        <f t="shared" si="3153"/>
        <v>3270</v>
      </c>
      <c r="CC275" s="133">
        <f t="shared" si="3153"/>
        <v>3270</v>
      </c>
      <c r="CD275" s="133">
        <f t="shared" si="3153"/>
        <v>3270</v>
      </c>
      <c r="CE275" s="133">
        <f t="shared" si="3153"/>
        <v>3270</v>
      </c>
      <c r="CF275" s="133">
        <f t="shared" si="3153"/>
        <v>3270</v>
      </c>
      <c r="CG275" s="133">
        <f t="shared" si="3153"/>
        <v>3270</v>
      </c>
      <c r="CH275" s="133">
        <f t="shared" si="3153"/>
        <v>3270</v>
      </c>
      <c r="CI275" s="133">
        <f t="shared" si="3153"/>
        <v>3270</v>
      </c>
      <c r="CJ275" s="133">
        <f t="shared" si="3153"/>
        <v>3270</v>
      </c>
      <c r="CK275" s="133">
        <f t="shared" si="3153"/>
        <v>3270</v>
      </c>
      <c r="CL275" s="133">
        <f t="shared" si="3153"/>
        <v>3270</v>
      </c>
      <c r="CM275" s="133">
        <f t="shared" si="3153"/>
        <v>3270</v>
      </c>
      <c r="CN275" s="133">
        <f t="shared" si="3153"/>
        <v>3270</v>
      </c>
      <c r="CO275" s="133">
        <f t="shared" si="3153"/>
        <v>3270</v>
      </c>
      <c r="CP275" s="100">
        <v>0</v>
      </c>
      <c r="CQ275" s="100">
        <v>2395</v>
      </c>
      <c r="CR275" s="100">
        <v>1960</v>
      </c>
      <c r="CS275" s="100">
        <v>0</v>
      </c>
      <c r="CT275" s="100">
        <v>2175</v>
      </c>
      <c r="CU275" s="100">
        <v>0</v>
      </c>
      <c r="CV275" s="121">
        <f t="shared" si="3124"/>
        <v>2176.6666666666665</v>
      </c>
      <c r="CW275" t="s">
        <v>187</v>
      </c>
      <c r="CX275" t="s">
        <v>187</v>
      </c>
      <c r="CY275" s="4">
        <v>0</v>
      </c>
      <c r="CZ275" s="4">
        <v>0</v>
      </c>
      <c r="DA275" s="136">
        <f t="shared" si="3098"/>
        <v>0</v>
      </c>
      <c r="DB275" s="4">
        <f t="shared" si="3099"/>
        <v>0</v>
      </c>
      <c r="DC275" s="4">
        <f t="shared" si="3100"/>
        <v>0</v>
      </c>
      <c r="DD275" s="136">
        <f t="shared" si="3101"/>
        <v>0</v>
      </c>
      <c r="DE275" s="31">
        <v>0</v>
      </c>
      <c r="DG275" s="31">
        <v>0</v>
      </c>
      <c r="DH275" s="48">
        <f t="shared" si="3125"/>
        <v>0</v>
      </c>
      <c r="DI275" s="62">
        <v>10952.258</v>
      </c>
      <c r="DJ275" s="62">
        <v>62782.114999999998</v>
      </c>
      <c r="DK275" s="48">
        <f t="shared" si="3126"/>
        <v>6</v>
      </c>
      <c r="DL275" s="62">
        <v>2395</v>
      </c>
      <c r="DM275" s="62">
        <v>13728.964808673467</v>
      </c>
      <c r="DN275" s="62">
        <v>9225</v>
      </c>
      <c r="DO275" s="62">
        <v>52880.872000000003</v>
      </c>
      <c r="DP275" s="48">
        <f t="shared" si="3127"/>
        <v>5</v>
      </c>
      <c r="DQ275" s="62">
        <v>1960</v>
      </c>
      <c r="DR275" s="62">
        <v>11235.393913507742</v>
      </c>
      <c r="DS275" s="62">
        <v>7405</v>
      </c>
      <c r="DT275" s="62">
        <v>42448.006000000001</v>
      </c>
      <c r="DU275" s="48">
        <f t="shared" si="3128"/>
        <v>4</v>
      </c>
      <c r="DV275" s="62">
        <v>0</v>
      </c>
      <c r="DW275" s="62">
        <v>0</v>
      </c>
      <c r="DX275" s="62">
        <f t="shared" si="3129"/>
        <v>0</v>
      </c>
      <c r="DY275" s="62">
        <f t="shared" si="3130"/>
        <v>0</v>
      </c>
      <c r="DZ275" s="48">
        <f t="shared" si="3131"/>
        <v>0</v>
      </c>
      <c r="EA275" s="62">
        <f t="shared" si="3132"/>
        <v>0</v>
      </c>
      <c r="EB275" s="62">
        <f t="shared" si="3133"/>
        <v>0</v>
      </c>
      <c r="EC275" s="48">
        <f t="shared" si="3134"/>
        <v>0</v>
      </c>
      <c r="ED275" s="62">
        <f t="shared" si="3135"/>
        <v>0</v>
      </c>
      <c r="EE275" s="62">
        <f t="shared" si="3136"/>
        <v>0</v>
      </c>
      <c r="EF275" s="48">
        <f t="shared" si="3137"/>
        <v>0</v>
      </c>
      <c r="EG275" s="62">
        <f t="shared" si="3138"/>
        <v>0</v>
      </c>
      <c r="EH275" s="62">
        <f t="shared" si="3139"/>
        <v>0</v>
      </c>
      <c r="EI275" s="48">
        <f t="shared" si="3140"/>
        <v>0</v>
      </c>
      <c r="EJ275" s="62">
        <f t="shared" si="3141"/>
        <v>0</v>
      </c>
      <c r="EK275" s="62">
        <f t="shared" si="3142"/>
        <v>0</v>
      </c>
      <c r="EL275" s="48">
        <f t="shared" si="3143"/>
        <v>0</v>
      </c>
      <c r="EM275" s="62">
        <f t="shared" si="3144"/>
        <v>0</v>
      </c>
      <c r="EN275" s="62">
        <f t="shared" si="3145"/>
        <v>0</v>
      </c>
      <c r="EO275" s="48">
        <f t="shared" si="3146"/>
        <v>0</v>
      </c>
      <c r="EP275" s="62">
        <f t="shared" si="3094"/>
        <v>0</v>
      </c>
      <c r="EQ275" s="62">
        <f t="shared" si="3094"/>
        <v>0</v>
      </c>
      <c r="ER275" s="62">
        <f t="shared" si="3094"/>
        <v>0</v>
      </c>
      <c r="ES275" s="62">
        <f t="shared" si="3095"/>
        <v>0</v>
      </c>
      <c r="ET275" s="62">
        <f t="shared" si="3095"/>
        <v>0</v>
      </c>
      <c r="EU275" s="62">
        <f t="shared" si="3095"/>
        <v>0</v>
      </c>
      <c r="EV275" s="31" t="s">
        <v>192</v>
      </c>
      <c r="EW275" s="103">
        <v>0</v>
      </c>
      <c r="EX275" s="31">
        <v>1960</v>
      </c>
      <c r="EY275" s="31">
        <v>1</v>
      </c>
      <c r="FA275" s="31"/>
      <c r="FB275" s="119"/>
      <c r="FC275" s="119"/>
      <c r="FE275" s="137">
        <v>5.73</v>
      </c>
      <c r="FF275" s="137">
        <v>5.73</v>
      </c>
      <c r="FG275" s="137">
        <v>5.73</v>
      </c>
      <c r="FH275" s="106">
        <v>5.73</v>
      </c>
      <c r="FI275" s="107" t="b">
        <f t="shared" si="3147"/>
        <v>1</v>
      </c>
      <c r="FJ275" s="34"/>
      <c r="FK275" s="104" t="s">
        <v>196</v>
      </c>
      <c r="FL275" s="104" t="s">
        <v>698</v>
      </c>
      <c r="FM275" s="104">
        <v>46022</v>
      </c>
      <c r="FN275" s="104" t="s">
        <v>187</v>
      </c>
      <c r="FO275" s="104">
        <v>0</v>
      </c>
      <c r="FP275" s="104"/>
      <c r="FQ275" s="104">
        <v>0</v>
      </c>
      <c r="FR275" s="120" t="b">
        <f t="shared" si="3022"/>
        <v>1</v>
      </c>
      <c r="FS275" s="120" t="b">
        <f t="shared" si="3023"/>
        <v>1</v>
      </c>
      <c r="FT275" s="120" t="b">
        <f t="shared" si="3024"/>
        <v>1</v>
      </c>
      <c r="FU275" s="120" t="b">
        <f t="shared" si="3025"/>
        <v>1</v>
      </c>
      <c r="FV275" s="120" t="b">
        <f t="shared" si="3026"/>
        <v>1</v>
      </c>
      <c r="FW275" s="120"/>
      <c r="FX275" s="120" t="b">
        <f t="shared" si="3148"/>
        <v>1</v>
      </c>
      <c r="FY275" s="104" t="s">
        <v>368</v>
      </c>
      <c r="FZ275" s="104" t="b">
        <f t="shared" si="3149"/>
        <v>1</v>
      </c>
      <c r="GA275" s="120">
        <v>0</v>
      </c>
      <c r="GB275" s="120">
        <v>0</v>
      </c>
      <c r="GC275" s="8"/>
      <c r="GD275" s="104" t="s">
        <v>368</v>
      </c>
      <c r="GE275" s="104">
        <v>0</v>
      </c>
      <c r="GF275" s="104" t="e">
        <v>#N/A</v>
      </c>
      <c r="GG275" s="104">
        <v>0</v>
      </c>
      <c r="GH275" s="120" t="b">
        <f t="shared" si="3150"/>
        <v>1</v>
      </c>
      <c r="GI275" s="8" t="b">
        <f t="shared" si="3151"/>
        <v>0</v>
      </c>
      <c r="GJ275" s="31" t="s">
        <v>203</v>
      </c>
    </row>
    <row r="276" spans="1:192" ht="45" hidden="1" x14ac:dyDescent="0.25">
      <c r="A276" s="130">
        <v>2064</v>
      </c>
      <c r="B276" s="130">
        <v>654137</v>
      </c>
      <c r="C276" s="128" t="s">
        <v>368</v>
      </c>
      <c r="D276" s="130"/>
      <c r="E276" s="130" t="s">
        <v>699</v>
      </c>
      <c r="F276" s="109">
        <v>0</v>
      </c>
      <c r="G276" s="128"/>
      <c r="H276" s="130" t="s">
        <v>188</v>
      </c>
      <c r="I276" s="130" t="s">
        <v>636</v>
      </c>
      <c r="J276" s="130" t="s">
        <v>637</v>
      </c>
      <c r="K276" s="130"/>
      <c r="L276" s="130">
        <v>0</v>
      </c>
      <c r="M276" s="130"/>
      <c r="N276" s="111">
        <v>0</v>
      </c>
      <c r="O276" s="111">
        <v>0</v>
      </c>
      <c r="P276" s="111" t="str">
        <f t="shared" si="3102"/>
        <v>нет минмакс</v>
      </c>
      <c r="Q276" s="95">
        <v>6798.6000671386719</v>
      </c>
      <c r="R276" s="95">
        <f t="shared" si="3103"/>
        <v>969480.36957397452</v>
      </c>
      <c r="S276" s="131">
        <v>283</v>
      </c>
      <c r="T276" s="131">
        <v>40828.410000000003</v>
      </c>
      <c r="U276" s="131">
        <f t="shared" si="3104"/>
        <v>0</v>
      </c>
      <c r="V276" s="113">
        <f t="shared" si="3105"/>
        <v>238</v>
      </c>
      <c r="W276" s="113">
        <f t="shared" si="3106"/>
        <v>33938.799999999996</v>
      </c>
      <c r="X276" s="113">
        <f t="shared" si="3107"/>
        <v>0</v>
      </c>
      <c r="Y276" s="132"/>
      <c r="Z276" s="95">
        <v>238</v>
      </c>
      <c r="AA276" s="95">
        <v>0</v>
      </c>
      <c r="AB276" s="95">
        <v>0</v>
      </c>
      <c r="AC276" s="95">
        <v>0</v>
      </c>
      <c r="AD276" s="95">
        <v>0</v>
      </c>
      <c r="AE276" s="95">
        <f t="shared" si="3108"/>
        <v>0</v>
      </c>
      <c r="AF276" s="95">
        <f t="shared" si="3109"/>
        <v>0</v>
      </c>
      <c r="AG276" s="114">
        <v>0</v>
      </c>
      <c r="AH276" s="95">
        <f t="shared" si="3110"/>
        <v>238</v>
      </c>
      <c r="AI276" s="114">
        <f t="shared" si="3111"/>
        <v>33938.799999999996</v>
      </c>
      <c r="AJ276" s="133">
        <f t="shared" si="3112"/>
        <v>2</v>
      </c>
      <c r="AK276" s="133">
        <f t="shared" si="3152"/>
        <v>9457</v>
      </c>
      <c r="AL276" s="133">
        <f t="shared" si="3113"/>
        <v>12217</v>
      </c>
      <c r="AM276" s="133">
        <f t="shared" si="3114"/>
        <v>0</v>
      </c>
      <c r="AN276" s="133" t="str">
        <f t="shared" si="3115"/>
        <v>нет оборота</v>
      </c>
      <c r="AO276" s="133" t="str">
        <f t="shared" si="3116"/>
        <v>нет плана</v>
      </c>
      <c r="AP276" s="29" t="s">
        <v>185</v>
      </c>
      <c r="AQ276" s="134" t="s">
        <v>200</v>
      </c>
      <c r="AR276" s="29" t="s">
        <v>195</v>
      </c>
      <c r="AS276" s="134" t="s">
        <v>200</v>
      </c>
      <c r="AT276" s="94" t="s">
        <v>195</v>
      </c>
      <c r="AU276" s="14"/>
      <c r="AV276" s="97" t="str">
        <f t="shared" si="3117"/>
        <v>Нет планов</v>
      </c>
      <c r="AW276" s="117">
        <f t="shared" si="3118"/>
        <v>33938.799999999996</v>
      </c>
      <c r="AX276" s="14"/>
      <c r="AY276" s="25">
        <f t="shared" si="3119"/>
        <v>0</v>
      </c>
      <c r="AZ276" s="130" t="s">
        <v>439</v>
      </c>
      <c r="BA276" s="26" t="s">
        <v>201</v>
      </c>
      <c r="BB276" s="26" t="s">
        <v>700</v>
      </c>
      <c r="BC276" s="27"/>
      <c r="BD276" s="28"/>
      <c r="BE276" s="29">
        <v>0</v>
      </c>
      <c r="BF276" s="32">
        <f t="shared" si="3120"/>
        <v>0</v>
      </c>
      <c r="BG276" s="32">
        <v>0</v>
      </c>
      <c r="BH276" s="32">
        <f t="shared" si="3121"/>
        <v>0</v>
      </c>
      <c r="BI276" s="135" t="s">
        <v>484</v>
      </c>
      <c r="BJ276" s="130">
        <v>0</v>
      </c>
      <c r="BK276" s="95">
        <v>0</v>
      </c>
      <c r="BL276" s="95">
        <v>0</v>
      </c>
      <c r="BM276" s="95">
        <v>0</v>
      </c>
      <c r="BN276" s="95">
        <v>0</v>
      </c>
      <c r="BO276" s="95">
        <v>0</v>
      </c>
      <c r="BP276" s="95">
        <v>0</v>
      </c>
      <c r="BQ276" s="133">
        <f t="shared" si="3122"/>
        <v>0</v>
      </c>
      <c r="BR276" s="95">
        <f t="shared" si="3123"/>
        <v>238</v>
      </c>
      <c r="BS276" s="133">
        <f t="shared" si="3096"/>
        <v>238</v>
      </c>
      <c r="BT276" s="133">
        <f t="shared" si="3096"/>
        <v>238</v>
      </c>
      <c r="BU276" s="133">
        <f t="shared" si="3096"/>
        <v>238</v>
      </c>
      <c r="BV276" s="133">
        <f t="shared" si="3096"/>
        <v>238</v>
      </c>
      <c r="BW276" s="133">
        <f t="shared" si="3096"/>
        <v>238</v>
      </c>
      <c r="BX276" s="133">
        <f t="shared" si="3153"/>
        <v>238</v>
      </c>
      <c r="BY276" s="133">
        <f t="shared" si="3153"/>
        <v>238</v>
      </c>
      <c r="BZ276" s="133">
        <f t="shared" si="3153"/>
        <v>238</v>
      </c>
      <c r="CA276" s="133">
        <f t="shared" si="3153"/>
        <v>238</v>
      </c>
      <c r="CB276" s="133">
        <f t="shared" si="3153"/>
        <v>238</v>
      </c>
      <c r="CC276" s="133">
        <f t="shared" si="3153"/>
        <v>238</v>
      </c>
      <c r="CD276" s="133">
        <f t="shared" si="3153"/>
        <v>238</v>
      </c>
      <c r="CE276" s="133">
        <f t="shared" si="3153"/>
        <v>238</v>
      </c>
      <c r="CF276" s="133">
        <f t="shared" si="3153"/>
        <v>238</v>
      </c>
      <c r="CG276" s="133">
        <f t="shared" si="3153"/>
        <v>238</v>
      </c>
      <c r="CH276" s="133">
        <f t="shared" si="3153"/>
        <v>238</v>
      </c>
      <c r="CI276" s="133">
        <f t="shared" si="3153"/>
        <v>238</v>
      </c>
      <c r="CJ276" s="133">
        <f t="shared" si="3153"/>
        <v>238</v>
      </c>
      <c r="CK276" s="133">
        <f t="shared" si="3153"/>
        <v>238</v>
      </c>
      <c r="CL276" s="133">
        <f t="shared" si="3153"/>
        <v>238</v>
      </c>
      <c r="CM276" s="133">
        <f t="shared" si="3153"/>
        <v>238</v>
      </c>
      <c r="CN276" s="133">
        <f t="shared" si="3153"/>
        <v>238</v>
      </c>
      <c r="CO276" s="133">
        <f t="shared" si="3153"/>
        <v>238</v>
      </c>
      <c r="CP276" s="100">
        <v>150</v>
      </c>
      <c r="CQ276" s="100">
        <v>0</v>
      </c>
      <c r="CR276" s="100">
        <v>2610</v>
      </c>
      <c r="CS276" s="100">
        <v>5812</v>
      </c>
      <c r="CT276" s="100">
        <v>3643</v>
      </c>
      <c r="CU276" s="100">
        <v>2</v>
      </c>
      <c r="CV276" s="121">
        <f t="shared" si="3124"/>
        <v>2443.4</v>
      </c>
      <c r="CW276">
        <v>0</v>
      </c>
      <c r="CX276">
        <v>2</v>
      </c>
      <c r="CY276" s="4">
        <v>0</v>
      </c>
      <c r="CZ276" s="4">
        <v>0</v>
      </c>
      <c r="DA276" s="136">
        <f t="shared" si="3098"/>
        <v>0</v>
      </c>
      <c r="DB276" s="4">
        <f t="shared" si="3099"/>
        <v>0</v>
      </c>
      <c r="DC276" s="4">
        <f t="shared" si="3100"/>
        <v>0</v>
      </c>
      <c r="DD276" s="136">
        <f t="shared" si="3101"/>
        <v>0</v>
      </c>
      <c r="DE276" s="31">
        <v>0</v>
      </c>
      <c r="DF276" s="31">
        <v>30</v>
      </c>
      <c r="DG276" s="31">
        <v>0</v>
      </c>
      <c r="DH276" s="48">
        <f t="shared" si="3125"/>
        <v>0</v>
      </c>
      <c r="DI276" s="62">
        <v>166.06399999999999</v>
      </c>
      <c r="DJ276" s="62">
        <v>23830.258000000002</v>
      </c>
      <c r="DK276" s="48">
        <f t="shared" si="3126"/>
        <v>0</v>
      </c>
      <c r="DL276" s="62">
        <v>0</v>
      </c>
      <c r="DM276" s="62">
        <v>0</v>
      </c>
      <c r="DN276" s="62">
        <v>1051.7860000000001</v>
      </c>
      <c r="DO276" s="62">
        <v>152369.864</v>
      </c>
      <c r="DP276" s="48">
        <f t="shared" si="3127"/>
        <v>0</v>
      </c>
      <c r="DQ276" s="62">
        <v>2610</v>
      </c>
      <c r="DR276" s="62">
        <v>377331.70779800758</v>
      </c>
      <c r="DS276" s="62">
        <v>2771.2249999999995</v>
      </c>
      <c r="DT276" s="62">
        <v>383434.51899999997</v>
      </c>
      <c r="DU276" s="48">
        <f t="shared" si="3128"/>
        <v>0</v>
      </c>
      <c r="DV276" s="62">
        <v>5812</v>
      </c>
      <c r="DW276" s="62">
        <v>840249.76464445214</v>
      </c>
      <c r="DX276" s="62">
        <f t="shared" si="3129"/>
        <v>0</v>
      </c>
      <c r="DY276" s="62">
        <f t="shared" si="3130"/>
        <v>0</v>
      </c>
      <c r="DZ276" s="48">
        <f t="shared" si="3131"/>
        <v>0</v>
      </c>
      <c r="EA276" s="62">
        <f t="shared" si="3132"/>
        <v>0</v>
      </c>
      <c r="EB276" s="62">
        <f t="shared" si="3133"/>
        <v>0</v>
      </c>
      <c r="EC276" s="48">
        <f t="shared" si="3134"/>
        <v>0</v>
      </c>
      <c r="ED276" s="62">
        <f t="shared" si="3135"/>
        <v>0</v>
      </c>
      <c r="EE276" s="62">
        <f t="shared" si="3136"/>
        <v>0</v>
      </c>
      <c r="EF276" s="48">
        <f t="shared" si="3137"/>
        <v>0</v>
      </c>
      <c r="EG276" s="62">
        <f t="shared" si="3138"/>
        <v>0</v>
      </c>
      <c r="EH276" s="62">
        <f t="shared" si="3139"/>
        <v>0</v>
      </c>
      <c r="EI276" s="48">
        <f t="shared" si="3140"/>
        <v>0</v>
      </c>
      <c r="EJ276" s="62">
        <f t="shared" si="3141"/>
        <v>0</v>
      </c>
      <c r="EK276" s="62">
        <f t="shared" si="3142"/>
        <v>0</v>
      </c>
      <c r="EL276" s="48">
        <f t="shared" si="3143"/>
        <v>0</v>
      </c>
      <c r="EM276" s="62">
        <f t="shared" si="3144"/>
        <v>0</v>
      </c>
      <c r="EN276" s="62">
        <f t="shared" si="3145"/>
        <v>0</v>
      </c>
      <c r="EO276" s="48">
        <f t="shared" si="3146"/>
        <v>0</v>
      </c>
      <c r="EP276" s="62">
        <f t="shared" ref="EP276:EU280" si="3154">BK276*$FH276</f>
        <v>0</v>
      </c>
      <c r="EQ276" s="62">
        <f t="shared" si="3154"/>
        <v>0</v>
      </c>
      <c r="ER276" s="62">
        <f t="shared" si="3154"/>
        <v>0</v>
      </c>
      <c r="ES276" s="62">
        <f t="shared" si="3154"/>
        <v>0</v>
      </c>
      <c r="ET276" s="62">
        <f t="shared" si="3154"/>
        <v>0</v>
      </c>
      <c r="EU276" s="62">
        <f t="shared" si="3154"/>
        <v>0</v>
      </c>
      <c r="EV276" s="31" t="s">
        <v>192</v>
      </c>
      <c r="EW276" s="103">
        <v>0</v>
      </c>
      <c r="EX276" s="31">
        <v>0</v>
      </c>
      <c r="EY276" s="31">
        <v>0</v>
      </c>
      <c r="EZ276" s="31">
        <v>0</v>
      </c>
      <c r="FA276" s="31">
        <v>0</v>
      </c>
      <c r="FB276" s="119"/>
      <c r="FC276" s="119"/>
      <c r="FE276" s="137">
        <v>144.9</v>
      </c>
      <c r="FF276" s="137">
        <v>144.27000000000001</v>
      </c>
      <c r="FG276" s="137">
        <v>154.29</v>
      </c>
      <c r="FH276" s="106">
        <v>142.6</v>
      </c>
      <c r="FI276" s="107" t="b">
        <f t="shared" si="3147"/>
        <v>0</v>
      </c>
      <c r="FJ276" s="34"/>
      <c r="FK276" s="104" t="s">
        <v>201</v>
      </c>
      <c r="FL276" s="104" t="s">
        <v>700</v>
      </c>
      <c r="FM276" s="104">
        <v>0</v>
      </c>
      <c r="FN276" s="104">
        <v>0</v>
      </c>
      <c r="FO276" s="104">
        <v>0</v>
      </c>
      <c r="FP276" s="104"/>
      <c r="FQ276" s="104" t="s">
        <v>484</v>
      </c>
      <c r="FR276" s="103" t="b">
        <f t="shared" si="3022"/>
        <v>1</v>
      </c>
      <c r="FS276" s="103" t="b">
        <f t="shared" si="3023"/>
        <v>1</v>
      </c>
      <c r="FT276" s="103" t="b">
        <f t="shared" si="3024"/>
        <v>0</v>
      </c>
      <c r="FU276" s="103" t="b">
        <f t="shared" si="3025"/>
        <v>0</v>
      </c>
      <c r="FV276" s="103" t="b">
        <f t="shared" si="3026"/>
        <v>1</v>
      </c>
      <c r="FW276" s="103"/>
      <c r="FX276" s="120" t="b">
        <f t="shared" si="3148"/>
        <v>1</v>
      </c>
      <c r="FY276" s="104" t="s">
        <v>368</v>
      </c>
      <c r="FZ276" s="104" t="b">
        <f t="shared" si="3149"/>
        <v>1</v>
      </c>
      <c r="GA276" s="104">
        <v>0</v>
      </c>
      <c r="GB276" s="104">
        <v>0</v>
      </c>
      <c r="GD276" s="104" t="s">
        <v>368</v>
      </c>
      <c r="GE276" s="104">
        <v>0</v>
      </c>
      <c r="GF276" s="104" t="e">
        <v>#N/A</v>
      </c>
      <c r="GG276" s="104">
        <v>0</v>
      </c>
      <c r="GH276" s="104" t="b">
        <f t="shared" si="3150"/>
        <v>1</v>
      </c>
      <c r="GI276" s="8" t="b">
        <f t="shared" si="3151"/>
        <v>0</v>
      </c>
      <c r="GJ276" s="31" t="s">
        <v>203</v>
      </c>
    </row>
    <row r="277" spans="1:192" hidden="1" x14ac:dyDescent="0.25">
      <c r="A277" s="138">
        <v>113617</v>
      </c>
      <c r="B277" s="138">
        <v>46132</v>
      </c>
      <c r="C277" s="128" t="s">
        <v>368</v>
      </c>
      <c r="D277" s="130"/>
      <c r="E277" s="138" t="s">
        <v>701</v>
      </c>
      <c r="F277" s="124" t="s">
        <v>226</v>
      </c>
      <c r="G277" s="128"/>
      <c r="H277" s="138" t="s">
        <v>227</v>
      </c>
      <c r="I277" s="130" t="s">
        <v>292</v>
      </c>
      <c r="J277" s="138" t="s">
        <v>259</v>
      </c>
      <c r="K277" s="138"/>
      <c r="L277" s="130">
        <v>0</v>
      </c>
      <c r="M277" s="138"/>
      <c r="N277" s="125">
        <v>0</v>
      </c>
      <c r="O277" s="125">
        <v>0</v>
      </c>
      <c r="P277" s="125" t="str">
        <f t="shared" si="3102"/>
        <v>нет минмакс</v>
      </c>
      <c r="Q277" s="95">
        <v>2033</v>
      </c>
      <c r="R277" s="95">
        <f t="shared" si="3103"/>
        <v>13722.75</v>
      </c>
      <c r="S277" s="114">
        <v>6054</v>
      </c>
      <c r="T277" s="114">
        <v>40864.5</v>
      </c>
      <c r="U277" s="131">
        <f t="shared" si="3104"/>
        <v>4</v>
      </c>
      <c r="V277" s="115">
        <f t="shared" si="3105"/>
        <v>233</v>
      </c>
      <c r="W277" s="115">
        <f t="shared" si="3106"/>
        <v>1572.75</v>
      </c>
      <c r="X277" s="115">
        <f t="shared" si="3107"/>
        <v>1</v>
      </c>
      <c r="Y277" s="132"/>
      <c r="Z277" s="95">
        <v>233</v>
      </c>
      <c r="AA277" s="115">
        <v>0</v>
      </c>
      <c r="AB277" s="115">
        <v>0</v>
      </c>
      <c r="AC277" s="95">
        <v>0</v>
      </c>
      <c r="AD277" s="95">
        <v>0</v>
      </c>
      <c r="AE277" s="95">
        <f t="shared" si="3108"/>
        <v>0</v>
      </c>
      <c r="AF277" s="95">
        <f t="shared" si="3109"/>
        <v>0</v>
      </c>
      <c r="AG277" s="114">
        <v>0</v>
      </c>
      <c r="AH277" s="95">
        <f t="shared" si="3110"/>
        <v>233</v>
      </c>
      <c r="AI277" s="114">
        <f t="shared" si="3111"/>
        <v>1572.75</v>
      </c>
      <c r="AJ277" s="114">
        <f t="shared" si="3112"/>
        <v>2009</v>
      </c>
      <c r="AK277" s="114">
        <f t="shared" si="3152"/>
        <v>4070</v>
      </c>
      <c r="AL277" s="114">
        <f t="shared" si="3113"/>
        <v>9167</v>
      </c>
      <c r="AM277" s="114">
        <f t="shared" si="3114"/>
        <v>10610</v>
      </c>
      <c r="AN277" s="133">
        <f t="shared" si="3115"/>
        <v>102.70688030160227</v>
      </c>
      <c r="AO277" s="133" t="str">
        <f t="shared" si="3116"/>
        <v>&gt; 90 дней (до 120)</v>
      </c>
      <c r="AP277" s="139" t="s">
        <v>185</v>
      </c>
      <c r="AQ277" s="134" t="s">
        <v>197</v>
      </c>
      <c r="AR277" s="138" t="s">
        <v>185</v>
      </c>
      <c r="AS277" s="134" t="s">
        <v>198</v>
      </c>
      <c r="AT277" s="115" t="s">
        <v>185</v>
      </c>
      <c r="AU277" s="138"/>
      <c r="AV277" s="97" t="str">
        <f t="shared" si="3117"/>
        <v>0-02</v>
      </c>
      <c r="AW277" s="126">
        <f t="shared" si="3118"/>
        <v>0</v>
      </c>
      <c r="AX277" s="138"/>
      <c r="AY277" s="115">
        <f t="shared" si="3119"/>
        <v>0</v>
      </c>
      <c r="AZ277" s="130" t="s">
        <v>439</v>
      </c>
      <c r="BA277" s="129" t="s">
        <v>187</v>
      </c>
      <c r="BB277" s="129" t="s">
        <v>187</v>
      </c>
      <c r="BC277" s="140" t="s">
        <v>187</v>
      </c>
      <c r="BD277" s="139" t="s">
        <v>187</v>
      </c>
      <c r="BE277" s="29">
        <v>0</v>
      </c>
      <c r="BF277" s="32">
        <f t="shared" si="3120"/>
        <v>0</v>
      </c>
      <c r="BG277" s="32">
        <v>0</v>
      </c>
      <c r="BH277" s="32">
        <f t="shared" si="3121"/>
        <v>0</v>
      </c>
      <c r="BI277" s="99">
        <v>0</v>
      </c>
      <c r="BJ277" s="130" t="s">
        <v>187</v>
      </c>
      <c r="BK277" s="95">
        <v>1800</v>
      </c>
      <c r="BL277" s="95">
        <v>1800</v>
      </c>
      <c r="BM277" s="95">
        <v>1800</v>
      </c>
      <c r="BN277" s="95">
        <v>1800</v>
      </c>
      <c r="BO277" s="95">
        <v>1800</v>
      </c>
      <c r="BP277" s="95">
        <v>1610</v>
      </c>
      <c r="BQ277" s="133">
        <f t="shared" si="3122"/>
        <v>1768.3333333333333</v>
      </c>
      <c r="BR277" s="95">
        <f t="shared" si="3123"/>
        <v>233</v>
      </c>
      <c r="BS277" s="133">
        <f t="shared" si="3096"/>
        <v>-1567</v>
      </c>
      <c r="BT277" s="133">
        <f t="shared" si="3096"/>
        <v>-3367</v>
      </c>
      <c r="BU277" s="133">
        <f t="shared" si="3096"/>
        <v>-5167</v>
      </c>
      <c r="BV277" s="133">
        <f t="shared" si="3096"/>
        <v>-6967</v>
      </c>
      <c r="BW277" s="133">
        <f t="shared" si="3096"/>
        <v>-8577</v>
      </c>
      <c r="BX277" s="133">
        <f t="shared" ref="BX277:CO277" si="3155">BW277-$BQ277</f>
        <v>-10345.333333333334</v>
      </c>
      <c r="BY277" s="133">
        <f t="shared" si="3155"/>
        <v>-12113.666666666668</v>
      </c>
      <c r="BZ277" s="133">
        <f t="shared" si="3155"/>
        <v>-13882.000000000002</v>
      </c>
      <c r="CA277" s="133">
        <f t="shared" si="3155"/>
        <v>-15650.333333333336</v>
      </c>
      <c r="CB277" s="133">
        <f t="shared" si="3155"/>
        <v>-17418.666666666668</v>
      </c>
      <c r="CC277" s="133">
        <f t="shared" si="3155"/>
        <v>-19187</v>
      </c>
      <c r="CD277" s="133">
        <f t="shared" si="3155"/>
        <v>-20955.333333333332</v>
      </c>
      <c r="CE277" s="133">
        <f t="shared" si="3155"/>
        <v>-22723.666666666664</v>
      </c>
      <c r="CF277" s="133">
        <f t="shared" si="3155"/>
        <v>-24491.999999999996</v>
      </c>
      <c r="CG277" s="133">
        <f t="shared" si="3155"/>
        <v>-26260.333333333328</v>
      </c>
      <c r="CH277" s="133">
        <f t="shared" si="3155"/>
        <v>-28028.666666666661</v>
      </c>
      <c r="CI277" s="133">
        <f t="shared" si="3155"/>
        <v>-29796.999999999993</v>
      </c>
      <c r="CJ277" s="133">
        <f t="shared" si="3155"/>
        <v>-31565.333333333325</v>
      </c>
      <c r="CK277" s="133">
        <f t="shared" si="3155"/>
        <v>-33333.666666666657</v>
      </c>
      <c r="CL277" s="133">
        <f t="shared" si="3155"/>
        <v>-35101.999999999993</v>
      </c>
      <c r="CM277" s="133">
        <f t="shared" si="3155"/>
        <v>-36870.333333333328</v>
      </c>
      <c r="CN277" s="133">
        <f t="shared" si="3155"/>
        <v>-38638.666666666664</v>
      </c>
      <c r="CO277" s="133">
        <f t="shared" si="3155"/>
        <v>-40407</v>
      </c>
      <c r="CP277" s="100">
        <v>0</v>
      </c>
      <c r="CQ277" s="100">
        <v>2076</v>
      </c>
      <c r="CR277" s="100">
        <v>3021</v>
      </c>
      <c r="CS277" s="100">
        <v>49</v>
      </c>
      <c r="CT277" s="100">
        <v>2012</v>
      </c>
      <c r="CU277" s="100">
        <v>2009</v>
      </c>
      <c r="CV277" s="121">
        <f t="shared" si="3124"/>
        <v>1833.4</v>
      </c>
      <c r="CW277" t="s">
        <v>187</v>
      </c>
      <c r="CX277" t="s">
        <v>187</v>
      </c>
      <c r="CY277" s="4">
        <v>0</v>
      </c>
      <c r="CZ277" s="4">
        <v>0</v>
      </c>
      <c r="DA277" s="136">
        <f t="shared" si="3098"/>
        <v>0</v>
      </c>
      <c r="DB277" s="4">
        <f t="shared" si="3099"/>
        <v>0</v>
      </c>
      <c r="DC277" s="4">
        <f t="shared" si="3100"/>
        <v>0</v>
      </c>
      <c r="DD277" s="136">
        <f t="shared" si="3101"/>
        <v>0</v>
      </c>
      <c r="DE277" s="31">
        <v>0</v>
      </c>
      <c r="DG277" s="31">
        <v>0</v>
      </c>
      <c r="DH277" s="48">
        <f t="shared" si="3125"/>
        <v>0</v>
      </c>
      <c r="DI277" s="62">
        <v>9827.7420000000002</v>
      </c>
      <c r="DJ277" s="62">
        <v>66367.502000000008</v>
      </c>
      <c r="DK277" s="48">
        <f t="shared" si="3126"/>
        <v>6</v>
      </c>
      <c r="DL277" s="62">
        <v>2076</v>
      </c>
      <c r="DM277" s="62">
        <v>14019.397469387755</v>
      </c>
      <c r="DN277" s="62">
        <v>7450.9639999999999</v>
      </c>
      <c r="DO277" s="62">
        <v>50316.930999999997</v>
      </c>
      <c r="DP277" s="48">
        <f t="shared" si="3127"/>
        <v>4</v>
      </c>
      <c r="DQ277" s="62">
        <v>3042</v>
      </c>
      <c r="DR277" s="62">
        <v>20542.859999999997</v>
      </c>
      <c r="DS277" s="62">
        <v>6128.29</v>
      </c>
      <c r="DT277" s="62">
        <v>41384.813999999998</v>
      </c>
      <c r="DU277" s="48">
        <f t="shared" si="3128"/>
        <v>4</v>
      </c>
      <c r="DV277" s="62">
        <v>196</v>
      </c>
      <c r="DW277" s="62">
        <v>1323.6030769230767</v>
      </c>
      <c r="DX277" s="62">
        <f t="shared" si="3129"/>
        <v>0</v>
      </c>
      <c r="DY277" s="62">
        <f t="shared" si="3130"/>
        <v>0</v>
      </c>
      <c r="DZ277" s="48">
        <f t="shared" si="3131"/>
        <v>0</v>
      </c>
      <c r="EA277" s="62">
        <f t="shared" si="3132"/>
        <v>0</v>
      </c>
      <c r="EB277" s="62">
        <f t="shared" si="3133"/>
        <v>0</v>
      </c>
      <c r="EC277" s="48">
        <f t="shared" si="3134"/>
        <v>0</v>
      </c>
      <c r="ED277" s="62">
        <f t="shared" si="3135"/>
        <v>0</v>
      </c>
      <c r="EE277" s="62">
        <f t="shared" si="3136"/>
        <v>0</v>
      </c>
      <c r="EF277" s="48">
        <f t="shared" si="3137"/>
        <v>0</v>
      </c>
      <c r="EG277" s="62">
        <f t="shared" si="3138"/>
        <v>0</v>
      </c>
      <c r="EH277" s="62">
        <f t="shared" si="3139"/>
        <v>0</v>
      </c>
      <c r="EI277" s="48">
        <f t="shared" si="3140"/>
        <v>0</v>
      </c>
      <c r="EJ277" s="62">
        <f t="shared" si="3141"/>
        <v>0</v>
      </c>
      <c r="EK277" s="62">
        <f t="shared" si="3142"/>
        <v>0</v>
      </c>
      <c r="EL277" s="48">
        <f t="shared" si="3143"/>
        <v>0</v>
      </c>
      <c r="EM277" s="62">
        <f t="shared" si="3144"/>
        <v>0</v>
      </c>
      <c r="EN277" s="62">
        <f t="shared" si="3145"/>
        <v>0</v>
      </c>
      <c r="EO277" s="48">
        <f t="shared" si="3146"/>
        <v>0</v>
      </c>
      <c r="EP277" s="62">
        <f t="shared" si="3154"/>
        <v>12150</v>
      </c>
      <c r="EQ277" s="62">
        <f t="shared" si="3154"/>
        <v>12150</v>
      </c>
      <c r="ER277" s="62">
        <f t="shared" si="3154"/>
        <v>12150</v>
      </c>
      <c r="ES277" s="62">
        <f t="shared" si="3154"/>
        <v>12150</v>
      </c>
      <c r="ET277" s="62">
        <f t="shared" si="3154"/>
        <v>12150</v>
      </c>
      <c r="EU277" s="62">
        <f t="shared" si="3154"/>
        <v>10867.5</v>
      </c>
      <c r="EV277" s="31" t="s">
        <v>192</v>
      </c>
      <c r="EW277" s="103">
        <v>0</v>
      </c>
      <c r="EX277" s="31">
        <v>1960</v>
      </c>
      <c r="EY277" s="31">
        <v>1</v>
      </c>
      <c r="FA277" s="31"/>
      <c r="FB277" s="119"/>
      <c r="FC277" s="119"/>
      <c r="FE277" s="137">
        <v>6.75</v>
      </c>
      <c r="FF277" s="137">
        <v>6.75</v>
      </c>
      <c r="FG277" s="137">
        <v>6.75</v>
      </c>
      <c r="FH277" s="106">
        <v>6.75</v>
      </c>
      <c r="FI277" s="107" t="b">
        <f t="shared" si="3147"/>
        <v>1</v>
      </c>
      <c r="FJ277" s="34"/>
      <c r="FK277" s="104" t="s">
        <v>187</v>
      </c>
      <c r="FL277" s="104" t="s">
        <v>187</v>
      </c>
      <c r="FM277" s="104" t="s">
        <v>187</v>
      </c>
      <c r="FN277" s="104" t="s">
        <v>187</v>
      </c>
      <c r="FO277" s="104">
        <v>0</v>
      </c>
      <c r="FP277" s="104"/>
      <c r="FQ277" s="104">
        <v>0</v>
      </c>
      <c r="FR277" s="120" t="b">
        <f t="shared" si="3022"/>
        <v>1</v>
      </c>
      <c r="FS277" s="120" t="b">
        <f t="shared" si="3023"/>
        <v>1</v>
      </c>
      <c r="FT277" s="120" t="b">
        <f t="shared" si="3024"/>
        <v>1</v>
      </c>
      <c r="FU277" s="120" t="b">
        <f t="shared" si="3025"/>
        <v>1</v>
      </c>
      <c r="FV277" s="120" t="b">
        <f t="shared" si="3026"/>
        <v>1</v>
      </c>
      <c r="FW277" s="120"/>
      <c r="FX277" s="120" t="b">
        <f t="shared" si="3148"/>
        <v>1</v>
      </c>
      <c r="FY277" s="104" t="s">
        <v>368</v>
      </c>
      <c r="FZ277" s="104" t="b">
        <f t="shared" si="3149"/>
        <v>1</v>
      </c>
      <c r="GA277" s="120">
        <v>0</v>
      </c>
      <c r="GB277" s="120" t="s">
        <v>226</v>
      </c>
      <c r="GC277" s="8"/>
      <c r="GD277" s="104" t="s">
        <v>368</v>
      </c>
      <c r="GE277" s="104">
        <v>0</v>
      </c>
      <c r="GF277" s="104" t="e">
        <v>#N/A</v>
      </c>
      <c r="GG277" s="104">
        <v>0</v>
      </c>
      <c r="GH277" s="120" t="b">
        <f t="shared" si="3150"/>
        <v>1</v>
      </c>
      <c r="GI277" s="8" t="b">
        <f t="shared" si="3151"/>
        <v>0</v>
      </c>
      <c r="GJ277" s="31" t="s">
        <v>203</v>
      </c>
    </row>
    <row r="278" spans="1:192" hidden="1" x14ac:dyDescent="0.25">
      <c r="A278" s="138">
        <v>101174</v>
      </c>
      <c r="B278" s="138">
        <v>650487</v>
      </c>
      <c r="C278" s="128" t="s">
        <v>368</v>
      </c>
      <c r="D278" s="130"/>
      <c r="E278" s="138" t="s">
        <v>702</v>
      </c>
      <c r="F278" s="124" t="s">
        <v>193</v>
      </c>
      <c r="G278" s="128"/>
      <c r="H278" s="138" t="s">
        <v>227</v>
      </c>
      <c r="I278" s="130" t="s">
        <v>319</v>
      </c>
      <c r="J278" s="138" t="s">
        <v>259</v>
      </c>
      <c r="K278" s="138"/>
      <c r="L278" s="130">
        <v>0</v>
      </c>
      <c r="M278" s="138"/>
      <c r="N278" s="125">
        <v>0</v>
      </c>
      <c r="O278" s="125">
        <v>0</v>
      </c>
      <c r="P278" s="125" t="str">
        <f t="shared" si="3102"/>
        <v>нет минмакс</v>
      </c>
      <c r="Q278" s="95">
        <v>17379</v>
      </c>
      <c r="R278" s="95">
        <f t="shared" si="3103"/>
        <v>35279.369999999995</v>
      </c>
      <c r="S278" s="114">
        <v>18139</v>
      </c>
      <c r="T278" s="114">
        <v>37184.949999999997</v>
      </c>
      <c r="U278" s="131">
        <f t="shared" si="3104"/>
        <v>1</v>
      </c>
      <c r="V278" s="115">
        <f t="shared" si="3105"/>
        <v>19598</v>
      </c>
      <c r="W278" s="115">
        <f t="shared" si="3106"/>
        <v>39783.939999999995</v>
      </c>
      <c r="X278" s="115">
        <f t="shared" si="3107"/>
        <v>1</v>
      </c>
      <c r="Y278" s="132"/>
      <c r="Z278" s="95">
        <v>19598</v>
      </c>
      <c r="AA278" s="115">
        <v>0</v>
      </c>
      <c r="AB278" s="115">
        <v>0</v>
      </c>
      <c r="AC278" s="95">
        <v>0</v>
      </c>
      <c r="AD278" s="95">
        <v>0</v>
      </c>
      <c r="AE278" s="95">
        <f t="shared" si="3108"/>
        <v>0</v>
      </c>
      <c r="AF278" s="95">
        <f t="shared" si="3109"/>
        <v>0</v>
      </c>
      <c r="AG278" s="114">
        <v>0</v>
      </c>
      <c r="AH278" s="95">
        <f t="shared" si="3110"/>
        <v>19598</v>
      </c>
      <c r="AI278" s="114">
        <f t="shared" si="3111"/>
        <v>39783.939999999995</v>
      </c>
      <c r="AJ278" s="114">
        <f t="shared" si="3112"/>
        <v>93444</v>
      </c>
      <c r="AK278" s="114">
        <f t="shared" si="3152"/>
        <v>117998</v>
      </c>
      <c r="AL278" s="114">
        <f t="shared" si="3113"/>
        <v>170399</v>
      </c>
      <c r="AM278" s="114">
        <f t="shared" si="3114"/>
        <v>359716</v>
      </c>
      <c r="AN278" s="133">
        <f t="shared" si="3115"/>
        <v>9.0766604765982066</v>
      </c>
      <c r="AO278" s="133" t="str">
        <f t="shared" si="3116"/>
        <v>&lt; 30 дней</v>
      </c>
      <c r="AP278" s="139" t="s">
        <v>185</v>
      </c>
      <c r="AQ278" s="134" t="s">
        <v>186</v>
      </c>
      <c r="AR278" s="138" t="s">
        <v>185</v>
      </c>
      <c r="AS278" s="134" t="s">
        <v>186</v>
      </c>
      <c r="AT278" s="115" t="s">
        <v>185</v>
      </c>
      <c r="AU278" s="138"/>
      <c r="AV278" s="97" t="str">
        <f t="shared" si="3117"/>
        <v>0-01</v>
      </c>
      <c r="AW278" s="126">
        <f t="shared" si="3118"/>
        <v>0</v>
      </c>
      <c r="AX278" s="138"/>
      <c r="AY278" s="115">
        <f t="shared" si="3119"/>
        <v>0</v>
      </c>
      <c r="AZ278" s="130" t="s">
        <v>439</v>
      </c>
      <c r="BA278" s="129" t="s">
        <v>187</v>
      </c>
      <c r="BB278" s="129" t="s">
        <v>187</v>
      </c>
      <c r="BC278" s="140" t="s">
        <v>187</v>
      </c>
      <c r="BD278" s="139" t="s">
        <v>187</v>
      </c>
      <c r="BE278" s="29">
        <v>0</v>
      </c>
      <c r="BF278" s="32">
        <f t="shared" si="3120"/>
        <v>0</v>
      </c>
      <c r="BG278" s="32">
        <v>0</v>
      </c>
      <c r="BH278" s="32">
        <f t="shared" si="3121"/>
        <v>0</v>
      </c>
      <c r="BI278" s="99">
        <v>0</v>
      </c>
      <c r="BJ278" s="130" t="s">
        <v>187</v>
      </c>
      <c r="BK278" s="95">
        <v>92269</v>
      </c>
      <c r="BL278" s="95">
        <v>144020</v>
      </c>
      <c r="BM278" s="95">
        <v>23435</v>
      </c>
      <c r="BN278" s="95">
        <v>29798</v>
      </c>
      <c r="BO278" s="95">
        <v>37981</v>
      </c>
      <c r="BP278" s="95">
        <v>32213</v>
      </c>
      <c r="BQ278" s="133">
        <f t="shared" si="3122"/>
        <v>59952.666666666664</v>
      </c>
      <c r="BR278" s="95">
        <f t="shared" si="3123"/>
        <v>-72671</v>
      </c>
      <c r="BS278" s="133">
        <f t="shared" ref="BS278:BW283" si="3156">BR278-BL278</f>
        <v>-216691</v>
      </c>
      <c r="BT278" s="133">
        <f t="shared" si="3156"/>
        <v>-240126</v>
      </c>
      <c r="BU278" s="133">
        <f t="shared" si="3156"/>
        <v>-269924</v>
      </c>
      <c r="BV278" s="133">
        <f t="shared" si="3156"/>
        <v>-307905</v>
      </c>
      <c r="BW278" s="133">
        <f t="shared" si="3156"/>
        <v>-340118</v>
      </c>
      <c r="BX278" s="133">
        <f t="shared" ref="BX278:CO279" si="3157">BW278-$BQ278</f>
        <v>-400070.66666666669</v>
      </c>
      <c r="BY278" s="133">
        <f t="shared" si="3157"/>
        <v>-460023.33333333337</v>
      </c>
      <c r="BZ278" s="133">
        <f t="shared" si="3157"/>
        <v>-519976.00000000006</v>
      </c>
      <c r="CA278" s="133">
        <f t="shared" si="3157"/>
        <v>-579928.66666666674</v>
      </c>
      <c r="CB278" s="133">
        <f t="shared" si="3157"/>
        <v>-639881.33333333337</v>
      </c>
      <c r="CC278" s="133">
        <f t="shared" si="3157"/>
        <v>-699834</v>
      </c>
      <c r="CD278" s="133">
        <f t="shared" si="3157"/>
        <v>-759786.66666666663</v>
      </c>
      <c r="CE278" s="133">
        <f t="shared" si="3157"/>
        <v>-819739.33333333326</v>
      </c>
      <c r="CF278" s="133">
        <f t="shared" si="3157"/>
        <v>-879691.99999999988</v>
      </c>
      <c r="CG278" s="133">
        <f t="shared" si="3157"/>
        <v>-939644.66666666651</v>
      </c>
      <c r="CH278" s="133">
        <f t="shared" si="3157"/>
        <v>-999597.33333333314</v>
      </c>
      <c r="CI278" s="133">
        <f t="shared" si="3157"/>
        <v>-1059549.9999999998</v>
      </c>
      <c r="CJ278" s="133">
        <f t="shared" si="3157"/>
        <v>-1119502.6666666665</v>
      </c>
      <c r="CK278" s="133">
        <f t="shared" si="3157"/>
        <v>-1179455.3333333333</v>
      </c>
      <c r="CL278" s="133">
        <f t="shared" si="3157"/>
        <v>-1239408</v>
      </c>
      <c r="CM278" s="133">
        <f t="shared" si="3157"/>
        <v>-1299360.6666666667</v>
      </c>
      <c r="CN278" s="133">
        <f t="shared" si="3157"/>
        <v>-1359313.3333333335</v>
      </c>
      <c r="CO278" s="133">
        <f t="shared" si="3157"/>
        <v>-1419266.0000000002</v>
      </c>
      <c r="CP278" s="100">
        <v>6740</v>
      </c>
      <c r="CQ278" s="100">
        <v>19176</v>
      </c>
      <c r="CR278" s="100">
        <v>26485</v>
      </c>
      <c r="CS278" s="100">
        <v>20628</v>
      </c>
      <c r="CT278" s="100">
        <v>3926</v>
      </c>
      <c r="CU278" s="100">
        <v>93444</v>
      </c>
      <c r="CV278" s="121">
        <f t="shared" si="3124"/>
        <v>28399.833333333332</v>
      </c>
      <c r="CW278" t="s">
        <v>187</v>
      </c>
      <c r="CX278" t="s">
        <v>187</v>
      </c>
      <c r="CY278" s="4">
        <v>0</v>
      </c>
      <c r="CZ278" s="4">
        <v>0</v>
      </c>
      <c r="DA278" s="136">
        <f t="shared" si="3098"/>
        <v>0</v>
      </c>
      <c r="DB278" s="4">
        <f t="shared" si="3099"/>
        <v>0</v>
      </c>
      <c r="DC278" s="4">
        <f t="shared" si="3100"/>
        <v>0</v>
      </c>
      <c r="DD278" s="136">
        <f t="shared" si="3101"/>
        <v>0</v>
      </c>
      <c r="DE278" s="31">
        <v>0</v>
      </c>
      <c r="DG278" s="31">
        <v>0</v>
      </c>
      <c r="DH278" s="48">
        <f t="shared" si="3125"/>
        <v>0</v>
      </c>
      <c r="DI278" s="62">
        <v>8674.1929999999993</v>
      </c>
      <c r="DJ278" s="62">
        <v>17864.648999999998</v>
      </c>
      <c r="DK278" s="48">
        <f t="shared" si="3126"/>
        <v>1</v>
      </c>
      <c r="DL278" s="62">
        <v>19176</v>
      </c>
      <c r="DM278" s="62">
        <v>39751.639461239145</v>
      </c>
      <c r="DN278" s="62">
        <v>13676.679</v>
      </c>
      <c r="DO278" s="62">
        <v>28825.178</v>
      </c>
      <c r="DP278" s="48">
        <f t="shared" si="3127"/>
        <v>1</v>
      </c>
      <c r="DQ278" s="62">
        <v>26485</v>
      </c>
      <c r="DR278" s="62">
        <v>55800.826843309842</v>
      </c>
      <c r="DS278" s="62">
        <v>6208.1929999999993</v>
      </c>
      <c r="DT278" s="62">
        <v>13083.672999999999</v>
      </c>
      <c r="DU278" s="48">
        <f t="shared" si="3128"/>
        <v>1</v>
      </c>
      <c r="DV278" s="62">
        <v>20628</v>
      </c>
      <c r="DW278" s="62">
        <v>43460.808347998507</v>
      </c>
      <c r="DX278" s="62">
        <f t="shared" si="3129"/>
        <v>0</v>
      </c>
      <c r="DY278" s="62">
        <f t="shared" si="3130"/>
        <v>0</v>
      </c>
      <c r="DZ278" s="48">
        <f t="shared" si="3131"/>
        <v>0</v>
      </c>
      <c r="EA278" s="62">
        <f t="shared" si="3132"/>
        <v>0</v>
      </c>
      <c r="EB278" s="62">
        <f t="shared" si="3133"/>
        <v>0</v>
      </c>
      <c r="EC278" s="48">
        <f t="shared" si="3134"/>
        <v>0</v>
      </c>
      <c r="ED278" s="62">
        <f t="shared" si="3135"/>
        <v>0</v>
      </c>
      <c r="EE278" s="62">
        <f t="shared" si="3136"/>
        <v>0</v>
      </c>
      <c r="EF278" s="48">
        <f t="shared" si="3137"/>
        <v>0</v>
      </c>
      <c r="EG278" s="62">
        <f t="shared" si="3138"/>
        <v>0</v>
      </c>
      <c r="EH278" s="62">
        <f t="shared" si="3139"/>
        <v>0</v>
      </c>
      <c r="EI278" s="48">
        <f t="shared" si="3140"/>
        <v>0</v>
      </c>
      <c r="EJ278" s="62">
        <f t="shared" si="3141"/>
        <v>0</v>
      </c>
      <c r="EK278" s="62">
        <f t="shared" si="3142"/>
        <v>0</v>
      </c>
      <c r="EL278" s="48">
        <f t="shared" si="3143"/>
        <v>0</v>
      </c>
      <c r="EM278" s="62">
        <f t="shared" si="3144"/>
        <v>0</v>
      </c>
      <c r="EN278" s="62">
        <f t="shared" si="3145"/>
        <v>0</v>
      </c>
      <c r="EO278" s="48">
        <f t="shared" si="3146"/>
        <v>0</v>
      </c>
      <c r="EP278" s="62">
        <f t="shared" si="3154"/>
        <v>187306.06999999998</v>
      </c>
      <c r="EQ278" s="62">
        <f t="shared" si="3154"/>
        <v>292360.59999999998</v>
      </c>
      <c r="ER278" s="62">
        <f t="shared" si="3154"/>
        <v>47573.049999999996</v>
      </c>
      <c r="ES278" s="62">
        <f t="shared" si="3154"/>
        <v>60489.939999999995</v>
      </c>
      <c r="ET278" s="62">
        <f t="shared" si="3154"/>
        <v>77101.429999999993</v>
      </c>
      <c r="EU278" s="62">
        <f t="shared" si="3154"/>
        <v>65392.389999999992</v>
      </c>
      <c r="EV278" s="31" t="s">
        <v>192</v>
      </c>
      <c r="EW278" s="103">
        <v>0</v>
      </c>
      <c r="EX278" s="31">
        <v>28000</v>
      </c>
      <c r="EY278" s="31">
        <v>1</v>
      </c>
      <c r="FA278" s="31"/>
      <c r="FB278" s="119"/>
      <c r="FC278" s="119"/>
      <c r="FE278" s="137">
        <v>2.11</v>
      </c>
      <c r="FF278" s="137">
        <v>2.0499999999999998</v>
      </c>
      <c r="FG278" s="137">
        <v>2.0499999999999998</v>
      </c>
      <c r="FH278" s="106">
        <v>2.0299999999999998</v>
      </c>
      <c r="FI278" s="107" t="b">
        <f t="shared" si="3147"/>
        <v>1</v>
      </c>
      <c r="FJ278" s="34"/>
      <c r="FK278" s="104" t="s">
        <v>187</v>
      </c>
      <c r="FL278" s="104" t="s">
        <v>187</v>
      </c>
      <c r="FM278" s="104" t="s">
        <v>187</v>
      </c>
      <c r="FN278" s="104" t="s">
        <v>187</v>
      </c>
      <c r="FO278" s="104">
        <v>0</v>
      </c>
      <c r="FP278" s="104"/>
      <c r="FQ278" s="104">
        <v>0</v>
      </c>
      <c r="FR278" s="120" t="b">
        <f t="shared" si="3022"/>
        <v>1</v>
      </c>
      <c r="FS278" s="120" t="b">
        <f t="shared" si="3023"/>
        <v>1</v>
      </c>
      <c r="FT278" s="120" t="b">
        <f t="shared" si="3024"/>
        <v>1</v>
      </c>
      <c r="FU278" s="120" t="b">
        <f t="shared" si="3025"/>
        <v>1</v>
      </c>
      <c r="FV278" s="120" t="b">
        <f t="shared" si="3026"/>
        <v>1</v>
      </c>
      <c r="FW278" s="120"/>
      <c r="FX278" s="120" t="b">
        <f t="shared" si="3148"/>
        <v>1</v>
      </c>
      <c r="FY278" s="104" t="s">
        <v>368</v>
      </c>
      <c r="FZ278" s="104" t="b">
        <f t="shared" si="3149"/>
        <v>1</v>
      </c>
      <c r="GA278" s="120">
        <v>0</v>
      </c>
      <c r="GB278" s="120" t="s">
        <v>193</v>
      </c>
      <c r="GC278" s="8"/>
      <c r="GD278" s="104" t="s">
        <v>368</v>
      </c>
      <c r="GE278" s="104">
        <v>0</v>
      </c>
      <c r="GF278" s="104" t="e">
        <v>#N/A</v>
      </c>
      <c r="GG278" s="104">
        <v>0</v>
      </c>
      <c r="GH278" s="120" t="b">
        <f t="shared" si="3150"/>
        <v>1</v>
      </c>
      <c r="GI278" s="8" t="b">
        <f t="shared" si="3151"/>
        <v>0</v>
      </c>
      <c r="GJ278" s="31" t="s">
        <v>203</v>
      </c>
    </row>
    <row r="279" spans="1:192" ht="30" hidden="1" x14ac:dyDescent="0.25">
      <c r="A279" s="130">
        <v>139168</v>
      </c>
      <c r="B279" s="130">
        <v>539181</v>
      </c>
      <c r="C279" s="128" t="s">
        <v>368</v>
      </c>
      <c r="D279" s="130"/>
      <c r="E279" s="130" t="s">
        <v>703</v>
      </c>
      <c r="F279" s="109">
        <v>0</v>
      </c>
      <c r="G279" s="128"/>
      <c r="H279" s="130" t="s">
        <v>188</v>
      </c>
      <c r="I279" s="130" t="s">
        <v>524</v>
      </c>
      <c r="J279" s="130" t="s">
        <v>373</v>
      </c>
      <c r="K279" s="130"/>
      <c r="L279" s="130">
        <v>0</v>
      </c>
      <c r="M279" s="130"/>
      <c r="N279" s="111">
        <v>0</v>
      </c>
      <c r="O279" s="111">
        <v>0</v>
      </c>
      <c r="P279" s="111" t="str">
        <f t="shared" si="3102"/>
        <v>нет минмакс</v>
      </c>
      <c r="Q279" s="95">
        <v>6015</v>
      </c>
      <c r="R279" s="95">
        <f t="shared" si="3103"/>
        <v>37533.599999999999</v>
      </c>
      <c r="S279" s="131">
        <v>6015</v>
      </c>
      <c r="T279" s="131">
        <v>37533.599999999999</v>
      </c>
      <c r="U279" s="131">
        <f t="shared" si="3104"/>
        <v>1</v>
      </c>
      <c r="V279" s="113">
        <f t="shared" si="3105"/>
        <v>6015</v>
      </c>
      <c r="W279" s="113">
        <f t="shared" si="3106"/>
        <v>37533.599999999999</v>
      </c>
      <c r="X279" s="113">
        <f t="shared" si="3107"/>
        <v>1</v>
      </c>
      <c r="Y279" s="132"/>
      <c r="Z279" s="95">
        <v>6015</v>
      </c>
      <c r="AA279" s="95">
        <v>0</v>
      </c>
      <c r="AB279" s="95">
        <v>0</v>
      </c>
      <c r="AC279" s="95">
        <v>0</v>
      </c>
      <c r="AD279" s="95">
        <v>0</v>
      </c>
      <c r="AE279" s="95">
        <f t="shared" si="3108"/>
        <v>0</v>
      </c>
      <c r="AF279" s="95">
        <f t="shared" si="3109"/>
        <v>0</v>
      </c>
      <c r="AG279" s="114">
        <v>0</v>
      </c>
      <c r="AH279" s="95">
        <f t="shared" si="3110"/>
        <v>6015</v>
      </c>
      <c r="AI279" s="114">
        <f t="shared" si="3111"/>
        <v>37533.599999999999</v>
      </c>
      <c r="AJ279" s="133">
        <f t="shared" si="3112"/>
        <v>0</v>
      </c>
      <c r="AK279" s="133">
        <f t="shared" si="3152"/>
        <v>0</v>
      </c>
      <c r="AL279" s="133">
        <f t="shared" si="3113"/>
        <v>0</v>
      </c>
      <c r="AM279" s="133">
        <f t="shared" si="3114"/>
        <v>0</v>
      </c>
      <c r="AN279" s="133" t="str">
        <f t="shared" si="3115"/>
        <v>нет оборота</v>
      </c>
      <c r="AO279" s="133" t="str">
        <f t="shared" si="3116"/>
        <v>нет плана</v>
      </c>
      <c r="AP279" s="29" t="s">
        <v>195</v>
      </c>
      <c r="AQ279" s="134" t="s">
        <v>200</v>
      </c>
      <c r="AR279" s="29" t="s">
        <v>195</v>
      </c>
      <c r="AS279" s="134" t="s">
        <v>200</v>
      </c>
      <c r="AT279" s="94" t="s">
        <v>195</v>
      </c>
      <c r="AU279" s="14"/>
      <c r="AV279" s="97" t="str">
        <f t="shared" si="3117"/>
        <v>Нет планов</v>
      </c>
      <c r="AW279" s="117">
        <f t="shared" si="3118"/>
        <v>37533.599999999999</v>
      </c>
      <c r="AX279" s="14"/>
      <c r="AY279" s="25">
        <f t="shared" si="3119"/>
        <v>0</v>
      </c>
      <c r="AZ279" s="130" t="s">
        <v>439</v>
      </c>
      <c r="BA279" s="26" t="s">
        <v>413</v>
      </c>
      <c r="BB279" s="26" t="s">
        <v>704</v>
      </c>
      <c r="BC279" s="27"/>
      <c r="BD279" s="28"/>
      <c r="BE279" s="32">
        <v>6015</v>
      </c>
      <c r="BF279" s="32">
        <f t="shared" si="3120"/>
        <v>37533.599999999999</v>
      </c>
      <c r="BG279" s="32">
        <v>0</v>
      </c>
      <c r="BH279" s="32">
        <f t="shared" si="3121"/>
        <v>0</v>
      </c>
      <c r="BI279" s="99" t="s">
        <v>248</v>
      </c>
      <c r="BJ279" s="130">
        <v>0</v>
      </c>
      <c r="BK279" s="95">
        <v>0</v>
      </c>
      <c r="BL279" s="95">
        <v>0</v>
      </c>
      <c r="BM279" s="95">
        <v>0</v>
      </c>
      <c r="BN279" s="95">
        <v>0</v>
      </c>
      <c r="BO279" s="95">
        <v>0</v>
      </c>
      <c r="BP279" s="95">
        <v>0</v>
      </c>
      <c r="BQ279" s="133">
        <f t="shared" si="3122"/>
        <v>0</v>
      </c>
      <c r="BR279" s="95">
        <f t="shared" si="3123"/>
        <v>6015</v>
      </c>
      <c r="BS279" s="133">
        <f t="shared" si="3156"/>
        <v>6015</v>
      </c>
      <c r="BT279" s="133">
        <f t="shared" si="3156"/>
        <v>6015</v>
      </c>
      <c r="BU279" s="133">
        <f t="shared" si="3156"/>
        <v>6015</v>
      </c>
      <c r="BV279" s="133">
        <f t="shared" si="3156"/>
        <v>6015</v>
      </c>
      <c r="BW279" s="133">
        <f t="shared" si="3156"/>
        <v>6015</v>
      </c>
      <c r="BX279" s="133">
        <f t="shared" si="3157"/>
        <v>6015</v>
      </c>
      <c r="BY279" s="133">
        <f t="shared" si="3157"/>
        <v>6015</v>
      </c>
      <c r="BZ279" s="133">
        <f t="shared" si="3157"/>
        <v>6015</v>
      </c>
      <c r="CA279" s="133">
        <f t="shared" si="3157"/>
        <v>6015</v>
      </c>
      <c r="CB279" s="133">
        <f t="shared" si="3157"/>
        <v>6015</v>
      </c>
      <c r="CC279" s="133">
        <f t="shared" si="3157"/>
        <v>6015</v>
      </c>
      <c r="CD279" s="133">
        <f t="shared" si="3157"/>
        <v>6015</v>
      </c>
      <c r="CE279" s="133">
        <f t="shared" si="3157"/>
        <v>6015</v>
      </c>
      <c r="CF279" s="133">
        <f t="shared" si="3157"/>
        <v>6015</v>
      </c>
      <c r="CG279" s="133">
        <f t="shared" si="3157"/>
        <v>6015</v>
      </c>
      <c r="CH279" s="133">
        <f t="shared" si="3157"/>
        <v>6015</v>
      </c>
      <c r="CI279" s="133">
        <f t="shared" si="3157"/>
        <v>6015</v>
      </c>
      <c r="CJ279" s="133">
        <f t="shared" si="3157"/>
        <v>6015</v>
      </c>
      <c r="CK279" s="133">
        <f t="shared" si="3157"/>
        <v>6015</v>
      </c>
      <c r="CL279" s="133">
        <f t="shared" si="3157"/>
        <v>6015</v>
      </c>
      <c r="CM279" s="133">
        <f t="shared" si="3157"/>
        <v>6015</v>
      </c>
      <c r="CN279" s="133">
        <f t="shared" si="3157"/>
        <v>6015</v>
      </c>
      <c r="CO279" s="133">
        <f t="shared" si="3157"/>
        <v>6015</v>
      </c>
      <c r="CP279" s="100">
        <v>0</v>
      </c>
      <c r="CQ279" s="100">
        <v>0</v>
      </c>
      <c r="CR279" s="100">
        <v>0</v>
      </c>
      <c r="CS279" s="100">
        <v>0</v>
      </c>
      <c r="CT279" s="100">
        <v>0</v>
      </c>
      <c r="CU279" s="100">
        <v>0</v>
      </c>
      <c r="CV279" s="121">
        <f t="shared" si="3124"/>
        <v>0</v>
      </c>
      <c r="CW279">
        <v>0</v>
      </c>
      <c r="CX279">
        <v>3</v>
      </c>
      <c r="CY279" s="4">
        <v>0</v>
      </c>
      <c r="CZ279" s="4">
        <v>0</v>
      </c>
      <c r="DA279" s="136">
        <f t="shared" si="3098"/>
        <v>0</v>
      </c>
      <c r="DB279" s="4">
        <f t="shared" si="3099"/>
        <v>0</v>
      </c>
      <c r="DC279" s="4">
        <f t="shared" si="3100"/>
        <v>0</v>
      </c>
      <c r="DD279" s="136">
        <f t="shared" si="3101"/>
        <v>0</v>
      </c>
      <c r="DE279" s="31">
        <v>0</v>
      </c>
      <c r="DF279" s="31">
        <v>30</v>
      </c>
      <c r="DG279" s="31">
        <v>0</v>
      </c>
      <c r="DH279" s="48">
        <f t="shared" si="3125"/>
        <v>0</v>
      </c>
      <c r="DI279" s="62">
        <v>6015</v>
      </c>
      <c r="DJ279" s="62">
        <v>37533.599999999999</v>
      </c>
      <c r="DK279" s="48">
        <f t="shared" si="3126"/>
        <v>1</v>
      </c>
      <c r="DL279" s="62">
        <v>0</v>
      </c>
      <c r="DM279" s="62">
        <v>0</v>
      </c>
      <c r="DN279" s="62">
        <v>6015</v>
      </c>
      <c r="DO279" s="62">
        <v>37533.599999999999</v>
      </c>
      <c r="DP279" s="48">
        <f t="shared" si="3127"/>
        <v>1</v>
      </c>
      <c r="DQ279" s="62">
        <v>0</v>
      </c>
      <c r="DR279" s="62">
        <v>0</v>
      </c>
      <c r="DS279" s="62">
        <v>6015</v>
      </c>
      <c r="DT279" s="62">
        <v>37533.599999999999</v>
      </c>
      <c r="DU279" s="48">
        <f t="shared" si="3128"/>
        <v>1</v>
      </c>
      <c r="DV279" s="62">
        <v>0</v>
      </c>
      <c r="DW279" s="62">
        <v>0</v>
      </c>
      <c r="DX279" s="62">
        <f t="shared" si="3129"/>
        <v>0</v>
      </c>
      <c r="DY279" s="62">
        <f t="shared" si="3130"/>
        <v>0</v>
      </c>
      <c r="DZ279" s="48">
        <f t="shared" si="3131"/>
        <v>0</v>
      </c>
      <c r="EA279" s="62">
        <f t="shared" si="3132"/>
        <v>0</v>
      </c>
      <c r="EB279" s="62">
        <f t="shared" si="3133"/>
        <v>0</v>
      </c>
      <c r="EC279" s="48">
        <f t="shared" si="3134"/>
        <v>0</v>
      </c>
      <c r="ED279" s="62">
        <f t="shared" si="3135"/>
        <v>0</v>
      </c>
      <c r="EE279" s="62">
        <f t="shared" si="3136"/>
        <v>0</v>
      </c>
      <c r="EF279" s="48">
        <f t="shared" si="3137"/>
        <v>0</v>
      </c>
      <c r="EG279" s="62">
        <f t="shared" si="3138"/>
        <v>0</v>
      </c>
      <c r="EH279" s="62">
        <f t="shared" si="3139"/>
        <v>0</v>
      </c>
      <c r="EI279" s="48">
        <f t="shared" si="3140"/>
        <v>0</v>
      </c>
      <c r="EJ279" s="62">
        <f t="shared" si="3141"/>
        <v>0</v>
      </c>
      <c r="EK279" s="62">
        <f t="shared" si="3142"/>
        <v>0</v>
      </c>
      <c r="EL279" s="48">
        <f t="shared" si="3143"/>
        <v>0</v>
      </c>
      <c r="EM279" s="62">
        <f t="shared" si="3144"/>
        <v>0</v>
      </c>
      <c r="EN279" s="62">
        <f t="shared" si="3145"/>
        <v>0</v>
      </c>
      <c r="EO279" s="48">
        <f t="shared" si="3146"/>
        <v>0</v>
      </c>
      <c r="EP279" s="62">
        <f t="shared" si="3154"/>
        <v>0</v>
      </c>
      <c r="EQ279" s="62">
        <f t="shared" si="3154"/>
        <v>0</v>
      </c>
      <c r="ER279" s="62">
        <f t="shared" si="3154"/>
        <v>0</v>
      </c>
      <c r="ES279" s="62">
        <f t="shared" si="3154"/>
        <v>0</v>
      </c>
      <c r="ET279" s="62">
        <f t="shared" si="3154"/>
        <v>0</v>
      </c>
      <c r="EU279" s="62">
        <f t="shared" si="3154"/>
        <v>0</v>
      </c>
      <c r="EV279" s="31" t="s">
        <v>192</v>
      </c>
      <c r="EW279" s="103">
        <v>0</v>
      </c>
      <c r="EX279" s="31">
        <f>EZ279</f>
        <v>11000</v>
      </c>
      <c r="EY279" s="31">
        <f>FA279</f>
        <v>1</v>
      </c>
      <c r="EZ279" s="31">
        <v>11000</v>
      </c>
      <c r="FA279" s="31">
        <v>1</v>
      </c>
      <c r="FB279" s="119"/>
      <c r="FC279" s="119"/>
      <c r="FE279" s="137">
        <v>6.24</v>
      </c>
      <c r="FF279" s="137">
        <v>6.24</v>
      </c>
      <c r="FG279" s="137">
        <v>6.24</v>
      </c>
      <c r="FH279" s="106">
        <v>6.24</v>
      </c>
      <c r="FI279" s="107" t="b">
        <f t="shared" si="3147"/>
        <v>1</v>
      </c>
      <c r="FJ279" s="34"/>
      <c r="FK279" s="104" t="s">
        <v>413</v>
      </c>
      <c r="FL279" s="104" t="s">
        <v>704</v>
      </c>
      <c r="FM279" s="104">
        <v>0</v>
      </c>
      <c r="FN279" s="104">
        <v>0</v>
      </c>
      <c r="FO279" s="104">
        <v>6015</v>
      </c>
      <c r="FP279" s="104"/>
      <c r="FQ279" s="104" t="s">
        <v>248</v>
      </c>
      <c r="FR279" s="103" t="b">
        <f t="shared" si="3022"/>
        <v>1</v>
      </c>
      <c r="FS279" s="103" t="b">
        <f t="shared" si="3023"/>
        <v>1</v>
      </c>
      <c r="FT279" s="103" t="b">
        <f t="shared" si="3024"/>
        <v>0</v>
      </c>
      <c r="FU279" s="103" t="b">
        <f t="shared" si="3025"/>
        <v>0</v>
      </c>
      <c r="FV279" s="103" t="b">
        <f t="shared" si="3026"/>
        <v>1</v>
      </c>
      <c r="FW279" s="103"/>
      <c r="FX279" s="120" t="b">
        <f t="shared" si="3148"/>
        <v>1</v>
      </c>
      <c r="FY279" s="104" t="s">
        <v>368</v>
      </c>
      <c r="FZ279" s="104" t="b">
        <f t="shared" si="3149"/>
        <v>1</v>
      </c>
      <c r="GA279" s="104">
        <v>0</v>
      </c>
      <c r="GB279" s="104">
        <v>0</v>
      </c>
      <c r="GD279" s="104" t="s">
        <v>368</v>
      </c>
      <c r="GE279" s="104">
        <v>0</v>
      </c>
      <c r="GF279" s="104" t="e">
        <v>#N/A</v>
      </c>
      <c r="GG279" s="104">
        <v>0</v>
      </c>
      <c r="GH279" s="104" t="b">
        <f t="shared" si="3150"/>
        <v>1</v>
      </c>
      <c r="GI279" s="8" t="b">
        <f t="shared" si="3151"/>
        <v>0</v>
      </c>
      <c r="GJ279" s="31" t="s">
        <v>203</v>
      </c>
    </row>
    <row r="280" spans="1:192" hidden="1" x14ac:dyDescent="0.25">
      <c r="A280" s="138">
        <v>100744</v>
      </c>
      <c r="B280" s="138">
        <v>703196</v>
      </c>
      <c r="C280" s="128" t="s">
        <v>368</v>
      </c>
      <c r="D280" s="130"/>
      <c r="E280" s="138" t="s">
        <v>705</v>
      </c>
      <c r="F280" s="124" t="s">
        <v>193</v>
      </c>
      <c r="G280" s="128"/>
      <c r="H280" s="138" t="s">
        <v>227</v>
      </c>
      <c r="I280" s="130" t="s">
        <v>319</v>
      </c>
      <c r="J280" s="138" t="s">
        <v>259</v>
      </c>
      <c r="K280" s="138"/>
      <c r="L280" s="130">
        <v>0</v>
      </c>
      <c r="M280" s="138"/>
      <c r="N280" s="125">
        <v>0</v>
      </c>
      <c r="O280" s="125">
        <v>0</v>
      </c>
      <c r="P280" s="125" t="str">
        <f t="shared" ref="P280:P286" si="3158">IF(AND(N280=0,O280=0),"нет минмакс",IF((S280-N280)&lt;0,"меньше мин",IF((S280-O280)&gt;0,"больше макс","в диапазоне")))</f>
        <v>нет минмакс</v>
      </c>
      <c r="Q280" s="95">
        <v>72236</v>
      </c>
      <c r="R280" s="95">
        <f t="shared" si="3103"/>
        <v>100408.04</v>
      </c>
      <c r="S280" s="114">
        <v>29406</v>
      </c>
      <c r="T280" s="114">
        <v>40874.339999999997</v>
      </c>
      <c r="U280" s="131">
        <f t="shared" ref="U280:U286" si="3159">IFERROR(ROUNDUP(S280/$EX280,0)*$EY280,0)</f>
        <v>2</v>
      </c>
      <c r="V280" s="115">
        <f t="shared" si="3105"/>
        <v>92479</v>
      </c>
      <c r="W280" s="115">
        <f t="shared" ref="W280:W286" si="3160">V280*FH280</f>
        <v>128545.81</v>
      </c>
      <c r="X280" s="115">
        <f t="shared" ref="X280:X286" si="3161">IFERROR(ROUNDUP(V280/$EX280,0)*$EY280,0)</f>
        <v>4</v>
      </c>
      <c r="Y280" s="132"/>
      <c r="Z280" s="95">
        <v>92479</v>
      </c>
      <c r="AA280" s="115">
        <v>0</v>
      </c>
      <c r="AB280" s="115">
        <v>0</v>
      </c>
      <c r="AC280" s="95">
        <v>0</v>
      </c>
      <c r="AD280" s="95">
        <v>0</v>
      </c>
      <c r="AE280" s="95">
        <f t="shared" ref="AE280:AE286" si="3162">AA280*FH280</f>
        <v>0</v>
      </c>
      <c r="AF280" s="95">
        <f t="shared" ref="AF280:AF286" si="3163">AB280*FH280</f>
        <v>0</v>
      </c>
      <c r="AG280" s="114">
        <v>0</v>
      </c>
      <c r="AH280" s="95">
        <f t="shared" si="3110"/>
        <v>92479</v>
      </c>
      <c r="AI280" s="114">
        <f t="shared" ref="AI280:AI286" si="3164">IF(AH280&gt;0,AH280*FH280,0)</f>
        <v>128545.81</v>
      </c>
      <c r="AJ280" s="114">
        <f t="shared" si="3112"/>
        <v>368953</v>
      </c>
      <c r="AK280" s="114">
        <f t="shared" si="3152"/>
        <v>1100387</v>
      </c>
      <c r="AL280" s="114">
        <f t="shared" si="3113"/>
        <v>2459816</v>
      </c>
      <c r="AM280" s="114">
        <f t="shared" si="3114"/>
        <v>3453977</v>
      </c>
      <c r="AN280" s="133">
        <f t="shared" ref="AN280:AN286" si="3165">IFERROR(S280/BQ280*30,"нет оборота")</f>
        <v>1.532459538670929</v>
      </c>
      <c r="AO280" s="133" t="str">
        <f t="shared" ref="AO280:AO286" si="3166">IF(S280=0,"нет остатка",IF(AN280="нет оборота","нет плана",IF(AN280&lt;30,"&lt; 30 дней",IF(AND(AN280&gt;=30,AN280&lt;60),"&gt; 30 дней (до 60)",IF(AND(AN280&gt;=60,AN280&lt;70),"&gt; 60 дней (до 70)",IF(AND(AN280&gt;=70,AN280&lt;80),"&gt; 70 дней (до 80)",IF(AND(AN280&gt;=80,AN280&lt;90),"&gt; 80 дней (до 90)",IF(AND(AN280&gt;=90,AN280&lt;120),"&gt; 90 дней (до 120)",IF(AN280&gt;=120,"&gt; 120 дней")))))))))</f>
        <v>&lt; 30 дней</v>
      </c>
      <c r="AP280" s="139" t="s">
        <v>185</v>
      </c>
      <c r="AQ280" s="134" t="s">
        <v>186</v>
      </c>
      <c r="AR280" s="138" t="s">
        <v>185</v>
      </c>
      <c r="AS280" s="134" t="s">
        <v>186</v>
      </c>
      <c r="AT280" s="115" t="s">
        <v>185</v>
      </c>
      <c r="AU280" s="138"/>
      <c r="AV280" s="97" t="str">
        <f t="shared" ref="AV280:AV286" si="3167">IF(V280=0,"нет остатка",IF(SUM(BK280:BP280)=0,"Нет планов",IF(BR280&lt;=0,"0-01",IF(BS280&lt;=0,"0-02",IF(BT280&lt;=0,"0-03",IF(BU280&lt;=0,"0-04",IF(BV280&lt;=0,"0-05",IF(BW280&lt;=0,"0-06",IF(BX280&lt;=0,"0-07",IF(BY280&lt;=0,"0-08",IF(BZ280&lt;=0,"0-09",IF(CA280&lt;=0,"0-10",IF(CB280&lt;=0,"0-11",IF(CC280&lt;=0,"0-12",IF(CD280&lt;=0,"0-13",IF(CE280&lt;=0,"0-14",IF(CF280&lt;=0,"0-15",IF(CG280&lt;=0,"0-16",IF(CH280&lt;=0,"0-17",IF(CI280&lt;=0,"0-18",IF(CJ280&lt;=0,"0-19",IF(CK280&lt;=0,"0-20",IF(CL280&lt;=0,"0-21",IF(CM280&lt;=0,"0-22",IF(CN280&lt;=0,"0-23",IF(CO280&lt;=0,"0-24","0-25 более 24"))))))))))))))))))))))))))</f>
        <v>0-01</v>
      </c>
      <c r="AW280" s="126">
        <f t="shared" ref="AW280:AW286" si="3168">IF(AT280="Да",W280,0)</f>
        <v>0</v>
      </c>
      <c r="AX280" s="138"/>
      <c r="AY280" s="115">
        <f t="shared" ref="AY280:AY286" si="3169">IF(AX280&gt;6,W280,0)</f>
        <v>0</v>
      </c>
      <c r="AZ280" s="130" t="s">
        <v>439</v>
      </c>
      <c r="BA280" s="129" t="s">
        <v>187</v>
      </c>
      <c r="BB280" s="129" t="s">
        <v>187</v>
      </c>
      <c r="BC280" s="140" t="s">
        <v>187</v>
      </c>
      <c r="BD280" s="139" t="s">
        <v>187</v>
      </c>
      <c r="BE280" s="29">
        <v>0</v>
      </c>
      <c r="BF280" s="32">
        <f t="shared" ref="BF280:BF286" si="3170">BE280*FH280</f>
        <v>0</v>
      </c>
      <c r="BG280" s="32">
        <v>0</v>
      </c>
      <c r="BH280" s="32">
        <f t="shared" ref="BH280:BH286" si="3171">BG280*FH280</f>
        <v>0</v>
      </c>
      <c r="BI280" s="99">
        <v>0</v>
      </c>
      <c r="BJ280" s="130" t="s">
        <v>187</v>
      </c>
      <c r="BK280" s="95">
        <v>381691</v>
      </c>
      <c r="BL280" s="95">
        <v>655841</v>
      </c>
      <c r="BM280" s="95">
        <v>697856</v>
      </c>
      <c r="BN280" s="95">
        <v>577893</v>
      </c>
      <c r="BO280" s="95">
        <v>542273</v>
      </c>
      <c r="BP280" s="95">
        <v>598423</v>
      </c>
      <c r="BQ280" s="133">
        <f t="shared" ref="BQ280:BQ286" si="3172">IF(COUNTIF(BK280:BP280,"&gt;0")=0,0,SUM(BK280:BP280)/COUNTIF(BK280:BP280,"&gt;0"))</f>
        <v>575662.83333333337</v>
      </c>
      <c r="BR280" s="95">
        <f t="shared" ref="BR280:BR286" si="3173">IF(OR(Q280=0,SUM(BK280:BP280)=0,V280&gt;Q280),V280-BK280,Q280-BK280)</f>
        <v>-289212</v>
      </c>
      <c r="BS280" s="133">
        <f t="shared" si="3156"/>
        <v>-945053</v>
      </c>
      <c r="BT280" s="133">
        <f t="shared" si="3156"/>
        <v>-1642909</v>
      </c>
      <c r="BU280" s="133">
        <f t="shared" si="3156"/>
        <v>-2220802</v>
      </c>
      <c r="BV280" s="133">
        <f t="shared" si="3156"/>
        <v>-2763075</v>
      </c>
      <c r="BW280" s="133">
        <f t="shared" si="3156"/>
        <v>-3361498</v>
      </c>
      <c r="BX280" s="133">
        <f t="shared" ref="BX280:CO281" si="3174">BW280-$BQ280</f>
        <v>-3937160.8333333335</v>
      </c>
      <c r="BY280" s="133">
        <f t="shared" si="3174"/>
        <v>-4512823.666666667</v>
      </c>
      <c r="BZ280" s="133">
        <f t="shared" si="3174"/>
        <v>-5088486.5</v>
      </c>
      <c r="CA280" s="133">
        <f t="shared" si="3174"/>
        <v>-5664149.333333333</v>
      </c>
      <c r="CB280" s="133">
        <f t="shared" si="3174"/>
        <v>-6239812.166666666</v>
      </c>
      <c r="CC280" s="133">
        <f t="shared" si="3174"/>
        <v>-6815474.9999999991</v>
      </c>
      <c r="CD280" s="133">
        <f t="shared" si="3174"/>
        <v>-7391137.8333333321</v>
      </c>
      <c r="CE280" s="133">
        <f t="shared" si="3174"/>
        <v>-7966800.6666666651</v>
      </c>
      <c r="CF280" s="133">
        <f t="shared" si="3174"/>
        <v>-8542463.4999999981</v>
      </c>
      <c r="CG280" s="133">
        <f t="shared" si="3174"/>
        <v>-9118126.3333333321</v>
      </c>
      <c r="CH280" s="133">
        <f t="shared" si="3174"/>
        <v>-9693789.166666666</v>
      </c>
      <c r="CI280" s="133">
        <f t="shared" si="3174"/>
        <v>-10269452</v>
      </c>
      <c r="CJ280" s="133">
        <f t="shared" si="3174"/>
        <v>-10845114.833333334</v>
      </c>
      <c r="CK280" s="133">
        <f t="shared" si="3174"/>
        <v>-11420777.666666668</v>
      </c>
      <c r="CL280" s="133">
        <f t="shared" si="3174"/>
        <v>-11996440.500000002</v>
      </c>
      <c r="CM280" s="133">
        <f t="shared" si="3174"/>
        <v>-12572103.333333336</v>
      </c>
      <c r="CN280" s="133">
        <f t="shared" si="3174"/>
        <v>-13147766.16666667</v>
      </c>
      <c r="CO280" s="133">
        <f t="shared" si="3174"/>
        <v>-13723429.000000004</v>
      </c>
      <c r="CP280" s="100">
        <v>298568</v>
      </c>
      <c r="CQ280" s="100">
        <v>522874</v>
      </c>
      <c r="CR280" s="100">
        <v>537987</v>
      </c>
      <c r="CS280" s="100">
        <v>372427</v>
      </c>
      <c r="CT280" s="100">
        <v>359007</v>
      </c>
      <c r="CU280" s="100">
        <v>368953</v>
      </c>
      <c r="CV280" s="121">
        <f t="shared" ref="CV280:CV286" si="3175">IF(COUNTIF(CP280:CU280,"&gt;0")=0,0,SUM(CP280:CU280)/COUNTIF(CP280:CU280,"&gt;0"))</f>
        <v>409969.33333333331</v>
      </c>
      <c r="CW280" t="s">
        <v>187</v>
      </c>
      <c r="CX280" t="s">
        <v>187</v>
      </c>
      <c r="CY280" s="4">
        <v>0</v>
      </c>
      <c r="CZ280" s="4">
        <v>0</v>
      </c>
      <c r="DA280" s="136">
        <f t="shared" ref="DA280:DA283" si="3176">IFERROR(CZ280/CY280,0)</f>
        <v>0</v>
      </c>
      <c r="DB280" s="4">
        <f t="shared" ref="DB280:DB283" si="3177">CY280*FH280</f>
        <v>0</v>
      </c>
      <c r="DC280" s="4">
        <f t="shared" ref="DC280:DC283" si="3178">CZ280*FH280</f>
        <v>0</v>
      </c>
      <c r="DD280" s="136">
        <f t="shared" ref="DD280:DD283" si="3179">IFERROR(DC280/DB280,0)</f>
        <v>0</v>
      </c>
      <c r="DE280" s="31">
        <v>0</v>
      </c>
      <c r="DG280" s="31">
        <v>0</v>
      </c>
      <c r="DH280" s="48">
        <f t="shared" si="3125"/>
        <v>0</v>
      </c>
      <c r="DI280" s="62">
        <v>213390.516</v>
      </c>
      <c r="DJ280" s="62">
        <v>261576.86299999998</v>
      </c>
      <c r="DK280" s="48">
        <f t="shared" ref="DK280:DK286" si="3180">IFERROR(ROUNDUP(DI280/$EX280,0)*$EY280,0)</f>
        <v>8</v>
      </c>
      <c r="DL280" s="62">
        <v>523209</v>
      </c>
      <c r="DM280" s="62">
        <v>641252.91937841463</v>
      </c>
      <c r="DN280" s="62">
        <v>75894.714000000007</v>
      </c>
      <c r="DO280" s="62">
        <v>94480.51400000001</v>
      </c>
      <c r="DP280" s="48">
        <f t="shared" ref="DP280:DP286" si="3181">IFERROR(ROUNDUP(DN280/$EX280,0)*$EY280,0)</f>
        <v>3</v>
      </c>
      <c r="DQ280" s="62">
        <v>537987</v>
      </c>
      <c r="DR280" s="62">
        <v>669329.58432443836</v>
      </c>
      <c r="DS280" s="62">
        <v>36085.548999999999</v>
      </c>
      <c r="DT280" s="62">
        <v>44901.924999999996</v>
      </c>
      <c r="DU280" s="48">
        <f t="shared" ref="DU280:DU286" si="3182">IFERROR(ROUNDUP(DS280/$EX280,0)*$EY280,0)</f>
        <v>2</v>
      </c>
      <c r="DV280" s="62">
        <v>373285</v>
      </c>
      <c r="DW280" s="62">
        <v>464377.76542483491</v>
      </c>
      <c r="DX280" s="62">
        <f t="shared" si="3129"/>
        <v>0</v>
      </c>
      <c r="DY280" s="62">
        <f t="shared" ref="DY280:DY286" si="3183">DX280*$FH280</f>
        <v>0</v>
      </c>
      <c r="DZ280" s="48">
        <f t="shared" si="3131"/>
        <v>0</v>
      </c>
      <c r="EA280" s="62">
        <f t="shared" si="3132"/>
        <v>0</v>
      </c>
      <c r="EB280" s="62">
        <f t="shared" ref="EB280:EB286" si="3184">EA280*$FH280</f>
        <v>0</v>
      </c>
      <c r="EC280" s="48">
        <f t="shared" si="3134"/>
        <v>0</v>
      </c>
      <c r="ED280" s="62">
        <f t="shared" si="3135"/>
        <v>0</v>
      </c>
      <c r="EE280" s="62">
        <f t="shared" ref="EE280:EE286" si="3185">ED280*$FH280</f>
        <v>0</v>
      </c>
      <c r="EF280" s="48">
        <f t="shared" si="3137"/>
        <v>0</v>
      </c>
      <c r="EG280" s="62">
        <f t="shared" si="3138"/>
        <v>0</v>
      </c>
      <c r="EH280" s="62">
        <f t="shared" ref="EH280:EH286" si="3186">EG280*$FH280</f>
        <v>0</v>
      </c>
      <c r="EI280" s="48">
        <f t="shared" si="3140"/>
        <v>0</v>
      </c>
      <c r="EJ280" s="62">
        <f t="shared" si="3141"/>
        <v>0</v>
      </c>
      <c r="EK280" s="62">
        <f t="shared" ref="EK280:EK286" si="3187">EJ280*$FH280</f>
        <v>0</v>
      </c>
      <c r="EL280" s="48">
        <f t="shared" si="3143"/>
        <v>0</v>
      </c>
      <c r="EM280" s="62">
        <f t="shared" si="3144"/>
        <v>0</v>
      </c>
      <c r="EN280" s="62">
        <f t="shared" ref="EN280:EN286" si="3188">EM280*$FH280</f>
        <v>0</v>
      </c>
      <c r="EO280" s="48">
        <f t="shared" si="3146"/>
        <v>0</v>
      </c>
      <c r="EP280" s="62">
        <f t="shared" si="3154"/>
        <v>530550.49</v>
      </c>
      <c r="EQ280" s="62">
        <f t="shared" si="3154"/>
        <v>911618.99</v>
      </c>
      <c r="ER280" s="62">
        <f t="shared" si="3154"/>
        <v>970019.83999999997</v>
      </c>
      <c r="ES280" s="62">
        <f t="shared" si="3154"/>
        <v>803271.2699999999</v>
      </c>
      <c r="ET280" s="62">
        <f t="shared" si="3154"/>
        <v>753759.47</v>
      </c>
      <c r="EU280" s="62">
        <f t="shared" si="3154"/>
        <v>831807.97</v>
      </c>
      <c r="EV280" s="31" t="s">
        <v>192</v>
      </c>
      <c r="EW280" s="103">
        <v>0</v>
      </c>
      <c r="EX280" s="31">
        <v>28000</v>
      </c>
      <c r="EY280" s="31">
        <v>1</v>
      </c>
      <c r="FA280" s="31"/>
      <c r="FB280" s="119"/>
      <c r="FC280" s="119"/>
      <c r="FE280" s="137">
        <v>1.24</v>
      </c>
      <c r="FF280" s="137">
        <v>1.39</v>
      </c>
      <c r="FG280" s="137">
        <v>1.41</v>
      </c>
      <c r="FH280" s="106">
        <v>1.39</v>
      </c>
      <c r="FI280" s="107" t="b">
        <f t="shared" ref="FI280:FI286" si="3189">EXACT(AT280,AP280)</f>
        <v>1</v>
      </c>
      <c r="FJ280" s="34"/>
      <c r="FK280" s="104" t="s">
        <v>187</v>
      </c>
      <c r="FL280" s="104" t="s">
        <v>187</v>
      </c>
      <c r="FM280" s="104" t="s">
        <v>187</v>
      </c>
      <c r="FN280" s="104" t="s">
        <v>187</v>
      </c>
      <c r="FO280" s="104">
        <v>0</v>
      </c>
      <c r="FP280" s="104"/>
      <c r="FQ280" s="104">
        <v>0</v>
      </c>
      <c r="FR280" s="120" t="b">
        <f t="shared" si="3022"/>
        <v>1</v>
      </c>
      <c r="FS280" s="120" t="b">
        <f t="shared" si="3023"/>
        <v>1</v>
      </c>
      <c r="FT280" s="120" t="b">
        <f t="shared" si="3024"/>
        <v>1</v>
      </c>
      <c r="FU280" s="120" t="b">
        <f t="shared" si="3025"/>
        <v>1</v>
      </c>
      <c r="FV280" s="120" t="b">
        <f t="shared" si="3026"/>
        <v>1</v>
      </c>
      <c r="FW280" s="120"/>
      <c r="FX280" s="120" t="b">
        <f t="shared" si="3148"/>
        <v>1</v>
      </c>
      <c r="FY280" s="104" t="s">
        <v>368</v>
      </c>
      <c r="FZ280" s="104" t="b">
        <f t="shared" si="3149"/>
        <v>1</v>
      </c>
      <c r="GA280" s="120">
        <v>0</v>
      </c>
      <c r="GB280" s="120" t="s">
        <v>193</v>
      </c>
      <c r="GC280" s="8"/>
      <c r="GD280" s="104" t="s">
        <v>368</v>
      </c>
      <c r="GE280" s="104">
        <v>0</v>
      </c>
      <c r="GF280" s="104" t="e">
        <v>#N/A</v>
      </c>
      <c r="GG280" s="104">
        <v>0</v>
      </c>
      <c r="GH280" s="120" t="b">
        <f t="shared" si="3150"/>
        <v>1</v>
      </c>
      <c r="GI280" s="8" t="b">
        <f t="shared" si="3151"/>
        <v>0</v>
      </c>
      <c r="GJ280" s="31" t="s">
        <v>203</v>
      </c>
    </row>
    <row r="281" spans="1:192" ht="45" hidden="1" x14ac:dyDescent="0.25">
      <c r="A281" s="138">
        <v>44803</v>
      </c>
      <c r="B281" s="138">
        <v>44803</v>
      </c>
      <c r="C281" s="128" t="s">
        <v>368</v>
      </c>
      <c r="D281" s="130"/>
      <c r="E281" s="138" t="s">
        <v>706</v>
      </c>
      <c r="F281" s="124" t="s">
        <v>232</v>
      </c>
      <c r="G281" s="128"/>
      <c r="H281" s="138" t="s">
        <v>227</v>
      </c>
      <c r="I281" s="130" t="s">
        <v>319</v>
      </c>
      <c r="J281" s="138" t="s">
        <v>259</v>
      </c>
      <c r="K281" s="138"/>
      <c r="L281" s="130">
        <v>0</v>
      </c>
      <c r="M281" s="138"/>
      <c r="N281" s="125">
        <v>0</v>
      </c>
      <c r="O281" s="125">
        <v>0</v>
      </c>
      <c r="P281" s="125" t="str">
        <f t="shared" si="3158"/>
        <v>нет минмакс</v>
      </c>
      <c r="Q281" s="95">
        <v>6499</v>
      </c>
      <c r="R281" s="95">
        <f t="shared" ref="R281:R286" si="3190">Q281*FH281</f>
        <v>36004.46</v>
      </c>
      <c r="S281" s="114">
        <v>6499</v>
      </c>
      <c r="T281" s="114">
        <v>36004.46</v>
      </c>
      <c r="U281" s="131">
        <f t="shared" si="3159"/>
        <v>4</v>
      </c>
      <c r="V281" s="115">
        <f t="shared" ref="V281:V286" si="3191">SUM(Z281:AD281)</f>
        <v>6499</v>
      </c>
      <c r="W281" s="115">
        <f t="shared" si="3160"/>
        <v>36004.46</v>
      </c>
      <c r="X281" s="115">
        <f t="shared" si="3161"/>
        <v>4</v>
      </c>
      <c r="Y281" s="132"/>
      <c r="Z281" s="95">
        <v>6499</v>
      </c>
      <c r="AA281" s="115">
        <v>0</v>
      </c>
      <c r="AB281" s="115">
        <v>0</v>
      </c>
      <c r="AC281" s="95">
        <v>0</v>
      </c>
      <c r="AD281" s="95">
        <v>0</v>
      </c>
      <c r="AE281" s="95">
        <f t="shared" si="3162"/>
        <v>0</v>
      </c>
      <c r="AF281" s="95">
        <f t="shared" si="3163"/>
        <v>0</v>
      </c>
      <c r="AG281" s="114">
        <v>0</v>
      </c>
      <c r="AH281" s="95">
        <f t="shared" ref="AH281:AH286" si="3192">V281-AG281</f>
        <v>6499</v>
      </c>
      <c r="AI281" s="114">
        <f t="shared" si="3164"/>
        <v>36004.46</v>
      </c>
      <c r="AJ281" s="114">
        <f t="shared" ref="AJ281:AJ286" si="3193">CU281</f>
        <v>0</v>
      </c>
      <c r="AK281" s="114">
        <f t="shared" si="3152"/>
        <v>0</v>
      </c>
      <c r="AL281" s="114">
        <f t="shared" ref="AL281:AL286" si="3194">SUM(CP281:CU281)</f>
        <v>0</v>
      </c>
      <c r="AM281" s="114">
        <f t="shared" ref="AM281:AM286" si="3195">SUM(BK281:BP281)</f>
        <v>0</v>
      </c>
      <c r="AN281" s="133" t="str">
        <f t="shared" si="3165"/>
        <v>нет оборота</v>
      </c>
      <c r="AO281" s="133" t="str">
        <f t="shared" si="3166"/>
        <v>нет плана</v>
      </c>
      <c r="AP281" s="139" t="s">
        <v>195</v>
      </c>
      <c r="AQ281" s="134" t="s">
        <v>200</v>
      </c>
      <c r="AR281" s="138" t="s">
        <v>195</v>
      </c>
      <c r="AS281" s="134" t="s">
        <v>200</v>
      </c>
      <c r="AT281" s="115" t="s">
        <v>195</v>
      </c>
      <c r="AU281" s="138"/>
      <c r="AV281" s="97" t="str">
        <f t="shared" si="3167"/>
        <v>Нет планов</v>
      </c>
      <c r="AW281" s="126">
        <f t="shared" si="3168"/>
        <v>36004.46</v>
      </c>
      <c r="AX281" s="138"/>
      <c r="AY281" s="115">
        <f t="shared" si="3169"/>
        <v>0</v>
      </c>
      <c r="AZ281" s="130" t="s">
        <v>439</v>
      </c>
      <c r="BA281" s="26" t="s">
        <v>372</v>
      </c>
      <c r="BB281" s="26" t="s">
        <v>707</v>
      </c>
      <c r="BC281" s="27" t="s">
        <v>187</v>
      </c>
      <c r="BD281" s="139" t="s">
        <v>187</v>
      </c>
      <c r="BE281" s="29">
        <v>6499</v>
      </c>
      <c r="BF281" s="32">
        <f t="shared" si="3170"/>
        <v>36004.46</v>
      </c>
      <c r="BG281" s="32">
        <v>0</v>
      </c>
      <c r="BH281" s="32">
        <f t="shared" si="3171"/>
        <v>0</v>
      </c>
      <c r="BI281" s="99" t="s">
        <v>248</v>
      </c>
      <c r="BJ281" s="130" t="s">
        <v>187</v>
      </c>
      <c r="BK281" s="95">
        <v>0</v>
      </c>
      <c r="BL281" s="95">
        <v>0</v>
      </c>
      <c r="BM281" s="95">
        <v>0</v>
      </c>
      <c r="BN281" s="95">
        <v>0</v>
      </c>
      <c r="BO281" s="95">
        <v>0</v>
      </c>
      <c r="BP281" s="95">
        <v>0</v>
      </c>
      <c r="BQ281" s="133">
        <f t="shared" si="3172"/>
        <v>0</v>
      </c>
      <c r="BR281" s="95">
        <f t="shared" si="3173"/>
        <v>6499</v>
      </c>
      <c r="BS281" s="133">
        <f t="shared" si="3156"/>
        <v>6499</v>
      </c>
      <c r="BT281" s="133">
        <f t="shared" si="3156"/>
        <v>6499</v>
      </c>
      <c r="BU281" s="133">
        <f t="shared" si="3156"/>
        <v>6499</v>
      </c>
      <c r="BV281" s="133">
        <f t="shared" si="3156"/>
        <v>6499</v>
      </c>
      <c r="BW281" s="133">
        <f t="shared" si="3156"/>
        <v>6499</v>
      </c>
      <c r="BX281" s="133">
        <f t="shared" si="3174"/>
        <v>6499</v>
      </c>
      <c r="BY281" s="133">
        <f t="shared" si="3174"/>
        <v>6499</v>
      </c>
      <c r="BZ281" s="133">
        <f t="shared" si="3174"/>
        <v>6499</v>
      </c>
      <c r="CA281" s="133">
        <f t="shared" si="3174"/>
        <v>6499</v>
      </c>
      <c r="CB281" s="133">
        <f t="shared" si="3174"/>
        <v>6499</v>
      </c>
      <c r="CC281" s="133">
        <f t="shared" si="3174"/>
        <v>6499</v>
      </c>
      <c r="CD281" s="133">
        <f t="shared" si="3174"/>
        <v>6499</v>
      </c>
      <c r="CE281" s="133">
        <f t="shared" si="3174"/>
        <v>6499</v>
      </c>
      <c r="CF281" s="133">
        <f t="shared" si="3174"/>
        <v>6499</v>
      </c>
      <c r="CG281" s="133">
        <f t="shared" si="3174"/>
        <v>6499</v>
      </c>
      <c r="CH281" s="133">
        <f t="shared" si="3174"/>
        <v>6499</v>
      </c>
      <c r="CI281" s="133">
        <f t="shared" si="3174"/>
        <v>6499</v>
      </c>
      <c r="CJ281" s="133">
        <f t="shared" si="3174"/>
        <v>6499</v>
      </c>
      <c r="CK281" s="133">
        <f t="shared" si="3174"/>
        <v>6499</v>
      </c>
      <c r="CL281" s="133">
        <f t="shared" si="3174"/>
        <v>6499</v>
      </c>
      <c r="CM281" s="133">
        <f t="shared" si="3174"/>
        <v>6499</v>
      </c>
      <c r="CN281" s="133">
        <f t="shared" si="3174"/>
        <v>6499</v>
      </c>
      <c r="CO281" s="133">
        <f t="shared" si="3174"/>
        <v>6499</v>
      </c>
      <c r="CP281" s="100">
        <v>0</v>
      </c>
      <c r="CQ281" s="100">
        <v>0</v>
      </c>
      <c r="CR281" s="100">
        <v>0</v>
      </c>
      <c r="CS281" s="100">
        <v>0</v>
      </c>
      <c r="CT281" s="100">
        <v>0</v>
      </c>
      <c r="CU281" s="100">
        <v>0</v>
      </c>
      <c r="CV281" s="121">
        <f t="shared" si="3175"/>
        <v>0</v>
      </c>
      <c r="CW281" t="s">
        <v>187</v>
      </c>
      <c r="CX281" t="s">
        <v>187</v>
      </c>
      <c r="CY281" s="4">
        <v>0</v>
      </c>
      <c r="CZ281" s="4">
        <v>0</v>
      </c>
      <c r="DA281" s="136">
        <f t="shared" si="3176"/>
        <v>0</v>
      </c>
      <c r="DB281" s="4">
        <f t="shared" si="3177"/>
        <v>0</v>
      </c>
      <c r="DC281" s="4">
        <f t="shared" si="3178"/>
        <v>0</v>
      </c>
      <c r="DD281" s="136">
        <f t="shared" si="3179"/>
        <v>0</v>
      </c>
      <c r="DE281" s="31">
        <v>0</v>
      </c>
      <c r="DG281" s="31">
        <v>0</v>
      </c>
      <c r="DH281" s="48">
        <f t="shared" ref="DH281:DH286" si="3196">IFERROR(ROUNDUP(DG281/$EX281,0)*$EY281,0)</f>
        <v>0</v>
      </c>
      <c r="DI281" s="62">
        <v>6499</v>
      </c>
      <c r="DJ281" s="62">
        <v>36000.49</v>
      </c>
      <c r="DK281" s="48">
        <f t="shared" si="3180"/>
        <v>4</v>
      </c>
      <c r="DL281" s="62">
        <v>0</v>
      </c>
      <c r="DM281" s="62">
        <v>0</v>
      </c>
      <c r="DN281" s="62">
        <v>6499</v>
      </c>
      <c r="DO281" s="62">
        <v>36000.49</v>
      </c>
      <c r="DP281" s="48">
        <f t="shared" si="3181"/>
        <v>4</v>
      </c>
      <c r="DQ281" s="62">
        <v>0</v>
      </c>
      <c r="DR281" s="62">
        <v>0</v>
      </c>
      <c r="DS281" s="62">
        <v>6499</v>
      </c>
      <c r="DT281" s="62">
        <v>36000.49</v>
      </c>
      <c r="DU281" s="48">
        <f t="shared" si="3182"/>
        <v>4</v>
      </c>
      <c r="DV281" s="62">
        <v>0</v>
      </c>
      <c r="DW281" s="62">
        <v>0</v>
      </c>
      <c r="DX281" s="62">
        <f t="shared" ref="DX281:DX286" si="3197">$DF281*BK281/30</f>
        <v>0</v>
      </c>
      <c r="DY281" s="62">
        <f t="shared" si="3183"/>
        <v>0</v>
      </c>
      <c r="DZ281" s="48">
        <f t="shared" ref="DZ281:DZ286" si="3198">IFERROR(ROUNDUP(DX281/$EX281,0)*$EY281,0)</f>
        <v>0</v>
      </c>
      <c r="EA281" s="62">
        <f t="shared" ref="EA281:EA286" si="3199">$DF281*BL281/30</f>
        <v>0</v>
      </c>
      <c r="EB281" s="62">
        <f t="shared" si="3184"/>
        <v>0</v>
      </c>
      <c r="EC281" s="48">
        <f t="shared" ref="EC281:EC286" si="3200">IFERROR(ROUNDUP(EA281/$EX281,0)*$EY281,0)</f>
        <v>0</v>
      </c>
      <c r="ED281" s="62">
        <f t="shared" ref="ED281:ED286" si="3201">$DF281*BM281/30</f>
        <v>0</v>
      </c>
      <c r="EE281" s="62">
        <f t="shared" si="3185"/>
        <v>0</v>
      </c>
      <c r="EF281" s="48">
        <f t="shared" ref="EF281:EF286" si="3202">IFERROR(ROUNDUP(ED281/$EX281,0)*$EY281,0)</f>
        <v>0</v>
      </c>
      <c r="EG281" s="62">
        <f t="shared" ref="EG281:EG286" si="3203">$DF281*BN281/30</f>
        <v>0</v>
      </c>
      <c r="EH281" s="62">
        <f t="shared" si="3186"/>
        <v>0</v>
      </c>
      <c r="EI281" s="48">
        <f t="shared" ref="EI281:EI286" si="3204">IFERROR(ROUNDUP(EG281/$EX281,0)*$EY281,0)</f>
        <v>0</v>
      </c>
      <c r="EJ281" s="62">
        <f t="shared" ref="EJ281:EJ286" si="3205">$DF281*BO281/30</f>
        <v>0</v>
      </c>
      <c r="EK281" s="62">
        <f t="shared" si="3187"/>
        <v>0</v>
      </c>
      <c r="EL281" s="48">
        <f t="shared" ref="EL281:EL286" si="3206">IFERROR(ROUNDUP(EJ281/$EX281,0)*$EY281,0)</f>
        <v>0</v>
      </c>
      <c r="EM281" s="62">
        <f t="shared" ref="EM281:EM286" si="3207">$DF281*BP281/30</f>
        <v>0</v>
      </c>
      <c r="EN281" s="62">
        <f t="shared" si="3188"/>
        <v>0</v>
      </c>
      <c r="EO281" s="48">
        <f t="shared" ref="EO281:EO286" si="3208">IFERROR(ROUNDUP(EM281/$EX281,0)*$EY281,0)</f>
        <v>0</v>
      </c>
      <c r="EP281" s="62">
        <f t="shared" ref="EP281:ER286" si="3209">BK281*$FH281</f>
        <v>0</v>
      </c>
      <c r="EQ281" s="62">
        <f t="shared" si="3209"/>
        <v>0</v>
      </c>
      <c r="ER281" s="62">
        <f t="shared" si="3209"/>
        <v>0</v>
      </c>
      <c r="ES281" s="62">
        <f t="shared" ref="ES281:EU286" si="3210">BN281*$FH281</f>
        <v>0</v>
      </c>
      <c r="ET281" s="62">
        <f t="shared" si="3210"/>
        <v>0</v>
      </c>
      <c r="EU281" s="62">
        <f t="shared" si="3210"/>
        <v>0</v>
      </c>
      <c r="EV281" s="31" t="s">
        <v>192</v>
      </c>
      <c r="EW281" s="103">
        <v>0</v>
      </c>
      <c r="EX281" s="31">
        <v>2000</v>
      </c>
      <c r="EY281" s="31">
        <v>1</v>
      </c>
      <c r="FA281" s="31"/>
      <c r="FB281" s="119"/>
      <c r="FC281" s="119"/>
      <c r="FE281" s="137">
        <v>5.54</v>
      </c>
      <c r="FF281" s="137">
        <v>5.54</v>
      </c>
      <c r="FG281" s="137">
        <v>5.54</v>
      </c>
      <c r="FH281" s="106">
        <v>5.54</v>
      </c>
      <c r="FI281" s="107" t="b">
        <f t="shared" si="3189"/>
        <v>1</v>
      </c>
      <c r="FJ281" s="34"/>
      <c r="FK281" s="104" t="s">
        <v>372</v>
      </c>
      <c r="FL281" s="104" t="s">
        <v>707</v>
      </c>
      <c r="FM281" s="104" t="s">
        <v>187</v>
      </c>
      <c r="FN281" s="104" t="s">
        <v>187</v>
      </c>
      <c r="FO281" s="104">
        <v>6499</v>
      </c>
      <c r="FP281" s="104"/>
      <c r="FQ281" s="104" t="s">
        <v>248</v>
      </c>
      <c r="FR281" s="120" t="b">
        <f t="shared" si="3022"/>
        <v>1</v>
      </c>
      <c r="FS281" s="120" t="b">
        <f t="shared" si="3023"/>
        <v>1</v>
      </c>
      <c r="FT281" s="120" t="b">
        <f t="shared" si="3024"/>
        <v>1</v>
      </c>
      <c r="FU281" s="120" t="b">
        <f t="shared" si="3025"/>
        <v>1</v>
      </c>
      <c r="FV281" s="120" t="b">
        <f t="shared" si="3026"/>
        <v>1</v>
      </c>
      <c r="FW281" s="120"/>
      <c r="FX281" s="120" t="b">
        <f t="shared" ref="FX281:FX286" si="3211">EXACT(FQ281,BI281)</f>
        <v>1</v>
      </c>
      <c r="FY281" s="104" t="s">
        <v>368</v>
      </c>
      <c r="FZ281" s="104" t="b">
        <f t="shared" ref="FZ281:FZ286" si="3212">EXACT(FY281,C281)</f>
        <v>1</v>
      </c>
      <c r="GA281" s="120">
        <v>0</v>
      </c>
      <c r="GB281" s="120" t="s">
        <v>232</v>
      </c>
      <c r="GC281" s="8"/>
      <c r="GD281" s="104" t="s">
        <v>368</v>
      </c>
      <c r="GE281" s="104">
        <v>0</v>
      </c>
      <c r="GF281" s="104" t="e">
        <v>#N/A</v>
      </c>
      <c r="GG281" s="104">
        <v>0</v>
      </c>
      <c r="GH281" s="120" t="b">
        <f t="shared" ref="GH281:GH286" si="3213">EXACT(GD281,C281)</f>
        <v>1</v>
      </c>
      <c r="GI281" s="8" t="b">
        <f t="shared" ref="GI281:GI286" si="3214">EXACT(GG281,G281)</f>
        <v>0</v>
      </c>
      <c r="GJ281" s="31" t="s">
        <v>203</v>
      </c>
    </row>
    <row r="282" spans="1:192" hidden="1" x14ac:dyDescent="0.25">
      <c r="A282" s="138">
        <v>112619</v>
      </c>
      <c r="B282" s="138">
        <v>534564</v>
      </c>
      <c r="C282" s="128" t="s">
        <v>368</v>
      </c>
      <c r="D282" s="130"/>
      <c r="E282" s="138" t="s">
        <v>708</v>
      </c>
      <c r="F282" s="124" t="s">
        <v>193</v>
      </c>
      <c r="G282" s="128"/>
      <c r="H282" s="138" t="s">
        <v>227</v>
      </c>
      <c r="I282" s="130" t="s">
        <v>319</v>
      </c>
      <c r="J282" s="138" t="s">
        <v>259</v>
      </c>
      <c r="K282" s="138"/>
      <c r="L282" s="130">
        <v>0</v>
      </c>
      <c r="M282" s="138"/>
      <c r="N282" s="125">
        <v>0</v>
      </c>
      <c r="O282" s="125">
        <v>0</v>
      </c>
      <c r="P282" s="125" t="str">
        <f t="shared" si="3158"/>
        <v>нет минмакс</v>
      </c>
      <c r="Q282" s="95">
        <v>13237</v>
      </c>
      <c r="R282" s="95">
        <f t="shared" si="3190"/>
        <v>24885.559999999998</v>
      </c>
      <c r="S282" s="114">
        <v>18232</v>
      </c>
      <c r="T282" s="114">
        <v>35917.040000000001</v>
      </c>
      <c r="U282" s="131">
        <f t="shared" si="3159"/>
        <v>1</v>
      </c>
      <c r="V282" s="115">
        <f t="shared" si="3191"/>
        <v>13645</v>
      </c>
      <c r="W282" s="115">
        <f t="shared" si="3160"/>
        <v>25652.6</v>
      </c>
      <c r="X282" s="115">
        <f t="shared" si="3161"/>
        <v>1</v>
      </c>
      <c r="Y282" s="132"/>
      <c r="Z282" s="95">
        <v>13645</v>
      </c>
      <c r="AA282" s="115">
        <v>0</v>
      </c>
      <c r="AB282" s="115">
        <v>0</v>
      </c>
      <c r="AC282" s="95">
        <v>0</v>
      </c>
      <c r="AD282" s="95">
        <v>0</v>
      </c>
      <c r="AE282" s="95">
        <f t="shared" si="3162"/>
        <v>0</v>
      </c>
      <c r="AF282" s="95">
        <f t="shared" si="3163"/>
        <v>0</v>
      </c>
      <c r="AG282" s="114">
        <v>0</v>
      </c>
      <c r="AH282" s="95">
        <f t="shared" si="3192"/>
        <v>13645</v>
      </c>
      <c r="AI282" s="114">
        <f t="shared" si="3164"/>
        <v>25652.6</v>
      </c>
      <c r="AJ282" s="114">
        <f t="shared" si="3193"/>
        <v>44415</v>
      </c>
      <c r="AK282" s="114">
        <f t="shared" si="3152"/>
        <v>135431</v>
      </c>
      <c r="AL282" s="114">
        <f t="shared" si="3194"/>
        <v>203790</v>
      </c>
      <c r="AM282" s="114">
        <f t="shared" si="3195"/>
        <v>342945</v>
      </c>
      <c r="AN282" s="133">
        <f t="shared" si="3165"/>
        <v>9.5693478546122552</v>
      </c>
      <c r="AO282" s="133" t="str">
        <f t="shared" si="3166"/>
        <v>&lt; 30 дней</v>
      </c>
      <c r="AP282" s="139" t="s">
        <v>185</v>
      </c>
      <c r="AQ282" s="134" t="s">
        <v>186</v>
      </c>
      <c r="AR282" s="138" t="s">
        <v>185</v>
      </c>
      <c r="AS282" s="134" t="s">
        <v>186</v>
      </c>
      <c r="AT282" s="115" t="s">
        <v>185</v>
      </c>
      <c r="AU282" s="138"/>
      <c r="AV282" s="97" t="str">
        <f t="shared" si="3167"/>
        <v>0-01</v>
      </c>
      <c r="AW282" s="126">
        <f t="shared" si="3168"/>
        <v>0</v>
      </c>
      <c r="AX282" s="138"/>
      <c r="AY282" s="115">
        <f t="shared" si="3169"/>
        <v>0</v>
      </c>
      <c r="AZ282" s="130" t="s">
        <v>439</v>
      </c>
      <c r="BA282" s="129" t="s">
        <v>187</v>
      </c>
      <c r="BB282" s="129" t="s">
        <v>187</v>
      </c>
      <c r="BC282" s="140" t="s">
        <v>187</v>
      </c>
      <c r="BD282" s="139" t="s">
        <v>187</v>
      </c>
      <c r="BE282" s="29">
        <v>0</v>
      </c>
      <c r="BF282" s="32">
        <f t="shared" si="3170"/>
        <v>0</v>
      </c>
      <c r="BG282" s="32">
        <v>0</v>
      </c>
      <c r="BH282" s="32">
        <f t="shared" si="3171"/>
        <v>0</v>
      </c>
      <c r="BI282" s="99">
        <v>0</v>
      </c>
      <c r="BJ282" s="130" t="s">
        <v>187</v>
      </c>
      <c r="BK282" s="95">
        <v>44251</v>
      </c>
      <c r="BL282" s="95">
        <v>51751</v>
      </c>
      <c r="BM282" s="95">
        <v>61393</v>
      </c>
      <c r="BN282" s="95">
        <v>60912</v>
      </c>
      <c r="BO282" s="95">
        <v>67351</v>
      </c>
      <c r="BP282" s="95">
        <v>57287</v>
      </c>
      <c r="BQ282" s="133">
        <f t="shared" si="3172"/>
        <v>57157.5</v>
      </c>
      <c r="BR282" s="95">
        <f t="shared" si="3173"/>
        <v>-30606</v>
      </c>
      <c r="BS282" s="133">
        <f t="shared" si="3156"/>
        <v>-82357</v>
      </c>
      <c r="BT282" s="133">
        <f t="shared" si="3156"/>
        <v>-143750</v>
      </c>
      <c r="BU282" s="133">
        <f t="shared" si="3156"/>
        <v>-204662</v>
      </c>
      <c r="BV282" s="133">
        <f t="shared" si="3156"/>
        <v>-272013</v>
      </c>
      <c r="BW282" s="133">
        <f t="shared" si="3156"/>
        <v>-329300</v>
      </c>
      <c r="BX282" s="133">
        <f t="shared" ref="BX282:CO283" si="3215">BW282-$BQ282</f>
        <v>-386457.5</v>
      </c>
      <c r="BY282" s="133">
        <f t="shared" si="3215"/>
        <v>-443615</v>
      </c>
      <c r="BZ282" s="133">
        <f t="shared" si="3215"/>
        <v>-500772.5</v>
      </c>
      <c r="CA282" s="133">
        <f t="shared" si="3215"/>
        <v>-557930</v>
      </c>
      <c r="CB282" s="133">
        <f t="shared" si="3215"/>
        <v>-615087.5</v>
      </c>
      <c r="CC282" s="133">
        <f t="shared" si="3215"/>
        <v>-672245</v>
      </c>
      <c r="CD282" s="133">
        <f t="shared" si="3215"/>
        <v>-729402.5</v>
      </c>
      <c r="CE282" s="133">
        <f t="shared" si="3215"/>
        <v>-786560</v>
      </c>
      <c r="CF282" s="133">
        <f t="shared" si="3215"/>
        <v>-843717.5</v>
      </c>
      <c r="CG282" s="133">
        <f t="shared" si="3215"/>
        <v>-900875</v>
      </c>
      <c r="CH282" s="133">
        <f t="shared" si="3215"/>
        <v>-958032.5</v>
      </c>
      <c r="CI282" s="133">
        <f t="shared" si="3215"/>
        <v>-1015190</v>
      </c>
      <c r="CJ282" s="133">
        <f t="shared" si="3215"/>
        <v>-1072347.5</v>
      </c>
      <c r="CK282" s="133">
        <f t="shared" si="3215"/>
        <v>-1129505</v>
      </c>
      <c r="CL282" s="133">
        <f t="shared" si="3215"/>
        <v>-1186662.5</v>
      </c>
      <c r="CM282" s="133">
        <f t="shared" si="3215"/>
        <v>-1243820</v>
      </c>
      <c r="CN282" s="133">
        <f t="shared" si="3215"/>
        <v>-1300977.5</v>
      </c>
      <c r="CO282" s="133">
        <f t="shared" si="3215"/>
        <v>-1358135</v>
      </c>
      <c r="CP282" s="100">
        <v>23214</v>
      </c>
      <c r="CQ282" s="100">
        <v>20889</v>
      </c>
      <c r="CR282" s="100">
        <v>24256</v>
      </c>
      <c r="CS282" s="100">
        <v>42083</v>
      </c>
      <c r="CT282" s="100">
        <v>48933</v>
      </c>
      <c r="CU282" s="100">
        <v>44415</v>
      </c>
      <c r="CV282" s="121">
        <f t="shared" si="3175"/>
        <v>33965</v>
      </c>
      <c r="CW282" t="s">
        <v>187</v>
      </c>
      <c r="CX282" t="s">
        <v>187</v>
      </c>
      <c r="CY282" s="4">
        <v>0</v>
      </c>
      <c r="CZ282" s="4">
        <v>0</v>
      </c>
      <c r="DA282" s="136">
        <f t="shared" si="3176"/>
        <v>0</v>
      </c>
      <c r="DB282" s="4">
        <f t="shared" si="3177"/>
        <v>0</v>
      </c>
      <c r="DC282" s="4">
        <f t="shared" si="3178"/>
        <v>0</v>
      </c>
      <c r="DD282" s="136">
        <f t="shared" si="3179"/>
        <v>0</v>
      </c>
      <c r="DE282" s="31">
        <v>0</v>
      </c>
      <c r="DG282" s="31">
        <v>0</v>
      </c>
      <c r="DH282" s="48">
        <f t="shared" si="3196"/>
        <v>0</v>
      </c>
      <c r="DI282" s="62">
        <v>12287.58</v>
      </c>
      <c r="DJ282" s="62">
        <v>23568.768</v>
      </c>
      <c r="DK282" s="48">
        <f t="shared" si="3180"/>
        <v>1</v>
      </c>
      <c r="DL282" s="62">
        <v>21467</v>
      </c>
      <c r="DM282" s="62">
        <v>41078.123420400188</v>
      </c>
      <c r="DN282" s="62">
        <v>11194.285</v>
      </c>
      <c r="DO282" s="62">
        <v>22084.921999999999</v>
      </c>
      <c r="DP282" s="48">
        <f t="shared" si="3181"/>
        <v>1</v>
      </c>
      <c r="DQ282" s="62">
        <v>24256</v>
      </c>
      <c r="DR282" s="62">
        <v>47686.48483726116</v>
      </c>
      <c r="DS282" s="62">
        <v>40007.063999999998</v>
      </c>
      <c r="DT282" s="62">
        <v>78970.510000000009</v>
      </c>
      <c r="DU282" s="48">
        <f t="shared" si="3182"/>
        <v>3</v>
      </c>
      <c r="DV282" s="62">
        <v>41683</v>
      </c>
      <c r="DW282" s="62">
        <v>81958.075874466551</v>
      </c>
      <c r="DX282" s="62">
        <f t="shared" si="3197"/>
        <v>0</v>
      </c>
      <c r="DY282" s="62">
        <f t="shared" si="3183"/>
        <v>0</v>
      </c>
      <c r="DZ282" s="48">
        <f t="shared" si="3198"/>
        <v>0</v>
      </c>
      <c r="EA282" s="62">
        <f t="shared" si="3199"/>
        <v>0</v>
      </c>
      <c r="EB282" s="62">
        <f t="shared" si="3184"/>
        <v>0</v>
      </c>
      <c r="EC282" s="48">
        <f t="shared" si="3200"/>
        <v>0</v>
      </c>
      <c r="ED282" s="62">
        <f t="shared" si="3201"/>
        <v>0</v>
      </c>
      <c r="EE282" s="62">
        <f t="shared" si="3185"/>
        <v>0</v>
      </c>
      <c r="EF282" s="48">
        <f t="shared" si="3202"/>
        <v>0</v>
      </c>
      <c r="EG282" s="62">
        <f t="shared" si="3203"/>
        <v>0</v>
      </c>
      <c r="EH282" s="62">
        <f t="shared" si="3186"/>
        <v>0</v>
      </c>
      <c r="EI282" s="48">
        <f t="shared" si="3204"/>
        <v>0</v>
      </c>
      <c r="EJ282" s="62">
        <f t="shared" si="3205"/>
        <v>0</v>
      </c>
      <c r="EK282" s="62">
        <f t="shared" si="3187"/>
        <v>0</v>
      </c>
      <c r="EL282" s="48">
        <f t="shared" si="3206"/>
        <v>0</v>
      </c>
      <c r="EM282" s="62">
        <f t="shared" si="3207"/>
        <v>0</v>
      </c>
      <c r="EN282" s="62">
        <f t="shared" si="3188"/>
        <v>0</v>
      </c>
      <c r="EO282" s="48">
        <f t="shared" si="3208"/>
        <v>0</v>
      </c>
      <c r="EP282" s="62">
        <f t="shared" si="3209"/>
        <v>83191.87999999999</v>
      </c>
      <c r="EQ282" s="62">
        <f t="shared" si="3209"/>
        <v>97291.87999999999</v>
      </c>
      <c r="ER282" s="62">
        <f t="shared" si="3209"/>
        <v>115418.84</v>
      </c>
      <c r="ES282" s="62">
        <f t="shared" si="3210"/>
        <v>114514.56</v>
      </c>
      <c r="ET282" s="62">
        <f t="shared" si="3210"/>
        <v>126619.87999999999</v>
      </c>
      <c r="EU282" s="62">
        <f t="shared" si="3210"/>
        <v>107699.56</v>
      </c>
      <c r="EV282" s="31" t="s">
        <v>192</v>
      </c>
      <c r="EW282" s="103">
        <v>0</v>
      </c>
      <c r="EX282" s="31">
        <v>20000</v>
      </c>
      <c r="EY282" s="31">
        <v>1</v>
      </c>
      <c r="FA282" s="31"/>
      <c r="FB282" s="119"/>
      <c r="FC282" s="119"/>
      <c r="FE282" s="137">
        <v>1.97</v>
      </c>
      <c r="FF282" s="137">
        <v>1.97</v>
      </c>
      <c r="FG282" s="137">
        <v>1.97</v>
      </c>
      <c r="FH282" s="106">
        <v>1.88</v>
      </c>
      <c r="FI282" s="107" t="b">
        <f t="shared" si="3189"/>
        <v>1</v>
      </c>
      <c r="FJ282" s="34"/>
      <c r="FK282" s="104" t="s">
        <v>187</v>
      </c>
      <c r="FL282" s="104" t="s">
        <v>187</v>
      </c>
      <c r="FM282" s="104" t="s">
        <v>187</v>
      </c>
      <c r="FN282" s="104" t="s">
        <v>187</v>
      </c>
      <c r="FO282" s="104">
        <v>0</v>
      </c>
      <c r="FP282" s="104"/>
      <c r="FQ282" s="104">
        <v>0</v>
      </c>
      <c r="FR282" s="120" t="b">
        <f t="shared" si="3022"/>
        <v>1</v>
      </c>
      <c r="FS282" s="120" t="b">
        <f t="shared" si="3023"/>
        <v>1</v>
      </c>
      <c r="FT282" s="120" t="b">
        <f t="shared" si="3024"/>
        <v>1</v>
      </c>
      <c r="FU282" s="120" t="b">
        <f t="shared" si="3025"/>
        <v>1</v>
      </c>
      <c r="FV282" s="120" t="b">
        <f t="shared" si="3026"/>
        <v>1</v>
      </c>
      <c r="FW282" s="120"/>
      <c r="FX282" s="120" t="b">
        <f t="shared" si="3211"/>
        <v>1</v>
      </c>
      <c r="FY282" s="104" t="s">
        <v>368</v>
      </c>
      <c r="FZ282" s="104" t="b">
        <f t="shared" si="3212"/>
        <v>1</v>
      </c>
      <c r="GA282" s="120">
        <v>0</v>
      </c>
      <c r="GB282" s="120" t="s">
        <v>193</v>
      </c>
      <c r="GC282" s="8"/>
      <c r="GD282" s="104" t="s">
        <v>368</v>
      </c>
      <c r="GE282" s="104">
        <v>0</v>
      </c>
      <c r="GF282" s="104" t="e">
        <v>#N/A</v>
      </c>
      <c r="GG282" s="104">
        <v>0</v>
      </c>
      <c r="GH282" s="120" t="b">
        <f t="shared" si="3213"/>
        <v>1</v>
      </c>
      <c r="GI282" s="8" t="b">
        <f t="shared" si="3214"/>
        <v>0</v>
      </c>
      <c r="GJ282" s="31" t="s">
        <v>203</v>
      </c>
    </row>
    <row r="283" spans="1:192" hidden="1" x14ac:dyDescent="0.25">
      <c r="A283" s="138">
        <v>110670</v>
      </c>
      <c r="B283" s="138">
        <v>534256</v>
      </c>
      <c r="C283" s="128" t="s">
        <v>368</v>
      </c>
      <c r="D283" s="130"/>
      <c r="E283" s="138" t="s">
        <v>709</v>
      </c>
      <c r="F283" s="124" t="s">
        <v>207</v>
      </c>
      <c r="G283" s="128"/>
      <c r="H283" s="138" t="s">
        <v>227</v>
      </c>
      <c r="I283" s="130" t="s">
        <v>319</v>
      </c>
      <c r="J283" s="138" t="s">
        <v>259</v>
      </c>
      <c r="K283" s="138"/>
      <c r="L283" s="130">
        <v>0</v>
      </c>
      <c r="M283" s="138"/>
      <c r="N283" s="125">
        <v>0</v>
      </c>
      <c r="O283" s="125">
        <v>0</v>
      </c>
      <c r="P283" s="125" t="str">
        <f t="shared" si="3158"/>
        <v>нет минмакс</v>
      </c>
      <c r="Q283" s="95">
        <v>21033</v>
      </c>
      <c r="R283" s="95">
        <f t="shared" si="3190"/>
        <v>64150.649999999994</v>
      </c>
      <c r="S283" s="114">
        <v>11437</v>
      </c>
      <c r="T283" s="114">
        <v>36369.660000000003</v>
      </c>
      <c r="U283" s="131">
        <f t="shared" si="3159"/>
        <v>1</v>
      </c>
      <c r="V283" s="115">
        <f t="shared" si="3191"/>
        <v>6624</v>
      </c>
      <c r="W283" s="115">
        <f t="shared" si="3160"/>
        <v>20203.199999999997</v>
      </c>
      <c r="X283" s="115">
        <f t="shared" si="3161"/>
        <v>1</v>
      </c>
      <c r="Y283" s="132"/>
      <c r="Z283" s="95">
        <v>6624</v>
      </c>
      <c r="AA283" s="115">
        <v>0</v>
      </c>
      <c r="AB283" s="115">
        <v>0</v>
      </c>
      <c r="AC283" s="95">
        <v>0</v>
      </c>
      <c r="AD283" s="95">
        <v>0</v>
      </c>
      <c r="AE283" s="95">
        <f t="shared" si="3162"/>
        <v>0</v>
      </c>
      <c r="AF283" s="95">
        <f t="shared" si="3163"/>
        <v>0</v>
      </c>
      <c r="AG283" s="114">
        <v>0</v>
      </c>
      <c r="AH283" s="95">
        <f t="shared" si="3192"/>
        <v>6624</v>
      </c>
      <c r="AI283" s="114">
        <f t="shared" si="3164"/>
        <v>20203.199999999997</v>
      </c>
      <c r="AJ283" s="114">
        <f t="shared" si="3193"/>
        <v>18139</v>
      </c>
      <c r="AK283" s="114">
        <f t="shared" ref="AK283:AK286" si="3216">SUM(CS283:CU283)</f>
        <v>30714</v>
      </c>
      <c r="AL283" s="114">
        <f t="shared" si="3194"/>
        <v>41464</v>
      </c>
      <c r="AM283" s="114">
        <f t="shared" si="3195"/>
        <v>117474</v>
      </c>
      <c r="AN283" s="133">
        <f t="shared" si="3165"/>
        <v>17.524388375300067</v>
      </c>
      <c r="AO283" s="133" t="str">
        <f t="shared" si="3166"/>
        <v>&lt; 30 дней</v>
      </c>
      <c r="AP283" s="139" t="s">
        <v>185</v>
      </c>
      <c r="AQ283" s="134" t="s">
        <v>198</v>
      </c>
      <c r="AR283" s="138" t="s">
        <v>185</v>
      </c>
      <c r="AS283" s="134" t="s">
        <v>197</v>
      </c>
      <c r="AT283" s="115" t="s">
        <v>185</v>
      </c>
      <c r="AU283" s="138"/>
      <c r="AV283" s="97" t="str">
        <f t="shared" si="3167"/>
        <v>0-03</v>
      </c>
      <c r="AW283" s="126">
        <f t="shared" si="3168"/>
        <v>0</v>
      </c>
      <c r="AX283" s="138"/>
      <c r="AY283" s="115">
        <f t="shared" si="3169"/>
        <v>0</v>
      </c>
      <c r="AZ283" s="130" t="s">
        <v>439</v>
      </c>
      <c r="BA283" s="129" t="s">
        <v>187</v>
      </c>
      <c r="BB283" s="129" t="s">
        <v>187</v>
      </c>
      <c r="BC283" s="140" t="s">
        <v>187</v>
      </c>
      <c r="BD283" s="139" t="s">
        <v>187</v>
      </c>
      <c r="BE283" s="29">
        <v>0</v>
      </c>
      <c r="BF283" s="32">
        <f t="shared" si="3170"/>
        <v>0</v>
      </c>
      <c r="BG283" s="32">
        <v>0</v>
      </c>
      <c r="BH283" s="32">
        <f t="shared" si="3171"/>
        <v>0</v>
      </c>
      <c r="BI283" s="99">
        <v>0</v>
      </c>
      <c r="BJ283" s="130" t="s">
        <v>187</v>
      </c>
      <c r="BK283" s="95">
        <v>5676</v>
      </c>
      <c r="BL283" s="95">
        <v>6996</v>
      </c>
      <c r="BM283" s="95">
        <v>15724</v>
      </c>
      <c r="BN283" s="95">
        <v>32126</v>
      </c>
      <c r="BO283" s="95">
        <v>15561</v>
      </c>
      <c r="BP283" s="95">
        <v>41391</v>
      </c>
      <c r="BQ283" s="133">
        <f t="shared" si="3172"/>
        <v>19579</v>
      </c>
      <c r="BR283" s="95">
        <f t="shared" si="3173"/>
        <v>15357</v>
      </c>
      <c r="BS283" s="133">
        <f t="shared" si="3156"/>
        <v>8361</v>
      </c>
      <c r="BT283" s="133">
        <f t="shared" si="3156"/>
        <v>-7363</v>
      </c>
      <c r="BU283" s="133">
        <f t="shared" si="3156"/>
        <v>-39489</v>
      </c>
      <c r="BV283" s="133">
        <f t="shared" si="3156"/>
        <v>-55050</v>
      </c>
      <c r="BW283" s="133">
        <f t="shared" si="3156"/>
        <v>-96441</v>
      </c>
      <c r="BX283" s="133">
        <f t="shared" si="3215"/>
        <v>-116020</v>
      </c>
      <c r="BY283" s="133">
        <f t="shared" si="3215"/>
        <v>-135599</v>
      </c>
      <c r="BZ283" s="133">
        <f t="shared" si="3215"/>
        <v>-155178</v>
      </c>
      <c r="CA283" s="133">
        <f t="shared" si="3215"/>
        <v>-174757</v>
      </c>
      <c r="CB283" s="133">
        <f t="shared" si="3215"/>
        <v>-194336</v>
      </c>
      <c r="CC283" s="133">
        <f t="shared" si="3215"/>
        <v>-213915</v>
      </c>
      <c r="CD283" s="133">
        <f t="shared" si="3215"/>
        <v>-233494</v>
      </c>
      <c r="CE283" s="133">
        <f t="shared" si="3215"/>
        <v>-253073</v>
      </c>
      <c r="CF283" s="133">
        <f t="shared" si="3215"/>
        <v>-272652</v>
      </c>
      <c r="CG283" s="133">
        <f t="shared" si="3215"/>
        <v>-292231</v>
      </c>
      <c r="CH283" s="133">
        <f t="shared" si="3215"/>
        <v>-311810</v>
      </c>
      <c r="CI283" s="133">
        <f t="shared" si="3215"/>
        <v>-331389</v>
      </c>
      <c r="CJ283" s="133">
        <f t="shared" si="3215"/>
        <v>-350968</v>
      </c>
      <c r="CK283" s="133">
        <f t="shared" si="3215"/>
        <v>-370547</v>
      </c>
      <c r="CL283" s="133">
        <f t="shared" si="3215"/>
        <v>-390126</v>
      </c>
      <c r="CM283" s="133">
        <f t="shared" si="3215"/>
        <v>-409705</v>
      </c>
      <c r="CN283" s="133">
        <f t="shared" si="3215"/>
        <v>-429284</v>
      </c>
      <c r="CO283" s="133">
        <f t="shared" si="3215"/>
        <v>-448863</v>
      </c>
      <c r="CP283" s="100">
        <v>4635</v>
      </c>
      <c r="CQ283" s="100">
        <v>2555</v>
      </c>
      <c r="CR283" s="100">
        <v>3560</v>
      </c>
      <c r="CS283" s="100">
        <v>8380</v>
      </c>
      <c r="CT283" s="100">
        <v>4195</v>
      </c>
      <c r="CU283" s="100">
        <v>18139</v>
      </c>
      <c r="CV283" s="121">
        <f t="shared" si="3175"/>
        <v>6910.666666666667</v>
      </c>
      <c r="CW283" t="s">
        <v>187</v>
      </c>
      <c r="CX283" t="s">
        <v>187</v>
      </c>
      <c r="CY283" s="4">
        <v>0</v>
      </c>
      <c r="CZ283" s="4">
        <v>0</v>
      </c>
      <c r="DA283" s="136">
        <f t="shared" si="3176"/>
        <v>0</v>
      </c>
      <c r="DB283" s="4">
        <f t="shared" si="3177"/>
        <v>0</v>
      </c>
      <c r="DC283" s="4">
        <f t="shared" si="3178"/>
        <v>0</v>
      </c>
      <c r="DD283" s="136">
        <f t="shared" si="3179"/>
        <v>0</v>
      </c>
      <c r="DE283" s="31">
        <v>0</v>
      </c>
      <c r="DG283" s="31">
        <v>0</v>
      </c>
      <c r="DH283" s="48">
        <f t="shared" si="3196"/>
        <v>0</v>
      </c>
      <c r="DI283" s="62">
        <v>4770.5479999999998</v>
      </c>
      <c r="DJ283" s="62">
        <v>14465.159</v>
      </c>
      <c r="DK283" s="48">
        <f t="shared" si="3180"/>
        <v>1</v>
      </c>
      <c r="DL283" s="62">
        <v>2555</v>
      </c>
      <c r="DM283" s="62">
        <v>7747.2153866902008</v>
      </c>
      <c r="DN283" s="62">
        <v>5196.0709999999999</v>
      </c>
      <c r="DO283" s="62">
        <v>15703.062000000002</v>
      </c>
      <c r="DP283" s="48">
        <f t="shared" si="3181"/>
        <v>1</v>
      </c>
      <c r="DQ283" s="62">
        <v>3860</v>
      </c>
      <c r="DR283" s="62">
        <v>11675.763993358207</v>
      </c>
      <c r="DS283" s="62">
        <v>10209.581</v>
      </c>
      <c r="DT283" s="62">
        <v>30863.202000000001</v>
      </c>
      <c r="DU283" s="48">
        <f t="shared" si="3182"/>
        <v>1</v>
      </c>
      <c r="DV283" s="62">
        <v>8380</v>
      </c>
      <c r="DW283" s="62">
        <v>25350.814175152751</v>
      </c>
      <c r="DX283" s="62">
        <f t="shared" si="3197"/>
        <v>0</v>
      </c>
      <c r="DY283" s="62">
        <f t="shared" si="3183"/>
        <v>0</v>
      </c>
      <c r="DZ283" s="48">
        <f t="shared" si="3198"/>
        <v>0</v>
      </c>
      <c r="EA283" s="62">
        <f t="shared" si="3199"/>
        <v>0</v>
      </c>
      <c r="EB283" s="62">
        <f t="shared" si="3184"/>
        <v>0</v>
      </c>
      <c r="EC283" s="48">
        <f t="shared" si="3200"/>
        <v>0</v>
      </c>
      <c r="ED283" s="62">
        <f t="shared" si="3201"/>
        <v>0</v>
      </c>
      <c r="EE283" s="62">
        <f t="shared" si="3185"/>
        <v>0</v>
      </c>
      <c r="EF283" s="48">
        <f t="shared" si="3202"/>
        <v>0</v>
      </c>
      <c r="EG283" s="62">
        <f t="shared" si="3203"/>
        <v>0</v>
      </c>
      <c r="EH283" s="62">
        <f t="shared" si="3186"/>
        <v>0</v>
      </c>
      <c r="EI283" s="48">
        <f t="shared" si="3204"/>
        <v>0</v>
      </c>
      <c r="EJ283" s="62">
        <f t="shared" si="3205"/>
        <v>0</v>
      </c>
      <c r="EK283" s="62">
        <f t="shared" si="3187"/>
        <v>0</v>
      </c>
      <c r="EL283" s="48">
        <f t="shared" si="3206"/>
        <v>0</v>
      </c>
      <c r="EM283" s="62">
        <f t="shared" si="3207"/>
        <v>0</v>
      </c>
      <c r="EN283" s="62">
        <f t="shared" si="3188"/>
        <v>0</v>
      </c>
      <c r="EO283" s="48">
        <f t="shared" si="3208"/>
        <v>0</v>
      </c>
      <c r="EP283" s="62">
        <f t="shared" si="3209"/>
        <v>17311.8</v>
      </c>
      <c r="EQ283" s="62">
        <f t="shared" si="3209"/>
        <v>21337.8</v>
      </c>
      <c r="ER283" s="62">
        <f t="shared" si="3209"/>
        <v>47958.2</v>
      </c>
      <c r="ES283" s="62">
        <f t="shared" si="3210"/>
        <v>97984.299999999988</v>
      </c>
      <c r="ET283" s="62">
        <f t="shared" si="3210"/>
        <v>47461.049999999996</v>
      </c>
      <c r="EU283" s="62">
        <f t="shared" si="3210"/>
        <v>126242.54999999999</v>
      </c>
      <c r="EV283" s="31" t="s">
        <v>192</v>
      </c>
      <c r="EW283" s="103">
        <v>0</v>
      </c>
      <c r="EX283" s="31">
        <v>20000</v>
      </c>
      <c r="EY283" s="31">
        <v>1</v>
      </c>
      <c r="FA283" s="31"/>
      <c r="FB283" s="119"/>
      <c r="FC283" s="119"/>
      <c r="FE283" s="137">
        <v>3.02</v>
      </c>
      <c r="FF283" s="137">
        <v>3.18</v>
      </c>
      <c r="FG283" s="137">
        <v>3.16</v>
      </c>
      <c r="FH283" s="106">
        <v>3.05</v>
      </c>
      <c r="FI283" s="107" t="b">
        <f t="shared" si="3189"/>
        <v>1</v>
      </c>
      <c r="FJ283" s="34"/>
      <c r="FK283" s="104" t="s">
        <v>187</v>
      </c>
      <c r="FL283" s="104" t="s">
        <v>187</v>
      </c>
      <c r="FM283" s="104" t="s">
        <v>187</v>
      </c>
      <c r="FN283" s="104" t="s">
        <v>187</v>
      </c>
      <c r="FO283" s="104">
        <v>0</v>
      </c>
      <c r="FP283" s="104"/>
      <c r="FQ283" s="104">
        <v>0</v>
      </c>
      <c r="FR283" s="120" t="b">
        <f t="shared" si="3022"/>
        <v>1</v>
      </c>
      <c r="FS283" s="120" t="b">
        <f t="shared" si="3023"/>
        <v>1</v>
      </c>
      <c r="FT283" s="120" t="b">
        <f t="shared" si="3024"/>
        <v>1</v>
      </c>
      <c r="FU283" s="120" t="b">
        <f t="shared" si="3025"/>
        <v>1</v>
      </c>
      <c r="FV283" s="120" t="b">
        <f t="shared" si="3026"/>
        <v>1</v>
      </c>
      <c r="FW283" s="120"/>
      <c r="FX283" s="120" t="b">
        <f t="shared" si="3211"/>
        <v>1</v>
      </c>
      <c r="FY283" s="104" t="s">
        <v>368</v>
      </c>
      <c r="FZ283" s="104" t="b">
        <f t="shared" si="3212"/>
        <v>1</v>
      </c>
      <c r="GA283" s="120">
        <v>0</v>
      </c>
      <c r="GB283" s="120" t="s">
        <v>207</v>
      </c>
      <c r="GC283" s="8"/>
      <c r="GD283" s="104" t="s">
        <v>368</v>
      </c>
      <c r="GE283" s="104">
        <v>0</v>
      </c>
      <c r="GF283" s="104" t="e">
        <v>#N/A</v>
      </c>
      <c r="GG283" s="104">
        <v>0</v>
      </c>
      <c r="GH283" s="120" t="b">
        <f t="shared" si="3213"/>
        <v>1</v>
      </c>
      <c r="GI283" s="8" t="b">
        <f t="shared" si="3214"/>
        <v>0</v>
      </c>
      <c r="GJ283" s="31" t="s">
        <v>203</v>
      </c>
    </row>
    <row r="284" spans="1:192" hidden="1" x14ac:dyDescent="0.25">
      <c r="A284" s="138">
        <v>2804</v>
      </c>
      <c r="B284" s="138">
        <v>867456</v>
      </c>
      <c r="C284" s="128" t="s">
        <v>368</v>
      </c>
      <c r="D284" s="130"/>
      <c r="E284" s="138" t="s">
        <v>710</v>
      </c>
      <c r="F284" s="124" t="s">
        <v>207</v>
      </c>
      <c r="G284" s="128"/>
      <c r="H284" s="138" t="s">
        <v>227</v>
      </c>
      <c r="I284" s="130" t="s">
        <v>292</v>
      </c>
      <c r="J284" s="138" t="s">
        <v>259</v>
      </c>
      <c r="K284" s="138"/>
      <c r="L284" s="130">
        <v>0</v>
      </c>
      <c r="M284" s="138"/>
      <c r="N284" s="125">
        <v>0</v>
      </c>
      <c r="O284" s="125">
        <v>0</v>
      </c>
      <c r="P284" s="125" t="str">
        <f t="shared" si="3158"/>
        <v>нет минмакс</v>
      </c>
      <c r="Q284" s="95">
        <v>10751</v>
      </c>
      <c r="R284" s="95">
        <f t="shared" si="3190"/>
        <v>381768.00999999995</v>
      </c>
      <c r="S284" s="114">
        <v>900</v>
      </c>
      <c r="T284" s="114">
        <v>31239</v>
      </c>
      <c r="U284" s="131">
        <f t="shared" si="3159"/>
        <v>5</v>
      </c>
      <c r="V284" s="115">
        <f t="shared" si="3191"/>
        <v>10708</v>
      </c>
      <c r="W284" s="115">
        <f t="shared" si="3160"/>
        <v>380241.07999999996</v>
      </c>
      <c r="X284" s="115">
        <f t="shared" si="3161"/>
        <v>60</v>
      </c>
      <c r="Y284" s="132"/>
      <c r="Z284" s="95">
        <v>10708</v>
      </c>
      <c r="AA284" s="115">
        <v>0</v>
      </c>
      <c r="AB284" s="115">
        <v>0</v>
      </c>
      <c r="AC284" s="95">
        <v>0</v>
      </c>
      <c r="AD284" s="95">
        <v>0</v>
      </c>
      <c r="AE284" s="95">
        <f t="shared" si="3162"/>
        <v>0</v>
      </c>
      <c r="AF284" s="95">
        <f t="shared" si="3163"/>
        <v>0</v>
      </c>
      <c r="AG284" s="114">
        <v>0</v>
      </c>
      <c r="AH284" s="95">
        <f t="shared" si="3192"/>
        <v>10708</v>
      </c>
      <c r="AI284" s="114">
        <f t="shared" si="3164"/>
        <v>380241.07999999996</v>
      </c>
      <c r="AJ284" s="114">
        <f t="shared" si="3193"/>
        <v>2045</v>
      </c>
      <c r="AK284" s="114">
        <f t="shared" si="3216"/>
        <v>7545</v>
      </c>
      <c r="AL284" s="114">
        <f t="shared" si="3194"/>
        <v>19664</v>
      </c>
      <c r="AM284" s="114">
        <f t="shared" si="3195"/>
        <v>18257</v>
      </c>
      <c r="AN284" s="133">
        <f t="shared" si="3165"/>
        <v>8.8733088678315166</v>
      </c>
      <c r="AO284" s="133" t="str">
        <f t="shared" si="3166"/>
        <v>&lt; 30 дней</v>
      </c>
      <c r="AP284" s="139" t="s">
        <v>185</v>
      </c>
      <c r="AQ284" s="134" t="s">
        <v>186</v>
      </c>
      <c r="AR284" s="138" t="s">
        <v>185</v>
      </c>
      <c r="AS284" s="134" t="s">
        <v>219</v>
      </c>
      <c r="AT284" s="115" t="s">
        <v>185</v>
      </c>
      <c r="AU284" s="138"/>
      <c r="AV284" s="97" t="str">
        <f t="shared" si="3167"/>
        <v>0-04</v>
      </c>
      <c r="AW284" s="126">
        <f t="shared" si="3168"/>
        <v>0</v>
      </c>
      <c r="AX284" s="138"/>
      <c r="AY284" s="115">
        <f t="shared" si="3169"/>
        <v>0</v>
      </c>
      <c r="AZ284" s="130" t="s">
        <v>439</v>
      </c>
      <c r="BA284" s="129" t="s">
        <v>187</v>
      </c>
      <c r="BB284" s="129" t="s">
        <v>187</v>
      </c>
      <c r="BC284" s="140" t="s">
        <v>187</v>
      </c>
      <c r="BD284" s="139" t="s">
        <v>187</v>
      </c>
      <c r="BE284" s="29">
        <v>0</v>
      </c>
      <c r="BF284" s="32">
        <f t="shared" si="3170"/>
        <v>0</v>
      </c>
      <c r="BG284" s="32">
        <v>0</v>
      </c>
      <c r="BH284" s="32">
        <f t="shared" si="3171"/>
        <v>0</v>
      </c>
      <c r="BI284" s="99">
        <v>0</v>
      </c>
      <c r="BJ284" s="130" t="s">
        <v>187</v>
      </c>
      <c r="BK284" s="95">
        <v>2656</v>
      </c>
      <c r="BL284" s="95">
        <v>3007</v>
      </c>
      <c r="BM284" s="95">
        <v>1170</v>
      </c>
      <c r="BN284" s="95">
        <v>4539</v>
      </c>
      <c r="BO284" s="95">
        <v>2784</v>
      </c>
      <c r="BP284" s="95">
        <v>4101</v>
      </c>
      <c r="BQ284" s="133">
        <f t="shared" si="3172"/>
        <v>3042.8333333333335</v>
      </c>
      <c r="BR284" s="95">
        <f t="shared" si="3173"/>
        <v>8095</v>
      </c>
      <c r="BS284" s="133">
        <f t="shared" ref="BS284:BW287" si="3217">BR284-BL284</f>
        <v>5088</v>
      </c>
      <c r="BT284" s="133">
        <f t="shared" si="3217"/>
        <v>3918</v>
      </c>
      <c r="BU284" s="133">
        <f t="shared" si="3217"/>
        <v>-621</v>
      </c>
      <c r="BV284" s="133">
        <f t="shared" si="3217"/>
        <v>-3405</v>
      </c>
      <c r="BW284" s="133">
        <f t="shared" si="3217"/>
        <v>-7506</v>
      </c>
      <c r="BX284" s="133">
        <f t="shared" ref="BX284:CO286" si="3218">BW284-$BQ284</f>
        <v>-10548.833333333334</v>
      </c>
      <c r="BY284" s="133">
        <f t="shared" si="3218"/>
        <v>-13591.666666666668</v>
      </c>
      <c r="BZ284" s="133">
        <f t="shared" si="3218"/>
        <v>-16634.5</v>
      </c>
      <c r="CA284" s="133">
        <f t="shared" si="3218"/>
        <v>-19677.333333333332</v>
      </c>
      <c r="CB284" s="133">
        <f t="shared" si="3218"/>
        <v>-22720.166666666664</v>
      </c>
      <c r="CC284" s="133">
        <f t="shared" si="3218"/>
        <v>-25762.999999999996</v>
      </c>
      <c r="CD284" s="133">
        <f t="shared" si="3218"/>
        <v>-28805.833333333328</v>
      </c>
      <c r="CE284" s="133">
        <f t="shared" si="3218"/>
        <v>-31848.666666666661</v>
      </c>
      <c r="CF284" s="133">
        <f t="shared" si="3218"/>
        <v>-34891.499999999993</v>
      </c>
      <c r="CG284" s="133">
        <f t="shared" si="3218"/>
        <v>-37934.333333333328</v>
      </c>
      <c r="CH284" s="133">
        <f t="shared" si="3218"/>
        <v>-40977.166666666664</v>
      </c>
      <c r="CI284" s="133">
        <f t="shared" si="3218"/>
        <v>-44020</v>
      </c>
      <c r="CJ284" s="133">
        <f t="shared" si="3218"/>
        <v>-47062.833333333336</v>
      </c>
      <c r="CK284" s="133">
        <f t="shared" si="3218"/>
        <v>-50105.666666666672</v>
      </c>
      <c r="CL284" s="133">
        <f t="shared" si="3218"/>
        <v>-53148.500000000007</v>
      </c>
      <c r="CM284" s="133">
        <f t="shared" si="3218"/>
        <v>-56191.333333333343</v>
      </c>
      <c r="CN284" s="133">
        <f t="shared" si="3218"/>
        <v>-59234.166666666679</v>
      </c>
      <c r="CO284" s="133">
        <f t="shared" si="3218"/>
        <v>-62277.000000000015</v>
      </c>
      <c r="CP284" s="100">
        <v>5289</v>
      </c>
      <c r="CQ284" s="100">
        <v>11</v>
      </c>
      <c r="CR284" s="100">
        <v>6819</v>
      </c>
      <c r="CS284" s="100">
        <v>2730</v>
      </c>
      <c r="CT284" s="100">
        <v>2770</v>
      </c>
      <c r="CU284" s="100">
        <v>2045</v>
      </c>
      <c r="CV284" s="121">
        <f t="shared" si="3175"/>
        <v>3277.3333333333335</v>
      </c>
      <c r="CW284" t="s">
        <v>187</v>
      </c>
      <c r="CX284" t="s">
        <v>187</v>
      </c>
      <c r="CY284" s="4">
        <v>0</v>
      </c>
      <c r="CZ284" s="4">
        <v>0</v>
      </c>
      <c r="DA284" s="136">
        <f t="shared" ref="DA284:DA290" si="3219">IFERROR(CZ284/CY284,0)</f>
        <v>0</v>
      </c>
      <c r="DB284" s="4">
        <f t="shared" ref="DB284:DB290" si="3220">CY284*FH284</f>
        <v>0</v>
      </c>
      <c r="DC284" s="4">
        <f t="shared" ref="DC284:DC290" si="3221">CZ284*FH284</f>
        <v>0</v>
      </c>
      <c r="DD284" s="136">
        <f t="shared" ref="DD284:DD290" si="3222">IFERROR(DC284/DB284,0)</f>
        <v>0</v>
      </c>
      <c r="DE284" s="31">
        <v>0</v>
      </c>
      <c r="DG284" s="31">
        <v>0</v>
      </c>
      <c r="DH284" s="48">
        <f t="shared" si="3196"/>
        <v>0</v>
      </c>
      <c r="DI284" s="62">
        <v>10452.839</v>
      </c>
      <c r="DJ284" s="62">
        <v>362873.72600000002</v>
      </c>
      <c r="DK284" s="48">
        <f t="shared" si="3180"/>
        <v>59</v>
      </c>
      <c r="DL284" s="62">
        <v>11</v>
      </c>
      <c r="DM284" s="62">
        <v>396.29434113060432</v>
      </c>
      <c r="DN284" s="62">
        <v>3893.5349999999999</v>
      </c>
      <c r="DO284" s="62">
        <v>135161.696</v>
      </c>
      <c r="DP284" s="48">
        <f t="shared" si="3181"/>
        <v>22</v>
      </c>
      <c r="DQ284" s="62">
        <v>6870</v>
      </c>
      <c r="DR284" s="62">
        <v>238488.64904858262</v>
      </c>
      <c r="DS284" s="62">
        <v>3370.5160000000001</v>
      </c>
      <c r="DT284" s="62">
        <v>117005.38</v>
      </c>
      <c r="DU284" s="48">
        <f t="shared" si="3182"/>
        <v>19</v>
      </c>
      <c r="DV284" s="62">
        <v>2730</v>
      </c>
      <c r="DW284" s="62">
        <v>94770.599172033122</v>
      </c>
      <c r="DX284" s="62">
        <f t="shared" si="3197"/>
        <v>0</v>
      </c>
      <c r="DY284" s="62">
        <f t="shared" si="3183"/>
        <v>0</v>
      </c>
      <c r="DZ284" s="48">
        <f t="shared" si="3198"/>
        <v>0</v>
      </c>
      <c r="EA284" s="62">
        <f t="shared" si="3199"/>
        <v>0</v>
      </c>
      <c r="EB284" s="62">
        <f t="shared" si="3184"/>
        <v>0</v>
      </c>
      <c r="EC284" s="48">
        <f t="shared" si="3200"/>
        <v>0</v>
      </c>
      <c r="ED284" s="62">
        <f t="shared" si="3201"/>
        <v>0</v>
      </c>
      <c r="EE284" s="62">
        <f t="shared" si="3185"/>
        <v>0</v>
      </c>
      <c r="EF284" s="48">
        <f t="shared" si="3202"/>
        <v>0</v>
      </c>
      <c r="EG284" s="62">
        <f t="shared" si="3203"/>
        <v>0</v>
      </c>
      <c r="EH284" s="62">
        <f t="shared" si="3186"/>
        <v>0</v>
      </c>
      <c r="EI284" s="48">
        <f t="shared" si="3204"/>
        <v>0</v>
      </c>
      <c r="EJ284" s="62">
        <f t="shared" si="3205"/>
        <v>0</v>
      </c>
      <c r="EK284" s="62">
        <f t="shared" si="3187"/>
        <v>0</v>
      </c>
      <c r="EL284" s="48">
        <f t="shared" si="3206"/>
        <v>0</v>
      </c>
      <c r="EM284" s="62">
        <f t="shared" si="3207"/>
        <v>0</v>
      </c>
      <c r="EN284" s="62">
        <f t="shared" si="3188"/>
        <v>0</v>
      </c>
      <c r="EO284" s="48">
        <f t="shared" si="3208"/>
        <v>0</v>
      </c>
      <c r="EP284" s="62">
        <f t="shared" si="3209"/>
        <v>94314.559999999998</v>
      </c>
      <c r="EQ284" s="62">
        <f t="shared" si="3209"/>
        <v>106778.56999999999</v>
      </c>
      <c r="ER284" s="62">
        <f t="shared" si="3209"/>
        <v>41546.699999999997</v>
      </c>
      <c r="ES284" s="62">
        <f t="shared" si="3210"/>
        <v>161179.88999999998</v>
      </c>
      <c r="ET284" s="62">
        <f t="shared" si="3210"/>
        <v>98859.839999999997</v>
      </c>
      <c r="EU284" s="62">
        <f t="shared" si="3210"/>
        <v>145626.50999999998</v>
      </c>
      <c r="EV284" s="31" t="s">
        <v>192</v>
      </c>
      <c r="EW284" s="103">
        <v>0</v>
      </c>
      <c r="EX284" s="31">
        <v>180</v>
      </c>
      <c r="EY284" s="31">
        <v>1</v>
      </c>
      <c r="FA284" s="31"/>
      <c r="FB284" s="119"/>
      <c r="FC284" s="119"/>
      <c r="FE284" s="137">
        <v>34.71</v>
      </c>
      <c r="FF284" s="137">
        <v>34.71</v>
      </c>
      <c r="FG284" s="137">
        <v>35.51</v>
      </c>
      <c r="FH284" s="106">
        <v>35.51</v>
      </c>
      <c r="FI284" s="107" t="b">
        <f t="shared" si="3189"/>
        <v>1</v>
      </c>
      <c r="FJ284" s="34"/>
      <c r="FK284" s="104" t="s">
        <v>187</v>
      </c>
      <c r="FL284" s="104" t="s">
        <v>187</v>
      </c>
      <c r="FM284" s="104" t="s">
        <v>187</v>
      </c>
      <c r="FN284" s="104" t="s">
        <v>187</v>
      </c>
      <c r="FO284" s="104">
        <v>0</v>
      </c>
      <c r="FP284" s="104"/>
      <c r="FQ284" s="104">
        <v>0</v>
      </c>
      <c r="FR284" s="120" t="b">
        <f t="shared" si="3022"/>
        <v>1</v>
      </c>
      <c r="FS284" s="120" t="b">
        <f t="shared" si="3023"/>
        <v>1</v>
      </c>
      <c r="FT284" s="120" t="b">
        <f t="shared" si="3024"/>
        <v>1</v>
      </c>
      <c r="FU284" s="120" t="b">
        <f t="shared" si="3025"/>
        <v>1</v>
      </c>
      <c r="FV284" s="120" t="b">
        <f t="shared" si="3026"/>
        <v>1</v>
      </c>
      <c r="FW284" s="120"/>
      <c r="FX284" s="120" t="b">
        <f t="shared" si="3211"/>
        <v>1</v>
      </c>
      <c r="FY284" s="104" t="s">
        <v>368</v>
      </c>
      <c r="FZ284" s="104" t="b">
        <f t="shared" si="3212"/>
        <v>1</v>
      </c>
      <c r="GA284" s="120">
        <v>0</v>
      </c>
      <c r="GB284" s="120" t="s">
        <v>207</v>
      </c>
      <c r="GC284" s="8"/>
      <c r="GD284" s="104" t="s">
        <v>368</v>
      </c>
      <c r="GE284" s="104">
        <v>0</v>
      </c>
      <c r="GF284" s="104" t="e">
        <v>#N/A</v>
      </c>
      <c r="GG284" s="104">
        <v>0</v>
      </c>
      <c r="GH284" s="120" t="b">
        <f t="shared" si="3213"/>
        <v>1</v>
      </c>
      <c r="GI284" s="8" t="b">
        <f t="shared" si="3214"/>
        <v>0</v>
      </c>
      <c r="GJ284" s="31" t="s">
        <v>203</v>
      </c>
    </row>
    <row r="285" spans="1:192" hidden="1" x14ac:dyDescent="0.25">
      <c r="A285" s="138">
        <v>101157</v>
      </c>
      <c r="B285" s="138">
        <v>650485</v>
      </c>
      <c r="C285" s="128" t="s">
        <v>368</v>
      </c>
      <c r="D285" s="130"/>
      <c r="E285" s="138" t="s">
        <v>711</v>
      </c>
      <c r="F285" s="124" t="s">
        <v>193</v>
      </c>
      <c r="G285" s="128"/>
      <c r="H285" s="138" t="s">
        <v>227</v>
      </c>
      <c r="I285" s="130" t="s">
        <v>319</v>
      </c>
      <c r="J285" s="138" t="s">
        <v>259</v>
      </c>
      <c r="K285" s="138"/>
      <c r="L285" s="130">
        <v>0</v>
      </c>
      <c r="M285" s="138"/>
      <c r="N285" s="125">
        <v>0</v>
      </c>
      <c r="O285" s="125">
        <v>0</v>
      </c>
      <c r="P285" s="125" t="str">
        <f t="shared" si="3158"/>
        <v>нет минмакс</v>
      </c>
      <c r="Q285" s="95">
        <v>17092</v>
      </c>
      <c r="R285" s="95">
        <f t="shared" si="3190"/>
        <v>24270.639999999999</v>
      </c>
      <c r="S285" s="114">
        <v>24876</v>
      </c>
      <c r="T285" s="114">
        <v>34080.120000000003</v>
      </c>
      <c r="U285" s="131">
        <f t="shared" si="3159"/>
        <v>1</v>
      </c>
      <c r="V285" s="115">
        <f t="shared" si="3191"/>
        <v>38165</v>
      </c>
      <c r="W285" s="115">
        <f t="shared" si="3160"/>
        <v>54194.299999999996</v>
      </c>
      <c r="X285" s="115">
        <f t="shared" si="3161"/>
        <v>2</v>
      </c>
      <c r="Y285" s="132"/>
      <c r="Z285" s="95">
        <v>38165</v>
      </c>
      <c r="AA285" s="115">
        <v>0</v>
      </c>
      <c r="AB285" s="115">
        <v>0</v>
      </c>
      <c r="AC285" s="95">
        <v>0</v>
      </c>
      <c r="AD285" s="95">
        <v>0</v>
      </c>
      <c r="AE285" s="95">
        <f t="shared" si="3162"/>
        <v>0</v>
      </c>
      <c r="AF285" s="95">
        <f t="shared" si="3163"/>
        <v>0</v>
      </c>
      <c r="AG285" s="114">
        <v>0</v>
      </c>
      <c r="AH285" s="95">
        <f t="shared" si="3192"/>
        <v>38165</v>
      </c>
      <c r="AI285" s="114">
        <f t="shared" si="3164"/>
        <v>54194.299999999996</v>
      </c>
      <c r="AJ285" s="114">
        <f t="shared" si="3193"/>
        <v>62489</v>
      </c>
      <c r="AK285" s="114">
        <f t="shared" si="3216"/>
        <v>213848</v>
      </c>
      <c r="AL285" s="114">
        <f t="shared" si="3194"/>
        <v>408337</v>
      </c>
      <c r="AM285" s="114">
        <f t="shared" si="3195"/>
        <v>615312</v>
      </c>
      <c r="AN285" s="133">
        <f t="shared" si="3165"/>
        <v>7.2770886964661834</v>
      </c>
      <c r="AO285" s="133" t="str">
        <f t="shared" si="3166"/>
        <v>&lt; 30 дней</v>
      </c>
      <c r="AP285" s="139" t="s">
        <v>185</v>
      </c>
      <c r="AQ285" s="134" t="s">
        <v>186</v>
      </c>
      <c r="AR285" s="138" t="s">
        <v>185</v>
      </c>
      <c r="AS285" s="134" t="s">
        <v>186</v>
      </c>
      <c r="AT285" s="115" t="s">
        <v>185</v>
      </c>
      <c r="AU285" s="138"/>
      <c r="AV285" s="97" t="str">
        <f t="shared" si="3167"/>
        <v>0-01</v>
      </c>
      <c r="AW285" s="126">
        <f t="shared" si="3168"/>
        <v>0</v>
      </c>
      <c r="AX285" s="138"/>
      <c r="AY285" s="115">
        <f t="shared" si="3169"/>
        <v>0</v>
      </c>
      <c r="AZ285" s="130" t="s">
        <v>439</v>
      </c>
      <c r="BA285" s="129" t="s">
        <v>187</v>
      </c>
      <c r="BB285" s="129" t="s">
        <v>187</v>
      </c>
      <c r="BC285" s="140" t="s">
        <v>187</v>
      </c>
      <c r="BD285" s="139" t="s">
        <v>187</v>
      </c>
      <c r="BE285" s="29">
        <v>0</v>
      </c>
      <c r="BF285" s="32">
        <f t="shared" si="3170"/>
        <v>0</v>
      </c>
      <c r="BG285" s="32">
        <v>0</v>
      </c>
      <c r="BH285" s="32">
        <f t="shared" si="3171"/>
        <v>0</v>
      </c>
      <c r="BI285" s="99">
        <v>0</v>
      </c>
      <c r="BJ285" s="130" t="s">
        <v>187</v>
      </c>
      <c r="BK285" s="95">
        <v>85425</v>
      </c>
      <c r="BL285" s="95">
        <v>93484</v>
      </c>
      <c r="BM285" s="95">
        <v>111121</v>
      </c>
      <c r="BN285" s="95">
        <v>113096</v>
      </c>
      <c r="BO285" s="95">
        <v>111274</v>
      </c>
      <c r="BP285" s="95">
        <v>100912</v>
      </c>
      <c r="BQ285" s="133">
        <f t="shared" si="3172"/>
        <v>102552</v>
      </c>
      <c r="BR285" s="95">
        <f t="shared" si="3173"/>
        <v>-47260</v>
      </c>
      <c r="BS285" s="133">
        <f t="shared" si="3217"/>
        <v>-140744</v>
      </c>
      <c r="BT285" s="133">
        <f t="shared" si="3217"/>
        <v>-251865</v>
      </c>
      <c r="BU285" s="133">
        <f t="shared" si="3217"/>
        <v>-364961</v>
      </c>
      <c r="BV285" s="133">
        <f t="shared" si="3217"/>
        <v>-476235</v>
      </c>
      <c r="BW285" s="133">
        <f t="shared" si="3217"/>
        <v>-577147</v>
      </c>
      <c r="BX285" s="133">
        <f t="shared" si="3218"/>
        <v>-679699</v>
      </c>
      <c r="BY285" s="133">
        <f t="shared" si="3218"/>
        <v>-782251</v>
      </c>
      <c r="BZ285" s="133">
        <f t="shared" si="3218"/>
        <v>-884803</v>
      </c>
      <c r="CA285" s="133">
        <f t="shared" si="3218"/>
        <v>-987355</v>
      </c>
      <c r="CB285" s="133">
        <f t="shared" si="3218"/>
        <v>-1089907</v>
      </c>
      <c r="CC285" s="133">
        <f t="shared" si="3218"/>
        <v>-1192459</v>
      </c>
      <c r="CD285" s="133">
        <f t="shared" si="3218"/>
        <v>-1295011</v>
      </c>
      <c r="CE285" s="133">
        <f t="shared" si="3218"/>
        <v>-1397563</v>
      </c>
      <c r="CF285" s="133">
        <f t="shared" si="3218"/>
        <v>-1500115</v>
      </c>
      <c r="CG285" s="133">
        <f t="shared" si="3218"/>
        <v>-1602667</v>
      </c>
      <c r="CH285" s="133">
        <f t="shared" si="3218"/>
        <v>-1705219</v>
      </c>
      <c r="CI285" s="133">
        <f t="shared" si="3218"/>
        <v>-1807771</v>
      </c>
      <c r="CJ285" s="133">
        <f t="shared" si="3218"/>
        <v>-1910323</v>
      </c>
      <c r="CK285" s="133">
        <f t="shared" si="3218"/>
        <v>-2012875</v>
      </c>
      <c r="CL285" s="133">
        <f t="shared" si="3218"/>
        <v>-2115427</v>
      </c>
      <c r="CM285" s="133">
        <f t="shared" si="3218"/>
        <v>-2217979</v>
      </c>
      <c r="CN285" s="133">
        <f t="shared" si="3218"/>
        <v>-2320531</v>
      </c>
      <c r="CO285" s="133">
        <f t="shared" si="3218"/>
        <v>-2423083</v>
      </c>
      <c r="CP285" s="100">
        <v>62781</v>
      </c>
      <c r="CQ285" s="100">
        <v>37025</v>
      </c>
      <c r="CR285" s="100">
        <v>94683</v>
      </c>
      <c r="CS285" s="100">
        <v>46405</v>
      </c>
      <c r="CT285" s="100">
        <v>104954</v>
      </c>
      <c r="CU285" s="100">
        <v>62489</v>
      </c>
      <c r="CV285" s="121">
        <f t="shared" si="3175"/>
        <v>68056.166666666672</v>
      </c>
      <c r="CW285" t="s">
        <v>187</v>
      </c>
      <c r="CX285" t="s">
        <v>187</v>
      </c>
      <c r="CY285" s="4">
        <v>0</v>
      </c>
      <c r="CZ285" s="4">
        <v>0</v>
      </c>
      <c r="DA285" s="136">
        <f t="shared" si="3219"/>
        <v>0</v>
      </c>
      <c r="DB285" s="4">
        <f t="shared" si="3220"/>
        <v>0</v>
      </c>
      <c r="DC285" s="4">
        <f t="shared" si="3221"/>
        <v>0</v>
      </c>
      <c r="DD285" s="136">
        <f t="shared" si="3222"/>
        <v>0</v>
      </c>
      <c r="DE285" s="31">
        <v>0</v>
      </c>
      <c r="DG285" s="31">
        <v>0</v>
      </c>
      <c r="DH285" s="48">
        <f t="shared" si="3196"/>
        <v>0</v>
      </c>
      <c r="DI285" s="62">
        <v>19510.613000000001</v>
      </c>
      <c r="DJ285" s="62">
        <v>23437.054</v>
      </c>
      <c r="DK285" s="48">
        <f t="shared" si="3180"/>
        <v>1</v>
      </c>
      <c r="DL285" s="62">
        <v>37025</v>
      </c>
      <c r="DM285" s="62">
        <v>44452.963646415417</v>
      </c>
      <c r="DN285" s="62">
        <v>17123.144</v>
      </c>
      <c r="DO285" s="62">
        <v>21318.942999999999</v>
      </c>
      <c r="DP285" s="48">
        <f t="shared" si="3181"/>
        <v>1</v>
      </c>
      <c r="DQ285" s="62">
        <v>94683</v>
      </c>
      <c r="DR285" s="62">
        <v>117644.7217439301</v>
      </c>
      <c r="DS285" s="62">
        <v>19167.291000000001</v>
      </c>
      <c r="DT285" s="62">
        <v>23761.019</v>
      </c>
      <c r="DU285" s="48">
        <f t="shared" si="3182"/>
        <v>1</v>
      </c>
      <c r="DV285" s="62">
        <v>46405</v>
      </c>
      <c r="DW285" s="62">
        <v>57650.425433750788</v>
      </c>
      <c r="DX285" s="62">
        <f t="shared" si="3197"/>
        <v>0</v>
      </c>
      <c r="DY285" s="62">
        <f t="shared" si="3183"/>
        <v>0</v>
      </c>
      <c r="DZ285" s="48">
        <f t="shared" si="3198"/>
        <v>0</v>
      </c>
      <c r="EA285" s="62">
        <f t="shared" si="3199"/>
        <v>0</v>
      </c>
      <c r="EB285" s="62">
        <f t="shared" si="3184"/>
        <v>0</v>
      </c>
      <c r="EC285" s="48">
        <f t="shared" si="3200"/>
        <v>0</v>
      </c>
      <c r="ED285" s="62">
        <f t="shared" si="3201"/>
        <v>0</v>
      </c>
      <c r="EE285" s="62">
        <f t="shared" si="3185"/>
        <v>0</v>
      </c>
      <c r="EF285" s="48">
        <f t="shared" si="3202"/>
        <v>0</v>
      </c>
      <c r="EG285" s="62">
        <f t="shared" si="3203"/>
        <v>0</v>
      </c>
      <c r="EH285" s="62">
        <f t="shared" si="3186"/>
        <v>0</v>
      </c>
      <c r="EI285" s="48">
        <f t="shared" si="3204"/>
        <v>0</v>
      </c>
      <c r="EJ285" s="62">
        <f t="shared" si="3205"/>
        <v>0</v>
      </c>
      <c r="EK285" s="62">
        <f t="shared" si="3187"/>
        <v>0</v>
      </c>
      <c r="EL285" s="48">
        <f t="shared" si="3206"/>
        <v>0</v>
      </c>
      <c r="EM285" s="62">
        <f t="shared" si="3207"/>
        <v>0</v>
      </c>
      <c r="EN285" s="62">
        <f t="shared" si="3188"/>
        <v>0</v>
      </c>
      <c r="EO285" s="48">
        <f t="shared" si="3208"/>
        <v>0</v>
      </c>
      <c r="EP285" s="62">
        <f t="shared" si="3209"/>
        <v>121303.5</v>
      </c>
      <c r="EQ285" s="62">
        <f t="shared" si="3209"/>
        <v>132747.28</v>
      </c>
      <c r="ER285" s="62">
        <f t="shared" si="3209"/>
        <v>157791.81999999998</v>
      </c>
      <c r="ES285" s="62">
        <f t="shared" si="3210"/>
        <v>160596.31999999998</v>
      </c>
      <c r="ET285" s="62">
        <f t="shared" si="3210"/>
        <v>158009.07999999999</v>
      </c>
      <c r="EU285" s="62">
        <f t="shared" si="3210"/>
        <v>143295.03999999998</v>
      </c>
      <c r="EV285" s="31" t="s">
        <v>192</v>
      </c>
      <c r="EW285" s="103">
        <v>0</v>
      </c>
      <c r="EX285" s="31">
        <v>28000</v>
      </c>
      <c r="EY285" s="31">
        <v>1</v>
      </c>
      <c r="FA285" s="31"/>
      <c r="FB285" s="119"/>
      <c r="FC285" s="119"/>
      <c r="FE285" s="137">
        <v>1.25</v>
      </c>
      <c r="FF285" s="137">
        <v>1.37</v>
      </c>
      <c r="FG285" s="137">
        <v>1.41</v>
      </c>
      <c r="FH285" s="106">
        <v>1.42</v>
      </c>
      <c r="FI285" s="107" t="b">
        <f t="shared" si="3189"/>
        <v>1</v>
      </c>
      <c r="FJ285" s="34"/>
      <c r="FK285" s="104" t="s">
        <v>187</v>
      </c>
      <c r="FL285" s="104" t="s">
        <v>187</v>
      </c>
      <c r="FM285" s="104" t="s">
        <v>187</v>
      </c>
      <c r="FN285" s="104" t="s">
        <v>187</v>
      </c>
      <c r="FO285" s="104">
        <v>0</v>
      </c>
      <c r="FP285" s="104"/>
      <c r="FQ285" s="104">
        <v>0</v>
      </c>
      <c r="FR285" s="120" t="b">
        <f t="shared" si="3022"/>
        <v>1</v>
      </c>
      <c r="FS285" s="120" t="b">
        <f t="shared" si="3023"/>
        <v>1</v>
      </c>
      <c r="FT285" s="120" t="b">
        <f t="shared" si="3024"/>
        <v>1</v>
      </c>
      <c r="FU285" s="120" t="b">
        <f t="shared" si="3025"/>
        <v>1</v>
      </c>
      <c r="FV285" s="120" t="b">
        <f t="shared" si="3026"/>
        <v>1</v>
      </c>
      <c r="FW285" s="120"/>
      <c r="FX285" s="120" t="b">
        <f t="shared" si="3211"/>
        <v>1</v>
      </c>
      <c r="FY285" s="104" t="s">
        <v>368</v>
      </c>
      <c r="FZ285" s="104" t="b">
        <f t="shared" si="3212"/>
        <v>1</v>
      </c>
      <c r="GA285" s="120">
        <v>0</v>
      </c>
      <c r="GB285" s="120" t="s">
        <v>193</v>
      </c>
      <c r="GC285" s="8"/>
      <c r="GD285" s="104" t="s">
        <v>368</v>
      </c>
      <c r="GE285" s="104">
        <v>0</v>
      </c>
      <c r="GF285" s="104" t="e">
        <v>#N/A</v>
      </c>
      <c r="GG285" s="104">
        <v>0</v>
      </c>
      <c r="GH285" s="120" t="b">
        <f t="shared" si="3213"/>
        <v>1</v>
      </c>
      <c r="GI285" s="8" t="b">
        <f t="shared" si="3214"/>
        <v>0</v>
      </c>
      <c r="GJ285" s="31" t="s">
        <v>203</v>
      </c>
    </row>
    <row r="286" spans="1:192" ht="30" hidden="1" x14ac:dyDescent="0.25">
      <c r="A286" s="138">
        <v>127434</v>
      </c>
      <c r="B286" s="138">
        <v>127434</v>
      </c>
      <c r="C286" s="128" t="s">
        <v>368</v>
      </c>
      <c r="D286" s="130"/>
      <c r="E286" s="138" t="s">
        <v>712</v>
      </c>
      <c r="F286" s="124">
        <v>0</v>
      </c>
      <c r="G286" s="128"/>
      <c r="H286" s="138" t="s">
        <v>227</v>
      </c>
      <c r="I286" s="130" t="s">
        <v>538</v>
      </c>
      <c r="J286" s="138" t="s">
        <v>511</v>
      </c>
      <c r="K286" s="138"/>
      <c r="L286" s="130">
        <v>0</v>
      </c>
      <c r="M286" s="138"/>
      <c r="N286" s="125">
        <v>0</v>
      </c>
      <c r="O286" s="125">
        <v>0</v>
      </c>
      <c r="P286" s="125" t="str">
        <f t="shared" si="3158"/>
        <v>нет минмакс</v>
      </c>
      <c r="Q286" s="95">
        <v>580.49899291992188</v>
      </c>
      <c r="R286" s="95">
        <f t="shared" si="3190"/>
        <v>78466.048872985833</v>
      </c>
      <c r="S286" s="114">
        <v>209.96000671386719</v>
      </c>
      <c r="T286" s="114">
        <v>31808.941017150879</v>
      </c>
      <c r="U286" s="131">
        <f t="shared" si="3159"/>
        <v>0</v>
      </c>
      <c r="V286" s="115">
        <f t="shared" si="3191"/>
        <v>337</v>
      </c>
      <c r="W286" s="115">
        <f t="shared" si="3160"/>
        <v>45552.289999999994</v>
      </c>
      <c r="X286" s="115">
        <f t="shared" si="3161"/>
        <v>0</v>
      </c>
      <c r="Y286" s="132"/>
      <c r="Z286" s="95">
        <v>337</v>
      </c>
      <c r="AA286" s="115">
        <v>0</v>
      </c>
      <c r="AB286" s="115">
        <v>0</v>
      </c>
      <c r="AC286" s="95">
        <v>0</v>
      </c>
      <c r="AD286" s="95">
        <v>0</v>
      </c>
      <c r="AE286" s="95">
        <f t="shared" si="3162"/>
        <v>0</v>
      </c>
      <c r="AF286" s="95">
        <f t="shared" si="3163"/>
        <v>0</v>
      </c>
      <c r="AG286" s="114">
        <v>0</v>
      </c>
      <c r="AH286" s="95">
        <f t="shared" si="3192"/>
        <v>337</v>
      </c>
      <c r="AI286" s="114">
        <f t="shared" si="3164"/>
        <v>45552.289999999994</v>
      </c>
      <c r="AJ286" s="114">
        <f t="shared" si="3193"/>
        <v>301</v>
      </c>
      <c r="AK286" s="114">
        <f t="shared" si="3216"/>
        <v>1852</v>
      </c>
      <c r="AL286" s="114">
        <f t="shared" si="3194"/>
        <v>3450</v>
      </c>
      <c r="AM286" s="114">
        <f t="shared" si="3195"/>
        <v>0</v>
      </c>
      <c r="AN286" s="133" t="str">
        <f t="shared" si="3165"/>
        <v>нет оборота</v>
      </c>
      <c r="AO286" s="133" t="str">
        <f t="shared" si="3166"/>
        <v>нет плана</v>
      </c>
      <c r="AP286" s="139" t="s">
        <v>195</v>
      </c>
      <c r="AQ286" s="134" t="s">
        <v>200</v>
      </c>
      <c r="AR286" s="138" t="s">
        <v>195</v>
      </c>
      <c r="AS286" s="134" t="s">
        <v>200</v>
      </c>
      <c r="AT286" s="115" t="s">
        <v>195</v>
      </c>
      <c r="AU286" s="138"/>
      <c r="AV286" s="97" t="str">
        <f t="shared" si="3167"/>
        <v>Нет планов</v>
      </c>
      <c r="AW286" s="126">
        <f t="shared" si="3168"/>
        <v>45552.289999999994</v>
      </c>
      <c r="AX286" s="138"/>
      <c r="AY286" s="115">
        <f t="shared" si="3169"/>
        <v>0</v>
      </c>
      <c r="AZ286" s="130" t="s">
        <v>439</v>
      </c>
      <c r="BA286" s="26" t="s">
        <v>196</v>
      </c>
      <c r="BB286" s="26" t="s">
        <v>606</v>
      </c>
      <c r="BC286" s="27" t="s">
        <v>187</v>
      </c>
      <c r="BD286" s="139" t="s">
        <v>187</v>
      </c>
      <c r="BE286" s="29">
        <v>0</v>
      </c>
      <c r="BF286" s="32">
        <f t="shared" si="3170"/>
        <v>0</v>
      </c>
      <c r="BG286" s="32">
        <v>0</v>
      </c>
      <c r="BH286" s="32">
        <f t="shared" si="3171"/>
        <v>0</v>
      </c>
      <c r="BI286" s="99">
        <v>0</v>
      </c>
      <c r="BJ286" s="130" t="s">
        <v>187</v>
      </c>
      <c r="BK286" s="95">
        <v>0</v>
      </c>
      <c r="BL286" s="95">
        <v>0</v>
      </c>
      <c r="BM286" s="95">
        <v>0</v>
      </c>
      <c r="BN286" s="95">
        <v>0</v>
      </c>
      <c r="BO286" s="95">
        <v>0</v>
      </c>
      <c r="BP286" s="95">
        <v>0</v>
      </c>
      <c r="BQ286" s="133">
        <f t="shared" si="3172"/>
        <v>0</v>
      </c>
      <c r="BR286" s="95">
        <f t="shared" si="3173"/>
        <v>337</v>
      </c>
      <c r="BS286" s="133">
        <f t="shared" si="3217"/>
        <v>337</v>
      </c>
      <c r="BT286" s="133">
        <f t="shared" si="3217"/>
        <v>337</v>
      </c>
      <c r="BU286" s="133">
        <f t="shared" si="3217"/>
        <v>337</v>
      </c>
      <c r="BV286" s="133">
        <f t="shared" si="3217"/>
        <v>337</v>
      </c>
      <c r="BW286" s="133">
        <f t="shared" si="3217"/>
        <v>337</v>
      </c>
      <c r="BX286" s="133">
        <f t="shared" si="3218"/>
        <v>337</v>
      </c>
      <c r="BY286" s="133">
        <f t="shared" si="3218"/>
        <v>337</v>
      </c>
      <c r="BZ286" s="133">
        <f t="shared" si="3218"/>
        <v>337</v>
      </c>
      <c r="CA286" s="133">
        <f t="shared" si="3218"/>
        <v>337</v>
      </c>
      <c r="CB286" s="133">
        <f t="shared" si="3218"/>
        <v>337</v>
      </c>
      <c r="CC286" s="133">
        <f t="shared" si="3218"/>
        <v>337</v>
      </c>
      <c r="CD286" s="133">
        <f t="shared" si="3218"/>
        <v>337</v>
      </c>
      <c r="CE286" s="133">
        <f t="shared" si="3218"/>
        <v>337</v>
      </c>
      <c r="CF286" s="133">
        <f t="shared" si="3218"/>
        <v>337</v>
      </c>
      <c r="CG286" s="133">
        <f t="shared" si="3218"/>
        <v>337</v>
      </c>
      <c r="CH286" s="133">
        <f t="shared" si="3218"/>
        <v>337</v>
      </c>
      <c r="CI286" s="133">
        <f t="shared" si="3218"/>
        <v>337</v>
      </c>
      <c r="CJ286" s="133">
        <f t="shared" si="3218"/>
        <v>337</v>
      </c>
      <c r="CK286" s="133">
        <f t="shared" si="3218"/>
        <v>337</v>
      </c>
      <c r="CL286" s="133">
        <f t="shared" si="3218"/>
        <v>337</v>
      </c>
      <c r="CM286" s="133">
        <f t="shared" si="3218"/>
        <v>337</v>
      </c>
      <c r="CN286" s="133">
        <f t="shared" si="3218"/>
        <v>337</v>
      </c>
      <c r="CO286" s="133">
        <f t="shared" si="3218"/>
        <v>337</v>
      </c>
      <c r="CP286" s="100">
        <v>0</v>
      </c>
      <c r="CQ286" s="100">
        <v>0</v>
      </c>
      <c r="CR286" s="100">
        <v>1598</v>
      </c>
      <c r="CS286" s="100">
        <v>970</v>
      </c>
      <c r="CT286" s="100">
        <v>581</v>
      </c>
      <c r="CU286" s="100">
        <v>301</v>
      </c>
      <c r="CV286" s="121">
        <f t="shared" si="3175"/>
        <v>862.5</v>
      </c>
      <c r="CW286" t="s">
        <v>187</v>
      </c>
      <c r="CX286" t="s">
        <v>187</v>
      </c>
      <c r="CY286" s="4">
        <v>0</v>
      </c>
      <c r="CZ286" s="4">
        <v>0</v>
      </c>
      <c r="DA286" s="136">
        <f t="shared" si="3219"/>
        <v>0</v>
      </c>
      <c r="DB286" s="4">
        <f t="shared" si="3220"/>
        <v>0</v>
      </c>
      <c r="DC286" s="4">
        <f t="shared" si="3221"/>
        <v>0</v>
      </c>
      <c r="DD286" s="136">
        <f t="shared" si="3222"/>
        <v>0</v>
      </c>
      <c r="DE286" s="31">
        <v>0</v>
      </c>
      <c r="DG286" s="31">
        <v>0</v>
      </c>
      <c r="DH286" s="48">
        <f t="shared" si="3196"/>
        <v>0</v>
      </c>
      <c r="DI286" s="62">
        <v>1326.2089999999998</v>
      </c>
      <c r="DJ286" s="62">
        <v>186448.90999999997</v>
      </c>
      <c r="DK286" s="48">
        <f t="shared" si="3180"/>
        <v>0</v>
      </c>
      <c r="DL286" s="62">
        <v>0</v>
      </c>
      <c r="DM286" s="62">
        <v>0</v>
      </c>
      <c r="DN286" s="62">
        <v>724.98599999999999</v>
      </c>
      <c r="DO286" s="62">
        <v>107683.72200000001</v>
      </c>
      <c r="DP286" s="48">
        <f t="shared" si="3181"/>
        <v>0</v>
      </c>
      <c r="DQ286" s="62">
        <v>1597.9099999999999</v>
      </c>
      <c r="DR286" s="62">
        <v>227054.08258842034</v>
      </c>
      <c r="DS286" s="62">
        <v>738.21299999999997</v>
      </c>
      <c r="DT286" s="62">
        <v>111117.573</v>
      </c>
      <c r="DU286" s="48">
        <f t="shared" si="3182"/>
        <v>0</v>
      </c>
      <c r="DV286" s="62">
        <v>969.50400000000002</v>
      </c>
      <c r="DW286" s="62">
        <v>145931.95847586138</v>
      </c>
      <c r="DX286" s="62">
        <f t="shared" si="3197"/>
        <v>0</v>
      </c>
      <c r="DY286" s="62">
        <f t="shared" si="3183"/>
        <v>0</v>
      </c>
      <c r="DZ286" s="48">
        <f t="shared" si="3198"/>
        <v>0</v>
      </c>
      <c r="EA286" s="62">
        <f t="shared" si="3199"/>
        <v>0</v>
      </c>
      <c r="EB286" s="62">
        <f t="shared" si="3184"/>
        <v>0</v>
      </c>
      <c r="EC286" s="48">
        <f t="shared" si="3200"/>
        <v>0</v>
      </c>
      <c r="ED286" s="62">
        <f t="shared" si="3201"/>
        <v>0</v>
      </c>
      <c r="EE286" s="62">
        <f t="shared" si="3185"/>
        <v>0</v>
      </c>
      <c r="EF286" s="48">
        <f t="shared" si="3202"/>
        <v>0</v>
      </c>
      <c r="EG286" s="62">
        <f t="shared" si="3203"/>
        <v>0</v>
      </c>
      <c r="EH286" s="62">
        <f t="shared" si="3186"/>
        <v>0</v>
      </c>
      <c r="EI286" s="48">
        <f t="shared" si="3204"/>
        <v>0</v>
      </c>
      <c r="EJ286" s="62">
        <f t="shared" si="3205"/>
        <v>0</v>
      </c>
      <c r="EK286" s="62">
        <f t="shared" si="3187"/>
        <v>0</v>
      </c>
      <c r="EL286" s="48">
        <f t="shared" si="3206"/>
        <v>0</v>
      </c>
      <c r="EM286" s="62">
        <f t="shared" si="3207"/>
        <v>0</v>
      </c>
      <c r="EN286" s="62">
        <f t="shared" si="3188"/>
        <v>0</v>
      </c>
      <c r="EO286" s="48">
        <f t="shared" si="3208"/>
        <v>0</v>
      </c>
      <c r="EP286" s="62">
        <f t="shared" si="3209"/>
        <v>0</v>
      </c>
      <c r="EQ286" s="62">
        <f t="shared" si="3209"/>
        <v>0</v>
      </c>
      <c r="ER286" s="62">
        <f t="shared" si="3209"/>
        <v>0</v>
      </c>
      <c r="ES286" s="62">
        <f t="shared" si="3210"/>
        <v>0</v>
      </c>
      <c r="ET286" s="62">
        <f t="shared" si="3210"/>
        <v>0</v>
      </c>
      <c r="EU286" s="62">
        <f t="shared" si="3210"/>
        <v>0</v>
      </c>
      <c r="EV286" t="s">
        <v>192</v>
      </c>
      <c r="EW286" s="103">
        <v>0</v>
      </c>
      <c r="EX286" s="31" t="s">
        <v>187</v>
      </c>
      <c r="EY286" s="31" t="e">
        <v>#REF!</v>
      </c>
      <c r="FA286" s="31"/>
      <c r="FB286" s="119"/>
      <c r="FC286" s="119"/>
      <c r="FE286" s="137">
        <v>145.99</v>
      </c>
      <c r="FF286" s="137">
        <v>151.5</v>
      </c>
      <c r="FG286" s="137">
        <v>147.65</v>
      </c>
      <c r="FH286" s="106">
        <v>135.16999999999999</v>
      </c>
      <c r="FI286" s="107" t="b">
        <f t="shared" si="3189"/>
        <v>1</v>
      </c>
      <c r="FJ286" s="34"/>
      <c r="FK286" s="104" t="s">
        <v>196</v>
      </c>
      <c r="FL286" s="104" t="s">
        <v>606</v>
      </c>
      <c r="FM286" s="104" t="s">
        <v>187</v>
      </c>
      <c r="FN286" s="104" t="s">
        <v>187</v>
      </c>
      <c r="FO286" s="104">
        <v>0</v>
      </c>
      <c r="FP286" s="104"/>
      <c r="FQ286" s="104">
        <v>0</v>
      </c>
      <c r="FR286" s="120" t="b">
        <f t="shared" si="3022"/>
        <v>1</v>
      </c>
      <c r="FS286" s="120" t="b">
        <f t="shared" si="3023"/>
        <v>1</v>
      </c>
      <c r="FT286" s="120" t="b">
        <f t="shared" si="3024"/>
        <v>1</v>
      </c>
      <c r="FU286" s="120" t="b">
        <f t="shared" si="3025"/>
        <v>1</v>
      </c>
      <c r="FV286" s="120" t="b">
        <f t="shared" si="3026"/>
        <v>1</v>
      </c>
      <c r="FW286" s="120"/>
      <c r="FX286" s="120" t="b">
        <f t="shared" si="3211"/>
        <v>1</v>
      </c>
      <c r="FY286" s="104" t="s">
        <v>368</v>
      </c>
      <c r="FZ286" s="104" t="b">
        <f t="shared" si="3212"/>
        <v>1</v>
      </c>
      <c r="GA286" s="120">
        <v>0</v>
      </c>
      <c r="GB286" s="120">
        <v>0</v>
      </c>
      <c r="GC286" s="8"/>
      <c r="GD286" s="104" t="s">
        <v>368</v>
      </c>
      <c r="GE286" s="104">
        <v>0</v>
      </c>
      <c r="GF286" s="104" t="e">
        <v>#N/A</v>
      </c>
      <c r="GG286" s="104">
        <v>0</v>
      </c>
      <c r="GH286" s="120" t="b">
        <f t="shared" si="3213"/>
        <v>1</v>
      </c>
      <c r="GI286" s="8" t="b">
        <f t="shared" si="3214"/>
        <v>0</v>
      </c>
      <c r="GJ286" s="31" t="s">
        <v>203</v>
      </c>
    </row>
    <row r="287" spans="1:192" hidden="1" x14ac:dyDescent="0.25">
      <c r="A287" s="138">
        <v>135880</v>
      </c>
      <c r="B287" s="138">
        <v>135880</v>
      </c>
      <c r="C287" s="128" t="s">
        <v>368</v>
      </c>
      <c r="D287" s="130"/>
      <c r="E287" s="138" t="s">
        <v>713</v>
      </c>
      <c r="F287" s="124">
        <v>0</v>
      </c>
      <c r="G287" s="128"/>
      <c r="H287" s="138" t="s">
        <v>227</v>
      </c>
      <c r="I287" s="130" t="s">
        <v>677</v>
      </c>
      <c r="J287" s="138" t="s">
        <v>511</v>
      </c>
      <c r="K287" s="138"/>
      <c r="L287" s="130">
        <v>0</v>
      </c>
      <c r="M287" s="138"/>
      <c r="N287" s="125">
        <v>0</v>
      </c>
      <c r="O287" s="125">
        <v>0</v>
      </c>
      <c r="P287" s="125" t="str">
        <f t="shared" ref="P287:P291" si="3223">IF(AND(N287=0,O287=0),"нет минмакс",IF((S287-N287)&lt;0,"меньше мин",IF((S287-O287)&gt;0,"больше макс","в диапазоне")))</f>
        <v>нет минмакс</v>
      </c>
      <c r="Q287" s="95">
        <v>870.30800729990005</v>
      </c>
      <c r="R287" s="95">
        <f t="shared" ref="R287:R292" si="3224">Q287*FH287</f>
        <v>113836.28735482694</v>
      </c>
      <c r="S287" s="114">
        <v>200.02899742126465</v>
      </c>
      <c r="T287" s="114">
        <v>29458.270450229647</v>
      </c>
      <c r="U287" s="131">
        <f t="shared" ref="U287:U291" si="3225">IFERROR(ROUNDUP(S287/$EX287,0)*$EY287,0)</f>
        <v>0</v>
      </c>
      <c r="V287" s="115">
        <f t="shared" ref="V287:V291" si="3226">SUM(Z287:AD287)</f>
        <v>0</v>
      </c>
      <c r="W287" s="115">
        <f t="shared" ref="W287:W291" si="3227">V287*FH287</f>
        <v>0</v>
      </c>
      <c r="X287" s="115">
        <f t="shared" ref="X287:X291" si="3228">IFERROR(ROUNDUP(V287/$EX287,0)*$EY287,0)</f>
        <v>0</v>
      </c>
      <c r="Y287" s="132"/>
      <c r="Z287" s="95">
        <v>0</v>
      </c>
      <c r="AA287" s="115">
        <v>0</v>
      </c>
      <c r="AB287" s="115">
        <v>0</v>
      </c>
      <c r="AC287" s="95">
        <v>0</v>
      </c>
      <c r="AD287" s="95">
        <v>0</v>
      </c>
      <c r="AE287" s="95">
        <f t="shared" ref="AE287:AE291" si="3229">AA287*FH287</f>
        <v>0</v>
      </c>
      <c r="AF287" s="95">
        <f t="shared" ref="AF287:AF291" si="3230">AB287*FH287</f>
        <v>0</v>
      </c>
      <c r="AG287" s="114">
        <v>0</v>
      </c>
      <c r="AH287" s="95">
        <f t="shared" ref="AH287:AH291" si="3231">V287-AG287</f>
        <v>0</v>
      </c>
      <c r="AI287" s="114">
        <f t="shared" ref="AI287:AI291" si="3232">IF(AH287&gt;0,AH287*FH287,0)</f>
        <v>0</v>
      </c>
      <c r="AJ287" s="114">
        <f t="shared" ref="AJ287:AJ291" si="3233">CU287</f>
        <v>203871</v>
      </c>
      <c r="AK287" s="114">
        <f t="shared" ref="AK287:AK293" si="3234">SUM(CS287:CU287)</f>
        <v>586114</v>
      </c>
      <c r="AL287" s="114">
        <f t="shared" ref="AL287:AL291" si="3235">SUM(CP287:CU287)</f>
        <v>914872</v>
      </c>
      <c r="AM287" s="114">
        <f t="shared" ref="AM287:AM291" si="3236">SUM(BK287:BP287)</f>
        <v>1212152.4400000002</v>
      </c>
      <c r="AN287" s="133">
        <f t="shared" ref="AN287:AN291" si="3237">IFERROR(S287/BQ287*30,"нет оборота")</f>
        <v>2.97035408647345E-2</v>
      </c>
      <c r="AO287" s="133" t="str">
        <f t="shared" ref="AO287:AO291" si="3238">IF(S287=0,"нет остатка",IF(AN287="нет оборота","нет плана",IF(AN287&lt;30,"&lt; 30 дней",IF(AND(AN287&gt;=30,AN287&lt;60),"&gt; 30 дней (до 60)",IF(AND(AN287&gt;=60,AN287&lt;70),"&gt; 60 дней (до 70)",IF(AND(AN287&gt;=70,AN287&lt;80),"&gt; 70 дней (до 80)",IF(AND(AN287&gt;=80,AN287&lt;90),"&gt; 80 дней (до 90)",IF(AND(AN287&gt;=90,AN287&lt;120),"&gt; 90 дней (до 120)",IF(AN287&gt;=120,"&gt; 120 дней")))))))))</f>
        <v>&lt; 30 дней</v>
      </c>
      <c r="AP287" s="139" t="s">
        <v>185</v>
      </c>
      <c r="AQ287" s="134" t="s">
        <v>186</v>
      </c>
      <c r="AR287" s="138" t="s">
        <v>185</v>
      </c>
      <c r="AS287" s="134" t="s">
        <v>191</v>
      </c>
      <c r="AT287" s="115" t="s">
        <v>185</v>
      </c>
      <c r="AU287" s="138"/>
      <c r="AV287" s="97" t="str">
        <f t="shared" ref="AV287:AV291" si="3239">IF(V287=0,"нет остатка",IF(SUM(BK287:BP287)=0,"Нет планов",IF(BR287&lt;=0,"0-01",IF(BS287&lt;=0,"0-02",IF(BT287&lt;=0,"0-03",IF(BU287&lt;=0,"0-04",IF(BV287&lt;=0,"0-05",IF(BW287&lt;=0,"0-06",IF(BX287&lt;=0,"0-07",IF(BY287&lt;=0,"0-08",IF(BZ287&lt;=0,"0-09",IF(CA287&lt;=0,"0-10",IF(CB287&lt;=0,"0-11",IF(CC287&lt;=0,"0-12",IF(CD287&lt;=0,"0-13",IF(CE287&lt;=0,"0-14",IF(CF287&lt;=0,"0-15",IF(CG287&lt;=0,"0-16",IF(CH287&lt;=0,"0-17",IF(CI287&lt;=0,"0-18",IF(CJ287&lt;=0,"0-19",IF(CK287&lt;=0,"0-20",IF(CL287&lt;=0,"0-21",IF(CM287&lt;=0,"0-22",IF(CN287&lt;=0,"0-23",IF(CO287&lt;=0,"0-24","0-25 более 24"))))))))))))))))))))))))))</f>
        <v>нет остатка</v>
      </c>
      <c r="AW287" s="126">
        <f t="shared" ref="AW287:AW291" si="3240">IF(AT287="Да",W287,0)</f>
        <v>0</v>
      </c>
      <c r="AX287" s="138"/>
      <c r="AY287" s="115">
        <f t="shared" ref="AY287:AY291" si="3241">IF(AX287&gt;6,W287,0)</f>
        <v>0</v>
      </c>
      <c r="AZ287" s="130" t="s">
        <v>439</v>
      </c>
      <c r="BA287" s="129" t="s">
        <v>187</v>
      </c>
      <c r="BB287" s="129" t="s">
        <v>187</v>
      </c>
      <c r="BC287" s="140" t="s">
        <v>187</v>
      </c>
      <c r="BD287" s="139" t="s">
        <v>187</v>
      </c>
      <c r="BE287" s="29">
        <v>0</v>
      </c>
      <c r="BF287" s="32">
        <f t="shared" ref="BF287:BF291" si="3242">BE287*FH287</f>
        <v>0</v>
      </c>
      <c r="BG287" s="32">
        <v>0</v>
      </c>
      <c r="BH287" s="32">
        <f t="shared" ref="BH287:BH291" si="3243">BG287*FH287</f>
        <v>0</v>
      </c>
      <c r="BI287" s="99">
        <v>0</v>
      </c>
      <c r="BJ287" s="130" t="s">
        <v>187</v>
      </c>
      <c r="BK287" s="95">
        <v>205743.32</v>
      </c>
      <c r="BL287" s="95">
        <v>194804.73</v>
      </c>
      <c r="BM287" s="95">
        <v>229514.51</v>
      </c>
      <c r="BN287" s="95">
        <v>239503.34</v>
      </c>
      <c r="BO287" s="95">
        <v>183548.7</v>
      </c>
      <c r="BP287" s="95">
        <v>159037.84</v>
      </c>
      <c r="BQ287" s="133">
        <f t="shared" ref="BQ287:BQ291" si="3244">IF(COUNTIF(BK287:BP287,"&gt;0")=0,0,SUM(BK287:BP287)/COUNTIF(BK287:BP287,"&gt;0"))</f>
        <v>202025.40666666671</v>
      </c>
      <c r="BR287" s="95">
        <f t="shared" ref="BR287:BR291" si="3245">IF(OR(Q287=0,SUM(BK287:BP287)=0,V287&gt;Q287),V287-BK287,Q287-BK287)</f>
        <v>-204873.01199270011</v>
      </c>
      <c r="BS287" s="133">
        <f t="shared" si="3217"/>
        <v>-399677.74199270015</v>
      </c>
      <c r="BT287" s="133">
        <f t="shared" si="3217"/>
        <v>-629192.25199270016</v>
      </c>
      <c r="BU287" s="133">
        <f t="shared" si="3217"/>
        <v>-868695.59199270012</v>
      </c>
      <c r="BV287" s="133">
        <f t="shared" si="3217"/>
        <v>-1052244.2919927002</v>
      </c>
      <c r="BW287" s="133">
        <f t="shared" si="3217"/>
        <v>-1211282.1319927003</v>
      </c>
      <c r="BX287" s="133">
        <f t="shared" ref="BX287:CO287" si="3246">BW287-$BQ287</f>
        <v>-1413307.538659367</v>
      </c>
      <c r="BY287" s="133">
        <f t="shared" si="3246"/>
        <v>-1615332.9453260337</v>
      </c>
      <c r="BZ287" s="133">
        <f t="shared" si="3246"/>
        <v>-1817358.3519927005</v>
      </c>
      <c r="CA287" s="133">
        <f t="shared" si="3246"/>
        <v>-2019383.7586593672</v>
      </c>
      <c r="CB287" s="133">
        <f t="shared" si="3246"/>
        <v>-2221409.1653260337</v>
      </c>
      <c r="CC287" s="133">
        <f t="shared" si="3246"/>
        <v>-2423434.5719927005</v>
      </c>
      <c r="CD287" s="133">
        <f t="shared" si="3246"/>
        <v>-2625459.9786593672</v>
      </c>
      <c r="CE287" s="133">
        <f t="shared" si="3246"/>
        <v>-2827485.3853260339</v>
      </c>
      <c r="CF287" s="133">
        <f t="shared" si="3246"/>
        <v>-3029510.7919927007</v>
      </c>
      <c r="CG287" s="133">
        <f t="shared" si="3246"/>
        <v>-3231536.1986593674</v>
      </c>
      <c r="CH287" s="133">
        <f t="shared" si="3246"/>
        <v>-3433561.6053260341</v>
      </c>
      <c r="CI287" s="133">
        <f t="shared" si="3246"/>
        <v>-3635587.0119927009</v>
      </c>
      <c r="CJ287" s="133">
        <f t="shared" si="3246"/>
        <v>-3837612.4186593676</v>
      </c>
      <c r="CK287" s="133">
        <f t="shared" si="3246"/>
        <v>-4039637.8253260343</v>
      </c>
      <c r="CL287" s="133">
        <f t="shared" si="3246"/>
        <v>-4241663.2319927011</v>
      </c>
      <c r="CM287" s="133">
        <f t="shared" si="3246"/>
        <v>-4443688.6386593673</v>
      </c>
      <c r="CN287" s="133">
        <f t="shared" si="3246"/>
        <v>-4645714.0453260336</v>
      </c>
      <c r="CO287" s="133">
        <f t="shared" si="3246"/>
        <v>-4847739.4519926999</v>
      </c>
      <c r="CP287" s="100">
        <v>59508</v>
      </c>
      <c r="CQ287" s="100">
        <v>139378</v>
      </c>
      <c r="CR287" s="100">
        <v>129872</v>
      </c>
      <c r="CS287" s="100">
        <v>187379</v>
      </c>
      <c r="CT287" s="100">
        <v>194864</v>
      </c>
      <c r="CU287" s="100">
        <v>203871</v>
      </c>
      <c r="CV287" s="121">
        <f t="shared" ref="CV287:CV291" si="3247">IF(COUNTIF(CP287:CU287,"&gt;0")=0,0,SUM(CP287:CU287)/COUNTIF(CP287:CU287,"&gt;0"))</f>
        <v>152478.66666666666</v>
      </c>
      <c r="CW287" t="s">
        <v>187</v>
      </c>
      <c r="CX287" t="s">
        <v>187</v>
      </c>
      <c r="CY287" s="4">
        <v>0</v>
      </c>
      <c r="CZ287" s="4">
        <v>0</v>
      </c>
      <c r="DA287" s="136">
        <f t="shared" si="3219"/>
        <v>0</v>
      </c>
      <c r="DB287" s="4">
        <f t="shared" si="3220"/>
        <v>0</v>
      </c>
      <c r="DC287" s="4">
        <f t="shared" si="3221"/>
        <v>0</v>
      </c>
      <c r="DD287" s="136">
        <f t="shared" si="3222"/>
        <v>0</v>
      </c>
      <c r="DE287" s="31">
        <v>0</v>
      </c>
      <c r="DG287" s="31">
        <v>0</v>
      </c>
      <c r="DH287" s="48">
        <f t="shared" ref="DH287:DH291" si="3248">IFERROR(ROUNDUP(DG287/$EX287,0)*$EY287,0)</f>
        <v>0</v>
      </c>
      <c r="DI287" s="62">
        <v>3.9089999999999998</v>
      </c>
      <c r="DJ287" s="62">
        <v>566.96500000000003</v>
      </c>
      <c r="DK287" s="48">
        <f t="shared" ref="DK287:DK291" si="3249">IFERROR(ROUNDUP(DI287/$EX287,0)*$EY287,0)</f>
        <v>0</v>
      </c>
      <c r="DL287" s="62">
        <v>139377.53700000001</v>
      </c>
      <c r="DM287" s="62">
        <v>20178911.996340521</v>
      </c>
      <c r="DN287" s="62">
        <v>99.682000000000002</v>
      </c>
      <c r="DO287" s="62">
        <v>14904.988000000001</v>
      </c>
      <c r="DP287" s="48">
        <f t="shared" ref="DP287:DP291" si="3250">IFERROR(ROUNDUP(DN287/$EX287,0)*$EY287,0)</f>
        <v>0</v>
      </c>
      <c r="DQ287" s="62">
        <v>129871.951</v>
      </c>
      <c r="DR287" s="62">
        <v>19411714.189882271</v>
      </c>
      <c r="DS287" s="62">
        <v>275.08</v>
      </c>
      <c r="DT287" s="62">
        <v>41149.440999999999</v>
      </c>
      <c r="DU287" s="48">
        <f t="shared" ref="DU287:DU291" si="3251">IFERROR(ROUNDUP(DS287/$EX287,0)*$EY287,0)</f>
        <v>0</v>
      </c>
      <c r="DV287" s="62">
        <v>187379.13799999995</v>
      </c>
      <c r="DW287" s="62">
        <v>27696799.69938821</v>
      </c>
      <c r="DX287" s="62">
        <f t="shared" ref="DX287:DX291" si="3252">$DF287*BK287/30</f>
        <v>0</v>
      </c>
      <c r="DY287" s="62">
        <f t="shared" ref="DY287:DY291" si="3253">DX287*$FH287</f>
        <v>0</v>
      </c>
      <c r="DZ287" s="48">
        <f t="shared" ref="DZ287:DZ291" si="3254">IFERROR(ROUNDUP(DX287/$EX287,0)*$EY287,0)</f>
        <v>0</v>
      </c>
      <c r="EA287" s="62">
        <f t="shared" ref="EA287:EA291" si="3255">$DF287*BL287/30</f>
        <v>0</v>
      </c>
      <c r="EB287" s="62">
        <f t="shared" ref="EB287:EB291" si="3256">EA287*$FH287</f>
        <v>0</v>
      </c>
      <c r="EC287" s="48">
        <f t="shared" ref="EC287:EC291" si="3257">IFERROR(ROUNDUP(EA287/$EX287,0)*$EY287,0)</f>
        <v>0</v>
      </c>
      <c r="ED287" s="62">
        <f t="shared" ref="ED287:ED291" si="3258">$DF287*BM287/30</f>
        <v>0</v>
      </c>
      <c r="EE287" s="62">
        <f t="shared" ref="EE287:EE291" si="3259">ED287*$FH287</f>
        <v>0</v>
      </c>
      <c r="EF287" s="48">
        <f t="shared" ref="EF287:EF291" si="3260">IFERROR(ROUNDUP(ED287/$EX287,0)*$EY287,0)</f>
        <v>0</v>
      </c>
      <c r="EG287" s="62">
        <f t="shared" ref="EG287:EG291" si="3261">$DF287*BN287/30</f>
        <v>0</v>
      </c>
      <c r="EH287" s="62">
        <f t="shared" ref="EH287:EH291" si="3262">EG287*$FH287</f>
        <v>0</v>
      </c>
      <c r="EI287" s="48">
        <f t="shared" ref="EI287:EI291" si="3263">IFERROR(ROUNDUP(EG287/$EX287,0)*$EY287,0)</f>
        <v>0</v>
      </c>
      <c r="EJ287" s="62">
        <f t="shared" ref="EJ287:EJ291" si="3264">$DF287*BO287/30</f>
        <v>0</v>
      </c>
      <c r="EK287" s="62">
        <f t="shared" ref="EK287:EK291" si="3265">EJ287*$FH287</f>
        <v>0</v>
      </c>
      <c r="EL287" s="48">
        <f t="shared" ref="EL287:EL291" si="3266">IFERROR(ROUNDUP(EJ287/$EX287,0)*$EY287,0)</f>
        <v>0</v>
      </c>
      <c r="EM287" s="62">
        <f t="shared" ref="EM287:EM291" si="3267">$DF287*BP287/30</f>
        <v>0</v>
      </c>
      <c r="EN287" s="62">
        <f t="shared" ref="EN287:EN291" si="3268">EM287*$FH287</f>
        <v>0</v>
      </c>
      <c r="EO287" s="48">
        <f t="shared" ref="EO287:EO291" si="3269">IFERROR(ROUNDUP(EM287/$EX287,0)*$EY287,0)</f>
        <v>0</v>
      </c>
      <c r="EP287" s="62">
        <f t="shared" ref="EP287:EU290" si="3270">BK287*$FH287</f>
        <v>26911226.256000005</v>
      </c>
      <c r="EQ287" s="62">
        <f t="shared" si="3270"/>
        <v>25480458.684000004</v>
      </c>
      <c r="ER287" s="62">
        <f t="shared" si="3270"/>
        <v>30020497.908000004</v>
      </c>
      <c r="ES287" s="62">
        <f t="shared" si="3270"/>
        <v>31327036.872000001</v>
      </c>
      <c r="ET287" s="62">
        <f t="shared" si="3270"/>
        <v>24008169.960000005</v>
      </c>
      <c r="EU287" s="62">
        <f t="shared" si="3270"/>
        <v>20802149.472000003</v>
      </c>
      <c r="EV287" t="s">
        <v>192</v>
      </c>
      <c r="EW287" s="103">
        <v>0</v>
      </c>
      <c r="EX287" s="31" t="s">
        <v>187</v>
      </c>
      <c r="EY287" s="31" t="e">
        <v>#REF!</v>
      </c>
      <c r="FA287" s="31"/>
      <c r="FB287" s="119"/>
      <c r="FC287" s="119"/>
      <c r="FE287" s="137">
        <v>149.47</v>
      </c>
      <c r="FF287" s="137">
        <v>147.27000000000001</v>
      </c>
      <c r="FG287" s="137">
        <v>143.13</v>
      </c>
      <c r="FH287" s="106">
        <v>130.80000000000001</v>
      </c>
      <c r="FI287" s="107" t="b">
        <f t="shared" ref="FI287:FI291" si="3271">EXACT(AT287,AP287)</f>
        <v>1</v>
      </c>
      <c r="FJ287" s="34"/>
      <c r="FK287" s="104" t="s">
        <v>187</v>
      </c>
      <c r="FL287" s="104" t="s">
        <v>187</v>
      </c>
      <c r="FM287" s="104" t="s">
        <v>187</v>
      </c>
      <c r="FN287" s="104" t="s">
        <v>187</v>
      </c>
      <c r="FO287" s="104">
        <v>0</v>
      </c>
      <c r="FP287" s="104"/>
      <c r="FQ287" s="104">
        <v>0</v>
      </c>
      <c r="FR287" s="120" t="b">
        <f t="shared" si="3022"/>
        <v>1</v>
      </c>
      <c r="FS287" s="120" t="b">
        <f t="shared" si="3023"/>
        <v>1</v>
      </c>
      <c r="FT287" s="120" t="b">
        <f t="shared" si="3024"/>
        <v>1</v>
      </c>
      <c r="FU287" s="120" t="b">
        <f t="shared" si="3025"/>
        <v>1</v>
      </c>
      <c r="FV287" s="120" t="b">
        <f t="shared" si="3026"/>
        <v>1</v>
      </c>
      <c r="FW287" s="120"/>
      <c r="FX287" s="120" t="b">
        <f t="shared" ref="FX287:FX291" si="3272">EXACT(FQ287,BI287)</f>
        <v>1</v>
      </c>
      <c r="FY287" s="104" t="s">
        <v>368</v>
      </c>
      <c r="FZ287" s="104" t="b">
        <f t="shared" ref="FZ287:FZ291" si="3273">EXACT(FY287,C287)</f>
        <v>1</v>
      </c>
      <c r="GA287" s="120">
        <v>0</v>
      </c>
      <c r="GB287" s="120">
        <v>0</v>
      </c>
      <c r="GC287" s="8"/>
      <c r="GD287" s="104" t="s">
        <v>368</v>
      </c>
      <c r="GE287" s="104">
        <v>0</v>
      </c>
      <c r="GF287" s="104" t="e">
        <v>#N/A</v>
      </c>
      <c r="GG287" s="104">
        <v>0</v>
      </c>
      <c r="GH287" s="120" t="b">
        <f t="shared" ref="GH287:GH291" si="3274">EXACT(GD287,C287)</f>
        <v>1</v>
      </c>
      <c r="GI287" s="8" t="b">
        <f t="shared" ref="GI287:GI291" si="3275">EXACT(GG287,G287)</f>
        <v>0</v>
      </c>
      <c r="GJ287" s="31" t="s">
        <v>203</v>
      </c>
    </row>
    <row r="288" spans="1:192" hidden="1" x14ac:dyDescent="0.25">
      <c r="A288" s="138">
        <v>81213</v>
      </c>
      <c r="B288" s="138">
        <v>998757</v>
      </c>
      <c r="C288" s="128" t="s">
        <v>368</v>
      </c>
      <c r="D288" s="130"/>
      <c r="E288" s="138" t="s">
        <v>714</v>
      </c>
      <c r="F288" s="124" t="s">
        <v>193</v>
      </c>
      <c r="G288" s="128"/>
      <c r="H288" s="138" t="s">
        <v>227</v>
      </c>
      <c r="I288" s="130" t="s">
        <v>319</v>
      </c>
      <c r="J288" s="138" t="s">
        <v>259</v>
      </c>
      <c r="K288" s="138"/>
      <c r="L288" s="130">
        <v>0</v>
      </c>
      <c r="M288" s="138"/>
      <c r="N288" s="125">
        <v>0</v>
      </c>
      <c r="O288" s="125">
        <v>0</v>
      </c>
      <c r="P288" s="125" t="str">
        <f t="shared" si="3223"/>
        <v>нет минмакс</v>
      </c>
      <c r="Q288" s="95">
        <v>3876</v>
      </c>
      <c r="R288" s="95">
        <f t="shared" si="3224"/>
        <v>18992.400000000001</v>
      </c>
      <c r="S288" s="114">
        <v>5802</v>
      </c>
      <c r="T288" s="114">
        <v>27385.439999999999</v>
      </c>
      <c r="U288" s="131">
        <f t="shared" si="3225"/>
        <v>1</v>
      </c>
      <c r="V288" s="115">
        <f t="shared" si="3226"/>
        <v>3807</v>
      </c>
      <c r="W288" s="115">
        <f t="shared" si="3227"/>
        <v>18654.300000000003</v>
      </c>
      <c r="X288" s="115">
        <f t="shared" si="3228"/>
        <v>1</v>
      </c>
      <c r="Y288" s="132"/>
      <c r="Z288" s="95">
        <v>3807</v>
      </c>
      <c r="AA288" s="115">
        <v>0</v>
      </c>
      <c r="AB288" s="115">
        <v>0</v>
      </c>
      <c r="AC288" s="95">
        <v>0</v>
      </c>
      <c r="AD288" s="95">
        <v>0</v>
      </c>
      <c r="AE288" s="95">
        <f t="shared" si="3229"/>
        <v>0</v>
      </c>
      <c r="AF288" s="95">
        <f t="shared" si="3230"/>
        <v>0</v>
      </c>
      <c r="AG288" s="114">
        <v>0</v>
      </c>
      <c r="AH288" s="95">
        <f t="shared" si="3231"/>
        <v>3807</v>
      </c>
      <c r="AI288" s="114">
        <f t="shared" si="3232"/>
        <v>18654.300000000003</v>
      </c>
      <c r="AJ288" s="114">
        <f t="shared" si="3233"/>
        <v>8444</v>
      </c>
      <c r="AK288" s="114">
        <f t="shared" si="3234"/>
        <v>31670</v>
      </c>
      <c r="AL288" s="114">
        <f t="shared" si="3235"/>
        <v>67331</v>
      </c>
      <c r="AM288" s="114">
        <f t="shared" si="3236"/>
        <v>130886</v>
      </c>
      <c r="AN288" s="133">
        <f t="shared" si="3237"/>
        <v>7.9791574347141792</v>
      </c>
      <c r="AO288" s="133" t="str">
        <f t="shared" si="3238"/>
        <v>&lt; 30 дней</v>
      </c>
      <c r="AP288" s="139" t="s">
        <v>185</v>
      </c>
      <c r="AQ288" s="134" t="s">
        <v>186</v>
      </c>
      <c r="AR288" s="138" t="s">
        <v>185</v>
      </c>
      <c r="AS288" s="134" t="s">
        <v>190</v>
      </c>
      <c r="AT288" s="115" t="s">
        <v>185</v>
      </c>
      <c r="AU288" s="138"/>
      <c r="AV288" s="97" t="str">
        <f t="shared" si="3239"/>
        <v>0-01</v>
      </c>
      <c r="AW288" s="126">
        <f t="shared" si="3240"/>
        <v>0</v>
      </c>
      <c r="AX288" s="138"/>
      <c r="AY288" s="115">
        <f t="shared" si="3241"/>
        <v>0</v>
      </c>
      <c r="AZ288" s="130" t="s">
        <v>439</v>
      </c>
      <c r="BA288" s="129" t="s">
        <v>187</v>
      </c>
      <c r="BB288" s="129" t="s">
        <v>187</v>
      </c>
      <c r="BC288" s="140" t="s">
        <v>187</v>
      </c>
      <c r="BD288" s="139" t="s">
        <v>187</v>
      </c>
      <c r="BE288" s="29">
        <v>0</v>
      </c>
      <c r="BF288" s="32">
        <f t="shared" si="3242"/>
        <v>0</v>
      </c>
      <c r="BG288" s="32">
        <v>0</v>
      </c>
      <c r="BH288" s="32">
        <f t="shared" si="3243"/>
        <v>0</v>
      </c>
      <c r="BI288" s="99">
        <v>0</v>
      </c>
      <c r="BJ288" s="130" t="s">
        <v>187</v>
      </c>
      <c r="BK288" s="95">
        <v>10963</v>
      </c>
      <c r="BL288" s="95">
        <v>19998</v>
      </c>
      <c r="BM288" s="95">
        <v>26928</v>
      </c>
      <c r="BN288" s="95">
        <v>28443</v>
      </c>
      <c r="BO288" s="95">
        <v>26810</v>
      </c>
      <c r="BP288" s="95">
        <v>17744</v>
      </c>
      <c r="BQ288" s="133">
        <f t="shared" si="3244"/>
        <v>21814.333333333332</v>
      </c>
      <c r="BR288" s="95">
        <f t="shared" si="3245"/>
        <v>-7087</v>
      </c>
      <c r="BS288" s="133">
        <f t="shared" ref="BS288:BW292" si="3276">BR288-BL288</f>
        <v>-27085</v>
      </c>
      <c r="BT288" s="133">
        <f t="shared" si="3276"/>
        <v>-54013</v>
      </c>
      <c r="BU288" s="133">
        <f t="shared" si="3276"/>
        <v>-82456</v>
      </c>
      <c r="BV288" s="133">
        <f t="shared" si="3276"/>
        <v>-109266</v>
      </c>
      <c r="BW288" s="133">
        <f t="shared" si="3276"/>
        <v>-127010</v>
      </c>
      <c r="BX288" s="133">
        <f t="shared" ref="BX288:CO289" si="3277">BW288-$BQ288</f>
        <v>-148824.33333333334</v>
      </c>
      <c r="BY288" s="133">
        <f t="shared" si="3277"/>
        <v>-170638.66666666669</v>
      </c>
      <c r="BZ288" s="133">
        <f t="shared" si="3277"/>
        <v>-192453.00000000003</v>
      </c>
      <c r="CA288" s="133">
        <f t="shared" si="3277"/>
        <v>-214267.33333333337</v>
      </c>
      <c r="CB288" s="133">
        <f t="shared" si="3277"/>
        <v>-236081.66666666672</v>
      </c>
      <c r="CC288" s="133">
        <f t="shared" si="3277"/>
        <v>-257896.00000000006</v>
      </c>
      <c r="CD288" s="133">
        <f t="shared" si="3277"/>
        <v>-279710.33333333337</v>
      </c>
      <c r="CE288" s="133">
        <f t="shared" si="3277"/>
        <v>-301524.66666666669</v>
      </c>
      <c r="CF288" s="133">
        <f t="shared" si="3277"/>
        <v>-323339</v>
      </c>
      <c r="CG288" s="133">
        <f t="shared" si="3277"/>
        <v>-345153.33333333331</v>
      </c>
      <c r="CH288" s="133">
        <f t="shared" si="3277"/>
        <v>-366967.66666666663</v>
      </c>
      <c r="CI288" s="133">
        <f t="shared" si="3277"/>
        <v>-388781.99999999994</v>
      </c>
      <c r="CJ288" s="133">
        <f t="shared" si="3277"/>
        <v>-410596.33333333326</v>
      </c>
      <c r="CK288" s="133">
        <f t="shared" si="3277"/>
        <v>-432410.66666666657</v>
      </c>
      <c r="CL288" s="133">
        <f t="shared" si="3277"/>
        <v>-454224.99999999988</v>
      </c>
      <c r="CM288" s="133">
        <f t="shared" si="3277"/>
        <v>-476039.3333333332</v>
      </c>
      <c r="CN288" s="133">
        <f t="shared" si="3277"/>
        <v>-497853.66666666651</v>
      </c>
      <c r="CO288" s="133">
        <f t="shared" si="3277"/>
        <v>-519667.99999999983</v>
      </c>
      <c r="CP288" s="100">
        <v>15788</v>
      </c>
      <c r="CQ288" s="100">
        <v>9736</v>
      </c>
      <c r="CR288" s="100">
        <v>10137</v>
      </c>
      <c r="CS288" s="100">
        <v>12515</v>
      </c>
      <c r="CT288" s="100">
        <v>10711</v>
      </c>
      <c r="CU288" s="100">
        <v>8444</v>
      </c>
      <c r="CV288" s="121">
        <f t="shared" si="3247"/>
        <v>11221.833333333334</v>
      </c>
      <c r="CW288" t="s">
        <v>187</v>
      </c>
      <c r="CX288" t="s">
        <v>187</v>
      </c>
      <c r="CY288" s="4">
        <v>0</v>
      </c>
      <c r="CZ288" s="4">
        <v>0</v>
      </c>
      <c r="DA288" s="136">
        <f t="shared" si="3219"/>
        <v>0</v>
      </c>
      <c r="DB288" s="4">
        <f t="shared" si="3220"/>
        <v>0</v>
      </c>
      <c r="DC288" s="4">
        <f t="shared" si="3221"/>
        <v>0</v>
      </c>
      <c r="DD288" s="136">
        <f t="shared" si="3222"/>
        <v>0</v>
      </c>
      <c r="DE288" s="31">
        <v>0</v>
      </c>
      <c r="DG288" s="31">
        <v>0</v>
      </c>
      <c r="DH288" s="48">
        <f t="shared" si="3248"/>
        <v>0</v>
      </c>
      <c r="DI288" s="62">
        <v>33869.646000000001</v>
      </c>
      <c r="DJ288" s="62">
        <v>159911.247</v>
      </c>
      <c r="DK288" s="48">
        <f t="shared" si="3249"/>
        <v>4</v>
      </c>
      <c r="DL288" s="62">
        <v>9745</v>
      </c>
      <c r="DM288" s="62">
        <v>46004.242783638299</v>
      </c>
      <c r="DN288" s="62">
        <v>23378.036</v>
      </c>
      <c r="DO288" s="62">
        <v>110402.00099999999</v>
      </c>
      <c r="DP288" s="48">
        <f t="shared" si="3250"/>
        <v>3</v>
      </c>
      <c r="DQ288" s="62">
        <v>10137</v>
      </c>
      <c r="DR288" s="62">
        <v>47867.006285348267</v>
      </c>
      <c r="DS288" s="62">
        <v>11188.226000000001</v>
      </c>
      <c r="DT288" s="62">
        <v>52834.222000000002</v>
      </c>
      <c r="DU288" s="48">
        <f t="shared" si="3251"/>
        <v>2</v>
      </c>
      <c r="DV288" s="62">
        <v>12515</v>
      </c>
      <c r="DW288" s="62">
        <v>59100.842875842878</v>
      </c>
      <c r="DX288" s="62">
        <f t="shared" si="3252"/>
        <v>0</v>
      </c>
      <c r="DY288" s="62">
        <f t="shared" si="3253"/>
        <v>0</v>
      </c>
      <c r="DZ288" s="48">
        <f t="shared" si="3254"/>
        <v>0</v>
      </c>
      <c r="EA288" s="62">
        <f t="shared" si="3255"/>
        <v>0</v>
      </c>
      <c r="EB288" s="62">
        <f t="shared" si="3256"/>
        <v>0</v>
      </c>
      <c r="EC288" s="48">
        <f t="shared" si="3257"/>
        <v>0</v>
      </c>
      <c r="ED288" s="62">
        <f t="shared" si="3258"/>
        <v>0</v>
      </c>
      <c r="EE288" s="62">
        <f t="shared" si="3259"/>
        <v>0</v>
      </c>
      <c r="EF288" s="48">
        <f t="shared" si="3260"/>
        <v>0</v>
      </c>
      <c r="EG288" s="62">
        <f t="shared" si="3261"/>
        <v>0</v>
      </c>
      <c r="EH288" s="62">
        <f t="shared" si="3262"/>
        <v>0</v>
      </c>
      <c r="EI288" s="48">
        <f t="shared" si="3263"/>
        <v>0</v>
      </c>
      <c r="EJ288" s="62">
        <f t="shared" si="3264"/>
        <v>0</v>
      </c>
      <c r="EK288" s="62">
        <f t="shared" si="3265"/>
        <v>0</v>
      </c>
      <c r="EL288" s="48">
        <f t="shared" si="3266"/>
        <v>0</v>
      </c>
      <c r="EM288" s="62">
        <f t="shared" si="3267"/>
        <v>0</v>
      </c>
      <c r="EN288" s="62">
        <f t="shared" si="3268"/>
        <v>0</v>
      </c>
      <c r="EO288" s="48">
        <f t="shared" si="3269"/>
        <v>0</v>
      </c>
      <c r="EP288" s="62">
        <f t="shared" si="3270"/>
        <v>53718.700000000004</v>
      </c>
      <c r="EQ288" s="62">
        <f t="shared" si="3270"/>
        <v>97990.200000000012</v>
      </c>
      <c r="ER288" s="62">
        <f t="shared" si="3270"/>
        <v>131947.20000000001</v>
      </c>
      <c r="ES288" s="62">
        <f t="shared" si="3270"/>
        <v>139370.70000000001</v>
      </c>
      <c r="ET288" s="62">
        <f t="shared" si="3270"/>
        <v>131369</v>
      </c>
      <c r="EU288" s="62">
        <f t="shared" si="3270"/>
        <v>86945.600000000006</v>
      </c>
      <c r="EV288" s="31" t="s">
        <v>192</v>
      </c>
      <c r="EW288" s="103">
        <v>0</v>
      </c>
      <c r="EX288" s="31">
        <v>10000</v>
      </c>
      <c r="EY288" s="31">
        <v>1</v>
      </c>
      <c r="FA288" s="31"/>
      <c r="FB288" s="119"/>
      <c r="FC288" s="119"/>
      <c r="FE288" s="137">
        <v>4.72</v>
      </c>
      <c r="FF288" s="137">
        <v>4.72</v>
      </c>
      <c r="FG288" s="137">
        <v>4.8499999999999996</v>
      </c>
      <c r="FH288" s="106">
        <v>4.9000000000000004</v>
      </c>
      <c r="FI288" s="107" t="b">
        <f t="shared" si="3271"/>
        <v>1</v>
      </c>
      <c r="FJ288" s="34"/>
      <c r="FK288" s="104" t="s">
        <v>187</v>
      </c>
      <c r="FL288" s="104" t="s">
        <v>187</v>
      </c>
      <c r="FM288" s="104" t="s">
        <v>187</v>
      </c>
      <c r="FN288" s="104" t="s">
        <v>187</v>
      </c>
      <c r="FO288" s="104">
        <v>0</v>
      </c>
      <c r="FP288" s="104"/>
      <c r="FQ288" s="104">
        <v>0</v>
      </c>
      <c r="FR288" s="120" t="b">
        <f t="shared" si="3022"/>
        <v>1</v>
      </c>
      <c r="FS288" s="120" t="b">
        <f t="shared" si="3023"/>
        <v>1</v>
      </c>
      <c r="FT288" s="120" t="b">
        <f t="shared" si="3024"/>
        <v>1</v>
      </c>
      <c r="FU288" s="120" t="b">
        <f t="shared" si="3025"/>
        <v>1</v>
      </c>
      <c r="FV288" s="120" t="b">
        <f t="shared" si="3026"/>
        <v>1</v>
      </c>
      <c r="FW288" s="120"/>
      <c r="FX288" s="120" t="b">
        <f t="shared" si="3272"/>
        <v>1</v>
      </c>
      <c r="FY288" s="104" t="s">
        <v>368</v>
      </c>
      <c r="FZ288" s="104" t="b">
        <f t="shared" si="3273"/>
        <v>1</v>
      </c>
      <c r="GA288" s="120">
        <v>0</v>
      </c>
      <c r="GB288" s="120" t="s">
        <v>193</v>
      </c>
      <c r="GC288" s="8"/>
      <c r="GD288" s="104" t="s">
        <v>368</v>
      </c>
      <c r="GE288" s="104">
        <v>0</v>
      </c>
      <c r="GF288" s="104" t="e">
        <v>#N/A</v>
      </c>
      <c r="GG288" s="104">
        <v>0</v>
      </c>
      <c r="GH288" s="120" t="b">
        <f t="shared" si="3274"/>
        <v>1</v>
      </c>
      <c r="GI288" s="8" t="b">
        <f t="shared" si="3275"/>
        <v>0</v>
      </c>
      <c r="GJ288" s="31" t="s">
        <v>203</v>
      </c>
    </row>
    <row r="289" spans="1:192" hidden="1" x14ac:dyDescent="0.25">
      <c r="A289" s="130">
        <v>138341</v>
      </c>
      <c r="B289" s="130">
        <v>539064</v>
      </c>
      <c r="C289" s="128" t="s">
        <v>368</v>
      </c>
      <c r="D289" s="130"/>
      <c r="E289" s="130" t="s">
        <v>715</v>
      </c>
      <c r="F289" s="109">
        <v>0</v>
      </c>
      <c r="G289" s="128"/>
      <c r="H289" s="130" t="s">
        <v>188</v>
      </c>
      <c r="I289" s="130" t="s">
        <v>524</v>
      </c>
      <c r="J289" s="130" t="s">
        <v>373</v>
      </c>
      <c r="K289" s="130"/>
      <c r="L289" s="130">
        <v>0</v>
      </c>
      <c r="M289" s="130"/>
      <c r="N289" s="111">
        <v>0</v>
      </c>
      <c r="O289" s="111">
        <v>0</v>
      </c>
      <c r="P289" s="111" t="str">
        <f t="shared" si="3223"/>
        <v>нет минмакс</v>
      </c>
      <c r="Q289" s="95">
        <v>4244</v>
      </c>
      <c r="R289" s="95">
        <f t="shared" si="3224"/>
        <v>26991.84</v>
      </c>
      <c r="S289" s="131">
        <v>4244</v>
      </c>
      <c r="T289" s="131">
        <v>26991.84</v>
      </c>
      <c r="U289" s="131">
        <f t="shared" si="3225"/>
        <v>1</v>
      </c>
      <c r="V289" s="113">
        <f t="shared" si="3226"/>
        <v>4244</v>
      </c>
      <c r="W289" s="113">
        <f t="shared" si="3227"/>
        <v>26991.84</v>
      </c>
      <c r="X289" s="113">
        <f t="shared" si="3228"/>
        <v>1</v>
      </c>
      <c r="Y289" s="132"/>
      <c r="Z289" s="95">
        <v>4244</v>
      </c>
      <c r="AA289" s="95">
        <v>0</v>
      </c>
      <c r="AB289" s="95">
        <v>0</v>
      </c>
      <c r="AC289" s="95">
        <v>0</v>
      </c>
      <c r="AD289" s="95">
        <v>0</v>
      </c>
      <c r="AE289" s="95">
        <f t="shared" si="3229"/>
        <v>0</v>
      </c>
      <c r="AF289" s="95">
        <f t="shared" si="3230"/>
        <v>0</v>
      </c>
      <c r="AG289" s="114">
        <v>0</v>
      </c>
      <c r="AH289" s="95">
        <f t="shared" si="3231"/>
        <v>4244</v>
      </c>
      <c r="AI289" s="114">
        <f t="shared" si="3232"/>
        <v>26991.84</v>
      </c>
      <c r="AJ289" s="133">
        <f t="shared" si="3233"/>
        <v>0</v>
      </c>
      <c r="AK289" s="133">
        <f t="shared" si="3234"/>
        <v>0</v>
      </c>
      <c r="AL289" s="133">
        <f t="shared" si="3235"/>
        <v>1688</v>
      </c>
      <c r="AM289" s="133">
        <f t="shared" si="3236"/>
        <v>0</v>
      </c>
      <c r="AN289" s="133" t="str">
        <f t="shared" si="3237"/>
        <v>нет оборота</v>
      </c>
      <c r="AO289" s="133" t="str">
        <f t="shared" si="3238"/>
        <v>нет плана</v>
      </c>
      <c r="AP289" s="29" t="s">
        <v>195</v>
      </c>
      <c r="AQ289" s="134" t="s">
        <v>200</v>
      </c>
      <c r="AR289" s="29" t="s">
        <v>195</v>
      </c>
      <c r="AS289" s="134" t="s">
        <v>200</v>
      </c>
      <c r="AT289" s="94" t="s">
        <v>195</v>
      </c>
      <c r="AU289" s="14"/>
      <c r="AV289" s="97" t="str">
        <f t="shared" si="3239"/>
        <v>Нет планов</v>
      </c>
      <c r="AW289" s="117">
        <f t="shared" si="3240"/>
        <v>26991.84</v>
      </c>
      <c r="AX289" s="14"/>
      <c r="AY289" s="25">
        <f t="shared" si="3241"/>
        <v>0</v>
      </c>
      <c r="AZ289" s="130" t="s">
        <v>439</v>
      </c>
      <c r="BA289" s="26" t="s">
        <v>196</v>
      </c>
      <c r="BB289" s="26" t="s">
        <v>716</v>
      </c>
      <c r="BC289" s="27"/>
      <c r="BD289" s="28"/>
      <c r="BE289" s="29">
        <v>0</v>
      </c>
      <c r="BF289" s="32">
        <f t="shared" si="3242"/>
        <v>0</v>
      </c>
      <c r="BG289" s="32">
        <v>0</v>
      </c>
      <c r="BH289" s="32">
        <f t="shared" si="3243"/>
        <v>0</v>
      </c>
      <c r="BI289" s="135">
        <v>0</v>
      </c>
      <c r="BJ289" s="130">
        <v>0</v>
      </c>
      <c r="BK289" s="95">
        <v>0</v>
      </c>
      <c r="BL289" s="95">
        <v>0</v>
      </c>
      <c r="BM289" s="95">
        <v>0</v>
      </c>
      <c r="BN289" s="95">
        <v>0</v>
      </c>
      <c r="BO289" s="95">
        <v>0</v>
      </c>
      <c r="BP289" s="95">
        <v>0</v>
      </c>
      <c r="BQ289" s="133">
        <f t="shared" si="3244"/>
        <v>0</v>
      </c>
      <c r="BR289" s="95">
        <f t="shared" si="3245"/>
        <v>4244</v>
      </c>
      <c r="BS289" s="133">
        <f t="shared" si="3276"/>
        <v>4244</v>
      </c>
      <c r="BT289" s="133">
        <f t="shared" si="3276"/>
        <v>4244</v>
      </c>
      <c r="BU289" s="133">
        <f t="shared" si="3276"/>
        <v>4244</v>
      </c>
      <c r="BV289" s="133">
        <f t="shared" si="3276"/>
        <v>4244</v>
      </c>
      <c r="BW289" s="133">
        <f t="shared" si="3276"/>
        <v>4244</v>
      </c>
      <c r="BX289" s="133">
        <f t="shared" si="3277"/>
        <v>4244</v>
      </c>
      <c r="BY289" s="133">
        <f t="shared" si="3277"/>
        <v>4244</v>
      </c>
      <c r="BZ289" s="133">
        <f t="shared" si="3277"/>
        <v>4244</v>
      </c>
      <c r="CA289" s="133">
        <f t="shared" si="3277"/>
        <v>4244</v>
      </c>
      <c r="CB289" s="133">
        <f t="shared" si="3277"/>
        <v>4244</v>
      </c>
      <c r="CC289" s="133">
        <f t="shared" si="3277"/>
        <v>4244</v>
      </c>
      <c r="CD289" s="133">
        <f t="shared" si="3277"/>
        <v>4244</v>
      </c>
      <c r="CE289" s="133">
        <f t="shared" si="3277"/>
        <v>4244</v>
      </c>
      <c r="CF289" s="133">
        <f t="shared" si="3277"/>
        <v>4244</v>
      </c>
      <c r="CG289" s="133">
        <f t="shared" si="3277"/>
        <v>4244</v>
      </c>
      <c r="CH289" s="133">
        <f t="shared" si="3277"/>
        <v>4244</v>
      </c>
      <c r="CI289" s="133">
        <f t="shared" si="3277"/>
        <v>4244</v>
      </c>
      <c r="CJ289" s="133">
        <f t="shared" si="3277"/>
        <v>4244</v>
      </c>
      <c r="CK289" s="133">
        <f t="shared" si="3277"/>
        <v>4244</v>
      </c>
      <c r="CL289" s="133">
        <f t="shared" si="3277"/>
        <v>4244</v>
      </c>
      <c r="CM289" s="133">
        <f t="shared" si="3277"/>
        <v>4244</v>
      </c>
      <c r="CN289" s="133">
        <f t="shared" si="3277"/>
        <v>4244</v>
      </c>
      <c r="CO289" s="133">
        <f t="shared" si="3277"/>
        <v>4244</v>
      </c>
      <c r="CP289" s="100">
        <v>1688</v>
      </c>
      <c r="CQ289" s="100">
        <v>0</v>
      </c>
      <c r="CR289" s="100">
        <v>0</v>
      </c>
      <c r="CS289" s="100">
        <v>0</v>
      </c>
      <c r="CT289" s="100">
        <v>0</v>
      </c>
      <c r="CU289" s="100">
        <v>0</v>
      </c>
      <c r="CV289" s="121">
        <f t="shared" si="3247"/>
        <v>1688</v>
      </c>
      <c r="CW289">
        <v>0</v>
      </c>
      <c r="CX289">
        <v>5</v>
      </c>
      <c r="CY289" s="4">
        <v>0</v>
      </c>
      <c r="CZ289" s="4">
        <v>0</v>
      </c>
      <c r="DA289" s="136">
        <f t="shared" si="3219"/>
        <v>0</v>
      </c>
      <c r="DB289" s="4">
        <f t="shared" si="3220"/>
        <v>0</v>
      </c>
      <c r="DC289" s="4">
        <f t="shared" si="3221"/>
        <v>0</v>
      </c>
      <c r="DD289" s="136">
        <f t="shared" si="3222"/>
        <v>0</v>
      </c>
      <c r="DE289" s="31">
        <v>0</v>
      </c>
      <c r="DF289" s="31">
        <v>30</v>
      </c>
      <c r="DG289" s="31">
        <v>0</v>
      </c>
      <c r="DH289" s="48">
        <f t="shared" si="3248"/>
        <v>0</v>
      </c>
      <c r="DI289" s="62">
        <v>4244</v>
      </c>
      <c r="DJ289" s="62">
        <v>26991.84</v>
      </c>
      <c r="DK289" s="48">
        <f t="shared" si="3249"/>
        <v>1</v>
      </c>
      <c r="DL289" s="62">
        <v>0</v>
      </c>
      <c r="DM289" s="62">
        <v>0</v>
      </c>
      <c r="DN289" s="62">
        <v>4244</v>
      </c>
      <c r="DO289" s="62">
        <v>26991.84</v>
      </c>
      <c r="DP289" s="48">
        <f t="shared" si="3250"/>
        <v>1</v>
      </c>
      <c r="DQ289" s="62">
        <v>0</v>
      </c>
      <c r="DR289" s="62">
        <v>0</v>
      </c>
      <c r="DS289" s="62">
        <v>4244</v>
      </c>
      <c r="DT289" s="62">
        <v>26991.84</v>
      </c>
      <c r="DU289" s="48">
        <f t="shared" si="3251"/>
        <v>1</v>
      </c>
      <c r="DV289" s="62">
        <v>0</v>
      </c>
      <c r="DW289" s="62">
        <v>0</v>
      </c>
      <c r="DX289" s="62">
        <f t="shared" si="3252"/>
        <v>0</v>
      </c>
      <c r="DY289" s="62">
        <f t="shared" si="3253"/>
        <v>0</v>
      </c>
      <c r="DZ289" s="48">
        <f t="shared" si="3254"/>
        <v>0</v>
      </c>
      <c r="EA289" s="62">
        <f t="shared" si="3255"/>
        <v>0</v>
      </c>
      <c r="EB289" s="62">
        <f t="shared" si="3256"/>
        <v>0</v>
      </c>
      <c r="EC289" s="48">
        <f t="shared" si="3257"/>
        <v>0</v>
      </c>
      <c r="ED289" s="62">
        <f t="shared" si="3258"/>
        <v>0</v>
      </c>
      <c r="EE289" s="62">
        <f t="shared" si="3259"/>
        <v>0</v>
      </c>
      <c r="EF289" s="48">
        <f t="shared" si="3260"/>
        <v>0</v>
      </c>
      <c r="EG289" s="62">
        <f t="shared" si="3261"/>
        <v>0</v>
      </c>
      <c r="EH289" s="62">
        <f t="shared" si="3262"/>
        <v>0</v>
      </c>
      <c r="EI289" s="48">
        <f t="shared" si="3263"/>
        <v>0</v>
      </c>
      <c r="EJ289" s="62">
        <f t="shared" si="3264"/>
        <v>0</v>
      </c>
      <c r="EK289" s="62">
        <f t="shared" si="3265"/>
        <v>0</v>
      </c>
      <c r="EL289" s="48">
        <f t="shared" si="3266"/>
        <v>0</v>
      </c>
      <c r="EM289" s="62">
        <f t="shared" si="3267"/>
        <v>0</v>
      </c>
      <c r="EN289" s="62">
        <f t="shared" si="3268"/>
        <v>0</v>
      </c>
      <c r="EO289" s="48">
        <f t="shared" si="3269"/>
        <v>0</v>
      </c>
      <c r="EP289" s="62">
        <f t="shared" si="3270"/>
        <v>0</v>
      </c>
      <c r="EQ289" s="62">
        <f t="shared" si="3270"/>
        <v>0</v>
      </c>
      <c r="ER289" s="62">
        <f t="shared" si="3270"/>
        <v>0</v>
      </c>
      <c r="ES289" s="62">
        <f t="shared" si="3270"/>
        <v>0</v>
      </c>
      <c r="ET289" s="62">
        <f t="shared" si="3270"/>
        <v>0</v>
      </c>
      <c r="EU289" s="62">
        <f t="shared" si="3270"/>
        <v>0</v>
      </c>
      <c r="EV289" s="31" t="s">
        <v>192</v>
      </c>
      <c r="EW289" s="103">
        <v>0</v>
      </c>
      <c r="EX289" s="31">
        <f>EZ289</f>
        <v>11000</v>
      </c>
      <c r="EY289" s="31">
        <f>FA289</f>
        <v>1</v>
      </c>
      <c r="EZ289" s="31">
        <v>11000</v>
      </c>
      <c r="FA289" s="31">
        <v>1</v>
      </c>
      <c r="FB289" s="119"/>
      <c r="FC289" s="119"/>
      <c r="FE289" s="137">
        <v>6.36</v>
      </c>
      <c r="FF289" s="137">
        <v>6.36</v>
      </c>
      <c r="FG289" s="137">
        <v>6.36</v>
      </c>
      <c r="FH289" s="106">
        <v>6.36</v>
      </c>
      <c r="FI289" s="107" t="b">
        <f t="shared" si="3271"/>
        <v>1</v>
      </c>
      <c r="FJ289" s="34"/>
      <c r="FK289" s="104" t="s">
        <v>196</v>
      </c>
      <c r="FL289" s="104" t="s">
        <v>716</v>
      </c>
      <c r="FM289" s="104">
        <v>0</v>
      </c>
      <c r="FN289" s="104">
        <v>0</v>
      </c>
      <c r="FO289" s="104">
        <v>0</v>
      </c>
      <c r="FP289" s="104"/>
      <c r="FQ289" s="104">
        <v>0</v>
      </c>
      <c r="FR289" s="103" t="b">
        <f t="shared" si="3022"/>
        <v>1</v>
      </c>
      <c r="FS289" s="103" t="b">
        <f t="shared" si="3023"/>
        <v>1</v>
      </c>
      <c r="FT289" s="103" t="b">
        <f t="shared" si="3024"/>
        <v>0</v>
      </c>
      <c r="FU289" s="103" t="b">
        <f t="shared" si="3025"/>
        <v>0</v>
      </c>
      <c r="FV289" s="103" t="b">
        <f t="shared" si="3026"/>
        <v>1</v>
      </c>
      <c r="FW289" s="103"/>
      <c r="FX289" s="120" t="b">
        <f t="shared" si="3272"/>
        <v>1</v>
      </c>
      <c r="FY289" s="104" t="s">
        <v>368</v>
      </c>
      <c r="FZ289" s="104" t="b">
        <f t="shared" si="3273"/>
        <v>1</v>
      </c>
      <c r="GA289" s="104">
        <v>0</v>
      </c>
      <c r="GB289" s="104">
        <v>0</v>
      </c>
      <c r="GD289" s="104" t="s">
        <v>368</v>
      </c>
      <c r="GE289" s="104">
        <v>0</v>
      </c>
      <c r="GF289" s="104" t="e">
        <v>#N/A</v>
      </c>
      <c r="GG289" s="104">
        <v>0</v>
      </c>
      <c r="GH289" s="104" t="b">
        <f t="shared" si="3274"/>
        <v>1</v>
      </c>
      <c r="GI289" s="8" t="b">
        <f t="shared" si="3275"/>
        <v>0</v>
      </c>
      <c r="GJ289" s="31" t="s">
        <v>203</v>
      </c>
    </row>
    <row r="290" spans="1:192" hidden="1" x14ac:dyDescent="0.25">
      <c r="A290" s="138">
        <v>159582</v>
      </c>
      <c r="B290" s="138">
        <v>982426</v>
      </c>
      <c r="C290" s="128" t="s">
        <v>368</v>
      </c>
      <c r="D290" s="130"/>
      <c r="E290" s="138" t="s">
        <v>717</v>
      </c>
      <c r="F290" s="124" t="s">
        <v>239</v>
      </c>
      <c r="G290" s="128"/>
      <c r="H290" s="138" t="s">
        <v>227</v>
      </c>
      <c r="I290" s="130" t="s">
        <v>319</v>
      </c>
      <c r="J290" s="138" t="s">
        <v>259</v>
      </c>
      <c r="K290" s="138"/>
      <c r="L290" s="130">
        <v>0</v>
      </c>
      <c r="M290" s="138"/>
      <c r="N290" s="125">
        <v>0</v>
      </c>
      <c r="O290" s="125">
        <v>0</v>
      </c>
      <c r="P290" s="125" t="str">
        <f t="shared" si="3223"/>
        <v>нет минмакс</v>
      </c>
      <c r="Q290" s="95">
        <v>5032</v>
      </c>
      <c r="R290" s="95">
        <f t="shared" si="3224"/>
        <v>22291.759999999998</v>
      </c>
      <c r="S290" s="114">
        <v>6022</v>
      </c>
      <c r="T290" s="114">
        <v>26677.46</v>
      </c>
      <c r="U290" s="131">
        <f t="shared" si="3225"/>
        <v>1</v>
      </c>
      <c r="V290" s="115">
        <f t="shared" si="3226"/>
        <v>4232</v>
      </c>
      <c r="W290" s="115">
        <f t="shared" si="3227"/>
        <v>18747.759999999998</v>
      </c>
      <c r="X290" s="115">
        <f t="shared" si="3228"/>
        <v>1</v>
      </c>
      <c r="Y290" s="132"/>
      <c r="Z290" s="95">
        <v>4232</v>
      </c>
      <c r="AA290" s="115">
        <v>0</v>
      </c>
      <c r="AB290" s="115">
        <v>0</v>
      </c>
      <c r="AC290" s="95">
        <v>0</v>
      </c>
      <c r="AD290" s="95">
        <v>0</v>
      </c>
      <c r="AE290" s="95">
        <f t="shared" si="3229"/>
        <v>0</v>
      </c>
      <c r="AF290" s="95">
        <f t="shared" si="3230"/>
        <v>0</v>
      </c>
      <c r="AG290" s="114">
        <v>0</v>
      </c>
      <c r="AH290" s="95">
        <f t="shared" si="3231"/>
        <v>4232</v>
      </c>
      <c r="AI290" s="114">
        <f t="shared" si="3232"/>
        <v>18747.759999999998</v>
      </c>
      <c r="AJ290" s="114">
        <f t="shared" si="3233"/>
        <v>434</v>
      </c>
      <c r="AK290" s="114">
        <f t="shared" si="3234"/>
        <v>1029</v>
      </c>
      <c r="AL290" s="114">
        <f t="shared" si="3235"/>
        <v>2363</v>
      </c>
      <c r="AM290" s="114">
        <f t="shared" si="3236"/>
        <v>7422</v>
      </c>
      <c r="AN290" s="133">
        <f t="shared" si="3237"/>
        <v>121.70573969280517</v>
      </c>
      <c r="AO290" s="133" t="str">
        <f t="shared" si="3238"/>
        <v>&gt; 120 дней</v>
      </c>
      <c r="AP290" s="139" t="s">
        <v>185</v>
      </c>
      <c r="AQ290" s="134" t="s">
        <v>198</v>
      </c>
      <c r="AR290" s="138" t="s">
        <v>185</v>
      </c>
      <c r="AS290" s="134" t="s">
        <v>197</v>
      </c>
      <c r="AT290" s="115" t="s">
        <v>185</v>
      </c>
      <c r="AU290" s="138"/>
      <c r="AV290" s="97" t="str">
        <f t="shared" si="3239"/>
        <v>0-03</v>
      </c>
      <c r="AW290" s="126">
        <f t="shared" si="3240"/>
        <v>0</v>
      </c>
      <c r="AX290" s="138"/>
      <c r="AY290" s="115">
        <f t="shared" si="3241"/>
        <v>0</v>
      </c>
      <c r="AZ290" s="130" t="s">
        <v>439</v>
      </c>
      <c r="BA290" s="129" t="s">
        <v>187</v>
      </c>
      <c r="BB290" s="129" t="s">
        <v>187</v>
      </c>
      <c r="BC290" s="140" t="s">
        <v>187</v>
      </c>
      <c r="BD290" s="139" t="s">
        <v>187</v>
      </c>
      <c r="BE290" s="29">
        <v>0</v>
      </c>
      <c r="BF290" s="32">
        <f t="shared" si="3242"/>
        <v>0</v>
      </c>
      <c r="BG290" s="32">
        <v>0</v>
      </c>
      <c r="BH290" s="32">
        <f t="shared" si="3243"/>
        <v>0</v>
      </c>
      <c r="BI290" s="99">
        <v>0</v>
      </c>
      <c r="BJ290" s="130" t="s">
        <v>187</v>
      </c>
      <c r="BK290" s="95">
        <v>560</v>
      </c>
      <c r="BL290" s="95">
        <v>1760</v>
      </c>
      <c r="BM290" s="95">
        <v>3337</v>
      </c>
      <c r="BN290" s="95">
        <v>1320</v>
      </c>
      <c r="BO290" s="95">
        <v>445</v>
      </c>
      <c r="BP290" s="95">
        <v>0</v>
      </c>
      <c r="BQ290" s="133">
        <f t="shared" si="3244"/>
        <v>1484.4</v>
      </c>
      <c r="BR290" s="95">
        <f t="shared" si="3245"/>
        <v>4472</v>
      </c>
      <c r="BS290" s="133">
        <f t="shared" si="3276"/>
        <v>2712</v>
      </c>
      <c r="BT290" s="133">
        <f t="shared" si="3276"/>
        <v>-625</v>
      </c>
      <c r="BU290" s="133">
        <f t="shared" si="3276"/>
        <v>-1945</v>
      </c>
      <c r="BV290" s="133">
        <f t="shared" si="3276"/>
        <v>-2390</v>
      </c>
      <c r="BW290" s="133">
        <f t="shared" si="3276"/>
        <v>-2390</v>
      </c>
      <c r="BX290" s="133">
        <f t="shared" ref="BX290:CO290" si="3278">BW290-$BQ290</f>
        <v>-3874.4</v>
      </c>
      <c r="BY290" s="133">
        <f t="shared" si="3278"/>
        <v>-5358.8</v>
      </c>
      <c r="BZ290" s="133">
        <f t="shared" si="3278"/>
        <v>-6843.2000000000007</v>
      </c>
      <c r="CA290" s="133">
        <f t="shared" si="3278"/>
        <v>-8327.6</v>
      </c>
      <c r="CB290" s="133">
        <f t="shared" si="3278"/>
        <v>-9812</v>
      </c>
      <c r="CC290" s="133">
        <f t="shared" si="3278"/>
        <v>-11296.4</v>
      </c>
      <c r="CD290" s="133">
        <f t="shared" si="3278"/>
        <v>-12780.8</v>
      </c>
      <c r="CE290" s="133">
        <f t="shared" si="3278"/>
        <v>-14265.199999999999</v>
      </c>
      <c r="CF290" s="133">
        <f t="shared" si="3278"/>
        <v>-15749.599999999999</v>
      </c>
      <c r="CG290" s="133">
        <f t="shared" si="3278"/>
        <v>-17234</v>
      </c>
      <c r="CH290" s="133">
        <f t="shared" si="3278"/>
        <v>-18718.400000000001</v>
      </c>
      <c r="CI290" s="133">
        <f t="shared" si="3278"/>
        <v>-20202.800000000003</v>
      </c>
      <c r="CJ290" s="133">
        <f t="shared" si="3278"/>
        <v>-21687.200000000004</v>
      </c>
      <c r="CK290" s="133">
        <f t="shared" si="3278"/>
        <v>-23171.600000000006</v>
      </c>
      <c r="CL290" s="133">
        <f t="shared" si="3278"/>
        <v>-24656.000000000007</v>
      </c>
      <c r="CM290" s="133">
        <f t="shared" si="3278"/>
        <v>-26140.400000000009</v>
      </c>
      <c r="CN290" s="133">
        <f t="shared" si="3278"/>
        <v>-27624.80000000001</v>
      </c>
      <c r="CO290" s="133">
        <f t="shared" si="3278"/>
        <v>-29109.200000000012</v>
      </c>
      <c r="CP290" s="100">
        <v>180</v>
      </c>
      <c r="CQ290" s="100">
        <v>133</v>
      </c>
      <c r="CR290" s="100">
        <v>1021</v>
      </c>
      <c r="CS290" s="100">
        <v>39</v>
      </c>
      <c r="CT290" s="100">
        <v>556</v>
      </c>
      <c r="CU290" s="100">
        <v>434</v>
      </c>
      <c r="CV290" s="121">
        <f t="shared" si="3247"/>
        <v>393.83333333333331</v>
      </c>
      <c r="CW290" t="s">
        <v>187</v>
      </c>
      <c r="CX290" t="s">
        <v>187</v>
      </c>
      <c r="CY290" s="4">
        <v>0</v>
      </c>
      <c r="CZ290" s="4">
        <v>0</v>
      </c>
      <c r="DA290" s="136">
        <f t="shared" si="3219"/>
        <v>0</v>
      </c>
      <c r="DB290" s="4">
        <f t="shared" si="3220"/>
        <v>0</v>
      </c>
      <c r="DC290" s="4">
        <f t="shared" si="3221"/>
        <v>0</v>
      </c>
      <c r="DD290" s="136">
        <f t="shared" si="3222"/>
        <v>0</v>
      </c>
      <c r="DE290" s="31">
        <v>0</v>
      </c>
      <c r="DG290" s="31">
        <v>0</v>
      </c>
      <c r="DH290" s="48">
        <f t="shared" si="3248"/>
        <v>0</v>
      </c>
      <c r="DI290" s="62">
        <v>7154.71</v>
      </c>
      <c r="DJ290" s="62">
        <v>31713.094000000001</v>
      </c>
      <c r="DK290" s="48">
        <f t="shared" si="3249"/>
        <v>1</v>
      </c>
      <c r="DL290" s="62">
        <v>133</v>
      </c>
      <c r="DM290" s="62">
        <v>589.24761732851994</v>
      </c>
      <c r="DN290" s="62">
        <v>6747.607</v>
      </c>
      <c r="DO290" s="62">
        <v>29909.248</v>
      </c>
      <c r="DP290" s="48">
        <f t="shared" si="3250"/>
        <v>1</v>
      </c>
      <c r="DQ290" s="62">
        <v>1098</v>
      </c>
      <c r="DR290" s="62">
        <v>4866.3446173969915</v>
      </c>
      <c r="DS290" s="62">
        <v>6043.3869999999997</v>
      </c>
      <c r="DT290" s="62">
        <v>26787.697999999997</v>
      </c>
      <c r="DU290" s="48">
        <f t="shared" si="3251"/>
        <v>1</v>
      </c>
      <c r="DV290" s="62">
        <v>39</v>
      </c>
      <c r="DW290" s="62">
        <v>172.84830608240682</v>
      </c>
      <c r="DX290" s="62">
        <f t="shared" si="3252"/>
        <v>0</v>
      </c>
      <c r="DY290" s="62">
        <f t="shared" si="3253"/>
        <v>0</v>
      </c>
      <c r="DZ290" s="48">
        <f t="shared" si="3254"/>
        <v>0</v>
      </c>
      <c r="EA290" s="62">
        <f t="shared" si="3255"/>
        <v>0</v>
      </c>
      <c r="EB290" s="62">
        <f t="shared" si="3256"/>
        <v>0</v>
      </c>
      <c r="EC290" s="48">
        <f t="shared" si="3257"/>
        <v>0</v>
      </c>
      <c r="ED290" s="62">
        <f t="shared" si="3258"/>
        <v>0</v>
      </c>
      <c r="EE290" s="62">
        <f t="shared" si="3259"/>
        <v>0</v>
      </c>
      <c r="EF290" s="48">
        <f t="shared" si="3260"/>
        <v>0</v>
      </c>
      <c r="EG290" s="62">
        <f t="shared" si="3261"/>
        <v>0</v>
      </c>
      <c r="EH290" s="62">
        <f t="shared" si="3262"/>
        <v>0</v>
      </c>
      <c r="EI290" s="48">
        <f t="shared" si="3263"/>
        <v>0</v>
      </c>
      <c r="EJ290" s="62">
        <f t="shared" si="3264"/>
        <v>0</v>
      </c>
      <c r="EK290" s="62">
        <f t="shared" si="3265"/>
        <v>0</v>
      </c>
      <c r="EL290" s="48">
        <f t="shared" si="3266"/>
        <v>0</v>
      </c>
      <c r="EM290" s="62">
        <f t="shared" si="3267"/>
        <v>0</v>
      </c>
      <c r="EN290" s="62">
        <f t="shared" si="3268"/>
        <v>0</v>
      </c>
      <c r="EO290" s="48">
        <f t="shared" si="3269"/>
        <v>0</v>
      </c>
      <c r="EP290" s="62">
        <f t="shared" si="3270"/>
        <v>2480.7999999999997</v>
      </c>
      <c r="EQ290" s="62">
        <f t="shared" si="3270"/>
        <v>7796.7999999999993</v>
      </c>
      <c r="ER290" s="62">
        <f t="shared" si="3270"/>
        <v>14782.91</v>
      </c>
      <c r="ES290" s="62">
        <f t="shared" si="3270"/>
        <v>5847.5999999999995</v>
      </c>
      <c r="ET290" s="62">
        <f t="shared" si="3270"/>
        <v>1971.35</v>
      </c>
      <c r="EU290" s="62">
        <f t="shared" si="3270"/>
        <v>0</v>
      </c>
      <c r="EV290" s="31" t="s">
        <v>192</v>
      </c>
      <c r="EW290" s="103">
        <v>0</v>
      </c>
      <c r="EX290" s="31">
        <v>10000</v>
      </c>
      <c r="EY290" s="31">
        <v>1</v>
      </c>
      <c r="FA290" s="31"/>
      <c r="FB290" s="119"/>
      <c r="FC290" s="119"/>
      <c r="FE290" s="137">
        <v>4.43</v>
      </c>
      <c r="FF290" s="137">
        <v>4.43</v>
      </c>
      <c r="FG290" s="137">
        <v>4.43</v>
      </c>
      <c r="FH290" s="106">
        <v>4.43</v>
      </c>
      <c r="FI290" s="107" t="b">
        <f t="shared" si="3271"/>
        <v>1</v>
      </c>
      <c r="FJ290" s="34"/>
      <c r="FK290" s="104" t="s">
        <v>187</v>
      </c>
      <c r="FL290" s="104" t="s">
        <v>187</v>
      </c>
      <c r="FM290" s="104" t="s">
        <v>187</v>
      </c>
      <c r="FN290" s="104" t="s">
        <v>187</v>
      </c>
      <c r="FO290" s="104">
        <v>0</v>
      </c>
      <c r="FP290" s="104"/>
      <c r="FQ290" s="104">
        <v>0</v>
      </c>
      <c r="FR290" s="120" t="b">
        <f t="shared" si="3022"/>
        <v>1</v>
      </c>
      <c r="FS290" s="120" t="b">
        <f t="shared" si="3023"/>
        <v>1</v>
      </c>
      <c r="FT290" s="120" t="b">
        <f t="shared" si="3024"/>
        <v>1</v>
      </c>
      <c r="FU290" s="120" t="b">
        <f t="shared" si="3025"/>
        <v>1</v>
      </c>
      <c r="FV290" s="120" t="b">
        <f t="shared" si="3026"/>
        <v>1</v>
      </c>
      <c r="FW290" s="120"/>
      <c r="FX290" s="120" t="b">
        <f t="shared" si="3272"/>
        <v>1</v>
      </c>
      <c r="FY290" s="104" t="s">
        <v>368</v>
      </c>
      <c r="FZ290" s="104" t="b">
        <f t="shared" si="3273"/>
        <v>1</v>
      </c>
      <c r="GA290" s="120">
        <v>0</v>
      </c>
      <c r="GB290" s="120" t="s">
        <v>239</v>
      </c>
      <c r="GC290" s="8"/>
      <c r="GD290" s="104" t="s">
        <v>368</v>
      </c>
      <c r="GE290" s="104">
        <v>0</v>
      </c>
      <c r="GF290" s="104" t="e">
        <v>#N/A</v>
      </c>
      <c r="GG290" s="104">
        <v>0</v>
      </c>
      <c r="GH290" s="120" t="b">
        <f t="shared" si="3274"/>
        <v>1</v>
      </c>
      <c r="GI290" s="8" t="b">
        <f t="shared" si="3275"/>
        <v>0</v>
      </c>
      <c r="GJ290" s="31" t="s">
        <v>203</v>
      </c>
    </row>
    <row r="291" spans="1:192" ht="30" hidden="1" x14ac:dyDescent="0.25">
      <c r="A291" s="138">
        <v>129515</v>
      </c>
      <c r="B291" s="138">
        <v>129515</v>
      </c>
      <c r="C291" s="128" t="s">
        <v>368</v>
      </c>
      <c r="D291" s="130"/>
      <c r="E291" s="138" t="s">
        <v>718</v>
      </c>
      <c r="F291" s="124">
        <v>0</v>
      </c>
      <c r="G291" s="128"/>
      <c r="H291" s="138" t="s">
        <v>227</v>
      </c>
      <c r="I291" s="130">
        <v>0</v>
      </c>
      <c r="J291" s="138" t="s">
        <v>511</v>
      </c>
      <c r="K291" s="138"/>
      <c r="L291" s="130">
        <v>0</v>
      </c>
      <c r="M291" s="138"/>
      <c r="N291" s="125">
        <v>0</v>
      </c>
      <c r="O291" s="125">
        <v>0</v>
      </c>
      <c r="P291" s="125" t="str">
        <f t="shared" si="3223"/>
        <v>нет минмакс</v>
      </c>
      <c r="Q291" s="95">
        <v>72.790000915527344</v>
      </c>
      <c r="R291" s="95">
        <f t="shared" si="3224"/>
        <v>11053.889539031983</v>
      </c>
      <c r="S291" s="114">
        <v>164.97500610351563</v>
      </c>
      <c r="T291" s="114">
        <v>24853.484669494628</v>
      </c>
      <c r="U291" s="131">
        <f t="shared" si="3225"/>
        <v>0</v>
      </c>
      <c r="V291" s="115">
        <f t="shared" si="3226"/>
        <v>282</v>
      </c>
      <c r="W291" s="115">
        <f t="shared" si="3227"/>
        <v>42824.520000000004</v>
      </c>
      <c r="X291" s="115">
        <f t="shared" si="3228"/>
        <v>0</v>
      </c>
      <c r="Y291" s="132"/>
      <c r="Z291" s="95">
        <v>282</v>
      </c>
      <c r="AA291" s="115">
        <v>0</v>
      </c>
      <c r="AB291" s="115">
        <v>0</v>
      </c>
      <c r="AC291" s="95">
        <v>0</v>
      </c>
      <c r="AD291" s="95">
        <v>0</v>
      </c>
      <c r="AE291" s="95">
        <f t="shared" si="3229"/>
        <v>0</v>
      </c>
      <c r="AF291" s="95">
        <f t="shared" si="3230"/>
        <v>0</v>
      </c>
      <c r="AG291" s="114">
        <v>0</v>
      </c>
      <c r="AH291" s="95">
        <f t="shared" si="3231"/>
        <v>282</v>
      </c>
      <c r="AI291" s="114">
        <f t="shared" si="3232"/>
        <v>42824.520000000004</v>
      </c>
      <c r="AJ291" s="114">
        <f t="shared" si="3233"/>
        <v>0</v>
      </c>
      <c r="AK291" s="114">
        <f t="shared" si="3234"/>
        <v>175</v>
      </c>
      <c r="AL291" s="114">
        <f t="shared" si="3235"/>
        <v>621</v>
      </c>
      <c r="AM291" s="114">
        <f t="shared" si="3236"/>
        <v>0</v>
      </c>
      <c r="AN291" s="133" t="str">
        <f t="shared" si="3237"/>
        <v>нет оборота</v>
      </c>
      <c r="AO291" s="133" t="str">
        <f t="shared" si="3238"/>
        <v>нет плана</v>
      </c>
      <c r="AP291" s="29" t="s">
        <v>185</v>
      </c>
      <c r="AQ291" s="134" t="s">
        <v>200</v>
      </c>
      <c r="AR291" s="115" t="s">
        <v>195</v>
      </c>
      <c r="AS291" s="134" t="s">
        <v>200</v>
      </c>
      <c r="AT291" s="115" t="s">
        <v>195</v>
      </c>
      <c r="AU291" s="138"/>
      <c r="AV291" s="97" t="str">
        <f t="shared" si="3239"/>
        <v>Нет планов</v>
      </c>
      <c r="AW291" s="126">
        <f t="shared" si="3240"/>
        <v>42824.520000000004</v>
      </c>
      <c r="AX291" s="138"/>
      <c r="AY291" s="115">
        <f t="shared" si="3241"/>
        <v>0</v>
      </c>
      <c r="AZ291" s="130" t="s">
        <v>495</v>
      </c>
      <c r="BA291" s="26" t="s">
        <v>196</v>
      </c>
      <c r="BB291" s="26" t="s">
        <v>606</v>
      </c>
      <c r="BC291" s="140" t="s">
        <v>187</v>
      </c>
      <c r="BD291" s="139" t="s">
        <v>187</v>
      </c>
      <c r="BE291" s="29">
        <v>0</v>
      </c>
      <c r="BF291" s="32">
        <f t="shared" si="3242"/>
        <v>0</v>
      </c>
      <c r="BG291" s="32">
        <v>0</v>
      </c>
      <c r="BH291" s="32">
        <f t="shared" si="3243"/>
        <v>0</v>
      </c>
      <c r="BI291" s="99">
        <v>0</v>
      </c>
      <c r="BJ291" s="130" t="s">
        <v>187</v>
      </c>
      <c r="BK291" s="95">
        <v>0</v>
      </c>
      <c r="BL291" s="95">
        <v>0</v>
      </c>
      <c r="BM291" s="95">
        <v>0</v>
      </c>
      <c r="BN291" s="95">
        <v>0</v>
      </c>
      <c r="BO291" s="95">
        <v>0</v>
      </c>
      <c r="BP291" s="95">
        <v>0</v>
      </c>
      <c r="BQ291" s="133">
        <f t="shared" si="3244"/>
        <v>0</v>
      </c>
      <c r="BR291" s="95">
        <f t="shared" si="3245"/>
        <v>282</v>
      </c>
      <c r="BS291" s="133">
        <f t="shared" si="3276"/>
        <v>282</v>
      </c>
      <c r="BT291" s="133">
        <f t="shared" si="3276"/>
        <v>282</v>
      </c>
      <c r="BU291" s="133">
        <f t="shared" si="3276"/>
        <v>282</v>
      </c>
      <c r="BV291" s="133">
        <f t="shared" si="3276"/>
        <v>282</v>
      </c>
      <c r="BW291" s="133">
        <f t="shared" si="3276"/>
        <v>282</v>
      </c>
      <c r="BX291" s="133">
        <f t="shared" ref="BX291:CO291" si="3279">BW291-$BQ291</f>
        <v>282</v>
      </c>
      <c r="BY291" s="133">
        <f t="shared" si="3279"/>
        <v>282</v>
      </c>
      <c r="BZ291" s="133">
        <f t="shared" si="3279"/>
        <v>282</v>
      </c>
      <c r="CA291" s="133">
        <f t="shared" si="3279"/>
        <v>282</v>
      </c>
      <c r="CB291" s="133">
        <f t="shared" si="3279"/>
        <v>282</v>
      </c>
      <c r="CC291" s="133">
        <f t="shared" si="3279"/>
        <v>282</v>
      </c>
      <c r="CD291" s="133">
        <f t="shared" si="3279"/>
        <v>282</v>
      </c>
      <c r="CE291" s="133">
        <f t="shared" si="3279"/>
        <v>282</v>
      </c>
      <c r="CF291" s="133">
        <f t="shared" si="3279"/>
        <v>282</v>
      </c>
      <c r="CG291" s="133">
        <f t="shared" si="3279"/>
        <v>282</v>
      </c>
      <c r="CH291" s="133">
        <f t="shared" si="3279"/>
        <v>282</v>
      </c>
      <c r="CI291" s="133">
        <f t="shared" si="3279"/>
        <v>282</v>
      </c>
      <c r="CJ291" s="133">
        <f t="shared" si="3279"/>
        <v>282</v>
      </c>
      <c r="CK291" s="133">
        <f t="shared" si="3279"/>
        <v>282</v>
      </c>
      <c r="CL291" s="133">
        <f t="shared" si="3279"/>
        <v>282</v>
      </c>
      <c r="CM291" s="133">
        <f t="shared" si="3279"/>
        <v>282</v>
      </c>
      <c r="CN291" s="133">
        <f t="shared" si="3279"/>
        <v>282</v>
      </c>
      <c r="CO291" s="133">
        <f t="shared" si="3279"/>
        <v>282</v>
      </c>
      <c r="CP291" s="100">
        <v>273</v>
      </c>
      <c r="CQ291" s="100">
        <v>0</v>
      </c>
      <c r="CR291" s="100">
        <v>173</v>
      </c>
      <c r="CS291" s="100">
        <v>0</v>
      </c>
      <c r="CT291" s="100">
        <v>175</v>
      </c>
      <c r="CU291" s="100">
        <v>0</v>
      </c>
      <c r="CV291" s="121">
        <f t="shared" si="3247"/>
        <v>207</v>
      </c>
      <c r="DE291" s="31">
        <v>0</v>
      </c>
      <c r="DG291" s="31">
        <v>0</v>
      </c>
      <c r="DH291" s="48">
        <f t="shared" si="3248"/>
        <v>0</v>
      </c>
      <c r="DI291" s="62">
        <v>30.253</v>
      </c>
      <c r="DJ291" s="62">
        <v>4678.5360000000001</v>
      </c>
      <c r="DK291" s="48">
        <f t="shared" si="3249"/>
        <v>0</v>
      </c>
      <c r="DL291" s="62">
        <v>0</v>
      </c>
      <c r="DM291" s="62">
        <v>0</v>
      </c>
      <c r="DN291" s="62">
        <v>61.720999999999997</v>
      </c>
      <c r="DO291" s="62">
        <v>9545.0650000000005</v>
      </c>
      <c r="DP291" s="48">
        <f t="shared" si="3250"/>
        <v>0</v>
      </c>
      <c r="DQ291" s="62">
        <v>172.82</v>
      </c>
      <c r="DR291" s="62">
        <v>26726.18</v>
      </c>
      <c r="DS291" s="62">
        <v>5.3220000000000001</v>
      </c>
      <c r="DT291" s="62">
        <v>822.99900000000002</v>
      </c>
      <c r="DU291" s="48">
        <f t="shared" si="3251"/>
        <v>0</v>
      </c>
      <c r="DV291" s="62">
        <v>0</v>
      </c>
      <c r="DW291" s="62">
        <v>0</v>
      </c>
      <c r="DX291" s="62">
        <f t="shared" si="3252"/>
        <v>0</v>
      </c>
      <c r="DY291" s="62">
        <f t="shared" si="3253"/>
        <v>0</v>
      </c>
      <c r="DZ291" s="48">
        <f t="shared" si="3254"/>
        <v>0</v>
      </c>
      <c r="EA291" s="62">
        <f t="shared" si="3255"/>
        <v>0</v>
      </c>
      <c r="EB291" s="62">
        <f t="shared" si="3256"/>
        <v>0</v>
      </c>
      <c r="EC291" s="48">
        <f t="shared" si="3257"/>
        <v>0</v>
      </c>
      <c r="ED291" s="62">
        <f t="shared" si="3258"/>
        <v>0</v>
      </c>
      <c r="EE291" s="62">
        <f t="shared" si="3259"/>
        <v>0</v>
      </c>
      <c r="EF291" s="48">
        <f t="shared" si="3260"/>
        <v>0</v>
      </c>
      <c r="EG291" s="62">
        <f t="shared" si="3261"/>
        <v>0</v>
      </c>
      <c r="EH291" s="62">
        <f t="shared" si="3262"/>
        <v>0</v>
      </c>
      <c r="EI291" s="48">
        <f t="shared" si="3263"/>
        <v>0</v>
      </c>
      <c r="EJ291" s="62">
        <f t="shared" si="3264"/>
        <v>0</v>
      </c>
      <c r="EK291" s="62">
        <f t="shared" si="3265"/>
        <v>0</v>
      </c>
      <c r="EL291" s="48">
        <f t="shared" si="3266"/>
        <v>0</v>
      </c>
      <c r="EM291" s="62">
        <f t="shared" si="3267"/>
        <v>0</v>
      </c>
      <c r="EN291" s="62">
        <f t="shared" si="3268"/>
        <v>0</v>
      </c>
      <c r="EO291" s="48">
        <f t="shared" si="3269"/>
        <v>0</v>
      </c>
      <c r="EP291" s="62">
        <f t="shared" ref="EP291:ER293" si="3280">BK291*$FH291</f>
        <v>0</v>
      </c>
      <c r="EQ291" s="62">
        <f t="shared" si="3280"/>
        <v>0</v>
      </c>
      <c r="ER291" s="62">
        <f t="shared" si="3280"/>
        <v>0</v>
      </c>
      <c r="ES291" s="62">
        <f t="shared" ref="ES291:EU293" si="3281">BN291*$FH291</f>
        <v>0</v>
      </c>
      <c r="ET291" s="62">
        <f t="shared" si="3281"/>
        <v>0</v>
      </c>
      <c r="EU291" s="62">
        <f t="shared" si="3281"/>
        <v>0</v>
      </c>
      <c r="EV291" t="s">
        <v>192</v>
      </c>
      <c r="EW291" s="103">
        <v>0</v>
      </c>
      <c r="EX291" s="31" t="s">
        <v>187</v>
      </c>
      <c r="EY291" s="31" t="e">
        <v>#REF!</v>
      </c>
      <c r="FA291" s="31"/>
      <c r="FB291" s="119"/>
      <c r="FC291" s="119"/>
      <c r="FE291" s="137">
        <v>154.65</v>
      </c>
      <c r="FF291" s="137">
        <v>150.65</v>
      </c>
      <c r="FG291" s="137">
        <v>152.56</v>
      </c>
      <c r="FH291" s="106">
        <v>151.86000000000001</v>
      </c>
      <c r="FI291" s="107" t="b">
        <f t="shared" si="3271"/>
        <v>0</v>
      </c>
      <c r="FJ291" s="34"/>
      <c r="FK291" s="104" t="s">
        <v>196</v>
      </c>
      <c r="FL291" s="104" t="s">
        <v>606</v>
      </c>
      <c r="FM291" s="104" t="s">
        <v>187</v>
      </c>
      <c r="FN291" s="104" t="s">
        <v>187</v>
      </c>
      <c r="FO291" s="104">
        <v>0</v>
      </c>
      <c r="FP291" s="104"/>
      <c r="FQ291" s="104">
        <v>0</v>
      </c>
      <c r="FR291" s="120" t="b">
        <f t="shared" si="3022"/>
        <v>1</v>
      </c>
      <c r="FS291" s="120" t="b">
        <f t="shared" si="3023"/>
        <v>1</v>
      </c>
      <c r="FT291" s="120" t="b">
        <f t="shared" si="3024"/>
        <v>1</v>
      </c>
      <c r="FU291" s="120" t="b">
        <f t="shared" si="3025"/>
        <v>1</v>
      </c>
      <c r="FV291" s="120" t="b">
        <f t="shared" si="3026"/>
        <v>1</v>
      </c>
      <c r="FW291" s="120"/>
      <c r="FX291" s="120" t="b">
        <f t="shared" si="3272"/>
        <v>1</v>
      </c>
      <c r="FY291" s="104" t="s">
        <v>368</v>
      </c>
      <c r="FZ291" s="104" t="b">
        <f t="shared" si="3273"/>
        <v>1</v>
      </c>
      <c r="GA291" s="120">
        <v>0</v>
      </c>
      <c r="GB291" s="120">
        <v>0</v>
      </c>
      <c r="GC291" s="8"/>
      <c r="GD291" s="104" t="s">
        <v>368</v>
      </c>
      <c r="GE291" s="104">
        <v>0</v>
      </c>
      <c r="GF291" s="104" t="e">
        <v>#N/A</v>
      </c>
      <c r="GG291" s="104">
        <v>0</v>
      </c>
      <c r="GH291" s="120" t="b">
        <f t="shared" si="3274"/>
        <v>1</v>
      </c>
      <c r="GI291" s="8" t="b">
        <f t="shared" si="3275"/>
        <v>0</v>
      </c>
      <c r="GJ291" s="31" t="s">
        <v>203</v>
      </c>
    </row>
    <row r="292" spans="1:192" ht="30" hidden="1" x14ac:dyDescent="0.25">
      <c r="A292" s="138">
        <v>147470</v>
      </c>
      <c r="B292" s="138">
        <v>147470</v>
      </c>
      <c r="C292" s="128" t="s">
        <v>368</v>
      </c>
      <c r="D292" s="130"/>
      <c r="E292" s="138" t="s">
        <v>719</v>
      </c>
      <c r="F292" s="124">
        <v>0</v>
      </c>
      <c r="G292" s="128"/>
      <c r="H292" s="138" t="s">
        <v>227</v>
      </c>
      <c r="I292" s="130">
        <v>0</v>
      </c>
      <c r="J292" s="138" t="s">
        <v>511</v>
      </c>
      <c r="K292" s="138"/>
      <c r="L292" s="130">
        <v>0</v>
      </c>
      <c r="M292" s="138"/>
      <c r="N292" s="125">
        <v>0</v>
      </c>
      <c r="O292" s="125">
        <v>0</v>
      </c>
      <c r="P292" s="125" t="str">
        <f t="shared" ref="P292:P302" si="3282">IF(AND(N292=0,O292=0),"нет минмакс",IF((S292-N292)&lt;0,"меньше мин",IF((S292-O292)&gt;0,"больше макс","в диапазоне")))</f>
        <v>нет минмакс</v>
      </c>
      <c r="Q292" s="95">
        <v>88</v>
      </c>
      <c r="R292" s="95">
        <f t="shared" si="3224"/>
        <v>12985.28</v>
      </c>
      <c r="S292" s="114">
        <v>171.80999755859375</v>
      </c>
      <c r="T292" s="114">
        <v>25768.063433837888</v>
      </c>
      <c r="U292" s="131">
        <f t="shared" ref="U292:U293" si="3283">IFERROR(ROUNDUP(S292/$EX292,0)*$EY292,0)</f>
        <v>0</v>
      </c>
      <c r="V292" s="115">
        <f t="shared" ref="V292:V302" si="3284">SUM(Z292:AD292)</f>
        <v>0</v>
      </c>
      <c r="W292" s="115">
        <f t="shared" ref="W292:W302" si="3285">V292*FH292</f>
        <v>0</v>
      </c>
      <c r="X292" s="115">
        <f t="shared" ref="X292:X302" si="3286">IFERROR(ROUNDUP(V292/$EX292,0)*$EY292,0)</f>
        <v>0</v>
      </c>
      <c r="Y292" s="132"/>
      <c r="Z292" s="95">
        <v>0</v>
      </c>
      <c r="AA292" s="115">
        <v>0</v>
      </c>
      <c r="AB292" s="115">
        <v>0</v>
      </c>
      <c r="AC292" s="95">
        <v>0</v>
      </c>
      <c r="AD292" s="95">
        <v>0</v>
      </c>
      <c r="AE292" s="95">
        <f t="shared" ref="AE292:AE302" si="3287">AA292*FH292</f>
        <v>0</v>
      </c>
      <c r="AF292" s="95">
        <f t="shared" ref="AF292:AF302" si="3288">AB292*FH292</f>
        <v>0</v>
      </c>
      <c r="AG292" s="114">
        <v>0</v>
      </c>
      <c r="AH292" s="95">
        <f t="shared" ref="AH292:AH302" si="3289">V292-AG292</f>
        <v>0</v>
      </c>
      <c r="AI292" s="114">
        <f t="shared" ref="AI292:AI302" si="3290">IF(AH292&gt;0,AH292*FH292,0)</f>
        <v>0</v>
      </c>
      <c r="AJ292" s="114">
        <f t="shared" ref="AJ292:AJ302" si="3291">CU292</f>
        <v>22</v>
      </c>
      <c r="AK292" s="114">
        <f t="shared" si="3234"/>
        <v>219</v>
      </c>
      <c r="AL292" s="114">
        <f t="shared" ref="AL292:AL302" si="3292">SUM(CP292:CU292)</f>
        <v>1354</v>
      </c>
      <c r="AM292" s="114">
        <f t="shared" ref="AM292:AM302" si="3293">SUM(BK292:BP292)</f>
        <v>0</v>
      </c>
      <c r="AN292" s="133" t="str">
        <f t="shared" ref="AN292:AN302" si="3294">IFERROR(S292/BQ292*30,"нет оборота")</f>
        <v>нет оборота</v>
      </c>
      <c r="AO292" s="133" t="str">
        <f t="shared" ref="AO292:AO302" si="3295">IF(S292=0,"нет остатка",IF(AN292="нет оборота","нет плана",IF(AN292&lt;30,"&lt; 30 дней",IF(AND(AN292&gt;=30,AN292&lt;60),"&gt; 30 дней (до 60)",IF(AND(AN292&gt;=60,AN292&lt;70),"&gt; 60 дней (до 70)",IF(AND(AN292&gt;=70,AN292&lt;80),"&gt; 70 дней (до 80)",IF(AND(AN292&gt;=80,AN292&lt;90),"&gt; 80 дней (до 90)",IF(AND(AN292&gt;=90,AN292&lt;120),"&gt; 90 дней (до 120)",IF(AN292&gt;=120,"&gt; 120 дней")))))))))</f>
        <v>нет плана</v>
      </c>
      <c r="AP292" s="139" t="s">
        <v>195</v>
      </c>
      <c r="AQ292" s="134" t="s">
        <v>200</v>
      </c>
      <c r="AR292" s="138" t="s">
        <v>185</v>
      </c>
      <c r="AS292" s="134" t="s">
        <v>200</v>
      </c>
      <c r="AT292" s="115" t="s">
        <v>195</v>
      </c>
      <c r="AU292" s="138"/>
      <c r="AV292" s="97" t="str">
        <f t="shared" ref="AV292:AV302" si="3296">IF(V292=0,"нет остатка",IF(SUM(BK292:BP292)=0,"Нет планов",IF(BR292&lt;=0,"0-01",IF(BS292&lt;=0,"0-02",IF(BT292&lt;=0,"0-03",IF(BU292&lt;=0,"0-04",IF(BV292&lt;=0,"0-05",IF(BW292&lt;=0,"0-06",IF(BX292&lt;=0,"0-07",IF(BY292&lt;=0,"0-08",IF(BZ292&lt;=0,"0-09",IF(CA292&lt;=0,"0-10",IF(CB292&lt;=0,"0-11",IF(CC292&lt;=0,"0-12",IF(CD292&lt;=0,"0-13",IF(CE292&lt;=0,"0-14",IF(CF292&lt;=0,"0-15",IF(CG292&lt;=0,"0-16",IF(CH292&lt;=0,"0-17",IF(CI292&lt;=0,"0-18",IF(CJ292&lt;=0,"0-19",IF(CK292&lt;=0,"0-20",IF(CL292&lt;=0,"0-21",IF(CM292&lt;=0,"0-22",IF(CN292&lt;=0,"0-23",IF(CO292&lt;=0,"0-24","0-25 более 24"))))))))))))))))))))))))))</f>
        <v>нет остатка</v>
      </c>
      <c r="AW292" s="126">
        <f t="shared" ref="AW292:AW302" si="3297">IF(AT292="Да",W292,0)</f>
        <v>0</v>
      </c>
      <c r="AX292" s="138"/>
      <c r="AY292" s="115">
        <f t="shared" ref="AY292:AY302" si="3298">IF(AX292&gt;6,W292,0)</f>
        <v>0</v>
      </c>
      <c r="AZ292" s="130" t="s">
        <v>439</v>
      </c>
      <c r="BA292" s="26" t="s">
        <v>196</v>
      </c>
      <c r="BB292" s="26" t="s">
        <v>606</v>
      </c>
      <c r="BC292" s="27" t="s">
        <v>187</v>
      </c>
      <c r="BD292" s="139" t="s">
        <v>187</v>
      </c>
      <c r="BE292" s="29">
        <v>0</v>
      </c>
      <c r="BF292" s="32">
        <f t="shared" ref="BF292:BF302" si="3299">BE292*FH292</f>
        <v>0</v>
      </c>
      <c r="BG292" s="32">
        <v>0</v>
      </c>
      <c r="BH292" s="32">
        <f t="shared" ref="BH292:BH302" si="3300">BG292*FH292</f>
        <v>0</v>
      </c>
      <c r="BI292" s="99">
        <v>0</v>
      </c>
      <c r="BJ292" s="130" t="s">
        <v>187</v>
      </c>
      <c r="BK292" s="95">
        <v>0</v>
      </c>
      <c r="BL292" s="95">
        <v>0</v>
      </c>
      <c r="BM292" s="95">
        <v>0</v>
      </c>
      <c r="BN292" s="95">
        <v>0</v>
      </c>
      <c r="BO292" s="95">
        <v>0</v>
      </c>
      <c r="BP292" s="95">
        <v>0</v>
      </c>
      <c r="BQ292" s="133">
        <f t="shared" ref="BQ292:BQ302" si="3301">IF(COUNTIF(BK292:BP292,"&gt;0")=0,0,SUM(BK292:BP292)/COUNTIF(BK292:BP292,"&gt;0"))</f>
        <v>0</v>
      </c>
      <c r="BR292" s="95">
        <f t="shared" ref="BR292:BR302" si="3302">IF(OR(Q292=0,SUM(BK292:BP292)=0,V292&gt;Q292),V292-BK292,Q292-BK292)</f>
        <v>0</v>
      </c>
      <c r="BS292" s="133">
        <f t="shared" si="3276"/>
        <v>0</v>
      </c>
      <c r="BT292" s="133">
        <f t="shared" si="3276"/>
        <v>0</v>
      </c>
      <c r="BU292" s="133">
        <f t="shared" si="3276"/>
        <v>0</v>
      </c>
      <c r="BV292" s="133">
        <f t="shared" si="3276"/>
        <v>0</v>
      </c>
      <c r="BW292" s="133">
        <f t="shared" si="3276"/>
        <v>0</v>
      </c>
      <c r="BX292" s="133">
        <f t="shared" ref="BX292:CO293" si="3303">BW292-$BQ292</f>
        <v>0</v>
      </c>
      <c r="BY292" s="133">
        <f t="shared" si="3303"/>
        <v>0</v>
      </c>
      <c r="BZ292" s="133">
        <f t="shared" si="3303"/>
        <v>0</v>
      </c>
      <c r="CA292" s="133">
        <f t="shared" si="3303"/>
        <v>0</v>
      </c>
      <c r="CB292" s="133">
        <f t="shared" si="3303"/>
        <v>0</v>
      </c>
      <c r="CC292" s="133">
        <f t="shared" si="3303"/>
        <v>0</v>
      </c>
      <c r="CD292" s="133">
        <f t="shared" si="3303"/>
        <v>0</v>
      </c>
      <c r="CE292" s="133">
        <f t="shared" si="3303"/>
        <v>0</v>
      </c>
      <c r="CF292" s="133">
        <f t="shared" si="3303"/>
        <v>0</v>
      </c>
      <c r="CG292" s="133">
        <f t="shared" si="3303"/>
        <v>0</v>
      </c>
      <c r="CH292" s="133">
        <f t="shared" si="3303"/>
        <v>0</v>
      </c>
      <c r="CI292" s="133">
        <f t="shared" si="3303"/>
        <v>0</v>
      </c>
      <c r="CJ292" s="133">
        <f t="shared" si="3303"/>
        <v>0</v>
      </c>
      <c r="CK292" s="133">
        <f t="shared" si="3303"/>
        <v>0</v>
      </c>
      <c r="CL292" s="133">
        <f t="shared" si="3303"/>
        <v>0</v>
      </c>
      <c r="CM292" s="133">
        <f t="shared" si="3303"/>
        <v>0</v>
      </c>
      <c r="CN292" s="133">
        <f t="shared" si="3303"/>
        <v>0</v>
      </c>
      <c r="CO292" s="133">
        <f t="shared" si="3303"/>
        <v>0</v>
      </c>
      <c r="CP292" s="100">
        <v>162</v>
      </c>
      <c r="CQ292" s="100">
        <v>235</v>
      </c>
      <c r="CR292" s="100">
        <v>738</v>
      </c>
      <c r="CS292" s="100">
        <v>25</v>
      </c>
      <c r="CT292" s="100">
        <v>172</v>
      </c>
      <c r="CU292" s="100">
        <v>22</v>
      </c>
      <c r="CV292" s="121">
        <f t="shared" ref="CV292:CV302" si="3304">IF(COUNTIF(CP292:CU292,"&gt;0")=0,0,SUM(CP292:CU292)/COUNTIF(CP292:CU292,"&gt;0"))</f>
        <v>225.66666666666666</v>
      </c>
      <c r="CW292" t="s">
        <v>187</v>
      </c>
      <c r="CX292" t="s">
        <v>187</v>
      </c>
      <c r="CY292" s="4">
        <v>0</v>
      </c>
      <c r="CZ292" s="4">
        <v>0</v>
      </c>
      <c r="DA292" s="136">
        <f t="shared" ref="DA292:DA293" si="3305">IFERROR(CZ292/CY292,0)</f>
        <v>0</v>
      </c>
      <c r="DB292" s="4">
        <f t="shared" ref="DB292:DB293" si="3306">CY292*FH292</f>
        <v>0</v>
      </c>
      <c r="DC292" s="4">
        <f t="shared" ref="DC292:DC293" si="3307">CZ292*FH292</f>
        <v>0</v>
      </c>
      <c r="DD292" s="136">
        <f t="shared" ref="DD292:DD293" si="3308">IFERROR(DC292/DB292,0)</f>
        <v>0</v>
      </c>
      <c r="DE292" s="31">
        <v>0</v>
      </c>
      <c r="DG292" s="31">
        <v>0</v>
      </c>
      <c r="DH292" s="48">
        <f t="shared" ref="DH292:DH293" si="3309">IFERROR(ROUNDUP(DG292/$EX292,0)*$EY292,0)</f>
        <v>0</v>
      </c>
      <c r="DI292" s="62">
        <v>692.45600000000002</v>
      </c>
      <c r="DJ292" s="62">
        <v>99203.849000000002</v>
      </c>
      <c r="DK292" s="48">
        <f t="shared" ref="DK292:DK293" si="3310">IFERROR(ROUNDUP(DI292/$EX292,0)*$EY292,0)</f>
        <v>0</v>
      </c>
      <c r="DL292" s="62">
        <v>235.06</v>
      </c>
      <c r="DM292" s="62">
        <v>33675.541564061685</v>
      </c>
      <c r="DN292" s="62">
        <v>107.411</v>
      </c>
      <c r="DO292" s="62">
        <v>15388.149000000001</v>
      </c>
      <c r="DP292" s="48">
        <f t="shared" ref="DP292:DP293" si="3311">IFERROR(ROUNDUP(DN292/$EX292,0)*$EY292,0)</f>
        <v>0</v>
      </c>
      <c r="DQ292" s="62">
        <v>738.25199999999995</v>
      </c>
      <c r="DR292" s="62">
        <v>105764.64</v>
      </c>
      <c r="DS292" s="62">
        <v>101.871</v>
      </c>
      <c r="DT292" s="62">
        <v>14594.471</v>
      </c>
      <c r="DU292" s="48">
        <f t="shared" ref="DU292:DU293" si="3312">IFERROR(ROUNDUP(DS292/$EX292,0)*$EY292,0)</f>
        <v>0</v>
      </c>
      <c r="DV292" s="62">
        <v>24.518000000000001</v>
      </c>
      <c r="DW292" s="62">
        <v>3512.5371121039807</v>
      </c>
      <c r="DX292" s="62">
        <f t="shared" ref="DX292:DX293" si="3313">$DF292*BK292/30</f>
        <v>0</v>
      </c>
      <c r="DY292" s="62">
        <f t="shared" ref="DY292:DY293" si="3314">DX292*$FH292</f>
        <v>0</v>
      </c>
      <c r="DZ292" s="48">
        <f t="shared" ref="DZ292:DZ293" si="3315">IFERROR(ROUNDUP(DX292/$EX292,0)*$EY292,0)</f>
        <v>0</v>
      </c>
      <c r="EA292" s="62">
        <f t="shared" ref="EA292:EA293" si="3316">$DF292*BL292/30</f>
        <v>0</v>
      </c>
      <c r="EB292" s="62">
        <f t="shared" ref="EB292:EB293" si="3317">EA292*$FH292</f>
        <v>0</v>
      </c>
      <c r="EC292" s="48">
        <f t="shared" ref="EC292:EC293" si="3318">IFERROR(ROUNDUP(EA292/$EX292,0)*$EY292,0)</f>
        <v>0</v>
      </c>
      <c r="ED292" s="62">
        <f t="shared" ref="ED292:ED293" si="3319">$DF292*BM292/30</f>
        <v>0</v>
      </c>
      <c r="EE292" s="62">
        <f t="shared" ref="EE292:EE293" si="3320">ED292*$FH292</f>
        <v>0</v>
      </c>
      <c r="EF292" s="48">
        <f t="shared" ref="EF292:EF293" si="3321">IFERROR(ROUNDUP(ED292/$EX292,0)*$EY292,0)</f>
        <v>0</v>
      </c>
      <c r="EG292" s="62">
        <f t="shared" ref="EG292:EG293" si="3322">$DF292*BN292/30</f>
        <v>0</v>
      </c>
      <c r="EH292" s="62">
        <f t="shared" ref="EH292:EH293" si="3323">EG292*$FH292</f>
        <v>0</v>
      </c>
      <c r="EI292" s="48">
        <f t="shared" ref="EI292:EI293" si="3324">IFERROR(ROUNDUP(EG292/$EX292,0)*$EY292,0)</f>
        <v>0</v>
      </c>
      <c r="EJ292" s="62">
        <f t="shared" ref="EJ292:EJ293" si="3325">$DF292*BO292/30</f>
        <v>0</v>
      </c>
      <c r="EK292" s="62">
        <f t="shared" ref="EK292:EK293" si="3326">EJ292*$FH292</f>
        <v>0</v>
      </c>
      <c r="EL292" s="48">
        <f t="shared" ref="EL292:EL293" si="3327">IFERROR(ROUNDUP(EJ292/$EX292,0)*$EY292,0)</f>
        <v>0</v>
      </c>
      <c r="EM292" s="62">
        <f t="shared" ref="EM292:EM293" si="3328">$DF292*BP292/30</f>
        <v>0</v>
      </c>
      <c r="EN292" s="62">
        <f t="shared" ref="EN292:EN293" si="3329">EM292*$FH292</f>
        <v>0</v>
      </c>
      <c r="EO292" s="48">
        <f t="shared" ref="EO292:EO293" si="3330">IFERROR(ROUNDUP(EM292/$EX292,0)*$EY292,0)</f>
        <v>0</v>
      </c>
      <c r="EP292" s="62">
        <f t="shared" si="3280"/>
        <v>0</v>
      </c>
      <c r="EQ292" s="62">
        <f t="shared" si="3280"/>
        <v>0</v>
      </c>
      <c r="ER292" s="62">
        <f t="shared" si="3280"/>
        <v>0</v>
      </c>
      <c r="ES292" s="62">
        <f t="shared" si="3281"/>
        <v>0</v>
      </c>
      <c r="ET292" s="62">
        <f t="shared" si="3281"/>
        <v>0</v>
      </c>
      <c r="EU292" s="62">
        <f t="shared" si="3281"/>
        <v>0</v>
      </c>
      <c r="EV292" t="s">
        <v>192</v>
      </c>
      <c r="EW292" s="103">
        <v>0</v>
      </c>
      <c r="EX292" s="31" t="s">
        <v>187</v>
      </c>
      <c r="EY292" s="31" t="e">
        <v>#REF!</v>
      </c>
      <c r="FA292" s="31"/>
      <c r="FB292" s="119"/>
      <c r="FC292" s="119"/>
      <c r="FE292" s="137">
        <v>143.26</v>
      </c>
      <c r="FF292" s="137">
        <v>149.97999999999999</v>
      </c>
      <c r="FG292" s="137">
        <v>149.38999999999999</v>
      </c>
      <c r="FH292" s="106">
        <v>147.56</v>
      </c>
      <c r="FI292" s="107" t="b">
        <f t="shared" ref="FI292:FI293" si="3331">EXACT(AT292,AP292)</f>
        <v>1</v>
      </c>
      <c r="FJ292" s="34"/>
      <c r="FK292" s="104" t="s">
        <v>196</v>
      </c>
      <c r="FL292" s="104" t="s">
        <v>606</v>
      </c>
      <c r="FM292" s="104" t="s">
        <v>187</v>
      </c>
      <c r="FN292" s="104" t="s">
        <v>187</v>
      </c>
      <c r="FO292" s="104">
        <v>0</v>
      </c>
      <c r="FP292" s="104"/>
      <c r="FQ292" s="104">
        <v>0</v>
      </c>
      <c r="FR292" s="120" t="b">
        <f t="shared" si="3022"/>
        <v>1</v>
      </c>
      <c r="FS292" s="120" t="b">
        <f t="shared" si="3023"/>
        <v>1</v>
      </c>
      <c r="FT292" s="120" t="b">
        <f t="shared" si="3024"/>
        <v>1</v>
      </c>
      <c r="FU292" s="120" t="b">
        <f t="shared" si="3025"/>
        <v>1</v>
      </c>
      <c r="FV292" s="120" t="b">
        <f t="shared" si="3026"/>
        <v>1</v>
      </c>
      <c r="FW292" s="120"/>
      <c r="FX292" s="120" t="b">
        <f t="shared" ref="FX292:FX302" si="3332">EXACT(FQ292,BI292)</f>
        <v>1</v>
      </c>
      <c r="FY292" s="104" t="s">
        <v>368</v>
      </c>
      <c r="FZ292" s="104" t="b">
        <f t="shared" ref="FZ292:FZ302" si="3333">EXACT(FY292,C292)</f>
        <v>1</v>
      </c>
      <c r="GA292" s="120">
        <v>0</v>
      </c>
      <c r="GB292" s="120">
        <v>0</v>
      </c>
      <c r="GC292" s="8"/>
      <c r="GD292" s="104" t="s">
        <v>368</v>
      </c>
      <c r="GE292" s="104">
        <v>0</v>
      </c>
      <c r="GF292" s="104" t="e">
        <v>#N/A</v>
      </c>
      <c r="GG292" s="104">
        <v>0</v>
      </c>
      <c r="GH292" s="120" t="b">
        <f t="shared" ref="GH292:GH302" si="3334">EXACT(GD292,C292)</f>
        <v>1</v>
      </c>
      <c r="GI292" s="8" t="b">
        <f t="shared" ref="GI292:GI302" si="3335">EXACT(GG292,G292)</f>
        <v>0</v>
      </c>
      <c r="GJ292" s="31" t="s">
        <v>203</v>
      </c>
    </row>
    <row r="293" spans="1:192" ht="30" hidden="1" x14ac:dyDescent="0.25">
      <c r="A293" s="138">
        <v>128318</v>
      </c>
      <c r="B293" s="138">
        <v>128318</v>
      </c>
      <c r="C293" s="128" t="s">
        <v>368</v>
      </c>
      <c r="D293" s="130"/>
      <c r="E293" s="138" t="s">
        <v>720</v>
      </c>
      <c r="F293" s="124">
        <v>0</v>
      </c>
      <c r="G293" s="128"/>
      <c r="H293" s="138" t="s">
        <v>227</v>
      </c>
      <c r="I293" s="130" t="s">
        <v>538</v>
      </c>
      <c r="J293" s="138" t="s">
        <v>511</v>
      </c>
      <c r="K293" s="138"/>
      <c r="L293" s="130">
        <v>0</v>
      </c>
      <c r="M293" s="138"/>
      <c r="N293" s="125">
        <v>0</v>
      </c>
      <c r="O293" s="125">
        <v>0</v>
      </c>
      <c r="P293" s="125" t="str">
        <f t="shared" si="3282"/>
        <v>нет минмакс</v>
      </c>
      <c r="Q293" s="95">
        <v>347.60501098632813</v>
      </c>
      <c r="R293" s="95">
        <f t="shared" ref="R293:R302" si="3336">Q293*FH293</f>
        <v>47677.503306884762</v>
      </c>
      <c r="S293" s="114">
        <v>163</v>
      </c>
      <c r="T293" s="114">
        <v>24352.2</v>
      </c>
      <c r="U293" s="131">
        <f t="shared" si="3283"/>
        <v>0</v>
      </c>
      <c r="V293" s="115">
        <f t="shared" si="3284"/>
        <v>100</v>
      </c>
      <c r="W293" s="115">
        <f t="shared" si="3285"/>
        <v>13716</v>
      </c>
      <c r="X293" s="115">
        <f t="shared" si="3286"/>
        <v>0</v>
      </c>
      <c r="Y293" s="132"/>
      <c r="Z293" s="95">
        <v>100</v>
      </c>
      <c r="AA293" s="115">
        <v>0</v>
      </c>
      <c r="AB293" s="115">
        <v>0</v>
      </c>
      <c r="AC293" s="95">
        <v>0</v>
      </c>
      <c r="AD293" s="95">
        <v>0</v>
      </c>
      <c r="AE293" s="95">
        <f t="shared" si="3287"/>
        <v>0</v>
      </c>
      <c r="AF293" s="95">
        <f t="shared" si="3288"/>
        <v>0</v>
      </c>
      <c r="AG293" s="114">
        <v>0</v>
      </c>
      <c r="AH293" s="95">
        <f t="shared" si="3289"/>
        <v>100</v>
      </c>
      <c r="AI293" s="114">
        <f t="shared" si="3290"/>
        <v>13716</v>
      </c>
      <c r="AJ293" s="114">
        <f t="shared" si="3291"/>
        <v>592</v>
      </c>
      <c r="AK293" s="114">
        <f t="shared" si="3234"/>
        <v>1832</v>
      </c>
      <c r="AL293" s="114">
        <f t="shared" si="3292"/>
        <v>2553</v>
      </c>
      <c r="AM293" s="114">
        <f t="shared" si="3293"/>
        <v>0</v>
      </c>
      <c r="AN293" s="133" t="str">
        <f t="shared" si="3294"/>
        <v>нет оборота</v>
      </c>
      <c r="AO293" s="133" t="str">
        <f t="shared" si="3295"/>
        <v>нет плана</v>
      </c>
      <c r="AP293" s="139" t="s">
        <v>195</v>
      </c>
      <c r="AQ293" s="134" t="s">
        <v>200</v>
      </c>
      <c r="AR293" s="138" t="s">
        <v>195</v>
      </c>
      <c r="AS293" s="134" t="s">
        <v>200</v>
      </c>
      <c r="AT293" s="115" t="s">
        <v>195</v>
      </c>
      <c r="AU293" s="138"/>
      <c r="AV293" s="97" t="str">
        <f t="shared" si="3296"/>
        <v>Нет планов</v>
      </c>
      <c r="AW293" s="126">
        <f t="shared" si="3297"/>
        <v>13716</v>
      </c>
      <c r="AX293" s="138"/>
      <c r="AY293" s="115">
        <f t="shared" si="3298"/>
        <v>0</v>
      </c>
      <c r="AZ293" s="130" t="s">
        <v>439</v>
      </c>
      <c r="BA293" s="26" t="s">
        <v>196</v>
      </c>
      <c r="BB293" s="26" t="s">
        <v>606</v>
      </c>
      <c r="BC293" s="27" t="s">
        <v>187</v>
      </c>
      <c r="BD293" s="139" t="s">
        <v>187</v>
      </c>
      <c r="BE293" s="29">
        <v>0</v>
      </c>
      <c r="BF293" s="32">
        <f t="shared" si="3299"/>
        <v>0</v>
      </c>
      <c r="BG293" s="32">
        <v>0</v>
      </c>
      <c r="BH293" s="32">
        <f t="shared" si="3300"/>
        <v>0</v>
      </c>
      <c r="BI293" s="99">
        <v>0</v>
      </c>
      <c r="BJ293" s="130" t="s">
        <v>187</v>
      </c>
      <c r="BK293" s="95">
        <v>0</v>
      </c>
      <c r="BL293" s="95">
        <v>0</v>
      </c>
      <c r="BM293" s="95">
        <v>0</v>
      </c>
      <c r="BN293" s="95">
        <v>0</v>
      </c>
      <c r="BO293" s="95">
        <v>0</v>
      </c>
      <c r="BP293" s="95">
        <v>0</v>
      </c>
      <c r="BQ293" s="133">
        <f t="shared" si="3301"/>
        <v>0</v>
      </c>
      <c r="BR293" s="95">
        <f t="shared" si="3302"/>
        <v>100</v>
      </c>
      <c r="BS293" s="133">
        <f t="shared" ref="BS293:BW302" si="3337">BR293-BL293</f>
        <v>100</v>
      </c>
      <c r="BT293" s="133">
        <f t="shared" si="3337"/>
        <v>100</v>
      </c>
      <c r="BU293" s="133">
        <f t="shared" si="3337"/>
        <v>100</v>
      </c>
      <c r="BV293" s="133">
        <f t="shared" si="3337"/>
        <v>100</v>
      </c>
      <c r="BW293" s="133">
        <f t="shared" si="3337"/>
        <v>100</v>
      </c>
      <c r="BX293" s="133">
        <f t="shared" si="3303"/>
        <v>100</v>
      </c>
      <c r="BY293" s="133">
        <f t="shared" si="3303"/>
        <v>100</v>
      </c>
      <c r="BZ293" s="133">
        <f t="shared" si="3303"/>
        <v>100</v>
      </c>
      <c r="CA293" s="133">
        <f t="shared" si="3303"/>
        <v>100</v>
      </c>
      <c r="CB293" s="133">
        <f t="shared" si="3303"/>
        <v>100</v>
      </c>
      <c r="CC293" s="133">
        <f t="shared" si="3303"/>
        <v>100</v>
      </c>
      <c r="CD293" s="133">
        <f t="shared" si="3303"/>
        <v>100</v>
      </c>
      <c r="CE293" s="133">
        <f t="shared" si="3303"/>
        <v>100</v>
      </c>
      <c r="CF293" s="133">
        <f t="shared" si="3303"/>
        <v>100</v>
      </c>
      <c r="CG293" s="133">
        <f t="shared" si="3303"/>
        <v>100</v>
      </c>
      <c r="CH293" s="133">
        <f t="shared" si="3303"/>
        <v>100</v>
      </c>
      <c r="CI293" s="133">
        <f t="shared" si="3303"/>
        <v>100</v>
      </c>
      <c r="CJ293" s="133">
        <f t="shared" si="3303"/>
        <v>100</v>
      </c>
      <c r="CK293" s="133">
        <f t="shared" si="3303"/>
        <v>100</v>
      </c>
      <c r="CL293" s="133">
        <f t="shared" si="3303"/>
        <v>100</v>
      </c>
      <c r="CM293" s="133">
        <f t="shared" si="3303"/>
        <v>100</v>
      </c>
      <c r="CN293" s="133">
        <f t="shared" si="3303"/>
        <v>100</v>
      </c>
      <c r="CO293" s="133">
        <f t="shared" si="3303"/>
        <v>100</v>
      </c>
      <c r="CP293" s="100">
        <v>437</v>
      </c>
      <c r="CQ293" s="100">
        <v>0</v>
      </c>
      <c r="CR293" s="100">
        <v>284</v>
      </c>
      <c r="CS293" s="100">
        <v>0</v>
      </c>
      <c r="CT293" s="100">
        <v>1240</v>
      </c>
      <c r="CU293" s="100">
        <v>592</v>
      </c>
      <c r="CV293" s="121">
        <f t="shared" si="3304"/>
        <v>638.25</v>
      </c>
      <c r="CW293" t="s">
        <v>187</v>
      </c>
      <c r="CX293" t="s">
        <v>187</v>
      </c>
      <c r="CY293" s="4">
        <v>0</v>
      </c>
      <c r="CZ293" s="4">
        <v>0</v>
      </c>
      <c r="DA293" s="136">
        <f t="shared" si="3305"/>
        <v>0</v>
      </c>
      <c r="DB293" s="4">
        <f t="shared" si="3306"/>
        <v>0</v>
      </c>
      <c r="DC293" s="4">
        <f t="shared" si="3307"/>
        <v>0</v>
      </c>
      <c r="DD293" s="136">
        <f t="shared" si="3308"/>
        <v>0</v>
      </c>
      <c r="DE293" s="31">
        <v>0</v>
      </c>
      <c r="DG293" s="31">
        <v>0</v>
      </c>
      <c r="DH293" s="48">
        <f t="shared" si="3309"/>
        <v>0</v>
      </c>
      <c r="DI293" s="62">
        <v>193.09100000000001</v>
      </c>
      <c r="DJ293" s="62">
        <v>28595.163999999997</v>
      </c>
      <c r="DK293" s="48">
        <f t="shared" si="3310"/>
        <v>0</v>
      </c>
      <c r="DL293" s="62">
        <v>0</v>
      </c>
      <c r="DM293" s="62">
        <v>0</v>
      </c>
      <c r="DN293" s="62">
        <v>50.070999999999998</v>
      </c>
      <c r="DO293" s="62">
        <v>7415.1559999999999</v>
      </c>
      <c r="DP293" s="48">
        <f t="shared" si="3311"/>
        <v>0</v>
      </c>
      <c r="DQ293" s="62">
        <v>284.23</v>
      </c>
      <c r="DR293" s="62">
        <v>42092.08</v>
      </c>
      <c r="DS293" s="62">
        <v>198.023</v>
      </c>
      <c r="DT293" s="62">
        <v>29325.456999999999</v>
      </c>
      <c r="DU293" s="48">
        <f t="shared" si="3312"/>
        <v>0</v>
      </c>
      <c r="DV293" s="62">
        <v>0</v>
      </c>
      <c r="DW293" s="62">
        <v>0</v>
      </c>
      <c r="DX293" s="62">
        <f t="shared" si="3313"/>
        <v>0</v>
      </c>
      <c r="DY293" s="62">
        <f t="shared" si="3314"/>
        <v>0</v>
      </c>
      <c r="DZ293" s="48">
        <f t="shared" si="3315"/>
        <v>0</v>
      </c>
      <c r="EA293" s="62">
        <f t="shared" si="3316"/>
        <v>0</v>
      </c>
      <c r="EB293" s="62">
        <f t="shared" si="3317"/>
        <v>0</v>
      </c>
      <c r="EC293" s="48">
        <f t="shared" si="3318"/>
        <v>0</v>
      </c>
      <c r="ED293" s="62">
        <f t="shared" si="3319"/>
        <v>0</v>
      </c>
      <c r="EE293" s="62">
        <f t="shared" si="3320"/>
        <v>0</v>
      </c>
      <c r="EF293" s="48">
        <f t="shared" si="3321"/>
        <v>0</v>
      </c>
      <c r="EG293" s="62">
        <f t="shared" si="3322"/>
        <v>0</v>
      </c>
      <c r="EH293" s="62">
        <f t="shared" si="3323"/>
        <v>0</v>
      </c>
      <c r="EI293" s="48">
        <f t="shared" si="3324"/>
        <v>0</v>
      </c>
      <c r="EJ293" s="62">
        <f t="shared" si="3325"/>
        <v>0</v>
      </c>
      <c r="EK293" s="62">
        <f t="shared" si="3326"/>
        <v>0</v>
      </c>
      <c r="EL293" s="48">
        <f t="shared" si="3327"/>
        <v>0</v>
      </c>
      <c r="EM293" s="62">
        <f t="shared" si="3328"/>
        <v>0</v>
      </c>
      <c r="EN293" s="62">
        <f t="shared" si="3329"/>
        <v>0</v>
      </c>
      <c r="EO293" s="48">
        <f t="shared" si="3330"/>
        <v>0</v>
      </c>
      <c r="EP293" s="62">
        <f t="shared" si="3280"/>
        <v>0</v>
      </c>
      <c r="EQ293" s="62">
        <f t="shared" si="3280"/>
        <v>0</v>
      </c>
      <c r="ER293" s="62">
        <f t="shared" si="3280"/>
        <v>0</v>
      </c>
      <c r="ES293" s="62">
        <f t="shared" si="3281"/>
        <v>0</v>
      </c>
      <c r="ET293" s="62">
        <f t="shared" si="3281"/>
        <v>0</v>
      </c>
      <c r="EU293" s="62">
        <f t="shared" si="3281"/>
        <v>0</v>
      </c>
      <c r="EV293" t="s">
        <v>192</v>
      </c>
      <c r="EW293" s="103">
        <v>0</v>
      </c>
      <c r="EX293" s="31" t="s">
        <v>187</v>
      </c>
      <c r="EY293" s="31" t="e">
        <v>#REF!</v>
      </c>
      <c r="FA293" s="31"/>
      <c r="FB293" s="119"/>
      <c r="FC293" s="119"/>
      <c r="FE293" s="137">
        <v>148.09</v>
      </c>
      <c r="FF293" s="137">
        <v>149.4</v>
      </c>
      <c r="FG293" s="137">
        <v>144.13999999999999</v>
      </c>
      <c r="FH293" s="106">
        <v>137.16</v>
      </c>
      <c r="FI293" s="107" t="b">
        <f t="shared" si="3331"/>
        <v>1</v>
      </c>
      <c r="FJ293" s="34"/>
      <c r="FK293" s="104" t="s">
        <v>196</v>
      </c>
      <c r="FL293" s="104" t="s">
        <v>606</v>
      </c>
      <c r="FM293" s="104" t="s">
        <v>187</v>
      </c>
      <c r="FN293" s="104" t="s">
        <v>187</v>
      </c>
      <c r="FO293" s="104">
        <v>0</v>
      </c>
      <c r="FP293" s="104"/>
      <c r="FQ293" s="104">
        <v>0</v>
      </c>
      <c r="FR293" s="120" t="b">
        <f t="shared" si="3022"/>
        <v>1</v>
      </c>
      <c r="FS293" s="120" t="b">
        <f t="shared" si="3023"/>
        <v>1</v>
      </c>
      <c r="FT293" s="120" t="b">
        <f t="shared" si="3024"/>
        <v>1</v>
      </c>
      <c r="FU293" s="120" t="b">
        <f t="shared" si="3025"/>
        <v>1</v>
      </c>
      <c r="FV293" s="120" t="b">
        <f t="shared" si="3026"/>
        <v>1</v>
      </c>
      <c r="FW293" s="120"/>
      <c r="FX293" s="120" t="b">
        <f t="shared" si="3332"/>
        <v>1</v>
      </c>
      <c r="FY293" s="104" t="s">
        <v>368</v>
      </c>
      <c r="FZ293" s="104" t="b">
        <f t="shared" si="3333"/>
        <v>1</v>
      </c>
      <c r="GA293" s="120">
        <v>0</v>
      </c>
      <c r="GB293" s="120">
        <v>0</v>
      </c>
      <c r="GC293" s="8"/>
      <c r="GD293" s="104" t="s">
        <v>368</v>
      </c>
      <c r="GE293" s="104">
        <v>0</v>
      </c>
      <c r="GF293" s="104" t="e">
        <v>#N/A</v>
      </c>
      <c r="GG293" s="104">
        <v>0</v>
      </c>
      <c r="GH293" s="120" t="b">
        <f t="shared" si="3334"/>
        <v>1</v>
      </c>
      <c r="GI293" s="8" t="b">
        <f t="shared" si="3335"/>
        <v>0</v>
      </c>
      <c r="GJ293" s="31" t="s">
        <v>203</v>
      </c>
    </row>
    <row r="294" spans="1:192" hidden="1" x14ac:dyDescent="0.25">
      <c r="A294" s="127">
        <v>169700</v>
      </c>
      <c r="B294" s="127" t="s">
        <v>723</v>
      </c>
      <c r="C294" s="128" t="s">
        <v>214</v>
      </c>
      <c r="D294" s="130"/>
      <c r="E294" s="127" t="s">
        <v>724</v>
      </c>
      <c r="F294" s="93" t="s">
        <v>207</v>
      </c>
      <c r="G294" s="128"/>
      <c r="H294" s="127" t="s">
        <v>81</v>
      </c>
      <c r="I294" s="130" t="s">
        <v>725</v>
      </c>
      <c r="J294" s="127" t="s">
        <v>183</v>
      </c>
      <c r="K294" s="127" t="s">
        <v>184</v>
      </c>
      <c r="L294" s="130">
        <v>0</v>
      </c>
      <c r="M294" s="127"/>
      <c r="N294" s="122">
        <v>0</v>
      </c>
      <c r="O294" s="122">
        <v>0</v>
      </c>
      <c r="P294" s="122" t="str">
        <f t="shared" si="3282"/>
        <v>нет минмакс</v>
      </c>
      <c r="Q294" s="95">
        <v>3088</v>
      </c>
      <c r="R294" s="95">
        <f t="shared" si="3336"/>
        <v>237559.84000000003</v>
      </c>
      <c r="S294" s="96">
        <v>0</v>
      </c>
      <c r="T294" s="96">
        <v>0</v>
      </c>
      <c r="U294" s="131">
        <v>0</v>
      </c>
      <c r="V294" s="94">
        <f t="shared" si="3284"/>
        <v>3088</v>
      </c>
      <c r="W294" s="94">
        <f t="shared" si="3285"/>
        <v>237559.84000000003</v>
      </c>
      <c r="X294" s="115">
        <f t="shared" si="3286"/>
        <v>0</v>
      </c>
      <c r="Y294" s="132"/>
      <c r="Z294" s="95">
        <v>3088</v>
      </c>
      <c r="AA294" s="94">
        <v>0</v>
      </c>
      <c r="AB294" s="94">
        <v>0</v>
      </c>
      <c r="AC294" s="95">
        <v>0</v>
      </c>
      <c r="AD294" s="95">
        <v>0</v>
      </c>
      <c r="AE294" s="95">
        <f t="shared" si="3287"/>
        <v>0</v>
      </c>
      <c r="AF294" s="95">
        <f t="shared" si="3288"/>
        <v>0</v>
      </c>
      <c r="AG294" s="96">
        <v>0</v>
      </c>
      <c r="AH294" s="95">
        <f t="shared" si="3289"/>
        <v>3088</v>
      </c>
      <c r="AI294" s="114">
        <f t="shared" si="3290"/>
        <v>237559.84000000003</v>
      </c>
      <c r="AJ294" s="96">
        <f t="shared" si="3291"/>
        <v>1008</v>
      </c>
      <c r="AK294" s="96">
        <f t="shared" ref="AK294:AK302" si="3338">SUM(CS294:CU294)</f>
        <v>1008</v>
      </c>
      <c r="AL294" s="96">
        <f t="shared" si="3292"/>
        <v>1008</v>
      </c>
      <c r="AM294" s="96">
        <f t="shared" si="3293"/>
        <v>0</v>
      </c>
      <c r="AN294" s="133" t="str">
        <f t="shared" si="3294"/>
        <v>нет оборота</v>
      </c>
      <c r="AO294" s="133" t="str">
        <f t="shared" si="3295"/>
        <v>нет остатка</v>
      </c>
      <c r="AP294" s="29" t="s">
        <v>721</v>
      </c>
      <c r="AQ294" s="134"/>
      <c r="AR294" s="94" t="s">
        <v>721</v>
      </c>
      <c r="AS294" s="134"/>
      <c r="AT294" s="94" t="s">
        <v>195</v>
      </c>
      <c r="AU294" s="138"/>
      <c r="AV294" s="97" t="str">
        <f t="shared" si="3296"/>
        <v>Нет планов</v>
      </c>
      <c r="AW294" s="117">
        <f t="shared" si="3297"/>
        <v>237559.84000000003</v>
      </c>
      <c r="AX294" s="14">
        <f t="shared" ref="AX294:AX298" si="3339">MONTH(BC294)-6</f>
        <v>2</v>
      </c>
      <c r="AY294" s="94">
        <f t="shared" si="3298"/>
        <v>0</v>
      </c>
      <c r="AZ294" s="130" t="s">
        <v>722</v>
      </c>
      <c r="BA294" s="26" t="s">
        <v>201</v>
      </c>
      <c r="BB294" s="26" t="s">
        <v>726</v>
      </c>
      <c r="BC294" s="27">
        <v>45899</v>
      </c>
      <c r="BD294" s="139"/>
      <c r="BE294" s="29">
        <v>0</v>
      </c>
      <c r="BF294" s="32">
        <f t="shared" si="3299"/>
        <v>0</v>
      </c>
      <c r="BG294" s="32">
        <v>0</v>
      </c>
      <c r="BH294" s="32">
        <f t="shared" si="3300"/>
        <v>0</v>
      </c>
      <c r="BI294" s="99">
        <v>0</v>
      </c>
      <c r="BJ294" s="130"/>
      <c r="BK294" s="100">
        <v>0</v>
      </c>
      <c r="BL294" s="100">
        <v>0</v>
      </c>
      <c r="BM294" s="100">
        <v>0</v>
      </c>
      <c r="BN294" s="100">
        <v>0</v>
      </c>
      <c r="BO294" s="100">
        <v>0</v>
      </c>
      <c r="BP294" s="100">
        <v>0</v>
      </c>
      <c r="BQ294" s="133">
        <f t="shared" si="3301"/>
        <v>0</v>
      </c>
      <c r="BR294" s="95">
        <f t="shared" si="3302"/>
        <v>3088</v>
      </c>
      <c r="BS294" s="133">
        <f t="shared" si="3337"/>
        <v>3088</v>
      </c>
      <c r="BT294" s="133">
        <f t="shared" si="3337"/>
        <v>3088</v>
      </c>
      <c r="BU294" s="133">
        <f t="shared" si="3337"/>
        <v>3088</v>
      </c>
      <c r="BV294" s="133">
        <f t="shared" si="3337"/>
        <v>3088</v>
      </c>
      <c r="BW294" s="133">
        <f t="shared" si="3337"/>
        <v>3088</v>
      </c>
      <c r="BX294" s="133">
        <f t="shared" ref="BX294:CO299" si="3340">BW294-$BQ294</f>
        <v>3088</v>
      </c>
      <c r="BY294" s="133">
        <f t="shared" si="3340"/>
        <v>3088</v>
      </c>
      <c r="BZ294" s="133">
        <f t="shared" si="3340"/>
        <v>3088</v>
      </c>
      <c r="CA294" s="133">
        <f t="shared" si="3340"/>
        <v>3088</v>
      </c>
      <c r="CB294" s="133">
        <f t="shared" si="3340"/>
        <v>3088</v>
      </c>
      <c r="CC294" s="133">
        <f t="shared" si="3340"/>
        <v>3088</v>
      </c>
      <c r="CD294" s="133">
        <f t="shared" si="3340"/>
        <v>3088</v>
      </c>
      <c r="CE294" s="133">
        <f t="shared" si="3340"/>
        <v>3088</v>
      </c>
      <c r="CF294" s="133">
        <f t="shared" si="3340"/>
        <v>3088</v>
      </c>
      <c r="CG294" s="133">
        <f t="shared" si="3340"/>
        <v>3088</v>
      </c>
      <c r="CH294" s="133">
        <f t="shared" si="3340"/>
        <v>3088</v>
      </c>
      <c r="CI294" s="133">
        <f t="shared" si="3340"/>
        <v>3088</v>
      </c>
      <c r="CJ294" s="133">
        <f t="shared" si="3340"/>
        <v>3088</v>
      </c>
      <c r="CK294" s="133">
        <f t="shared" si="3340"/>
        <v>3088</v>
      </c>
      <c r="CL294" s="133">
        <f t="shared" si="3340"/>
        <v>3088</v>
      </c>
      <c r="CM294" s="133">
        <f t="shared" si="3340"/>
        <v>3088</v>
      </c>
      <c r="CN294" s="133">
        <f t="shared" si="3340"/>
        <v>3088</v>
      </c>
      <c r="CO294" s="133">
        <f t="shared" si="3340"/>
        <v>3088</v>
      </c>
      <c r="CP294" s="100">
        <v>0</v>
      </c>
      <c r="CQ294" s="100">
        <v>0</v>
      </c>
      <c r="CR294" s="100">
        <v>0</v>
      </c>
      <c r="CS294" s="100">
        <v>0</v>
      </c>
      <c r="CT294" s="100">
        <v>0</v>
      </c>
      <c r="CU294" s="100">
        <v>1008</v>
      </c>
      <c r="CV294" s="121">
        <f t="shared" si="3304"/>
        <v>1008</v>
      </c>
      <c r="DA294" s="136"/>
      <c r="DD294" s="136"/>
      <c r="DE294" s="31"/>
      <c r="DG294" s="31"/>
      <c r="DH294" s="48"/>
      <c r="DI294" s="62"/>
      <c r="DJ294" s="62"/>
      <c r="DK294" s="48"/>
      <c r="DL294" s="62"/>
      <c r="DM294" s="62"/>
      <c r="DN294" s="62"/>
      <c r="DO294" s="62"/>
      <c r="DP294" s="48"/>
      <c r="DQ294" s="62"/>
      <c r="DR294" s="62"/>
      <c r="DS294" s="62"/>
      <c r="DT294" s="62"/>
      <c r="DU294" s="48"/>
      <c r="DV294" s="62"/>
      <c r="DW294" s="62"/>
      <c r="DX294" s="62"/>
      <c r="DY294" s="62"/>
      <c r="DZ294" s="48"/>
      <c r="EA294" s="62"/>
      <c r="EB294" s="62"/>
      <c r="EC294" s="48"/>
      <c r="ED294" s="62"/>
      <c r="EE294" s="62"/>
      <c r="EF294" s="48"/>
      <c r="EG294" s="62"/>
      <c r="EH294" s="62"/>
      <c r="EI294" s="48"/>
      <c r="EJ294" s="62"/>
      <c r="EK294" s="62"/>
      <c r="EL294" s="48"/>
      <c r="EM294" s="62"/>
      <c r="EN294" s="62"/>
      <c r="EO294" s="48"/>
      <c r="EP294" s="62"/>
      <c r="EQ294" s="62"/>
      <c r="ER294" s="62"/>
      <c r="ES294" s="62"/>
      <c r="ET294" s="62"/>
      <c r="EU294" s="62"/>
      <c r="EV294" t="s">
        <v>487</v>
      </c>
      <c r="EW294" s="103">
        <v>0</v>
      </c>
      <c r="EX294" s="31"/>
      <c r="EY294" s="31"/>
      <c r="FA294" s="31"/>
      <c r="FB294" s="119"/>
      <c r="FC294" s="119"/>
      <c r="FE294" s="137"/>
      <c r="FF294" s="137"/>
      <c r="FG294" s="137">
        <v>76.48</v>
      </c>
      <c r="FH294" s="106">
        <v>76.930000000000007</v>
      </c>
      <c r="FI294" s="107"/>
      <c r="FJ294" s="34"/>
      <c r="FK294" s="104" t="s">
        <v>201</v>
      </c>
      <c r="FL294" s="104" t="s">
        <v>726</v>
      </c>
      <c r="FM294" s="104">
        <v>45899</v>
      </c>
      <c r="FN294" s="104">
        <v>0</v>
      </c>
      <c r="FO294" s="104">
        <v>0</v>
      </c>
      <c r="FP294" s="104"/>
      <c r="FQ294" s="104">
        <v>0</v>
      </c>
      <c r="FR294" s="104" t="b">
        <f t="shared" si="3022"/>
        <v>1</v>
      </c>
      <c r="FS294" s="104" t="b">
        <f t="shared" si="3023"/>
        <v>1</v>
      </c>
      <c r="FT294" s="104" t="b">
        <f t="shared" si="3024"/>
        <v>1</v>
      </c>
      <c r="FU294" s="104" t="b">
        <f t="shared" si="3025"/>
        <v>0</v>
      </c>
      <c r="FV294" s="104" t="b">
        <f t="shared" si="3026"/>
        <v>1</v>
      </c>
      <c r="FW294" s="104"/>
      <c r="FX294" s="104" t="b">
        <f t="shared" si="3332"/>
        <v>1</v>
      </c>
      <c r="FY294" s="104" t="s">
        <v>214</v>
      </c>
      <c r="FZ294" s="104" t="b">
        <f t="shared" si="3333"/>
        <v>1</v>
      </c>
      <c r="GA294" s="104"/>
      <c r="GB294" s="104"/>
      <c r="GC294" s="108"/>
      <c r="GD294" s="104" t="s">
        <v>214</v>
      </c>
      <c r="GE294" s="104">
        <v>0</v>
      </c>
      <c r="GF294" s="104" t="e">
        <v>#N/A</v>
      </c>
      <c r="GG294" s="104">
        <v>0</v>
      </c>
      <c r="GH294" s="104" t="b">
        <f t="shared" si="3334"/>
        <v>1</v>
      </c>
      <c r="GI294" s="108" t="b">
        <f t="shared" si="3335"/>
        <v>0</v>
      </c>
    </row>
    <row r="295" spans="1:192" hidden="1" x14ac:dyDescent="0.25">
      <c r="A295" s="130">
        <v>169798</v>
      </c>
      <c r="B295" s="130">
        <v>104095</v>
      </c>
      <c r="C295" s="128" t="s">
        <v>214</v>
      </c>
      <c r="D295" s="130"/>
      <c r="E295" s="130" t="s">
        <v>727</v>
      </c>
      <c r="F295" s="109" t="s">
        <v>207</v>
      </c>
      <c r="G295" s="128"/>
      <c r="H295" s="130" t="s">
        <v>188</v>
      </c>
      <c r="I295" s="130" t="s">
        <v>189</v>
      </c>
      <c r="J295" s="130" t="s">
        <v>728</v>
      </c>
      <c r="K295" s="130">
        <v>0</v>
      </c>
      <c r="L295" s="130">
        <v>0</v>
      </c>
      <c r="M295" s="130"/>
      <c r="N295" s="111">
        <v>0</v>
      </c>
      <c r="O295" s="111">
        <v>0</v>
      </c>
      <c r="P295" s="111" t="str">
        <f t="shared" si="3282"/>
        <v>нет минмакс</v>
      </c>
      <c r="Q295" s="95">
        <v>598</v>
      </c>
      <c r="R295" s="95">
        <f t="shared" si="3336"/>
        <v>10590.58</v>
      </c>
      <c r="S295" s="114">
        <v>0</v>
      </c>
      <c r="T295" s="114">
        <v>0</v>
      </c>
      <c r="U295" s="131">
        <v>0</v>
      </c>
      <c r="V295" s="115">
        <f t="shared" si="3284"/>
        <v>598</v>
      </c>
      <c r="W295" s="115">
        <f t="shared" si="3285"/>
        <v>10590.58</v>
      </c>
      <c r="X295" s="115">
        <f t="shared" si="3286"/>
        <v>0</v>
      </c>
      <c r="Y295" s="132"/>
      <c r="Z295" s="95">
        <v>598</v>
      </c>
      <c r="AA295" s="95">
        <v>0</v>
      </c>
      <c r="AB295" s="95">
        <v>0</v>
      </c>
      <c r="AC295" s="95">
        <v>0</v>
      </c>
      <c r="AD295" s="95">
        <v>0</v>
      </c>
      <c r="AE295" s="95">
        <f t="shared" si="3287"/>
        <v>0</v>
      </c>
      <c r="AF295" s="95">
        <f t="shared" si="3288"/>
        <v>0</v>
      </c>
      <c r="AG295" s="114">
        <v>0</v>
      </c>
      <c r="AH295" s="95">
        <f t="shared" si="3289"/>
        <v>598</v>
      </c>
      <c r="AI295" s="114">
        <f t="shared" si="3290"/>
        <v>10590.58</v>
      </c>
      <c r="AJ295" s="133">
        <f t="shared" si="3291"/>
        <v>273</v>
      </c>
      <c r="AK295" s="133">
        <f t="shared" si="3338"/>
        <v>273</v>
      </c>
      <c r="AL295" s="133">
        <f t="shared" si="3292"/>
        <v>273</v>
      </c>
      <c r="AM295" s="133">
        <f t="shared" si="3293"/>
        <v>0</v>
      </c>
      <c r="AN295" s="133" t="str">
        <f t="shared" si="3294"/>
        <v>нет оборота</v>
      </c>
      <c r="AO295" s="133" t="str">
        <f t="shared" si="3295"/>
        <v>нет остатка</v>
      </c>
      <c r="AP295" s="29" t="s">
        <v>721</v>
      </c>
      <c r="AQ295" s="134"/>
      <c r="AR295" s="29" t="s">
        <v>721</v>
      </c>
      <c r="AS295" s="134"/>
      <c r="AT295" s="94" t="s">
        <v>195</v>
      </c>
      <c r="AU295" s="138"/>
      <c r="AV295" s="97" t="str">
        <f t="shared" si="3296"/>
        <v>Нет планов</v>
      </c>
      <c r="AW295" s="117">
        <f t="shared" si="3297"/>
        <v>10590.58</v>
      </c>
      <c r="AX295" s="14">
        <f t="shared" si="3339"/>
        <v>6</v>
      </c>
      <c r="AY295" s="115">
        <f t="shared" si="3298"/>
        <v>0</v>
      </c>
      <c r="AZ295" s="130" t="s">
        <v>722</v>
      </c>
      <c r="BA295" s="26" t="s">
        <v>196</v>
      </c>
      <c r="BB295" s="26" t="s">
        <v>729</v>
      </c>
      <c r="BC295" s="27">
        <v>46022</v>
      </c>
      <c r="BD295" s="139"/>
      <c r="BE295" s="29">
        <v>0</v>
      </c>
      <c r="BF295" s="32">
        <f t="shared" si="3299"/>
        <v>0</v>
      </c>
      <c r="BG295" s="32">
        <v>0</v>
      </c>
      <c r="BH295" s="32">
        <f t="shared" si="3300"/>
        <v>0</v>
      </c>
      <c r="BI295" s="99">
        <v>0</v>
      </c>
      <c r="BJ295" s="130"/>
      <c r="BK295" s="95">
        <v>0</v>
      </c>
      <c r="BL295" s="95">
        <v>0</v>
      </c>
      <c r="BM295" s="95">
        <v>0</v>
      </c>
      <c r="BN295" s="95">
        <v>0</v>
      </c>
      <c r="BO295" s="95">
        <v>0</v>
      </c>
      <c r="BP295" s="95">
        <v>0</v>
      </c>
      <c r="BQ295" s="133">
        <f t="shared" si="3301"/>
        <v>0</v>
      </c>
      <c r="BR295" s="95">
        <f t="shared" si="3302"/>
        <v>598</v>
      </c>
      <c r="BS295" s="133">
        <f t="shared" si="3337"/>
        <v>598</v>
      </c>
      <c r="BT295" s="133">
        <f t="shared" si="3337"/>
        <v>598</v>
      </c>
      <c r="BU295" s="133">
        <f t="shared" si="3337"/>
        <v>598</v>
      </c>
      <c r="BV295" s="133">
        <f t="shared" si="3337"/>
        <v>598</v>
      </c>
      <c r="BW295" s="133">
        <f t="shared" si="3337"/>
        <v>598</v>
      </c>
      <c r="BX295" s="133">
        <f t="shared" si="3340"/>
        <v>598</v>
      </c>
      <c r="BY295" s="133">
        <f t="shared" si="3340"/>
        <v>598</v>
      </c>
      <c r="BZ295" s="133">
        <f t="shared" si="3340"/>
        <v>598</v>
      </c>
      <c r="CA295" s="133">
        <f t="shared" si="3340"/>
        <v>598</v>
      </c>
      <c r="CB295" s="133">
        <f t="shared" si="3340"/>
        <v>598</v>
      </c>
      <c r="CC295" s="133">
        <f t="shared" si="3340"/>
        <v>598</v>
      </c>
      <c r="CD295" s="133">
        <f t="shared" si="3340"/>
        <v>598</v>
      </c>
      <c r="CE295" s="133">
        <f t="shared" si="3340"/>
        <v>598</v>
      </c>
      <c r="CF295" s="133">
        <f t="shared" si="3340"/>
        <v>598</v>
      </c>
      <c r="CG295" s="133">
        <f t="shared" si="3340"/>
        <v>598</v>
      </c>
      <c r="CH295" s="133">
        <f t="shared" si="3340"/>
        <v>598</v>
      </c>
      <c r="CI295" s="133">
        <f t="shared" si="3340"/>
        <v>598</v>
      </c>
      <c r="CJ295" s="133">
        <f t="shared" si="3340"/>
        <v>598</v>
      </c>
      <c r="CK295" s="133">
        <f t="shared" si="3340"/>
        <v>598</v>
      </c>
      <c r="CL295" s="133">
        <f t="shared" si="3340"/>
        <v>598</v>
      </c>
      <c r="CM295" s="133">
        <f t="shared" si="3340"/>
        <v>598</v>
      </c>
      <c r="CN295" s="133">
        <f t="shared" si="3340"/>
        <v>598</v>
      </c>
      <c r="CO295" s="133">
        <f t="shared" si="3340"/>
        <v>598</v>
      </c>
      <c r="CP295" s="100">
        <v>0</v>
      </c>
      <c r="CQ295" s="100">
        <v>0</v>
      </c>
      <c r="CR295" s="100">
        <v>0</v>
      </c>
      <c r="CS295" s="100">
        <v>0</v>
      </c>
      <c r="CT295" s="100">
        <v>0</v>
      </c>
      <c r="CU295" s="100">
        <v>273</v>
      </c>
      <c r="CV295" s="121">
        <f t="shared" si="3304"/>
        <v>273</v>
      </c>
      <c r="DA295" s="136"/>
      <c r="DD295" s="136"/>
      <c r="DE295" s="31"/>
      <c r="DG295" s="31"/>
      <c r="DH295" s="48"/>
      <c r="DI295" s="62"/>
      <c r="DJ295" s="62"/>
      <c r="DK295" s="48"/>
      <c r="DL295" s="62"/>
      <c r="DM295" s="62"/>
      <c r="DN295" s="62"/>
      <c r="DO295" s="62"/>
      <c r="DP295" s="48"/>
      <c r="DQ295" s="62"/>
      <c r="DR295" s="62"/>
      <c r="DS295" s="62"/>
      <c r="DT295" s="62"/>
      <c r="DU295" s="48"/>
      <c r="DV295" s="62"/>
      <c r="DW295" s="62"/>
      <c r="DX295" s="62"/>
      <c r="DY295" s="62"/>
      <c r="DZ295" s="48"/>
      <c r="EA295" s="62"/>
      <c r="EB295" s="62"/>
      <c r="EC295" s="48"/>
      <c r="ED295" s="62"/>
      <c r="EE295" s="62"/>
      <c r="EF295" s="48"/>
      <c r="EG295" s="62"/>
      <c r="EH295" s="62"/>
      <c r="EI295" s="48"/>
      <c r="EJ295" s="62"/>
      <c r="EK295" s="62"/>
      <c r="EL295" s="48"/>
      <c r="EM295" s="62"/>
      <c r="EN295" s="62"/>
      <c r="EO295" s="48"/>
      <c r="EP295" s="62">
        <f t="shared" ref="EP295:EU298" si="3341">BK295*$FH295</f>
        <v>0</v>
      </c>
      <c r="EQ295" s="62">
        <f t="shared" si="3341"/>
        <v>0</v>
      </c>
      <c r="ER295" s="62">
        <f t="shared" si="3341"/>
        <v>0</v>
      </c>
      <c r="ES295" s="62">
        <f t="shared" si="3341"/>
        <v>0</v>
      </c>
      <c r="ET295" s="62">
        <f t="shared" si="3341"/>
        <v>0</v>
      </c>
      <c r="EU295" s="62">
        <f t="shared" si="3341"/>
        <v>0</v>
      </c>
      <c r="EV295" t="s">
        <v>192</v>
      </c>
      <c r="EW295" s="103">
        <v>0</v>
      </c>
      <c r="EX295" s="31"/>
      <c r="EY295" s="31"/>
      <c r="FA295" s="31"/>
      <c r="FB295" s="119"/>
      <c r="FC295" s="119"/>
      <c r="FE295" s="137"/>
      <c r="FF295" s="137"/>
      <c r="FG295" s="137">
        <v>17.71</v>
      </c>
      <c r="FH295" s="106">
        <v>17.71</v>
      </c>
      <c r="FI295" s="107"/>
      <c r="FJ295" s="34"/>
      <c r="FK295" s="104" t="s">
        <v>196</v>
      </c>
      <c r="FL295" s="104" t="s">
        <v>729</v>
      </c>
      <c r="FM295" s="104">
        <v>46022</v>
      </c>
      <c r="FN295" s="104">
        <v>0</v>
      </c>
      <c r="FO295" s="104">
        <v>0</v>
      </c>
      <c r="FP295" s="104"/>
      <c r="FQ295" s="104">
        <v>0</v>
      </c>
      <c r="FR295" s="103" t="b">
        <f t="shared" si="3022"/>
        <v>1</v>
      </c>
      <c r="FS295" s="103" t="b">
        <f t="shared" si="3023"/>
        <v>1</v>
      </c>
      <c r="FT295" s="103" t="b">
        <f t="shared" si="3024"/>
        <v>1</v>
      </c>
      <c r="FU295" s="103" t="b">
        <f t="shared" si="3025"/>
        <v>0</v>
      </c>
      <c r="FV295" s="103" t="b">
        <f t="shared" si="3026"/>
        <v>1</v>
      </c>
      <c r="FW295" s="103"/>
      <c r="FX295" s="120" t="b">
        <f t="shared" si="3332"/>
        <v>1</v>
      </c>
      <c r="FY295" s="104" t="s">
        <v>214</v>
      </c>
      <c r="FZ295" s="104" t="b">
        <f t="shared" si="3333"/>
        <v>1</v>
      </c>
      <c r="GA295" s="120"/>
      <c r="GB295" s="120"/>
      <c r="GD295" s="104" t="s">
        <v>214</v>
      </c>
      <c r="GE295" s="104">
        <v>0</v>
      </c>
      <c r="GF295" s="104" t="e">
        <v>#N/A</v>
      </c>
      <c r="GG295" s="104">
        <v>0</v>
      </c>
      <c r="GH295" s="104" t="b">
        <f t="shared" si="3334"/>
        <v>1</v>
      </c>
      <c r="GI295" s="8" t="b">
        <f t="shared" si="3335"/>
        <v>0</v>
      </c>
    </row>
    <row r="296" spans="1:192" hidden="1" x14ac:dyDescent="0.25">
      <c r="A296" s="138">
        <v>106925</v>
      </c>
      <c r="B296" s="138">
        <v>533895</v>
      </c>
      <c r="C296" s="128" t="s">
        <v>214</v>
      </c>
      <c r="D296" s="130"/>
      <c r="E296" s="138" t="s">
        <v>730</v>
      </c>
      <c r="F296" s="124" t="s">
        <v>207</v>
      </c>
      <c r="G296" s="128"/>
      <c r="H296" s="138" t="s">
        <v>227</v>
      </c>
      <c r="I296" s="130" t="s">
        <v>319</v>
      </c>
      <c r="J296" s="138" t="s">
        <v>259</v>
      </c>
      <c r="K296" s="138">
        <v>0</v>
      </c>
      <c r="L296" s="130">
        <v>0</v>
      </c>
      <c r="M296" s="138"/>
      <c r="N296" s="125">
        <v>0</v>
      </c>
      <c r="O296" s="125">
        <v>0</v>
      </c>
      <c r="P296" s="125" t="str">
        <f t="shared" si="3282"/>
        <v>нет минмакс</v>
      </c>
      <c r="Q296" s="95">
        <v>249</v>
      </c>
      <c r="R296" s="95">
        <f t="shared" si="3336"/>
        <v>502.98</v>
      </c>
      <c r="S296" s="114">
        <v>0</v>
      </c>
      <c r="T296" s="114">
        <v>0</v>
      </c>
      <c r="U296" s="131">
        <v>0</v>
      </c>
      <c r="V296" s="115">
        <f t="shared" si="3284"/>
        <v>175</v>
      </c>
      <c r="W296" s="115">
        <f t="shared" si="3285"/>
        <v>353.5</v>
      </c>
      <c r="X296" s="115">
        <f t="shared" si="3286"/>
        <v>0</v>
      </c>
      <c r="Y296" s="132"/>
      <c r="Z296" s="95">
        <v>175</v>
      </c>
      <c r="AA296" s="115">
        <v>0</v>
      </c>
      <c r="AB296" s="115">
        <v>0</v>
      </c>
      <c r="AC296" s="95">
        <v>0</v>
      </c>
      <c r="AD296" s="95">
        <v>0</v>
      </c>
      <c r="AE296" s="95">
        <f t="shared" si="3287"/>
        <v>0</v>
      </c>
      <c r="AF296" s="95">
        <f t="shared" si="3288"/>
        <v>0</v>
      </c>
      <c r="AG296" s="114">
        <v>0</v>
      </c>
      <c r="AH296" s="95">
        <f t="shared" si="3289"/>
        <v>175</v>
      </c>
      <c r="AI296" s="114">
        <f t="shared" si="3290"/>
        <v>353.5</v>
      </c>
      <c r="AJ296" s="114">
        <f t="shared" si="3291"/>
        <v>4126</v>
      </c>
      <c r="AK296" s="114">
        <f t="shared" si="3338"/>
        <v>4126</v>
      </c>
      <c r="AL296" s="114">
        <f t="shared" si="3292"/>
        <v>4126</v>
      </c>
      <c r="AM296" s="114">
        <f t="shared" si="3293"/>
        <v>0</v>
      </c>
      <c r="AN296" s="133" t="str">
        <f t="shared" si="3294"/>
        <v>нет оборота</v>
      </c>
      <c r="AO296" s="133" t="str">
        <f t="shared" si="3295"/>
        <v>нет остатка</v>
      </c>
      <c r="AP296" s="29" t="s">
        <v>721</v>
      </c>
      <c r="AQ296" s="134"/>
      <c r="AR296" s="115" t="s">
        <v>721</v>
      </c>
      <c r="AS296" s="134"/>
      <c r="AT296" s="115" t="s">
        <v>195</v>
      </c>
      <c r="AU296" s="138"/>
      <c r="AV296" s="97" t="str">
        <f t="shared" si="3296"/>
        <v>Нет планов</v>
      </c>
      <c r="AW296" s="117">
        <f t="shared" si="3297"/>
        <v>353.5</v>
      </c>
      <c r="AX296" s="14">
        <f t="shared" si="3339"/>
        <v>6</v>
      </c>
      <c r="AY296" s="115">
        <f t="shared" si="3298"/>
        <v>0</v>
      </c>
      <c r="AZ296" s="130" t="s">
        <v>722</v>
      </c>
      <c r="BA296" s="26" t="s">
        <v>196</v>
      </c>
      <c r="BB296" s="26" t="s">
        <v>729</v>
      </c>
      <c r="BC296" s="27">
        <v>46022</v>
      </c>
      <c r="BD296" s="139"/>
      <c r="BE296" s="29">
        <v>0</v>
      </c>
      <c r="BF296" s="32">
        <f t="shared" si="3299"/>
        <v>0</v>
      </c>
      <c r="BG296" s="32">
        <v>0</v>
      </c>
      <c r="BH296" s="32">
        <f t="shared" si="3300"/>
        <v>0</v>
      </c>
      <c r="BI296" s="99">
        <v>0</v>
      </c>
      <c r="BJ296" s="130"/>
      <c r="BK296" s="95">
        <v>0</v>
      </c>
      <c r="BL296" s="95">
        <v>0</v>
      </c>
      <c r="BM296" s="95">
        <v>0</v>
      </c>
      <c r="BN296" s="95">
        <v>0</v>
      </c>
      <c r="BO296" s="95">
        <v>0</v>
      </c>
      <c r="BP296" s="95">
        <v>0</v>
      </c>
      <c r="BQ296" s="133">
        <f t="shared" si="3301"/>
        <v>0</v>
      </c>
      <c r="BR296" s="95">
        <f t="shared" si="3302"/>
        <v>175</v>
      </c>
      <c r="BS296" s="133">
        <f t="shared" si="3337"/>
        <v>175</v>
      </c>
      <c r="BT296" s="133">
        <f t="shared" si="3337"/>
        <v>175</v>
      </c>
      <c r="BU296" s="133">
        <f t="shared" si="3337"/>
        <v>175</v>
      </c>
      <c r="BV296" s="133">
        <f t="shared" si="3337"/>
        <v>175</v>
      </c>
      <c r="BW296" s="133">
        <f t="shared" si="3337"/>
        <v>175</v>
      </c>
      <c r="BX296" s="133">
        <f t="shared" si="3340"/>
        <v>175</v>
      </c>
      <c r="BY296" s="133">
        <f t="shared" si="3340"/>
        <v>175</v>
      </c>
      <c r="BZ296" s="133">
        <f t="shared" si="3340"/>
        <v>175</v>
      </c>
      <c r="CA296" s="133">
        <f t="shared" si="3340"/>
        <v>175</v>
      </c>
      <c r="CB296" s="133">
        <f t="shared" si="3340"/>
        <v>175</v>
      </c>
      <c r="CC296" s="133">
        <f t="shared" si="3340"/>
        <v>175</v>
      </c>
      <c r="CD296" s="133">
        <f t="shared" si="3340"/>
        <v>175</v>
      </c>
      <c r="CE296" s="133">
        <f t="shared" si="3340"/>
        <v>175</v>
      </c>
      <c r="CF296" s="133">
        <f t="shared" si="3340"/>
        <v>175</v>
      </c>
      <c r="CG296" s="133">
        <f t="shared" si="3340"/>
        <v>175</v>
      </c>
      <c r="CH296" s="133">
        <f t="shared" si="3340"/>
        <v>175</v>
      </c>
      <c r="CI296" s="133">
        <f t="shared" si="3340"/>
        <v>175</v>
      </c>
      <c r="CJ296" s="133">
        <f t="shared" si="3340"/>
        <v>175</v>
      </c>
      <c r="CK296" s="133">
        <f t="shared" si="3340"/>
        <v>175</v>
      </c>
      <c r="CL296" s="133">
        <f t="shared" si="3340"/>
        <v>175</v>
      </c>
      <c r="CM296" s="133">
        <f t="shared" si="3340"/>
        <v>175</v>
      </c>
      <c r="CN296" s="133">
        <f t="shared" si="3340"/>
        <v>175</v>
      </c>
      <c r="CO296" s="133">
        <f t="shared" si="3340"/>
        <v>175</v>
      </c>
      <c r="CP296" s="100">
        <v>0</v>
      </c>
      <c r="CQ296" s="100">
        <v>0</v>
      </c>
      <c r="CR296" s="100">
        <v>0</v>
      </c>
      <c r="CS296" s="100">
        <v>0</v>
      </c>
      <c r="CT296" s="100">
        <v>0</v>
      </c>
      <c r="CU296" s="100">
        <v>4126</v>
      </c>
      <c r="CV296" s="121">
        <f t="shared" si="3304"/>
        <v>4126</v>
      </c>
      <c r="DA296" s="136"/>
      <c r="DD296" s="136"/>
      <c r="DE296" s="31"/>
      <c r="DG296" s="31"/>
      <c r="DH296" s="48"/>
      <c r="DI296" s="62"/>
      <c r="DJ296" s="62"/>
      <c r="DK296" s="48"/>
      <c r="DL296" s="62"/>
      <c r="DM296" s="62"/>
      <c r="DN296" s="62"/>
      <c r="DO296" s="62"/>
      <c r="DP296" s="48"/>
      <c r="DQ296" s="62"/>
      <c r="DR296" s="62"/>
      <c r="DS296" s="62"/>
      <c r="DT296" s="62"/>
      <c r="DU296" s="48"/>
      <c r="DV296" s="62"/>
      <c r="DW296" s="62"/>
      <c r="DX296" s="62"/>
      <c r="DY296" s="62"/>
      <c r="DZ296" s="48"/>
      <c r="EA296" s="62"/>
      <c r="EB296" s="62"/>
      <c r="EC296" s="48"/>
      <c r="ED296" s="62"/>
      <c r="EE296" s="62"/>
      <c r="EF296" s="48"/>
      <c r="EG296" s="62"/>
      <c r="EH296" s="62"/>
      <c r="EI296" s="48"/>
      <c r="EJ296" s="62"/>
      <c r="EK296" s="62"/>
      <c r="EL296" s="48"/>
      <c r="EM296" s="62"/>
      <c r="EN296" s="62"/>
      <c r="EO296" s="48"/>
      <c r="EP296" s="62">
        <f t="shared" si="3341"/>
        <v>0</v>
      </c>
      <c r="EQ296" s="62">
        <f t="shared" si="3341"/>
        <v>0</v>
      </c>
      <c r="ER296" s="62">
        <f t="shared" si="3341"/>
        <v>0</v>
      </c>
      <c r="ES296" s="62">
        <f t="shared" si="3341"/>
        <v>0</v>
      </c>
      <c r="ET296" s="62">
        <f t="shared" si="3341"/>
        <v>0</v>
      </c>
      <c r="EU296" s="62">
        <f t="shared" si="3341"/>
        <v>0</v>
      </c>
      <c r="EV296" t="s">
        <v>192</v>
      </c>
      <c r="EW296" s="103">
        <v>0</v>
      </c>
      <c r="EX296" s="31"/>
      <c r="EY296" s="31"/>
      <c r="FA296" s="31"/>
      <c r="FB296" s="119"/>
      <c r="FC296" s="119"/>
      <c r="FE296" s="137"/>
      <c r="FF296" s="137"/>
      <c r="FG296" s="137">
        <v>1.47</v>
      </c>
      <c r="FH296" s="106">
        <v>2.02</v>
      </c>
      <c r="FI296" s="107"/>
      <c r="FJ296" s="34"/>
      <c r="FK296" s="104" t="s">
        <v>196</v>
      </c>
      <c r="FL296" s="104" t="s">
        <v>729</v>
      </c>
      <c r="FM296" s="104">
        <v>46022</v>
      </c>
      <c r="FN296" s="104">
        <v>0</v>
      </c>
      <c r="FO296" s="104">
        <v>0</v>
      </c>
      <c r="FP296" s="104"/>
      <c r="FQ296" s="104">
        <v>0</v>
      </c>
      <c r="FR296" s="120" t="b">
        <f t="shared" si="3022"/>
        <v>1</v>
      </c>
      <c r="FS296" s="120" t="b">
        <f t="shared" si="3023"/>
        <v>1</v>
      </c>
      <c r="FT296" s="120" t="b">
        <f t="shared" si="3024"/>
        <v>1</v>
      </c>
      <c r="FU296" s="120" t="b">
        <f t="shared" si="3025"/>
        <v>0</v>
      </c>
      <c r="FV296" s="120" t="b">
        <f t="shared" si="3026"/>
        <v>1</v>
      </c>
      <c r="FW296" s="120"/>
      <c r="FX296" s="120" t="b">
        <f t="shared" si="3332"/>
        <v>1</v>
      </c>
      <c r="FY296" s="104" t="s">
        <v>214</v>
      </c>
      <c r="FZ296" s="104" t="b">
        <f t="shared" si="3333"/>
        <v>1</v>
      </c>
      <c r="GA296" s="120"/>
      <c r="GB296" s="120"/>
      <c r="GC296" s="8"/>
      <c r="GD296" s="104" t="s">
        <v>214</v>
      </c>
      <c r="GE296" s="104">
        <v>0</v>
      </c>
      <c r="GF296" s="104" t="e">
        <v>#N/A</v>
      </c>
      <c r="GG296" s="104">
        <v>0</v>
      </c>
      <c r="GH296" s="120" t="b">
        <f t="shared" si="3334"/>
        <v>1</v>
      </c>
      <c r="GI296" s="8" t="b">
        <f t="shared" si="3335"/>
        <v>0</v>
      </c>
    </row>
    <row r="297" spans="1:192" hidden="1" x14ac:dyDescent="0.25">
      <c r="A297" s="130">
        <v>169796</v>
      </c>
      <c r="B297" s="130">
        <v>104221</v>
      </c>
      <c r="C297" s="128" t="s">
        <v>214</v>
      </c>
      <c r="D297" s="130"/>
      <c r="E297" s="130" t="s">
        <v>731</v>
      </c>
      <c r="F297" s="109" t="s">
        <v>207</v>
      </c>
      <c r="G297" s="128"/>
      <c r="H297" s="130" t="s">
        <v>188</v>
      </c>
      <c r="I297" s="130" t="s">
        <v>189</v>
      </c>
      <c r="J297" s="130" t="s">
        <v>732</v>
      </c>
      <c r="K297" s="130">
        <v>0</v>
      </c>
      <c r="L297" s="130">
        <v>0</v>
      </c>
      <c r="M297" s="130"/>
      <c r="N297" s="111">
        <v>0</v>
      </c>
      <c r="O297" s="111">
        <v>0</v>
      </c>
      <c r="P297" s="111" t="str">
        <f t="shared" si="3282"/>
        <v>нет минмакс</v>
      </c>
      <c r="Q297" s="95">
        <v>534</v>
      </c>
      <c r="R297" s="95">
        <f t="shared" si="3336"/>
        <v>2670</v>
      </c>
      <c r="S297" s="114">
        <v>0</v>
      </c>
      <c r="T297" s="114">
        <v>0</v>
      </c>
      <c r="U297" s="131">
        <v>0</v>
      </c>
      <c r="V297" s="115">
        <f t="shared" si="3284"/>
        <v>534</v>
      </c>
      <c r="W297" s="115">
        <f t="shared" si="3285"/>
        <v>2670</v>
      </c>
      <c r="X297" s="115">
        <f t="shared" si="3286"/>
        <v>0</v>
      </c>
      <c r="Y297" s="132"/>
      <c r="Z297" s="95">
        <v>534</v>
      </c>
      <c r="AA297" s="95">
        <v>0</v>
      </c>
      <c r="AB297" s="95">
        <v>0</v>
      </c>
      <c r="AC297" s="95">
        <v>0</v>
      </c>
      <c r="AD297" s="95">
        <v>0</v>
      </c>
      <c r="AE297" s="95">
        <f t="shared" si="3287"/>
        <v>0</v>
      </c>
      <c r="AF297" s="95">
        <f t="shared" si="3288"/>
        <v>0</v>
      </c>
      <c r="AG297" s="114">
        <v>0</v>
      </c>
      <c r="AH297" s="95">
        <f t="shared" si="3289"/>
        <v>534</v>
      </c>
      <c r="AI297" s="114">
        <f t="shared" si="3290"/>
        <v>2670</v>
      </c>
      <c r="AJ297" s="133">
        <f t="shared" si="3291"/>
        <v>4466</v>
      </c>
      <c r="AK297" s="133">
        <f t="shared" si="3338"/>
        <v>4466</v>
      </c>
      <c r="AL297" s="133">
        <f t="shared" si="3292"/>
        <v>4466</v>
      </c>
      <c r="AM297" s="133">
        <f t="shared" si="3293"/>
        <v>0</v>
      </c>
      <c r="AN297" s="133" t="str">
        <f t="shared" si="3294"/>
        <v>нет оборота</v>
      </c>
      <c r="AO297" s="133" t="str">
        <f t="shared" si="3295"/>
        <v>нет остатка</v>
      </c>
      <c r="AP297" s="29" t="s">
        <v>721</v>
      </c>
      <c r="AQ297" s="134"/>
      <c r="AR297" s="29" t="s">
        <v>721</v>
      </c>
      <c r="AS297" s="134"/>
      <c r="AT297" s="94" t="s">
        <v>195</v>
      </c>
      <c r="AU297" s="138"/>
      <c r="AV297" s="97" t="str">
        <f t="shared" si="3296"/>
        <v>Нет планов</v>
      </c>
      <c r="AW297" s="117">
        <f t="shared" si="3297"/>
        <v>2670</v>
      </c>
      <c r="AX297" s="14">
        <f t="shared" si="3339"/>
        <v>6</v>
      </c>
      <c r="AY297" s="115">
        <f t="shared" si="3298"/>
        <v>0</v>
      </c>
      <c r="AZ297" s="130" t="s">
        <v>722</v>
      </c>
      <c r="BA297" s="26" t="s">
        <v>196</v>
      </c>
      <c r="BB297" s="26" t="s">
        <v>729</v>
      </c>
      <c r="BC297" s="27">
        <v>46022</v>
      </c>
      <c r="BD297" s="139"/>
      <c r="BE297" s="29">
        <v>0</v>
      </c>
      <c r="BF297" s="32">
        <f t="shared" si="3299"/>
        <v>0</v>
      </c>
      <c r="BG297" s="32">
        <v>0</v>
      </c>
      <c r="BH297" s="32">
        <f t="shared" si="3300"/>
        <v>0</v>
      </c>
      <c r="BI297" s="99">
        <v>0</v>
      </c>
      <c r="BJ297" s="130"/>
      <c r="BK297" s="95">
        <v>0</v>
      </c>
      <c r="BL297" s="95">
        <v>0</v>
      </c>
      <c r="BM297" s="95">
        <v>0</v>
      </c>
      <c r="BN297" s="95">
        <v>0</v>
      </c>
      <c r="BO297" s="95">
        <v>0</v>
      </c>
      <c r="BP297" s="95">
        <v>0</v>
      </c>
      <c r="BQ297" s="133">
        <f t="shared" si="3301"/>
        <v>0</v>
      </c>
      <c r="BR297" s="95">
        <f t="shared" si="3302"/>
        <v>534</v>
      </c>
      <c r="BS297" s="133">
        <f t="shared" si="3337"/>
        <v>534</v>
      </c>
      <c r="BT297" s="133">
        <f t="shared" si="3337"/>
        <v>534</v>
      </c>
      <c r="BU297" s="133">
        <f t="shared" si="3337"/>
        <v>534</v>
      </c>
      <c r="BV297" s="133">
        <f t="shared" si="3337"/>
        <v>534</v>
      </c>
      <c r="BW297" s="133">
        <f t="shared" si="3337"/>
        <v>534</v>
      </c>
      <c r="BX297" s="133">
        <f t="shared" si="3340"/>
        <v>534</v>
      </c>
      <c r="BY297" s="133">
        <f t="shared" si="3340"/>
        <v>534</v>
      </c>
      <c r="BZ297" s="133">
        <f t="shared" si="3340"/>
        <v>534</v>
      </c>
      <c r="CA297" s="133">
        <f t="shared" si="3340"/>
        <v>534</v>
      </c>
      <c r="CB297" s="133">
        <f t="shared" si="3340"/>
        <v>534</v>
      </c>
      <c r="CC297" s="133">
        <f t="shared" si="3340"/>
        <v>534</v>
      </c>
      <c r="CD297" s="133">
        <f t="shared" si="3340"/>
        <v>534</v>
      </c>
      <c r="CE297" s="133">
        <f t="shared" si="3340"/>
        <v>534</v>
      </c>
      <c r="CF297" s="133">
        <f t="shared" si="3340"/>
        <v>534</v>
      </c>
      <c r="CG297" s="133">
        <f t="shared" si="3340"/>
        <v>534</v>
      </c>
      <c r="CH297" s="133">
        <f t="shared" si="3340"/>
        <v>534</v>
      </c>
      <c r="CI297" s="133">
        <f t="shared" si="3340"/>
        <v>534</v>
      </c>
      <c r="CJ297" s="133">
        <f t="shared" si="3340"/>
        <v>534</v>
      </c>
      <c r="CK297" s="133">
        <f t="shared" si="3340"/>
        <v>534</v>
      </c>
      <c r="CL297" s="133">
        <f t="shared" si="3340"/>
        <v>534</v>
      </c>
      <c r="CM297" s="133">
        <f t="shared" si="3340"/>
        <v>534</v>
      </c>
      <c r="CN297" s="133">
        <f t="shared" si="3340"/>
        <v>534</v>
      </c>
      <c r="CO297" s="133">
        <f t="shared" si="3340"/>
        <v>534</v>
      </c>
      <c r="CP297" s="100">
        <v>0</v>
      </c>
      <c r="CQ297" s="100">
        <v>0</v>
      </c>
      <c r="CR297" s="100">
        <v>0</v>
      </c>
      <c r="CS297" s="100">
        <v>0</v>
      </c>
      <c r="CT297" s="100">
        <v>0</v>
      </c>
      <c r="CU297" s="100">
        <v>4466</v>
      </c>
      <c r="CV297" s="121">
        <f t="shared" si="3304"/>
        <v>4466</v>
      </c>
      <c r="DA297" s="136"/>
      <c r="DD297" s="136"/>
      <c r="DE297" s="31"/>
      <c r="DG297" s="31"/>
      <c r="DH297" s="48"/>
      <c r="DI297" s="62"/>
      <c r="DJ297" s="62"/>
      <c r="DK297" s="48"/>
      <c r="DL297" s="62"/>
      <c r="DM297" s="62"/>
      <c r="DN297" s="62"/>
      <c r="DO297" s="62"/>
      <c r="DP297" s="48"/>
      <c r="DQ297" s="62"/>
      <c r="DR297" s="62"/>
      <c r="DS297" s="62"/>
      <c r="DT297" s="62"/>
      <c r="DU297" s="48"/>
      <c r="DV297" s="62"/>
      <c r="DW297" s="62"/>
      <c r="DX297" s="62"/>
      <c r="DY297" s="62"/>
      <c r="DZ297" s="48"/>
      <c r="EA297" s="62"/>
      <c r="EB297" s="62"/>
      <c r="EC297" s="48"/>
      <c r="ED297" s="62"/>
      <c r="EE297" s="62"/>
      <c r="EF297" s="48"/>
      <c r="EG297" s="62"/>
      <c r="EH297" s="62"/>
      <c r="EI297" s="48"/>
      <c r="EJ297" s="62"/>
      <c r="EK297" s="62"/>
      <c r="EL297" s="48"/>
      <c r="EM297" s="62"/>
      <c r="EN297" s="62"/>
      <c r="EO297" s="48"/>
      <c r="EP297" s="62">
        <f t="shared" si="3341"/>
        <v>0</v>
      </c>
      <c r="EQ297" s="62">
        <f t="shared" si="3341"/>
        <v>0</v>
      </c>
      <c r="ER297" s="62">
        <f t="shared" si="3341"/>
        <v>0</v>
      </c>
      <c r="ES297" s="62">
        <f t="shared" si="3341"/>
        <v>0</v>
      </c>
      <c r="ET297" s="62">
        <f t="shared" si="3341"/>
        <v>0</v>
      </c>
      <c r="EU297" s="62">
        <f t="shared" si="3341"/>
        <v>0</v>
      </c>
      <c r="EV297" t="s">
        <v>192</v>
      </c>
      <c r="EW297" s="103">
        <v>0</v>
      </c>
      <c r="EX297" s="31"/>
      <c r="EY297" s="31"/>
      <c r="FA297" s="31"/>
      <c r="FB297" s="119"/>
      <c r="FC297" s="119"/>
      <c r="FE297" s="137"/>
      <c r="FF297" s="137"/>
      <c r="FG297" s="137">
        <v>5</v>
      </c>
      <c r="FH297" s="106">
        <v>5</v>
      </c>
      <c r="FI297" s="107"/>
      <c r="FJ297" s="34"/>
      <c r="FK297" s="104" t="s">
        <v>196</v>
      </c>
      <c r="FL297" s="104" t="s">
        <v>729</v>
      </c>
      <c r="FM297" s="104">
        <v>46022</v>
      </c>
      <c r="FN297" s="104">
        <v>0</v>
      </c>
      <c r="FO297" s="104">
        <v>0</v>
      </c>
      <c r="FP297" s="104"/>
      <c r="FQ297" s="104">
        <v>0</v>
      </c>
      <c r="FR297" s="103" t="b">
        <f t="shared" si="3022"/>
        <v>1</v>
      </c>
      <c r="FS297" s="103" t="b">
        <f t="shared" si="3023"/>
        <v>1</v>
      </c>
      <c r="FT297" s="103" t="b">
        <f t="shared" si="3024"/>
        <v>1</v>
      </c>
      <c r="FU297" s="103" t="b">
        <f t="shared" si="3025"/>
        <v>0</v>
      </c>
      <c r="FV297" s="103" t="b">
        <f t="shared" si="3026"/>
        <v>1</v>
      </c>
      <c r="FW297" s="103"/>
      <c r="FX297" s="120" t="b">
        <f t="shared" si="3332"/>
        <v>1</v>
      </c>
      <c r="FY297" s="104" t="s">
        <v>214</v>
      </c>
      <c r="FZ297" s="104" t="b">
        <f t="shared" si="3333"/>
        <v>1</v>
      </c>
      <c r="GA297" s="120"/>
      <c r="GB297" s="120"/>
      <c r="GD297" s="104" t="s">
        <v>214</v>
      </c>
      <c r="GE297" s="104">
        <v>0</v>
      </c>
      <c r="GF297" s="104" t="e">
        <v>#N/A</v>
      </c>
      <c r="GG297" s="104">
        <v>0</v>
      </c>
      <c r="GH297" s="104" t="b">
        <f t="shared" si="3334"/>
        <v>1</v>
      </c>
      <c r="GI297" s="8" t="b">
        <f t="shared" si="3335"/>
        <v>0</v>
      </c>
    </row>
    <row r="298" spans="1:192" hidden="1" x14ac:dyDescent="0.25">
      <c r="A298" s="130">
        <v>169797</v>
      </c>
      <c r="B298" s="130">
        <v>102634</v>
      </c>
      <c r="C298" s="128" t="s">
        <v>214</v>
      </c>
      <c r="D298" s="130"/>
      <c r="E298" s="130" t="s">
        <v>733</v>
      </c>
      <c r="F298" s="109" t="s">
        <v>207</v>
      </c>
      <c r="G298" s="128"/>
      <c r="H298" s="130" t="s">
        <v>188</v>
      </c>
      <c r="I298" s="130" t="s">
        <v>189</v>
      </c>
      <c r="J298" s="130" t="s">
        <v>732</v>
      </c>
      <c r="K298" s="130">
        <v>0</v>
      </c>
      <c r="L298" s="130">
        <v>0</v>
      </c>
      <c r="M298" s="130"/>
      <c r="N298" s="111">
        <v>0</v>
      </c>
      <c r="O298" s="111">
        <v>0</v>
      </c>
      <c r="P298" s="111" t="str">
        <f t="shared" si="3282"/>
        <v>нет минмакс</v>
      </c>
      <c r="Q298" s="95">
        <v>663</v>
      </c>
      <c r="R298" s="95">
        <f t="shared" si="3336"/>
        <v>3315</v>
      </c>
      <c r="S298" s="114">
        <v>0</v>
      </c>
      <c r="T298" s="114">
        <v>0</v>
      </c>
      <c r="U298" s="131">
        <v>0</v>
      </c>
      <c r="V298" s="115">
        <f t="shared" si="3284"/>
        <v>663</v>
      </c>
      <c r="W298" s="115">
        <f t="shared" si="3285"/>
        <v>3315</v>
      </c>
      <c r="X298" s="115">
        <f t="shared" si="3286"/>
        <v>0</v>
      </c>
      <c r="Y298" s="132"/>
      <c r="Z298" s="95">
        <v>663</v>
      </c>
      <c r="AA298" s="95">
        <v>0</v>
      </c>
      <c r="AB298" s="95">
        <v>0</v>
      </c>
      <c r="AC298" s="95">
        <v>0</v>
      </c>
      <c r="AD298" s="95">
        <v>0</v>
      </c>
      <c r="AE298" s="95">
        <f t="shared" si="3287"/>
        <v>0</v>
      </c>
      <c r="AF298" s="95">
        <f t="shared" si="3288"/>
        <v>0</v>
      </c>
      <c r="AG298" s="114">
        <v>0</v>
      </c>
      <c r="AH298" s="95">
        <f t="shared" si="3289"/>
        <v>663</v>
      </c>
      <c r="AI298" s="114">
        <f t="shared" si="3290"/>
        <v>3315</v>
      </c>
      <c r="AJ298" s="133">
        <f t="shared" si="3291"/>
        <v>4337</v>
      </c>
      <c r="AK298" s="133">
        <f t="shared" si="3338"/>
        <v>4337</v>
      </c>
      <c r="AL298" s="133">
        <f t="shared" si="3292"/>
        <v>4337</v>
      </c>
      <c r="AM298" s="133">
        <f t="shared" si="3293"/>
        <v>0</v>
      </c>
      <c r="AN298" s="133" t="str">
        <f t="shared" si="3294"/>
        <v>нет оборота</v>
      </c>
      <c r="AO298" s="133" t="str">
        <f t="shared" si="3295"/>
        <v>нет остатка</v>
      </c>
      <c r="AP298" s="29" t="s">
        <v>721</v>
      </c>
      <c r="AQ298" s="134"/>
      <c r="AR298" s="29" t="s">
        <v>721</v>
      </c>
      <c r="AS298" s="134"/>
      <c r="AT298" s="94" t="s">
        <v>195</v>
      </c>
      <c r="AU298" s="138"/>
      <c r="AV298" s="97" t="str">
        <f t="shared" si="3296"/>
        <v>Нет планов</v>
      </c>
      <c r="AW298" s="117">
        <f t="shared" si="3297"/>
        <v>3315</v>
      </c>
      <c r="AX298" s="14">
        <f t="shared" si="3339"/>
        <v>6</v>
      </c>
      <c r="AY298" s="115">
        <f t="shared" si="3298"/>
        <v>0</v>
      </c>
      <c r="AZ298" s="130" t="s">
        <v>722</v>
      </c>
      <c r="BA298" s="26" t="s">
        <v>196</v>
      </c>
      <c r="BB298" s="26" t="s">
        <v>729</v>
      </c>
      <c r="BC298" s="27">
        <v>46022</v>
      </c>
      <c r="BD298" s="139"/>
      <c r="BE298" s="29">
        <v>0</v>
      </c>
      <c r="BF298" s="32">
        <f t="shared" si="3299"/>
        <v>0</v>
      </c>
      <c r="BG298" s="32">
        <v>0</v>
      </c>
      <c r="BH298" s="32">
        <f t="shared" si="3300"/>
        <v>0</v>
      </c>
      <c r="BI298" s="99">
        <v>0</v>
      </c>
      <c r="BJ298" s="130"/>
      <c r="BK298" s="95">
        <v>0</v>
      </c>
      <c r="BL298" s="95">
        <v>0</v>
      </c>
      <c r="BM298" s="95">
        <v>0</v>
      </c>
      <c r="BN298" s="95">
        <v>0</v>
      </c>
      <c r="BO298" s="95">
        <v>0</v>
      </c>
      <c r="BP298" s="95">
        <v>0</v>
      </c>
      <c r="BQ298" s="133">
        <f t="shared" si="3301"/>
        <v>0</v>
      </c>
      <c r="BR298" s="95">
        <f t="shared" si="3302"/>
        <v>663</v>
      </c>
      <c r="BS298" s="133">
        <f t="shared" si="3337"/>
        <v>663</v>
      </c>
      <c r="BT298" s="133">
        <f t="shared" si="3337"/>
        <v>663</v>
      </c>
      <c r="BU298" s="133">
        <f t="shared" si="3337"/>
        <v>663</v>
      </c>
      <c r="BV298" s="133">
        <f t="shared" si="3337"/>
        <v>663</v>
      </c>
      <c r="BW298" s="133">
        <f t="shared" si="3337"/>
        <v>663</v>
      </c>
      <c r="BX298" s="133">
        <f t="shared" si="3340"/>
        <v>663</v>
      </c>
      <c r="BY298" s="133">
        <f t="shared" si="3340"/>
        <v>663</v>
      </c>
      <c r="BZ298" s="133">
        <f t="shared" si="3340"/>
        <v>663</v>
      </c>
      <c r="CA298" s="133">
        <f t="shared" si="3340"/>
        <v>663</v>
      </c>
      <c r="CB298" s="133">
        <f t="shared" si="3340"/>
        <v>663</v>
      </c>
      <c r="CC298" s="133">
        <f t="shared" si="3340"/>
        <v>663</v>
      </c>
      <c r="CD298" s="133">
        <f t="shared" si="3340"/>
        <v>663</v>
      </c>
      <c r="CE298" s="133">
        <f t="shared" si="3340"/>
        <v>663</v>
      </c>
      <c r="CF298" s="133">
        <f t="shared" si="3340"/>
        <v>663</v>
      </c>
      <c r="CG298" s="133">
        <f t="shared" si="3340"/>
        <v>663</v>
      </c>
      <c r="CH298" s="133">
        <f t="shared" si="3340"/>
        <v>663</v>
      </c>
      <c r="CI298" s="133">
        <f t="shared" si="3340"/>
        <v>663</v>
      </c>
      <c r="CJ298" s="133">
        <f t="shared" si="3340"/>
        <v>663</v>
      </c>
      <c r="CK298" s="133">
        <f t="shared" si="3340"/>
        <v>663</v>
      </c>
      <c r="CL298" s="133">
        <f t="shared" si="3340"/>
        <v>663</v>
      </c>
      <c r="CM298" s="133">
        <f t="shared" si="3340"/>
        <v>663</v>
      </c>
      <c r="CN298" s="133">
        <f t="shared" si="3340"/>
        <v>663</v>
      </c>
      <c r="CO298" s="133">
        <f t="shared" si="3340"/>
        <v>663</v>
      </c>
      <c r="CP298" s="100">
        <v>0</v>
      </c>
      <c r="CQ298" s="100">
        <v>0</v>
      </c>
      <c r="CR298" s="100">
        <v>0</v>
      </c>
      <c r="CS298" s="100">
        <v>0</v>
      </c>
      <c r="CT298" s="100">
        <v>0</v>
      </c>
      <c r="CU298" s="100">
        <v>4337</v>
      </c>
      <c r="CV298" s="121">
        <f t="shared" si="3304"/>
        <v>4337</v>
      </c>
      <c r="DA298" s="136"/>
      <c r="DD298" s="136"/>
      <c r="DE298" s="31"/>
      <c r="DG298" s="31"/>
      <c r="DH298" s="48"/>
      <c r="DI298" s="62"/>
      <c r="DJ298" s="62"/>
      <c r="DK298" s="48"/>
      <c r="DL298" s="62"/>
      <c r="DM298" s="62"/>
      <c r="DN298" s="62"/>
      <c r="DO298" s="62"/>
      <c r="DP298" s="48"/>
      <c r="DQ298" s="62"/>
      <c r="DR298" s="62"/>
      <c r="DS298" s="62"/>
      <c r="DT298" s="62"/>
      <c r="DU298" s="48"/>
      <c r="DV298" s="62"/>
      <c r="DW298" s="62"/>
      <c r="DX298" s="62"/>
      <c r="DY298" s="62"/>
      <c r="DZ298" s="48"/>
      <c r="EA298" s="62"/>
      <c r="EB298" s="62"/>
      <c r="EC298" s="48"/>
      <c r="ED298" s="62"/>
      <c r="EE298" s="62"/>
      <c r="EF298" s="48"/>
      <c r="EG298" s="62"/>
      <c r="EH298" s="62"/>
      <c r="EI298" s="48"/>
      <c r="EJ298" s="62"/>
      <c r="EK298" s="62"/>
      <c r="EL298" s="48"/>
      <c r="EM298" s="62"/>
      <c r="EN298" s="62"/>
      <c r="EO298" s="48"/>
      <c r="EP298" s="62">
        <f t="shared" si="3341"/>
        <v>0</v>
      </c>
      <c r="EQ298" s="62">
        <f t="shared" si="3341"/>
        <v>0</v>
      </c>
      <c r="ER298" s="62">
        <f t="shared" si="3341"/>
        <v>0</v>
      </c>
      <c r="ES298" s="62">
        <f t="shared" si="3341"/>
        <v>0</v>
      </c>
      <c r="ET298" s="62">
        <f t="shared" si="3341"/>
        <v>0</v>
      </c>
      <c r="EU298" s="62">
        <f t="shared" si="3341"/>
        <v>0</v>
      </c>
      <c r="EV298" t="s">
        <v>192</v>
      </c>
      <c r="EW298" s="103">
        <v>0</v>
      </c>
      <c r="EX298" s="31"/>
      <c r="EY298" s="31"/>
      <c r="FA298" s="31"/>
      <c r="FB298" s="119"/>
      <c r="FC298" s="119"/>
      <c r="FE298" s="137"/>
      <c r="FF298" s="137"/>
      <c r="FG298" s="137">
        <v>5</v>
      </c>
      <c r="FH298" s="106">
        <v>5</v>
      </c>
      <c r="FI298" s="107"/>
      <c r="FJ298" s="34"/>
      <c r="FK298" s="104" t="s">
        <v>196</v>
      </c>
      <c r="FL298" s="104" t="s">
        <v>729</v>
      </c>
      <c r="FM298" s="104">
        <v>46022</v>
      </c>
      <c r="FN298" s="104">
        <v>0</v>
      </c>
      <c r="FO298" s="104">
        <v>0</v>
      </c>
      <c r="FP298" s="104"/>
      <c r="FQ298" s="104">
        <v>0</v>
      </c>
      <c r="FR298" s="103" t="b">
        <f t="shared" si="3022"/>
        <v>1</v>
      </c>
      <c r="FS298" s="103" t="b">
        <f t="shared" si="3023"/>
        <v>1</v>
      </c>
      <c r="FT298" s="103" t="b">
        <f t="shared" si="3024"/>
        <v>1</v>
      </c>
      <c r="FU298" s="103" t="b">
        <f t="shared" si="3025"/>
        <v>0</v>
      </c>
      <c r="FV298" s="103" t="b">
        <f t="shared" si="3026"/>
        <v>1</v>
      </c>
      <c r="FW298" s="103"/>
      <c r="FX298" s="120" t="b">
        <f t="shared" si="3332"/>
        <v>1</v>
      </c>
      <c r="FY298" s="104" t="s">
        <v>214</v>
      </c>
      <c r="FZ298" s="104" t="b">
        <f t="shared" si="3333"/>
        <v>1</v>
      </c>
      <c r="GA298" s="120"/>
      <c r="GB298" s="120"/>
      <c r="GD298" s="104" t="s">
        <v>214</v>
      </c>
      <c r="GE298" s="104">
        <v>0</v>
      </c>
      <c r="GF298" s="104" t="e">
        <v>#N/A</v>
      </c>
      <c r="GG298" s="104">
        <v>0</v>
      </c>
      <c r="GH298" s="104" t="b">
        <f t="shared" si="3334"/>
        <v>1</v>
      </c>
      <c r="GI298" s="8" t="b">
        <f t="shared" si="3335"/>
        <v>0</v>
      </c>
    </row>
    <row r="299" spans="1:192" hidden="1" x14ac:dyDescent="0.25">
      <c r="A299" s="127">
        <v>169701</v>
      </c>
      <c r="B299" s="127" t="s">
        <v>734</v>
      </c>
      <c r="C299" s="128" t="s">
        <v>214</v>
      </c>
      <c r="D299" s="130"/>
      <c r="E299" s="127" t="s">
        <v>735</v>
      </c>
      <c r="F299" s="93" t="s">
        <v>207</v>
      </c>
      <c r="G299" s="128"/>
      <c r="H299" s="127" t="s">
        <v>81</v>
      </c>
      <c r="I299" s="130" t="s">
        <v>256</v>
      </c>
      <c r="J299" s="127" t="s">
        <v>257</v>
      </c>
      <c r="K299" s="127" t="s">
        <v>184</v>
      </c>
      <c r="L299" s="130">
        <v>0</v>
      </c>
      <c r="M299" s="127"/>
      <c r="N299" s="122">
        <v>0</v>
      </c>
      <c r="O299" s="122">
        <v>0</v>
      </c>
      <c r="P299" s="122" t="str">
        <f t="shared" si="3282"/>
        <v>нет минмакс</v>
      </c>
      <c r="Q299" s="95">
        <v>0</v>
      </c>
      <c r="R299" s="95">
        <f t="shared" si="3336"/>
        <v>0</v>
      </c>
      <c r="S299" s="96">
        <v>0</v>
      </c>
      <c r="T299" s="96">
        <v>0</v>
      </c>
      <c r="U299" s="131">
        <v>0</v>
      </c>
      <c r="V299" s="94">
        <f t="shared" si="3284"/>
        <v>0</v>
      </c>
      <c r="W299" s="94">
        <f t="shared" si="3285"/>
        <v>0</v>
      </c>
      <c r="X299" s="115">
        <f t="shared" si="3286"/>
        <v>0</v>
      </c>
      <c r="Y299" s="132"/>
      <c r="Z299" s="95">
        <v>0</v>
      </c>
      <c r="AA299" s="94">
        <v>0</v>
      </c>
      <c r="AB299" s="94">
        <v>0</v>
      </c>
      <c r="AC299" s="95">
        <v>0</v>
      </c>
      <c r="AD299" s="95">
        <v>0</v>
      </c>
      <c r="AE299" s="95">
        <f t="shared" si="3287"/>
        <v>0</v>
      </c>
      <c r="AF299" s="95">
        <f t="shared" si="3288"/>
        <v>0</v>
      </c>
      <c r="AG299" s="96">
        <v>0</v>
      </c>
      <c r="AH299" s="95">
        <f t="shared" si="3289"/>
        <v>0</v>
      </c>
      <c r="AI299" s="114">
        <f t="shared" si="3290"/>
        <v>0</v>
      </c>
      <c r="AJ299" s="96">
        <f t="shared" si="3291"/>
        <v>1200</v>
      </c>
      <c r="AK299" s="96">
        <f t="shared" si="3338"/>
        <v>1200</v>
      </c>
      <c r="AL299" s="96">
        <f t="shared" si="3292"/>
        <v>1200</v>
      </c>
      <c r="AM299" s="96">
        <f t="shared" si="3293"/>
        <v>0</v>
      </c>
      <c r="AN299" s="133" t="str">
        <f t="shared" si="3294"/>
        <v>нет оборота</v>
      </c>
      <c r="AO299" s="133" t="str">
        <f t="shared" si="3295"/>
        <v>нет остатка</v>
      </c>
      <c r="AP299" s="29" t="s">
        <v>721</v>
      </c>
      <c r="AQ299" s="134"/>
      <c r="AR299" s="94" t="s">
        <v>721</v>
      </c>
      <c r="AS299" s="134"/>
      <c r="AT299" s="94" t="s">
        <v>185</v>
      </c>
      <c r="AU299" s="138"/>
      <c r="AV299" s="97" t="str">
        <f t="shared" si="3296"/>
        <v>нет остатка</v>
      </c>
      <c r="AW299" s="117">
        <f t="shared" si="3297"/>
        <v>0</v>
      </c>
      <c r="AX299" s="96"/>
      <c r="AY299" s="94">
        <f t="shared" si="3298"/>
        <v>0</v>
      </c>
      <c r="AZ299" s="130" t="s">
        <v>722</v>
      </c>
      <c r="BA299" s="26"/>
      <c r="BB299" s="26"/>
      <c r="BC299" s="27"/>
      <c r="BD299" s="139"/>
      <c r="BE299" s="29">
        <v>0</v>
      </c>
      <c r="BF299" s="32">
        <f t="shared" si="3299"/>
        <v>0</v>
      </c>
      <c r="BG299" s="32">
        <v>0</v>
      </c>
      <c r="BH299" s="32">
        <f t="shared" si="3300"/>
        <v>0</v>
      </c>
      <c r="BI299" s="99">
        <v>0</v>
      </c>
      <c r="BJ299" s="130"/>
      <c r="BK299" s="100">
        <v>0</v>
      </c>
      <c r="BL299" s="100">
        <v>0</v>
      </c>
      <c r="BM299" s="100">
        <v>0</v>
      </c>
      <c r="BN299" s="100">
        <v>0</v>
      </c>
      <c r="BO299" s="100">
        <v>0</v>
      </c>
      <c r="BP299" s="100">
        <v>0</v>
      </c>
      <c r="BQ299" s="133">
        <f t="shared" si="3301"/>
        <v>0</v>
      </c>
      <c r="BR299" s="95">
        <f t="shared" si="3302"/>
        <v>0</v>
      </c>
      <c r="BS299" s="133">
        <f t="shared" si="3337"/>
        <v>0</v>
      </c>
      <c r="BT299" s="133">
        <f t="shared" si="3337"/>
        <v>0</v>
      </c>
      <c r="BU299" s="133">
        <f t="shared" si="3337"/>
        <v>0</v>
      </c>
      <c r="BV299" s="133">
        <f t="shared" si="3337"/>
        <v>0</v>
      </c>
      <c r="BW299" s="133">
        <f t="shared" si="3337"/>
        <v>0</v>
      </c>
      <c r="BX299" s="133">
        <f t="shared" si="3340"/>
        <v>0</v>
      </c>
      <c r="BY299" s="133">
        <f t="shared" si="3340"/>
        <v>0</v>
      </c>
      <c r="BZ299" s="133">
        <f t="shared" si="3340"/>
        <v>0</v>
      </c>
      <c r="CA299" s="133">
        <f t="shared" ref="CA299:CO299" si="3342">BZ299-$BQ299</f>
        <v>0</v>
      </c>
      <c r="CB299" s="133">
        <f t="shared" si="3342"/>
        <v>0</v>
      </c>
      <c r="CC299" s="133">
        <f t="shared" si="3342"/>
        <v>0</v>
      </c>
      <c r="CD299" s="133">
        <f t="shared" si="3342"/>
        <v>0</v>
      </c>
      <c r="CE299" s="133">
        <f t="shared" si="3342"/>
        <v>0</v>
      </c>
      <c r="CF299" s="133">
        <f t="shared" si="3342"/>
        <v>0</v>
      </c>
      <c r="CG299" s="133">
        <f t="shared" si="3342"/>
        <v>0</v>
      </c>
      <c r="CH299" s="133">
        <f t="shared" si="3342"/>
        <v>0</v>
      </c>
      <c r="CI299" s="133">
        <f t="shared" si="3342"/>
        <v>0</v>
      </c>
      <c r="CJ299" s="133">
        <f t="shared" si="3342"/>
        <v>0</v>
      </c>
      <c r="CK299" s="133">
        <f t="shared" si="3342"/>
        <v>0</v>
      </c>
      <c r="CL299" s="133">
        <f t="shared" si="3342"/>
        <v>0</v>
      </c>
      <c r="CM299" s="133">
        <f t="shared" si="3342"/>
        <v>0</v>
      </c>
      <c r="CN299" s="133">
        <f t="shared" si="3342"/>
        <v>0</v>
      </c>
      <c r="CO299" s="133">
        <f t="shared" si="3342"/>
        <v>0</v>
      </c>
      <c r="CP299" s="100">
        <v>0</v>
      </c>
      <c r="CQ299" s="100">
        <v>0</v>
      </c>
      <c r="CR299" s="100">
        <v>0</v>
      </c>
      <c r="CS299" s="100">
        <v>0</v>
      </c>
      <c r="CT299" s="100">
        <v>0</v>
      </c>
      <c r="CU299" s="100">
        <v>1200</v>
      </c>
      <c r="CV299" s="121">
        <f t="shared" si="3304"/>
        <v>1200</v>
      </c>
      <c r="DA299" s="136"/>
      <c r="DD299" s="136"/>
      <c r="DE299" s="31"/>
      <c r="DG299" s="31"/>
      <c r="DH299" s="48"/>
      <c r="DI299" s="62"/>
      <c r="DJ299" s="62"/>
      <c r="DK299" s="48"/>
      <c r="DL299" s="62"/>
      <c r="DM299" s="62"/>
      <c r="DN299" s="62"/>
      <c r="DO299" s="62"/>
      <c r="DP299" s="48"/>
      <c r="DQ299" s="62"/>
      <c r="DR299" s="62"/>
      <c r="DS299" s="62"/>
      <c r="DT299" s="62"/>
      <c r="DU299" s="48"/>
      <c r="DV299" s="62"/>
      <c r="DW299" s="62"/>
      <c r="DX299" s="62"/>
      <c r="DY299" s="62"/>
      <c r="DZ299" s="48"/>
      <c r="EA299" s="62"/>
      <c r="EB299" s="62"/>
      <c r="EC299" s="48"/>
      <c r="ED299" s="62"/>
      <c r="EE299" s="62"/>
      <c r="EF299" s="48"/>
      <c r="EG299" s="62"/>
      <c r="EH299" s="62"/>
      <c r="EI299" s="48"/>
      <c r="EJ299" s="62"/>
      <c r="EK299" s="62"/>
      <c r="EL299" s="48"/>
      <c r="EM299" s="62"/>
      <c r="EN299" s="62"/>
      <c r="EO299" s="48"/>
      <c r="EP299" s="62"/>
      <c r="EQ299" s="62"/>
      <c r="ER299" s="62"/>
      <c r="ES299" s="62"/>
      <c r="ET299" s="62"/>
      <c r="EU299" s="62"/>
      <c r="EV299" t="s">
        <v>487</v>
      </c>
      <c r="EW299" s="103">
        <v>0</v>
      </c>
      <c r="EX299" s="31"/>
      <c r="EY299" s="31"/>
      <c r="FA299" s="31"/>
      <c r="FB299" s="119"/>
      <c r="FC299" s="119"/>
      <c r="FE299" s="137"/>
      <c r="FF299" s="137"/>
      <c r="FG299" s="137">
        <v>217.91</v>
      </c>
      <c r="FH299" s="106">
        <v>217.86</v>
      </c>
      <c r="FI299" s="107"/>
      <c r="FJ299" s="34"/>
      <c r="FK299" s="104">
        <v>0</v>
      </c>
      <c r="FL299" s="104">
        <v>0</v>
      </c>
      <c r="FM299" s="104">
        <v>0</v>
      </c>
      <c r="FN299" s="104">
        <v>0</v>
      </c>
      <c r="FO299" s="104">
        <v>0</v>
      </c>
      <c r="FP299" s="104"/>
      <c r="FQ299" s="104">
        <v>0</v>
      </c>
      <c r="FR299" s="104" t="b">
        <f t="shared" si="3022"/>
        <v>0</v>
      </c>
      <c r="FS299" s="104" t="b">
        <f t="shared" si="3023"/>
        <v>0</v>
      </c>
      <c r="FT299" s="104" t="b">
        <f t="shared" si="3024"/>
        <v>0</v>
      </c>
      <c r="FU299" s="104" t="b">
        <f t="shared" si="3025"/>
        <v>0</v>
      </c>
      <c r="FV299" s="104" t="b">
        <f t="shared" si="3026"/>
        <v>1</v>
      </c>
      <c r="FW299" s="104"/>
      <c r="FX299" s="104" t="b">
        <f t="shared" si="3332"/>
        <v>1</v>
      </c>
      <c r="FY299" s="104" t="s">
        <v>214</v>
      </c>
      <c r="FZ299" s="104" t="b">
        <f t="shared" si="3333"/>
        <v>1</v>
      </c>
      <c r="GA299" s="104"/>
      <c r="GB299" s="104"/>
      <c r="GC299" s="108"/>
      <c r="GD299" s="104" t="s">
        <v>214</v>
      </c>
      <c r="GE299" s="104">
        <v>0</v>
      </c>
      <c r="GF299" s="104" t="e">
        <v>#N/A</v>
      </c>
      <c r="GG299" s="104">
        <v>0</v>
      </c>
      <c r="GH299" s="104" t="b">
        <f t="shared" si="3334"/>
        <v>1</v>
      </c>
      <c r="GI299" s="108" t="b">
        <f t="shared" si="3335"/>
        <v>0</v>
      </c>
    </row>
    <row r="300" spans="1:192" hidden="1" x14ac:dyDescent="0.25">
      <c r="A300" s="130">
        <v>169801</v>
      </c>
      <c r="B300" s="130">
        <v>103835</v>
      </c>
      <c r="C300" s="128" t="s">
        <v>214</v>
      </c>
      <c r="D300" s="130"/>
      <c r="E300" s="130" t="s">
        <v>736</v>
      </c>
      <c r="F300" s="109" t="s">
        <v>207</v>
      </c>
      <c r="G300" s="128"/>
      <c r="H300" s="130" t="s">
        <v>188</v>
      </c>
      <c r="I300" s="130" t="s">
        <v>189</v>
      </c>
      <c r="J300" s="130" t="s">
        <v>728</v>
      </c>
      <c r="K300" s="130">
        <v>0</v>
      </c>
      <c r="L300" s="130">
        <v>0</v>
      </c>
      <c r="M300" s="130"/>
      <c r="N300" s="111">
        <v>0</v>
      </c>
      <c r="O300" s="111">
        <v>0</v>
      </c>
      <c r="P300" s="111" t="str">
        <f t="shared" si="3282"/>
        <v>нет минмакс</v>
      </c>
      <c r="Q300" s="95">
        <v>725</v>
      </c>
      <c r="R300" s="95">
        <f t="shared" si="3336"/>
        <v>12839.75</v>
      </c>
      <c r="S300" s="114">
        <v>0</v>
      </c>
      <c r="T300" s="114">
        <v>0</v>
      </c>
      <c r="U300" s="131">
        <v>0</v>
      </c>
      <c r="V300" s="115">
        <f t="shared" si="3284"/>
        <v>725</v>
      </c>
      <c r="W300" s="115">
        <f t="shared" si="3285"/>
        <v>12839.75</v>
      </c>
      <c r="X300" s="115">
        <f t="shared" si="3286"/>
        <v>0</v>
      </c>
      <c r="Y300" s="132"/>
      <c r="Z300" s="95">
        <v>725</v>
      </c>
      <c r="AA300" s="95">
        <v>0</v>
      </c>
      <c r="AB300" s="95">
        <v>0</v>
      </c>
      <c r="AC300" s="95">
        <v>0</v>
      </c>
      <c r="AD300" s="95">
        <v>0</v>
      </c>
      <c r="AE300" s="95">
        <f t="shared" si="3287"/>
        <v>0</v>
      </c>
      <c r="AF300" s="95">
        <f t="shared" si="3288"/>
        <v>0</v>
      </c>
      <c r="AG300" s="114">
        <v>0</v>
      </c>
      <c r="AH300" s="95">
        <f t="shared" si="3289"/>
        <v>725</v>
      </c>
      <c r="AI300" s="114">
        <f t="shared" si="3290"/>
        <v>12839.75</v>
      </c>
      <c r="AJ300" s="133">
        <f t="shared" si="3291"/>
        <v>75</v>
      </c>
      <c r="AK300" s="133">
        <f t="shared" si="3338"/>
        <v>75</v>
      </c>
      <c r="AL300" s="133">
        <f t="shared" si="3292"/>
        <v>75</v>
      </c>
      <c r="AM300" s="133">
        <f t="shared" si="3293"/>
        <v>0</v>
      </c>
      <c r="AN300" s="133" t="str">
        <f t="shared" si="3294"/>
        <v>нет оборота</v>
      </c>
      <c r="AO300" s="133" t="str">
        <f t="shared" si="3295"/>
        <v>нет остатка</v>
      </c>
      <c r="AP300" s="29" t="s">
        <v>721</v>
      </c>
      <c r="AQ300" s="134"/>
      <c r="AR300" s="29" t="s">
        <v>721</v>
      </c>
      <c r="AS300" s="134"/>
      <c r="AT300" s="94" t="s">
        <v>195</v>
      </c>
      <c r="AU300" s="138"/>
      <c r="AV300" s="97" t="str">
        <f t="shared" si="3296"/>
        <v>Нет планов</v>
      </c>
      <c r="AW300" s="117">
        <f t="shared" si="3297"/>
        <v>12839.75</v>
      </c>
      <c r="AX300" s="14">
        <f t="shared" ref="AX300:AX302" si="3343">MONTH(BC300)-6</f>
        <v>2</v>
      </c>
      <c r="AY300" s="115">
        <f t="shared" si="3298"/>
        <v>0</v>
      </c>
      <c r="AZ300" s="130" t="s">
        <v>722</v>
      </c>
      <c r="BA300" s="26" t="s">
        <v>196</v>
      </c>
      <c r="BB300" s="26" t="s">
        <v>726</v>
      </c>
      <c r="BC300" s="27">
        <v>45899</v>
      </c>
      <c r="BD300" s="139"/>
      <c r="BE300" s="29">
        <v>0</v>
      </c>
      <c r="BF300" s="32">
        <f t="shared" si="3299"/>
        <v>0</v>
      </c>
      <c r="BG300" s="32">
        <v>0</v>
      </c>
      <c r="BH300" s="32">
        <f t="shared" si="3300"/>
        <v>0</v>
      </c>
      <c r="BI300" s="99">
        <v>0</v>
      </c>
      <c r="BJ300" s="130"/>
      <c r="BK300" s="95">
        <v>0</v>
      </c>
      <c r="BL300" s="95">
        <v>0</v>
      </c>
      <c r="BM300" s="95">
        <v>0</v>
      </c>
      <c r="BN300" s="95">
        <v>0</v>
      </c>
      <c r="BO300" s="95">
        <v>0</v>
      </c>
      <c r="BP300" s="95">
        <v>0</v>
      </c>
      <c r="BQ300" s="133">
        <f t="shared" si="3301"/>
        <v>0</v>
      </c>
      <c r="BR300" s="95">
        <f t="shared" si="3302"/>
        <v>725</v>
      </c>
      <c r="BS300" s="133">
        <f t="shared" si="3337"/>
        <v>725</v>
      </c>
      <c r="BT300" s="133">
        <f t="shared" si="3337"/>
        <v>725</v>
      </c>
      <c r="BU300" s="133">
        <f t="shared" si="3337"/>
        <v>725</v>
      </c>
      <c r="BV300" s="133">
        <f t="shared" si="3337"/>
        <v>725</v>
      </c>
      <c r="BW300" s="133">
        <f t="shared" si="3337"/>
        <v>725</v>
      </c>
      <c r="BX300" s="133">
        <f t="shared" ref="BX300:CO302" si="3344">BW300-$BQ300</f>
        <v>725</v>
      </c>
      <c r="BY300" s="133">
        <f t="shared" si="3344"/>
        <v>725</v>
      </c>
      <c r="BZ300" s="133">
        <f t="shared" si="3344"/>
        <v>725</v>
      </c>
      <c r="CA300" s="133">
        <f t="shared" si="3344"/>
        <v>725</v>
      </c>
      <c r="CB300" s="133">
        <f t="shared" si="3344"/>
        <v>725</v>
      </c>
      <c r="CC300" s="133">
        <f t="shared" si="3344"/>
        <v>725</v>
      </c>
      <c r="CD300" s="133">
        <f t="shared" si="3344"/>
        <v>725</v>
      </c>
      <c r="CE300" s="133">
        <f t="shared" si="3344"/>
        <v>725</v>
      </c>
      <c r="CF300" s="133">
        <f t="shared" si="3344"/>
        <v>725</v>
      </c>
      <c r="CG300" s="133">
        <f t="shared" si="3344"/>
        <v>725</v>
      </c>
      <c r="CH300" s="133">
        <f t="shared" si="3344"/>
        <v>725</v>
      </c>
      <c r="CI300" s="133">
        <f t="shared" si="3344"/>
        <v>725</v>
      </c>
      <c r="CJ300" s="133">
        <f t="shared" si="3344"/>
        <v>725</v>
      </c>
      <c r="CK300" s="133">
        <f t="shared" si="3344"/>
        <v>725</v>
      </c>
      <c r="CL300" s="133">
        <f t="shared" si="3344"/>
        <v>725</v>
      </c>
      <c r="CM300" s="133">
        <f t="shared" si="3344"/>
        <v>725</v>
      </c>
      <c r="CN300" s="133">
        <f t="shared" si="3344"/>
        <v>725</v>
      </c>
      <c r="CO300" s="133">
        <f t="shared" si="3344"/>
        <v>725</v>
      </c>
      <c r="CP300" s="100">
        <v>0</v>
      </c>
      <c r="CQ300" s="100">
        <v>0</v>
      </c>
      <c r="CR300" s="100">
        <v>0</v>
      </c>
      <c r="CS300" s="100">
        <v>0</v>
      </c>
      <c r="CT300" s="100">
        <v>0</v>
      </c>
      <c r="CU300" s="100">
        <v>75</v>
      </c>
      <c r="CV300" s="121">
        <f t="shared" si="3304"/>
        <v>75</v>
      </c>
      <c r="DA300" s="136"/>
      <c r="DD300" s="136"/>
      <c r="DE300" s="31"/>
      <c r="DG300" s="31"/>
      <c r="DH300" s="48"/>
      <c r="DI300" s="62"/>
      <c r="DJ300" s="62"/>
      <c r="DK300" s="48"/>
      <c r="DL300" s="62"/>
      <c r="DM300" s="62"/>
      <c r="DN300" s="62"/>
      <c r="DO300" s="62"/>
      <c r="DP300" s="48"/>
      <c r="DQ300" s="62"/>
      <c r="DR300" s="62"/>
      <c r="DS300" s="62"/>
      <c r="DT300" s="62"/>
      <c r="DU300" s="48"/>
      <c r="DV300" s="62"/>
      <c r="DW300" s="62"/>
      <c r="DX300" s="62"/>
      <c r="DY300" s="62"/>
      <c r="DZ300" s="48"/>
      <c r="EA300" s="62"/>
      <c r="EB300" s="62"/>
      <c r="EC300" s="48"/>
      <c r="ED300" s="62"/>
      <c r="EE300" s="62"/>
      <c r="EF300" s="48"/>
      <c r="EG300" s="62"/>
      <c r="EH300" s="62"/>
      <c r="EI300" s="48"/>
      <c r="EJ300" s="62"/>
      <c r="EK300" s="62"/>
      <c r="EL300" s="48"/>
      <c r="EM300" s="62"/>
      <c r="EN300" s="62"/>
      <c r="EO300" s="48"/>
      <c r="EP300" s="62">
        <f t="shared" ref="EP300:EU302" si="3345">BK300*$FH300</f>
        <v>0</v>
      </c>
      <c r="EQ300" s="62">
        <f t="shared" si="3345"/>
        <v>0</v>
      </c>
      <c r="ER300" s="62">
        <f t="shared" si="3345"/>
        <v>0</v>
      </c>
      <c r="ES300" s="62">
        <f t="shared" si="3345"/>
        <v>0</v>
      </c>
      <c r="ET300" s="62">
        <f t="shared" si="3345"/>
        <v>0</v>
      </c>
      <c r="EU300" s="62">
        <f t="shared" si="3345"/>
        <v>0</v>
      </c>
      <c r="EV300" t="s">
        <v>192</v>
      </c>
      <c r="EW300" s="103">
        <v>0</v>
      </c>
      <c r="EX300" s="31"/>
      <c r="EY300" s="31"/>
      <c r="FA300" s="31"/>
      <c r="FB300" s="119"/>
      <c r="FC300" s="119"/>
      <c r="FE300" s="137"/>
      <c r="FF300" s="137"/>
      <c r="FG300" s="137">
        <v>17.71</v>
      </c>
      <c r="FH300" s="106">
        <v>17.71</v>
      </c>
      <c r="FI300" s="107"/>
      <c r="FJ300" s="34"/>
      <c r="FK300" s="104" t="s">
        <v>196</v>
      </c>
      <c r="FL300" s="104" t="s">
        <v>726</v>
      </c>
      <c r="FM300" s="104">
        <v>45899</v>
      </c>
      <c r="FN300" s="104">
        <v>0</v>
      </c>
      <c r="FO300" s="104">
        <v>0</v>
      </c>
      <c r="FP300" s="104"/>
      <c r="FQ300" s="104">
        <v>0</v>
      </c>
      <c r="FR300" s="103" t="b">
        <f t="shared" si="3022"/>
        <v>1</v>
      </c>
      <c r="FS300" s="103" t="b">
        <f t="shared" si="3023"/>
        <v>1</v>
      </c>
      <c r="FT300" s="103" t="b">
        <f t="shared" si="3024"/>
        <v>1</v>
      </c>
      <c r="FU300" s="103" t="b">
        <f t="shared" si="3025"/>
        <v>0</v>
      </c>
      <c r="FV300" s="103" t="b">
        <f t="shared" si="3026"/>
        <v>1</v>
      </c>
      <c r="FW300" s="103"/>
      <c r="FX300" s="120" t="b">
        <f t="shared" si="3332"/>
        <v>1</v>
      </c>
      <c r="FY300" s="104" t="s">
        <v>214</v>
      </c>
      <c r="FZ300" s="104" t="b">
        <f t="shared" si="3333"/>
        <v>1</v>
      </c>
      <c r="GA300" s="120"/>
      <c r="GB300" s="120"/>
      <c r="GD300" s="104" t="s">
        <v>214</v>
      </c>
      <c r="GE300" s="104">
        <v>0</v>
      </c>
      <c r="GF300" s="104" t="e">
        <v>#N/A</v>
      </c>
      <c r="GG300" s="104">
        <v>0</v>
      </c>
      <c r="GH300" s="104" t="b">
        <f t="shared" si="3334"/>
        <v>1</v>
      </c>
      <c r="GI300" s="8" t="b">
        <f t="shared" si="3335"/>
        <v>0</v>
      </c>
    </row>
    <row r="301" spans="1:192" hidden="1" x14ac:dyDescent="0.25">
      <c r="A301" s="130">
        <v>169799</v>
      </c>
      <c r="B301" s="130">
        <v>102291</v>
      </c>
      <c r="C301" s="128" t="s">
        <v>214</v>
      </c>
      <c r="D301" s="130"/>
      <c r="E301" s="130" t="s">
        <v>737</v>
      </c>
      <c r="F301" s="109" t="s">
        <v>207</v>
      </c>
      <c r="G301" s="128"/>
      <c r="H301" s="130" t="s">
        <v>188</v>
      </c>
      <c r="I301" s="130" t="s">
        <v>189</v>
      </c>
      <c r="J301" s="130" t="s">
        <v>732</v>
      </c>
      <c r="K301" s="130">
        <v>0</v>
      </c>
      <c r="L301" s="130">
        <v>0</v>
      </c>
      <c r="M301" s="130"/>
      <c r="N301" s="111">
        <v>0</v>
      </c>
      <c r="O301" s="111">
        <v>0</v>
      </c>
      <c r="P301" s="111" t="str">
        <f t="shared" si="3282"/>
        <v>нет минмакс</v>
      </c>
      <c r="Q301" s="95">
        <v>3678</v>
      </c>
      <c r="R301" s="95">
        <f t="shared" si="3336"/>
        <v>18390</v>
      </c>
      <c r="S301" s="114">
        <v>0</v>
      </c>
      <c r="T301" s="114">
        <v>0</v>
      </c>
      <c r="U301" s="131">
        <v>0</v>
      </c>
      <c r="V301" s="115">
        <f t="shared" si="3284"/>
        <v>3678</v>
      </c>
      <c r="W301" s="115">
        <f t="shared" si="3285"/>
        <v>18390</v>
      </c>
      <c r="X301" s="115">
        <f t="shared" si="3286"/>
        <v>0</v>
      </c>
      <c r="Y301" s="132"/>
      <c r="Z301" s="95">
        <v>3678</v>
      </c>
      <c r="AA301" s="95">
        <v>0</v>
      </c>
      <c r="AB301" s="95">
        <v>0</v>
      </c>
      <c r="AC301" s="95">
        <v>0</v>
      </c>
      <c r="AD301" s="95">
        <v>0</v>
      </c>
      <c r="AE301" s="95">
        <f t="shared" si="3287"/>
        <v>0</v>
      </c>
      <c r="AF301" s="95">
        <f t="shared" si="3288"/>
        <v>0</v>
      </c>
      <c r="AG301" s="114">
        <v>0</v>
      </c>
      <c r="AH301" s="95">
        <f t="shared" si="3289"/>
        <v>3678</v>
      </c>
      <c r="AI301" s="114">
        <f t="shared" si="3290"/>
        <v>18390</v>
      </c>
      <c r="AJ301" s="133">
        <f t="shared" si="3291"/>
        <v>1322</v>
      </c>
      <c r="AK301" s="133">
        <f t="shared" si="3338"/>
        <v>1322</v>
      </c>
      <c r="AL301" s="133">
        <f t="shared" si="3292"/>
        <v>1322</v>
      </c>
      <c r="AM301" s="133">
        <f t="shared" si="3293"/>
        <v>0</v>
      </c>
      <c r="AN301" s="133" t="str">
        <f t="shared" si="3294"/>
        <v>нет оборота</v>
      </c>
      <c r="AO301" s="133" t="str">
        <f t="shared" si="3295"/>
        <v>нет остатка</v>
      </c>
      <c r="AP301" s="29" t="s">
        <v>721</v>
      </c>
      <c r="AQ301" s="134"/>
      <c r="AR301" s="29" t="s">
        <v>721</v>
      </c>
      <c r="AS301" s="134"/>
      <c r="AT301" s="94" t="s">
        <v>195</v>
      </c>
      <c r="AU301" s="138"/>
      <c r="AV301" s="97" t="str">
        <f t="shared" si="3296"/>
        <v>Нет планов</v>
      </c>
      <c r="AW301" s="117">
        <f t="shared" si="3297"/>
        <v>18390</v>
      </c>
      <c r="AX301" s="14">
        <f t="shared" si="3343"/>
        <v>2</v>
      </c>
      <c r="AY301" s="115">
        <f t="shared" si="3298"/>
        <v>0</v>
      </c>
      <c r="AZ301" s="130" t="s">
        <v>722</v>
      </c>
      <c r="BA301" s="26" t="s">
        <v>196</v>
      </c>
      <c r="BB301" s="26" t="s">
        <v>726</v>
      </c>
      <c r="BC301" s="27">
        <v>45899</v>
      </c>
      <c r="BD301" s="139"/>
      <c r="BE301" s="29">
        <v>0</v>
      </c>
      <c r="BF301" s="32">
        <f t="shared" si="3299"/>
        <v>0</v>
      </c>
      <c r="BG301" s="32">
        <v>0</v>
      </c>
      <c r="BH301" s="32">
        <f t="shared" si="3300"/>
        <v>0</v>
      </c>
      <c r="BI301" s="99">
        <v>0</v>
      </c>
      <c r="BJ301" s="130"/>
      <c r="BK301" s="95">
        <v>0</v>
      </c>
      <c r="BL301" s="95">
        <v>0</v>
      </c>
      <c r="BM301" s="95">
        <v>0</v>
      </c>
      <c r="BN301" s="95">
        <v>0</v>
      </c>
      <c r="BO301" s="95">
        <v>0</v>
      </c>
      <c r="BP301" s="95">
        <v>0</v>
      </c>
      <c r="BQ301" s="133">
        <f t="shared" si="3301"/>
        <v>0</v>
      </c>
      <c r="BR301" s="95">
        <f t="shared" si="3302"/>
        <v>3678</v>
      </c>
      <c r="BS301" s="133">
        <f t="shared" si="3337"/>
        <v>3678</v>
      </c>
      <c r="BT301" s="133">
        <f t="shared" si="3337"/>
        <v>3678</v>
      </c>
      <c r="BU301" s="133">
        <f t="shared" si="3337"/>
        <v>3678</v>
      </c>
      <c r="BV301" s="133">
        <f t="shared" si="3337"/>
        <v>3678</v>
      </c>
      <c r="BW301" s="133">
        <f t="shared" si="3337"/>
        <v>3678</v>
      </c>
      <c r="BX301" s="133">
        <f t="shared" si="3344"/>
        <v>3678</v>
      </c>
      <c r="BY301" s="133">
        <f t="shared" si="3344"/>
        <v>3678</v>
      </c>
      <c r="BZ301" s="133">
        <f t="shared" si="3344"/>
        <v>3678</v>
      </c>
      <c r="CA301" s="133">
        <f t="shared" si="3344"/>
        <v>3678</v>
      </c>
      <c r="CB301" s="133">
        <f t="shared" si="3344"/>
        <v>3678</v>
      </c>
      <c r="CC301" s="133">
        <f t="shared" si="3344"/>
        <v>3678</v>
      </c>
      <c r="CD301" s="133">
        <f t="shared" si="3344"/>
        <v>3678</v>
      </c>
      <c r="CE301" s="133">
        <f t="shared" si="3344"/>
        <v>3678</v>
      </c>
      <c r="CF301" s="133">
        <f t="shared" si="3344"/>
        <v>3678</v>
      </c>
      <c r="CG301" s="133">
        <f t="shared" si="3344"/>
        <v>3678</v>
      </c>
      <c r="CH301" s="133">
        <f t="shared" si="3344"/>
        <v>3678</v>
      </c>
      <c r="CI301" s="133">
        <f t="shared" si="3344"/>
        <v>3678</v>
      </c>
      <c r="CJ301" s="133">
        <f t="shared" si="3344"/>
        <v>3678</v>
      </c>
      <c r="CK301" s="133">
        <f t="shared" si="3344"/>
        <v>3678</v>
      </c>
      <c r="CL301" s="133">
        <f t="shared" si="3344"/>
        <v>3678</v>
      </c>
      <c r="CM301" s="133">
        <f t="shared" si="3344"/>
        <v>3678</v>
      </c>
      <c r="CN301" s="133">
        <f t="shared" si="3344"/>
        <v>3678</v>
      </c>
      <c r="CO301" s="133">
        <f t="shared" si="3344"/>
        <v>3678</v>
      </c>
      <c r="CP301" s="100">
        <v>0</v>
      </c>
      <c r="CQ301" s="100">
        <v>0</v>
      </c>
      <c r="CR301" s="100">
        <v>0</v>
      </c>
      <c r="CS301" s="100">
        <v>0</v>
      </c>
      <c r="CT301" s="100">
        <v>0</v>
      </c>
      <c r="CU301" s="100">
        <v>1322</v>
      </c>
      <c r="CV301" s="121">
        <f t="shared" si="3304"/>
        <v>1322</v>
      </c>
      <c r="DA301" s="136"/>
      <c r="DD301" s="136"/>
      <c r="DE301" s="31"/>
      <c r="DG301" s="31"/>
      <c r="DH301" s="48"/>
      <c r="DI301" s="62"/>
      <c r="DJ301" s="62"/>
      <c r="DK301" s="48"/>
      <c r="DL301" s="62"/>
      <c r="DM301" s="62"/>
      <c r="DN301" s="62"/>
      <c r="DO301" s="62"/>
      <c r="DP301" s="48"/>
      <c r="DQ301" s="62"/>
      <c r="DR301" s="62"/>
      <c r="DS301" s="62"/>
      <c r="DT301" s="62"/>
      <c r="DU301" s="48"/>
      <c r="DV301" s="62"/>
      <c r="DW301" s="62"/>
      <c r="DX301" s="62"/>
      <c r="DY301" s="62"/>
      <c r="DZ301" s="48"/>
      <c r="EA301" s="62"/>
      <c r="EB301" s="62"/>
      <c r="EC301" s="48"/>
      <c r="ED301" s="62"/>
      <c r="EE301" s="62"/>
      <c r="EF301" s="48"/>
      <c r="EG301" s="62"/>
      <c r="EH301" s="62"/>
      <c r="EI301" s="48"/>
      <c r="EJ301" s="62"/>
      <c r="EK301" s="62"/>
      <c r="EL301" s="48"/>
      <c r="EM301" s="62"/>
      <c r="EN301" s="62"/>
      <c r="EO301" s="48"/>
      <c r="EP301" s="62">
        <f t="shared" si="3345"/>
        <v>0</v>
      </c>
      <c r="EQ301" s="62">
        <f t="shared" si="3345"/>
        <v>0</v>
      </c>
      <c r="ER301" s="62">
        <f t="shared" si="3345"/>
        <v>0</v>
      </c>
      <c r="ES301" s="62">
        <f t="shared" si="3345"/>
        <v>0</v>
      </c>
      <c r="ET301" s="62">
        <f t="shared" si="3345"/>
        <v>0</v>
      </c>
      <c r="EU301" s="62">
        <f t="shared" si="3345"/>
        <v>0</v>
      </c>
      <c r="EV301" t="s">
        <v>192</v>
      </c>
      <c r="EW301" s="103">
        <v>0</v>
      </c>
      <c r="EX301" s="31"/>
      <c r="EY301" s="31"/>
      <c r="FA301" s="31"/>
      <c r="FB301" s="119"/>
      <c r="FC301" s="119"/>
      <c r="FE301" s="137"/>
      <c r="FF301" s="137"/>
      <c r="FG301" s="137">
        <v>5</v>
      </c>
      <c r="FH301" s="106">
        <v>5</v>
      </c>
      <c r="FI301" s="107"/>
      <c r="FJ301" s="34"/>
      <c r="FK301" s="104" t="s">
        <v>196</v>
      </c>
      <c r="FL301" s="104" t="s">
        <v>726</v>
      </c>
      <c r="FM301" s="104">
        <v>45899</v>
      </c>
      <c r="FN301" s="104">
        <v>0</v>
      </c>
      <c r="FO301" s="104">
        <v>0</v>
      </c>
      <c r="FP301" s="104"/>
      <c r="FQ301" s="104">
        <v>0</v>
      </c>
      <c r="FR301" s="103" t="b">
        <f t="shared" si="3022"/>
        <v>1</v>
      </c>
      <c r="FS301" s="103" t="b">
        <f t="shared" si="3023"/>
        <v>1</v>
      </c>
      <c r="FT301" s="103" t="b">
        <f t="shared" si="3024"/>
        <v>1</v>
      </c>
      <c r="FU301" s="103" t="b">
        <f t="shared" si="3025"/>
        <v>0</v>
      </c>
      <c r="FV301" s="103" t="b">
        <f t="shared" si="3026"/>
        <v>1</v>
      </c>
      <c r="FW301" s="103"/>
      <c r="FX301" s="120" t="b">
        <f t="shared" si="3332"/>
        <v>1</v>
      </c>
      <c r="FY301" s="104" t="s">
        <v>214</v>
      </c>
      <c r="FZ301" s="104" t="b">
        <f t="shared" si="3333"/>
        <v>1</v>
      </c>
      <c r="GA301" s="120"/>
      <c r="GB301" s="120"/>
      <c r="GD301" s="104" t="s">
        <v>214</v>
      </c>
      <c r="GE301" s="104">
        <v>0</v>
      </c>
      <c r="GF301" s="104" t="e">
        <v>#N/A</v>
      </c>
      <c r="GG301" s="104">
        <v>0</v>
      </c>
      <c r="GH301" s="104" t="b">
        <f t="shared" si="3334"/>
        <v>1</v>
      </c>
      <c r="GI301" s="8" t="b">
        <f t="shared" si="3335"/>
        <v>0</v>
      </c>
    </row>
    <row r="302" spans="1:192" hidden="1" x14ac:dyDescent="0.25">
      <c r="A302" s="130">
        <v>169800</v>
      </c>
      <c r="B302" s="130">
        <v>104301</v>
      </c>
      <c r="C302" s="128" t="s">
        <v>214</v>
      </c>
      <c r="D302" s="130"/>
      <c r="E302" s="130" t="s">
        <v>738</v>
      </c>
      <c r="F302" s="109" t="s">
        <v>207</v>
      </c>
      <c r="G302" s="128"/>
      <c r="H302" s="130" t="s">
        <v>188</v>
      </c>
      <c r="I302" s="130" t="s">
        <v>189</v>
      </c>
      <c r="J302" s="130" t="s">
        <v>732</v>
      </c>
      <c r="K302" s="130">
        <v>0</v>
      </c>
      <c r="L302" s="130">
        <v>0</v>
      </c>
      <c r="M302" s="130"/>
      <c r="N302" s="111">
        <v>0</v>
      </c>
      <c r="O302" s="111">
        <v>0</v>
      </c>
      <c r="P302" s="111" t="str">
        <f t="shared" si="3282"/>
        <v>нет минмакс</v>
      </c>
      <c r="Q302" s="95">
        <v>3681</v>
      </c>
      <c r="R302" s="95">
        <f t="shared" si="3336"/>
        <v>18405</v>
      </c>
      <c r="S302" s="114">
        <v>0</v>
      </c>
      <c r="T302" s="114">
        <v>0</v>
      </c>
      <c r="U302" s="131">
        <v>0</v>
      </c>
      <c r="V302" s="115">
        <f t="shared" si="3284"/>
        <v>3681</v>
      </c>
      <c r="W302" s="115">
        <f t="shared" si="3285"/>
        <v>18405</v>
      </c>
      <c r="X302" s="115">
        <f t="shared" si="3286"/>
        <v>0</v>
      </c>
      <c r="Y302" s="132"/>
      <c r="Z302" s="95">
        <v>3681</v>
      </c>
      <c r="AA302" s="95">
        <v>0</v>
      </c>
      <c r="AB302" s="95">
        <v>0</v>
      </c>
      <c r="AC302" s="95">
        <v>0</v>
      </c>
      <c r="AD302" s="95">
        <v>0</v>
      </c>
      <c r="AE302" s="95">
        <f t="shared" si="3287"/>
        <v>0</v>
      </c>
      <c r="AF302" s="95">
        <f t="shared" si="3288"/>
        <v>0</v>
      </c>
      <c r="AG302" s="114">
        <v>0</v>
      </c>
      <c r="AH302" s="95">
        <f t="shared" si="3289"/>
        <v>3681</v>
      </c>
      <c r="AI302" s="114">
        <f t="shared" si="3290"/>
        <v>18405</v>
      </c>
      <c r="AJ302" s="133">
        <f t="shared" si="3291"/>
        <v>1319</v>
      </c>
      <c r="AK302" s="133">
        <f t="shared" si="3338"/>
        <v>1319</v>
      </c>
      <c r="AL302" s="133">
        <f t="shared" si="3292"/>
        <v>1319</v>
      </c>
      <c r="AM302" s="133">
        <f t="shared" si="3293"/>
        <v>0</v>
      </c>
      <c r="AN302" s="133" t="str">
        <f t="shared" si="3294"/>
        <v>нет оборота</v>
      </c>
      <c r="AO302" s="133" t="str">
        <f t="shared" si="3295"/>
        <v>нет остатка</v>
      </c>
      <c r="AP302" s="29" t="s">
        <v>721</v>
      </c>
      <c r="AQ302" s="134"/>
      <c r="AR302" s="29" t="s">
        <v>721</v>
      </c>
      <c r="AS302" s="134"/>
      <c r="AT302" s="94" t="s">
        <v>195</v>
      </c>
      <c r="AU302" s="138"/>
      <c r="AV302" s="97" t="str">
        <f t="shared" si="3296"/>
        <v>Нет планов</v>
      </c>
      <c r="AW302" s="117">
        <f t="shared" si="3297"/>
        <v>18405</v>
      </c>
      <c r="AX302" s="14">
        <f t="shared" si="3343"/>
        <v>2</v>
      </c>
      <c r="AY302" s="115">
        <f t="shared" si="3298"/>
        <v>0</v>
      </c>
      <c r="AZ302" s="130" t="s">
        <v>722</v>
      </c>
      <c r="BA302" s="26" t="s">
        <v>196</v>
      </c>
      <c r="BB302" s="26" t="s">
        <v>726</v>
      </c>
      <c r="BC302" s="27">
        <v>45899</v>
      </c>
      <c r="BD302" s="139"/>
      <c r="BE302" s="29">
        <v>0</v>
      </c>
      <c r="BF302" s="32">
        <f t="shared" si="3299"/>
        <v>0</v>
      </c>
      <c r="BG302" s="32">
        <v>0</v>
      </c>
      <c r="BH302" s="32">
        <f t="shared" si="3300"/>
        <v>0</v>
      </c>
      <c r="BI302" s="99">
        <v>0</v>
      </c>
      <c r="BJ302" s="130"/>
      <c r="BK302" s="95">
        <v>0</v>
      </c>
      <c r="BL302" s="95">
        <v>0</v>
      </c>
      <c r="BM302" s="95">
        <v>0</v>
      </c>
      <c r="BN302" s="95">
        <v>0</v>
      </c>
      <c r="BO302" s="95">
        <v>0</v>
      </c>
      <c r="BP302" s="95">
        <v>0</v>
      </c>
      <c r="BQ302" s="133">
        <f t="shared" si="3301"/>
        <v>0</v>
      </c>
      <c r="BR302" s="95">
        <f t="shared" si="3302"/>
        <v>3681</v>
      </c>
      <c r="BS302" s="133">
        <f t="shared" si="3337"/>
        <v>3681</v>
      </c>
      <c r="BT302" s="133">
        <f t="shared" si="3337"/>
        <v>3681</v>
      </c>
      <c r="BU302" s="133">
        <f t="shared" si="3337"/>
        <v>3681</v>
      </c>
      <c r="BV302" s="133">
        <f t="shared" si="3337"/>
        <v>3681</v>
      </c>
      <c r="BW302" s="133">
        <f t="shared" si="3337"/>
        <v>3681</v>
      </c>
      <c r="BX302" s="133">
        <f t="shared" si="3344"/>
        <v>3681</v>
      </c>
      <c r="BY302" s="133">
        <f t="shared" si="3344"/>
        <v>3681</v>
      </c>
      <c r="BZ302" s="133">
        <f t="shared" si="3344"/>
        <v>3681</v>
      </c>
      <c r="CA302" s="133">
        <f t="shared" si="3344"/>
        <v>3681</v>
      </c>
      <c r="CB302" s="133">
        <f t="shared" si="3344"/>
        <v>3681</v>
      </c>
      <c r="CC302" s="133">
        <f t="shared" si="3344"/>
        <v>3681</v>
      </c>
      <c r="CD302" s="133">
        <f t="shared" si="3344"/>
        <v>3681</v>
      </c>
      <c r="CE302" s="133">
        <f t="shared" si="3344"/>
        <v>3681</v>
      </c>
      <c r="CF302" s="133">
        <f t="shared" si="3344"/>
        <v>3681</v>
      </c>
      <c r="CG302" s="133">
        <f t="shared" si="3344"/>
        <v>3681</v>
      </c>
      <c r="CH302" s="133">
        <f t="shared" si="3344"/>
        <v>3681</v>
      </c>
      <c r="CI302" s="133">
        <f t="shared" si="3344"/>
        <v>3681</v>
      </c>
      <c r="CJ302" s="133">
        <f t="shared" si="3344"/>
        <v>3681</v>
      </c>
      <c r="CK302" s="133">
        <f t="shared" si="3344"/>
        <v>3681</v>
      </c>
      <c r="CL302" s="133">
        <f t="shared" si="3344"/>
        <v>3681</v>
      </c>
      <c r="CM302" s="133">
        <f t="shared" si="3344"/>
        <v>3681</v>
      </c>
      <c r="CN302" s="133">
        <f t="shared" si="3344"/>
        <v>3681</v>
      </c>
      <c r="CO302" s="133">
        <f t="shared" si="3344"/>
        <v>3681</v>
      </c>
      <c r="CP302" s="100">
        <v>0</v>
      </c>
      <c r="CQ302" s="100">
        <v>0</v>
      </c>
      <c r="CR302" s="100">
        <v>0</v>
      </c>
      <c r="CS302" s="100">
        <v>0</v>
      </c>
      <c r="CT302" s="100">
        <v>0</v>
      </c>
      <c r="CU302" s="100">
        <v>1319</v>
      </c>
      <c r="CV302" s="121">
        <f t="shared" si="3304"/>
        <v>1319</v>
      </c>
      <c r="DA302" s="136"/>
      <c r="DD302" s="136"/>
      <c r="DE302" s="31"/>
      <c r="DG302" s="31"/>
      <c r="DH302" s="48"/>
      <c r="DI302" s="62"/>
      <c r="DJ302" s="62"/>
      <c r="DK302" s="48"/>
      <c r="DL302" s="62"/>
      <c r="DM302" s="62"/>
      <c r="DN302" s="62"/>
      <c r="DO302" s="62"/>
      <c r="DP302" s="48"/>
      <c r="DQ302" s="62"/>
      <c r="DR302" s="62"/>
      <c r="DS302" s="62"/>
      <c r="DT302" s="62"/>
      <c r="DU302" s="48"/>
      <c r="DV302" s="62"/>
      <c r="DW302" s="62"/>
      <c r="DX302" s="62"/>
      <c r="DY302" s="62"/>
      <c r="DZ302" s="48"/>
      <c r="EA302" s="62"/>
      <c r="EB302" s="62"/>
      <c r="EC302" s="48"/>
      <c r="ED302" s="62"/>
      <c r="EE302" s="62"/>
      <c r="EF302" s="48"/>
      <c r="EG302" s="62"/>
      <c r="EH302" s="62"/>
      <c r="EI302" s="48"/>
      <c r="EJ302" s="62"/>
      <c r="EK302" s="62"/>
      <c r="EL302" s="48"/>
      <c r="EM302" s="62"/>
      <c r="EN302" s="62"/>
      <c r="EO302" s="48"/>
      <c r="EP302" s="62">
        <f t="shared" si="3345"/>
        <v>0</v>
      </c>
      <c r="EQ302" s="62">
        <f t="shared" si="3345"/>
        <v>0</v>
      </c>
      <c r="ER302" s="62">
        <f t="shared" si="3345"/>
        <v>0</v>
      </c>
      <c r="ES302" s="62">
        <f t="shared" si="3345"/>
        <v>0</v>
      </c>
      <c r="ET302" s="62">
        <f t="shared" si="3345"/>
        <v>0</v>
      </c>
      <c r="EU302" s="62">
        <f t="shared" si="3345"/>
        <v>0</v>
      </c>
      <c r="EV302" t="s">
        <v>192</v>
      </c>
      <c r="EW302" s="103">
        <v>0</v>
      </c>
      <c r="EX302" s="31"/>
      <c r="EY302" s="31"/>
      <c r="FA302" s="31"/>
      <c r="FB302" s="119"/>
      <c r="FC302" s="119"/>
      <c r="FE302" s="137"/>
      <c r="FF302" s="137"/>
      <c r="FG302" s="137">
        <v>5</v>
      </c>
      <c r="FH302" s="106">
        <v>5</v>
      </c>
      <c r="FI302" s="107"/>
      <c r="FJ302" s="34"/>
      <c r="FK302" s="104" t="s">
        <v>196</v>
      </c>
      <c r="FL302" s="104" t="s">
        <v>726</v>
      </c>
      <c r="FM302" s="104">
        <v>45899</v>
      </c>
      <c r="FN302" s="104">
        <v>0</v>
      </c>
      <c r="FO302" s="104">
        <v>0</v>
      </c>
      <c r="FP302" s="104"/>
      <c r="FQ302" s="104">
        <v>0</v>
      </c>
      <c r="FR302" s="103" t="b">
        <f t="shared" si="3022"/>
        <v>1</v>
      </c>
      <c r="FS302" s="103" t="b">
        <f t="shared" si="3023"/>
        <v>1</v>
      </c>
      <c r="FT302" s="103" t="b">
        <f t="shared" si="3024"/>
        <v>1</v>
      </c>
      <c r="FU302" s="103" t="b">
        <f t="shared" si="3025"/>
        <v>0</v>
      </c>
      <c r="FV302" s="103" t="b">
        <f t="shared" si="3026"/>
        <v>1</v>
      </c>
      <c r="FW302" s="103"/>
      <c r="FX302" s="120" t="b">
        <f t="shared" si="3332"/>
        <v>1</v>
      </c>
      <c r="FY302" s="104" t="s">
        <v>214</v>
      </c>
      <c r="FZ302" s="104" t="b">
        <f t="shared" si="3333"/>
        <v>1</v>
      </c>
      <c r="GA302" s="120"/>
      <c r="GB302" s="120"/>
      <c r="GD302" s="104" t="s">
        <v>214</v>
      </c>
      <c r="GE302" s="104">
        <v>0</v>
      </c>
      <c r="GF302" s="104" t="e">
        <v>#N/A</v>
      </c>
      <c r="GG302" s="104">
        <v>0</v>
      </c>
      <c r="GH302" s="104" t="b">
        <f t="shared" si="3334"/>
        <v>1</v>
      </c>
      <c r="GI302" s="8" t="b">
        <f t="shared" si="3335"/>
        <v>0</v>
      </c>
    </row>
    <row r="303" spans="1:192" ht="105" hidden="1" x14ac:dyDescent="0.25">
      <c r="A303" s="127">
        <v>36135</v>
      </c>
      <c r="B303" s="127">
        <v>742269</v>
      </c>
      <c r="C303" s="128" t="s">
        <v>214</v>
      </c>
      <c r="D303" s="130"/>
      <c r="E303" s="127" t="s">
        <v>739</v>
      </c>
      <c r="F303" s="93" t="s">
        <v>216</v>
      </c>
      <c r="G303" s="128"/>
      <c r="H303" s="127" t="s">
        <v>81</v>
      </c>
      <c r="I303" s="130" t="s">
        <v>320</v>
      </c>
      <c r="J303" s="127" t="s">
        <v>247</v>
      </c>
      <c r="K303" s="127" t="s">
        <v>194</v>
      </c>
      <c r="L303" s="130">
        <v>0</v>
      </c>
      <c r="M303" s="127"/>
      <c r="N303" s="122">
        <v>0</v>
      </c>
      <c r="O303" s="122">
        <v>0</v>
      </c>
      <c r="P303" s="122" t="str">
        <f t="shared" ref="P303:P306" si="3346">IF(AND(N303=0,O303=0),"нет минмакс",IF((S303-N303)&lt;0,"меньше мин",IF((S303-O303)&gt;0,"больше макс","в диапазоне")))</f>
        <v>нет минмакс</v>
      </c>
      <c r="Q303" s="95">
        <v>42</v>
      </c>
      <c r="R303" s="95">
        <f t="shared" ref="R303:R306" si="3347">Q303*FH303</f>
        <v>801529.68</v>
      </c>
      <c r="S303" s="96">
        <v>0</v>
      </c>
      <c r="T303" s="96">
        <v>0</v>
      </c>
      <c r="U303" s="131">
        <v>0</v>
      </c>
      <c r="V303" s="94">
        <f t="shared" ref="V303:V307" si="3348">SUM(Z303:AD303)</f>
        <v>42</v>
      </c>
      <c r="W303" s="94">
        <f t="shared" ref="W303:W306" si="3349">V303*FH303</f>
        <v>801529.68</v>
      </c>
      <c r="X303" s="115">
        <f t="shared" ref="X303:X306" si="3350">IFERROR(ROUNDUP(V303/$EX303,0)*$EY303,0)</f>
        <v>0</v>
      </c>
      <c r="Y303" s="132"/>
      <c r="Z303" s="95">
        <v>42</v>
      </c>
      <c r="AA303" s="94">
        <v>0</v>
      </c>
      <c r="AB303" s="94">
        <v>0</v>
      </c>
      <c r="AC303" s="95">
        <v>0</v>
      </c>
      <c r="AD303" s="95">
        <v>0</v>
      </c>
      <c r="AE303" s="95">
        <f t="shared" ref="AE303:AE306" si="3351">AA303*FH303</f>
        <v>0</v>
      </c>
      <c r="AF303" s="95">
        <f t="shared" ref="AF303:AF306" si="3352">AB303*FH303</f>
        <v>0</v>
      </c>
      <c r="AG303" s="96">
        <v>0</v>
      </c>
      <c r="AH303" s="95">
        <f t="shared" ref="AH303:AH306" si="3353">V303-AG303</f>
        <v>42</v>
      </c>
      <c r="AI303" s="114">
        <f t="shared" ref="AI303:AI306" si="3354">IF(AH303&gt;0,AH303*FH303,0)</f>
        <v>801529.68</v>
      </c>
      <c r="AJ303" s="96">
        <f t="shared" ref="AJ303:AJ306" si="3355">CU303</f>
        <v>80</v>
      </c>
      <c r="AK303" s="96">
        <f t="shared" ref="AK303:AK307" si="3356">SUM(CS303:CU303)</f>
        <v>80</v>
      </c>
      <c r="AL303" s="96">
        <f t="shared" ref="AL303:AL306" si="3357">SUM(CP303:CU303)</f>
        <v>80</v>
      </c>
      <c r="AM303" s="96">
        <f t="shared" ref="AM303:AM306" si="3358">SUM(BK303:BP303)</f>
        <v>255</v>
      </c>
      <c r="AN303" s="133">
        <f t="shared" ref="AN303:AN306" si="3359">IFERROR(S303/BQ303*30,"нет оборота")</f>
        <v>0</v>
      </c>
      <c r="AO303" s="133" t="str">
        <f t="shared" ref="AO303:AO306" si="3360">IF(S303=0,"нет остатка",IF(AN303="нет оборота","нет плана",IF(AN303&lt;30,"&lt; 30 дней",IF(AND(AN303&gt;=30,AN303&lt;60),"&gt; 30 дней (до 60)",IF(AND(AN303&gt;=60,AN303&lt;70),"&gt; 60 дней (до 70)",IF(AND(AN303&gt;=70,AN303&lt;80),"&gt; 70 дней (до 80)",IF(AND(AN303&gt;=80,AN303&lt;90),"&gt; 80 дней (до 90)",IF(AND(AN303&gt;=90,AN303&lt;120),"&gt; 90 дней (до 120)",IF(AN303&gt;=120,"&gt; 120 дней")))))))))</f>
        <v>нет остатка</v>
      </c>
      <c r="AP303" s="29" t="s">
        <v>721</v>
      </c>
      <c r="AQ303" s="134"/>
      <c r="AR303" s="94" t="s">
        <v>721</v>
      </c>
      <c r="AS303" s="134"/>
      <c r="AT303" s="94" t="s">
        <v>195</v>
      </c>
      <c r="AU303" s="138"/>
      <c r="AV303" s="97" t="str">
        <f t="shared" ref="AV303:AV306" si="3361">IF(V303=0,"нет остатка",IF(SUM(BK303:BP303)=0,"Нет планов",IF(BR303&lt;=0,"0-01",IF(BS303&lt;=0,"0-02",IF(BT303&lt;=0,"0-03",IF(BU303&lt;=0,"0-04",IF(BV303&lt;=0,"0-05",IF(BW303&lt;=0,"0-06",IF(BX303&lt;=0,"0-07",IF(BY303&lt;=0,"0-08",IF(BZ303&lt;=0,"0-09",IF(CA303&lt;=0,"0-10",IF(CB303&lt;=0,"0-11",IF(CC303&lt;=0,"0-12",IF(CD303&lt;=0,"0-13",IF(CE303&lt;=0,"0-14",IF(CF303&lt;=0,"0-15",IF(CG303&lt;=0,"0-16",IF(CH303&lt;=0,"0-17",IF(CI303&lt;=0,"0-18",IF(CJ303&lt;=0,"0-19",IF(CK303&lt;=0,"0-20",IF(CL303&lt;=0,"0-21",IF(CM303&lt;=0,"0-22",IF(CN303&lt;=0,"0-23",IF(CO303&lt;=0,"0-24","0-25 более 24"))))))))))))))))))))))))))</f>
        <v>0-02</v>
      </c>
      <c r="AW303" s="117">
        <f t="shared" ref="AW303:AW306" si="3362">IF(AT303="Да",W303,0)</f>
        <v>801529.68</v>
      </c>
      <c r="AX303" s="14">
        <f>MONTH(BC303)-6</f>
        <v>2</v>
      </c>
      <c r="AY303" s="94">
        <f t="shared" ref="AY303:AY306" si="3363">IF(AX303&gt;6,W303,0)</f>
        <v>0</v>
      </c>
      <c r="AZ303" s="130" t="s">
        <v>722</v>
      </c>
      <c r="BA303" s="26" t="s">
        <v>201</v>
      </c>
      <c r="BB303" s="26" t="s">
        <v>740</v>
      </c>
      <c r="BC303" s="27">
        <v>45900</v>
      </c>
      <c r="BD303" s="139"/>
      <c r="BE303" s="29">
        <v>0</v>
      </c>
      <c r="BF303" s="32">
        <f t="shared" ref="BF303:BF306" si="3364">BE303*FH303</f>
        <v>0</v>
      </c>
      <c r="BG303" s="32">
        <v>0</v>
      </c>
      <c r="BH303" s="32">
        <f t="shared" ref="BH303:BH306" si="3365">BG303*FH303</f>
        <v>0</v>
      </c>
      <c r="BI303" s="99">
        <v>0</v>
      </c>
      <c r="BJ303" s="130"/>
      <c r="BK303" s="100">
        <v>0</v>
      </c>
      <c r="BL303" s="100">
        <v>85</v>
      </c>
      <c r="BM303" s="100">
        <v>0</v>
      </c>
      <c r="BN303" s="100">
        <v>85</v>
      </c>
      <c r="BO303" s="100">
        <v>0</v>
      </c>
      <c r="BP303" s="100">
        <v>85</v>
      </c>
      <c r="BQ303" s="133">
        <f t="shared" ref="BQ303:BQ306" si="3366">IF(COUNTIF(BK303:BP303,"&gt;0")=0,0,SUM(BK303:BP303)/COUNTIF(BK303:BP303,"&gt;0"))</f>
        <v>85</v>
      </c>
      <c r="BR303" s="95">
        <f t="shared" ref="BR303:BR306" si="3367">IF(OR(Q303=0,SUM(BK303:BP303)=0,V303&gt;Q303),V303-BK303,Q303-BK303)</f>
        <v>42</v>
      </c>
      <c r="BS303" s="133">
        <f t="shared" ref="BS303:BW307" si="3368">BR303-BL303</f>
        <v>-43</v>
      </c>
      <c r="BT303" s="133">
        <f t="shared" si="3368"/>
        <v>-43</v>
      </c>
      <c r="BU303" s="133">
        <f t="shared" si="3368"/>
        <v>-128</v>
      </c>
      <c r="BV303" s="133">
        <f t="shared" si="3368"/>
        <v>-128</v>
      </c>
      <c r="BW303" s="133">
        <f t="shared" si="3368"/>
        <v>-213</v>
      </c>
      <c r="BX303" s="133">
        <f t="shared" ref="BX303:CO304" si="3369">BW303-$BQ303</f>
        <v>-298</v>
      </c>
      <c r="BY303" s="133">
        <f t="shared" si="3369"/>
        <v>-383</v>
      </c>
      <c r="BZ303" s="133">
        <f t="shared" si="3369"/>
        <v>-468</v>
      </c>
      <c r="CA303" s="133">
        <f t="shared" si="3369"/>
        <v>-553</v>
      </c>
      <c r="CB303" s="133">
        <f t="shared" si="3369"/>
        <v>-638</v>
      </c>
      <c r="CC303" s="133">
        <f t="shared" si="3369"/>
        <v>-723</v>
      </c>
      <c r="CD303" s="133">
        <f t="shared" si="3369"/>
        <v>-808</v>
      </c>
      <c r="CE303" s="133">
        <f t="shared" si="3369"/>
        <v>-893</v>
      </c>
      <c r="CF303" s="133">
        <f t="shared" si="3369"/>
        <v>-978</v>
      </c>
      <c r="CG303" s="133">
        <f t="shared" si="3369"/>
        <v>-1063</v>
      </c>
      <c r="CH303" s="133">
        <f t="shared" si="3369"/>
        <v>-1148</v>
      </c>
      <c r="CI303" s="133">
        <f t="shared" si="3369"/>
        <v>-1233</v>
      </c>
      <c r="CJ303" s="133">
        <f t="shared" si="3369"/>
        <v>-1318</v>
      </c>
      <c r="CK303" s="133">
        <f t="shared" si="3369"/>
        <v>-1403</v>
      </c>
      <c r="CL303" s="133">
        <f t="shared" si="3369"/>
        <v>-1488</v>
      </c>
      <c r="CM303" s="133">
        <f t="shared" si="3369"/>
        <v>-1573</v>
      </c>
      <c r="CN303" s="133">
        <f t="shared" si="3369"/>
        <v>-1658</v>
      </c>
      <c r="CO303" s="133">
        <f t="shared" si="3369"/>
        <v>-1743</v>
      </c>
      <c r="CP303" s="100">
        <v>0</v>
      </c>
      <c r="CQ303" s="100">
        <v>0</v>
      </c>
      <c r="CR303" s="100">
        <v>0</v>
      </c>
      <c r="CS303" s="100">
        <v>0</v>
      </c>
      <c r="CT303" s="100">
        <v>0</v>
      </c>
      <c r="CU303" s="100">
        <v>80</v>
      </c>
      <c r="CV303" s="121">
        <f t="shared" ref="CV303:CV306" si="3370">IF(COUNTIF(CP303:CU303,"&gt;0")=0,0,SUM(CP303:CU303)/COUNTIF(CP303:CU303,"&gt;0"))</f>
        <v>80</v>
      </c>
      <c r="DA303" s="136"/>
      <c r="DD303" s="136"/>
      <c r="DE303" s="31"/>
      <c r="DG303" s="31"/>
      <c r="DH303" s="48"/>
      <c r="DI303" s="62"/>
      <c r="DJ303" s="62"/>
      <c r="DK303" s="48"/>
      <c r="DL303" s="62"/>
      <c r="DM303" s="62"/>
      <c r="DN303" s="62"/>
      <c r="DO303" s="62"/>
      <c r="DP303" s="48"/>
      <c r="DQ303" s="62"/>
      <c r="DR303" s="62"/>
      <c r="DS303" s="62"/>
      <c r="DT303" s="62"/>
      <c r="DU303" s="48"/>
      <c r="DV303" s="62"/>
      <c r="DW303" s="62"/>
      <c r="DX303" s="62"/>
      <c r="DY303" s="62"/>
      <c r="DZ303" s="48"/>
      <c r="EA303" s="62"/>
      <c r="EB303" s="62"/>
      <c r="EC303" s="48"/>
      <c r="ED303" s="62"/>
      <c r="EE303" s="62"/>
      <c r="EF303" s="48"/>
      <c r="EG303" s="62"/>
      <c r="EH303" s="62"/>
      <c r="EI303" s="48"/>
      <c r="EJ303" s="62"/>
      <c r="EK303" s="62"/>
      <c r="EL303" s="48"/>
      <c r="EM303" s="62"/>
      <c r="EN303" s="62"/>
      <c r="EO303" s="48"/>
      <c r="EP303" s="62"/>
      <c r="EQ303" s="62"/>
      <c r="ER303" s="62"/>
      <c r="ES303" s="62"/>
      <c r="ET303" s="62"/>
      <c r="EU303" s="62"/>
      <c r="EV303" t="s">
        <v>487</v>
      </c>
      <c r="EW303" s="103">
        <v>0</v>
      </c>
      <c r="EX303" s="31"/>
      <c r="EY303" s="31"/>
      <c r="FA303" s="31"/>
      <c r="FB303" s="119"/>
      <c r="FC303" s="119"/>
      <c r="FE303" s="137"/>
      <c r="FF303" s="137"/>
      <c r="FG303" s="137">
        <v>19061.25</v>
      </c>
      <c r="FH303" s="106">
        <v>19084.04</v>
      </c>
      <c r="FI303" s="107"/>
      <c r="FJ303" s="34"/>
      <c r="FK303" s="104">
        <v>0</v>
      </c>
      <c r="FL303" s="104">
        <v>0</v>
      </c>
      <c r="FM303" s="104">
        <v>0</v>
      </c>
      <c r="FN303" s="104">
        <v>0</v>
      </c>
      <c r="FO303" s="104">
        <v>0</v>
      </c>
      <c r="FP303" s="104"/>
      <c r="FQ303" s="104">
        <v>0</v>
      </c>
      <c r="FR303" s="104" t="b">
        <f t="shared" si="3022"/>
        <v>0</v>
      </c>
      <c r="FS303" s="104" t="b">
        <f t="shared" si="3023"/>
        <v>0</v>
      </c>
      <c r="FT303" s="104" t="b">
        <f t="shared" si="3024"/>
        <v>0</v>
      </c>
      <c r="FU303" s="104" t="b">
        <f t="shared" si="3025"/>
        <v>0</v>
      </c>
      <c r="FV303" s="104" t="b">
        <f t="shared" si="3026"/>
        <v>1</v>
      </c>
      <c r="FW303" s="104"/>
      <c r="FX303" s="104" t="b">
        <f t="shared" ref="FX303:FX306" si="3371">EXACT(FQ303,BI303)</f>
        <v>1</v>
      </c>
      <c r="FY303" s="104" t="s">
        <v>182</v>
      </c>
      <c r="FZ303" s="104" t="b">
        <f t="shared" ref="FZ303:FZ306" si="3372">EXACT(FY303,C303)</f>
        <v>0</v>
      </c>
      <c r="GA303" s="104"/>
      <c r="GB303" s="104"/>
      <c r="GC303" s="108"/>
      <c r="GD303" s="104" t="s">
        <v>182</v>
      </c>
      <c r="GE303" s="104">
        <v>0</v>
      </c>
      <c r="GF303" s="104" t="e">
        <v>#N/A</v>
      </c>
      <c r="GG303" s="104">
        <v>0</v>
      </c>
      <c r="GH303" s="104" t="b">
        <f t="shared" ref="GH303:GH306" si="3373">EXACT(GD303,C303)</f>
        <v>0</v>
      </c>
      <c r="GI303" s="108" t="b">
        <f t="shared" ref="GI303:GI306" si="3374">EXACT(GG303,G303)</f>
        <v>0</v>
      </c>
    </row>
    <row r="304" spans="1:192" ht="30" hidden="1" x14ac:dyDescent="0.25">
      <c r="A304" s="130">
        <v>36223</v>
      </c>
      <c r="B304" s="130">
        <v>745252</v>
      </c>
      <c r="C304" s="128" t="s">
        <v>214</v>
      </c>
      <c r="D304" s="130"/>
      <c r="E304" s="130" t="s">
        <v>741</v>
      </c>
      <c r="F304" s="109" t="s">
        <v>216</v>
      </c>
      <c r="G304" s="128"/>
      <c r="H304" s="130" t="s">
        <v>188</v>
      </c>
      <c r="I304" s="130" t="s">
        <v>189</v>
      </c>
      <c r="J304" s="130" t="s">
        <v>732</v>
      </c>
      <c r="K304" s="130">
        <v>0</v>
      </c>
      <c r="L304" s="130">
        <v>0</v>
      </c>
      <c r="M304" s="130"/>
      <c r="N304" s="111">
        <v>34</v>
      </c>
      <c r="O304" s="111">
        <v>334</v>
      </c>
      <c r="P304" s="111" t="str">
        <f t="shared" si="3346"/>
        <v>меньше мин</v>
      </c>
      <c r="Q304" s="95">
        <v>476</v>
      </c>
      <c r="R304" s="95">
        <f t="shared" si="3347"/>
        <v>36618.68</v>
      </c>
      <c r="S304" s="114">
        <v>0</v>
      </c>
      <c r="T304" s="114">
        <v>0</v>
      </c>
      <c r="U304" s="131">
        <v>0</v>
      </c>
      <c r="V304" s="115">
        <f t="shared" si="3348"/>
        <v>476</v>
      </c>
      <c r="W304" s="115">
        <f t="shared" si="3349"/>
        <v>36618.68</v>
      </c>
      <c r="X304" s="115">
        <f t="shared" si="3350"/>
        <v>0</v>
      </c>
      <c r="Y304" s="132"/>
      <c r="Z304" s="95">
        <v>476</v>
      </c>
      <c r="AA304" s="95">
        <v>0</v>
      </c>
      <c r="AB304" s="95">
        <v>0</v>
      </c>
      <c r="AC304" s="95">
        <v>0</v>
      </c>
      <c r="AD304" s="95">
        <v>0</v>
      </c>
      <c r="AE304" s="95">
        <f t="shared" si="3351"/>
        <v>0</v>
      </c>
      <c r="AF304" s="95">
        <f t="shared" si="3352"/>
        <v>0</v>
      </c>
      <c r="AG304" s="114">
        <v>0</v>
      </c>
      <c r="AH304" s="95">
        <f t="shared" si="3353"/>
        <v>476</v>
      </c>
      <c r="AI304" s="114">
        <f t="shared" si="3354"/>
        <v>36618.68</v>
      </c>
      <c r="AJ304" s="133">
        <f t="shared" si="3355"/>
        <v>124</v>
      </c>
      <c r="AK304" s="133">
        <f t="shared" si="3356"/>
        <v>124</v>
      </c>
      <c r="AL304" s="133">
        <f t="shared" si="3357"/>
        <v>124</v>
      </c>
      <c r="AM304" s="133">
        <f t="shared" si="3358"/>
        <v>255</v>
      </c>
      <c r="AN304" s="133">
        <f t="shared" si="3359"/>
        <v>0</v>
      </c>
      <c r="AO304" s="133" t="str">
        <f t="shared" si="3360"/>
        <v>нет остатка</v>
      </c>
      <c r="AP304" s="29" t="s">
        <v>721</v>
      </c>
      <c r="AQ304" s="134"/>
      <c r="AR304" s="29" t="s">
        <v>721</v>
      </c>
      <c r="AS304" s="134"/>
      <c r="AT304" s="25" t="s">
        <v>195</v>
      </c>
      <c r="AU304" s="138"/>
      <c r="AV304" s="97" t="str">
        <f t="shared" si="3361"/>
        <v>0-09</v>
      </c>
      <c r="AW304" s="117">
        <f t="shared" si="3362"/>
        <v>36618.68</v>
      </c>
      <c r="AX304" s="25">
        <f>MONTH(BC304)+6</f>
        <v>8</v>
      </c>
      <c r="AY304" s="115">
        <f t="shared" si="3363"/>
        <v>36618.68</v>
      </c>
      <c r="AZ304" s="130" t="s">
        <v>722</v>
      </c>
      <c r="BA304" s="26" t="s">
        <v>196</v>
      </c>
      <c r="BB304" s="26" t="s">
        <v>742</v>
      </c>
      <c r="BC304" s="27">
        <v>46081</v>
      </c>
      <c r="BD304" s="139"/>
      <c r="BE304" s="29">
        <v>0</v>
      </c>
      <c r="BF304" s="32">
        <f t="shared" si="3364"/>
        <v>0</v>
      </c>
      <c r="BG304" s="32">
        <v>0</v>
      </c>
      <c r="BH304" s="32">
        <f t="shared" si="3365"/>
        <v>0</v>
      </c>
      <c r="BI304" s="99">
        <v>0</v>
      </c>
      <c r="BJ304" s="130"/>
      <c r="BK304" s="95">
        <v>0</v>
      </c>
      <c r="BL304" s="95">
        <v>85</v>
      </c>
      <c r="BM304" s="95">
        <v>0</v>
      </c>
      <c r="BN304" s="95">
        <v>85</v>
      </c>
      <c r="BO304" s="95">
        <v>0</v>
      </c>
      <c r="BP304" s="95">
        <v>85</v>
      </c>
      <c r="BQ304" s="133">
        <f t="shared" si="3366"/>
        <v>85</v>
      </c>
      <c r="BR304" s="95">
        <f t="shared" si="3367"/>
        <v>476</v>
      </c>
      <c r="BS304" s="133">
        <f t="shared" si="3368"/>
        <v>391</v>
      </c>
      <c r="BT304" s="133">
        <f t="shared" si="3368"/>
        <v>391</v>
      </c>
      <c r="BU304" s="133">
        <f t="shared" si="3368"/>
        <v>306</v>
      </c>
      <c r="BV304" s="133">
        <f t="shared" si="3368"/>
        <v>306</v>
      </c>
      <c r="BW304" s="133">
        <f t="shared" si="3368"/>
        <v>221</v>
      </c>
      <c r="BX304" s="133">
        <f t="shared" si="3369"/>
        <v>136</v>
      </c>
      <c r="BY304" s="133">
        <f t="shared" si="3369"/>
        <v>51</v>
      </c>
      <c r="BZ304" s="133">
        <f t="shared" si="3369"/>
        <v>-34</v>
      </c>
      <c r="CA304" s="133">
        <f t="shared" si="3369"/>
        <v>-119</v>
      </c>
      <c r="CB304" s="133">
        <f t="shared" si="3369"/>
        <v>-204</v>
      </c>
      <c r="CC304" s="133">
        <f t="shared" si="3369"/>
        <v>-289</v>
      </c>
      <c r="CD304" s="133">
        <f t="shared" si="3369"/>
        <v>-374</v>
      </c>
      <c r="CE304" s="133">
        <f t="shared" si="3369"/>
        <v>-459</v>
      </c>
      <c r="CF304" s="133">
        <f t="shared" si="3369"/>
        <v>-544</v>
      </c>
      <c r="CG304" s="133">
        <f t="shared" si="3369"/>
        <v>-629</v>
      </c>
      <c r="CH304" s="133">
        <f t="shared" si="3369"/>
        <v>-714</v>
      </c>
      <c r="CI304" s="133">
        <f t="shared" si="3369"/>
        <v>-799</v>
      </c>
      <c r="CJ304" s="133">
        <f t="shared" si="3369"/>
        <v>-884</v>
      </c>
      <c r="CK304" s="133">
        <f t="shared" si="3369"/>
        <v>-969</v>
      </c>
      <c r="CL304" s="133">
        <f t="shared" si="3369"/>
        <v>-1054</v>
      </c>
      <c r="CM304" s="133">
        <f t="shared" si="3369"/>
        <v>-1139</v>
      </c>
      <c r="CN304" s="133">
        <f t="shared" si="3369"/>
        <v>-1224</v>
      </c>
      <c r="CO304" s="133">
        <f t="shared" si="3369"/>
        <v>-1309</v>
      </c>
      <c r="CP304" s="100">
        <v>0</v>
      </c>
      <c r="CQ304" s="100">
        <v>0</v>
      </c>
      <c r="CR304" s="100">
        <v>0</v>
      </c>
      <c r="CS304" s="100">
        <v>0</v>
      </c>
      <c r="CT304" s="100">
        <v>0</v>
      </c>
      <c r="CU304" s="100">
        <v>124</v>
      </c>
      <c r="CV304" s="121">
        <f t="shared" si="3370"/>
        <v>124</v>
      </c>
      <c r="DA304" s="136"/>
      <c r="DD304" s="136"/>
      <c r="DE304" s="31"/>
      <c r="DG304" s="31"/>
      <c r="DH304" s="48"/>
      <c r="DI304" s="62"/>
      <c r="DJ304" s="62"/>
      <c r="DK304" s="48"/>
      <c r="DL304" s="62"/>
      <c r="DM304" s="62"/>
      <c r="DN304" s="62"/>
      <c r="DO304" s="62"/>
      <c r="DP304" s="48"/>
      <c r="DQ304" s="62"/>
      <c r="DR304" s="62"/>
      <c r="DS304" s="62"/>
      <c r="DT304" s="62"/>
      <c r="DU304" s="48"/>
      <c r="DV304" s="62"/>
      <c r="DW304" s="62"/>
      <c r="DX304" s="62"/>
      <c r="DY304" s="62"/>
      <c r="DZ304" s="48"/>
      <c r="EA304" s="62"/>
      <c r="EB304" s="62"/>
      <c r="EC304" s="48"/>
      <c r="ED304" s="62"/>
      <c r="EE304" s="62"/>
      <c r="EF304" s="48"/>
      <c r="EG304" s="62"/>
      <c r="EH304" s="62"/>
      <c r="EI304" s="48"/>
      <c r="EJ304" s="62"/>
      <c r="EK304" s="62"/>
      <c r="EL304" s="48"/>
      <c r="EM304" s="62"/>
      <c r="EN304" s="62"/>
      <c r="EO304" s="48"/>
      <c r="EP304" s="62">
        <f t="shared" ref="EP304:EU304" si="3375">BK304*$FH304</f>
        <v>0</v>
      </c>
      <c r="EQ304" s="62">
        <f t="shared" si="3375"/>
        <v>6539.05</v>
      </c>
      <c r="ER304" s="62">
        <f t="shared" si="3375"/>
        <v>0</v>
      </c>
      <c r="ES304" s="62">
        <f t="shared" si="3375"/>
        <v>6539.05</v>
      </c>
      <c r="ET304" s="62">
        <f t="shared" si="3375"/>
        <v>0</v>
      </c>
      <c r="EU304" s="62">
        <f t="shared" si="3375"/>
        <v>6539.05</v>
      </c>
      <c r="EV304" t="s">
        <v>192</v>
      </c>
      <c r="EW304" s="103">
        <v>0</v>
      </c>
      <c r="EX304" s="31"/>
      <c r="EY304" s="31"/>
      <c r="FA304" s="31"/>
      <c r="FB304" s="119"/>
      <c r="FC304" s="119"/>
      <c r="FE304" s="137"/>
      <c r="FF304" s="137"/>
      <c r="FG304" s="137">
        <v>77.33</v>
      </c>
      <c r="FH304" s="106">
        <v>76.930000000000007</v>
      </c>
      <c r="FI304" s="107"/>
      <c r="FJ304" s="34"/>
      <c r="FK304" s="104">
        <v>0</v>
      </c>
      <c r="FL304" s="104">
        <v>0</v>
      </c>
      <c r="FM304" s="104">
        <v>0</v>
      </c>
      <c r="FN304" s="104">
        <v>0</v>
      </c>
      <c r="FO304" s="104">
        <v>0</v>
      </c>
      <c r="FP304" s="104"/>
      <c r="FQ304" s="104">
        <v>0</v>
      </c>
      <c r="FR304" s="103" t="b">
        <f t="shared" si="3022"/>
        <v>0</v>
      </c>
      <c r="FS304" s="103" t="b">
        <f t="shared" si="3023"/>
        <v>0</v>
      </c>
      <c r="FT304" s="103" t="b">
        <f t="shared" si="3024"/>
        <v>0</v>
      </c>
      <c r="FU304" s="103" t="b">
        <f t="shared" si="3025"/>
        <v>0</v>
      </c>
      <c r="FV304" s="103" t="b">
        <f t="shared" si="3026"/>
        <v>1</v>
      </c>
      <c r="FW304" s="103"/>
      <c r="FX304" s="120" t="b">
        <f t="shared" si="3371"/>
        <v>1</v>
      </c>
      <c r="FY304" s="104" t="s">
        <v>182</v>
      </c>
      <c r="FZ304" s="104" t="b">
        <f t="shared" si="3372"/>
        <v>0</v>
      </c>
      <c r="GA304" s="120"/>
      <c r="GB304" s="120"/>
      <c r="GD304" s="104" t="s">
        <v>182</v>
      </c>
      <c r="GE304" s="104">
        <v>0</v>
      </c>
      <c r="GF304" s="104" t="e">
        <v>#N/A</v>
      </c>
      <c r="GG304" s="104">
        <v>0</v>
      </c>
      <c r="GH304" s="104" t="b">
        <f t="shared" si="3373"/>
        <v>0</v>
      </c>
      <c r="GI304" s="8" t="b">
        <f t="shared" si="3374"/>
        <v>0</v>
      </c>
    </row>
    <row r="305" spans="1:192" ht="30" hidden="1" x14ac:dyDescent="0.25">
      <c r="A305" s="138">
        <v>129513</v>
      </c>
      <c r="B305" s="138">
        <v>129513</v>
      </c>
      <c r="C305" s="128" t="s">
        <v>368</v>
      </c>
      <c r="D305" s="130"/>
      <c r="E305" s="138" t="s">
        <v>744</v>
      </c>
      <c r="F305" s="124">
        <v>0</v>
      </c>
      <c r="G305" s="128"/>
      <c r="H305" s="138" t="s">
        <v>227</v>
      </c>
      <c r="I305" s="130">
        <v>0</v>
      </c>
      <c r="J305" s="138" t="s">
        <v>511</v>
      </c>
      <c r="K305" s="138">
        <v>0</v>
      </c>
      <c r="L305" s="130">
        <v>0</v>
      </c>
      <c r="M305" s="138"/>
      <c r="N305" s="125">
        <v>0</v>
      </c>
      <c r="O305" s="125">
        <v>0</v>
      </c>
      <c r="P305" s="125" t="str">
        <f t="shared" si="3346"/>
        <v>нет минмакс</v>
      </c>
      <c r="Q305" s="95">
        <v>93</v>
      </c>
      <c r="R305" s="95">
        <f t="shared" si="3347"/>
        <v>14903.25</v>
      </c>
      <c r="S305" s="114">
        <v>0</v>
      </c>
      <c r="T305" s="114">
        <v>0</v>
      </c>
      <c r="U305" s="131">
        <v>0</v>
      </c>
      <c r="V305" s="115">
        <f t="shared" si="3348"/>
        <v>0</v>
      </c>
      <c r="W305" s="115">
        <f t="shared" si="3349"/>
        <v>0</v>
      </c>
      <c r="X305" s="115">
        <f t="shared" si="3350"/>
        <v>0</v>
      </c>
      <c r="Y305" s="132"/>
      <c r="Z305" s="95">
        <v>0</v>
      </c>
      <c r="AA305" s="115">
        <v>0</v>
      </c>
      <c r="AB305" s="115">
        <v>0</v>
      </c>
      <c r="AC305" s="95">
        <v>0</v>
      </c>
      <c r="AD305" s="95">
        <v>0</v>
      </c>
      <c r="AE305" s="95">
        <f t="shared" si="3351"/>
        <v>0</v>
      </c>
      <c r="AF305" s="95">
        <f t="shared" si="3352"/>
        <v>0</v>
      </c>
      <c r="AG305" s="114">
        <v>0</v>
      </c>
      <c r="AH305" s="95">
        <f t="shared" si="3353"/>
        <v>0</v>
      </c>
      <c r="AI305" s="114">
        <f t="shared" si="3354"/>
        <v>0</v>
      </c>
      <c r="AJ305" s="114">
        <f t="shared" si="3355"/>
        <v>0</v>
      </c>
      <c r="AK305" s="114">
        <f t="shared" si="3356"/>
        <v>0</v>
      </c>
      <c r="AL305" s="114">
        <f t="shared" si="3357"/>
        <v>0</v>
      </c>
      <c r="AM305" s="114">
        <f t="shared" si="3358"/>
        <v>0</v>
      </c>
      <c r="AN305" s="133" t="str">
        <f t="shared" si="3359"/>
        <v>нет оборота</v>
      </c>
      <c r="AO305" s="133" t="str">
        <f t="shared" si="3360"/>
        <v>нет остатка</v>
      </c>
      <c r="AP305" s="29" t="s">
        <v>721</v>
      </c>
      <c r="AQ305" s="134"/>
      <c r="AR305" s="115" t="s">
        <v>721</v>
      </c>
      <c r="AS305" s="134"/>
      <c r="AT305" s="115" t="s">
        <v>195</v>
      </c>
      <c r="AU305" s="138"/>
      <c r="AV305" s="97" t="str">
        <f t="shared" si="3361"/>
        <v>нет остатка</v>
      </c>
      <c r="AW305" s="117">
        <f t="shared" si="3362"/>
        <v>0</v>
      </c>
      <c r="AX305" s="114"/>
      <c r="AY305" s="115">
        <f t="shared" si="3363"/>
        <v>0</v>
      </c>
      <c r="AZ305" s="130" t="s">
        <v>743</v>
      </c>
      <c r="BA305" s="26" t="s">
        <v>196</v>
      </c>
      <c r="BB305" s="26" t="s">
        <v>606</v>
      </c>
      <c r="BC305" s="27"/>
      <c r="BD305" s="139"/>
      <c r="BE305" s="29">
        <v>0</v>
      </c>
      <c r="BF305" s="32">
        <f t="shared" si="3364"/>
        <v>0</v>
      </c>
      <c r="BG305" s="32">
        <v>0</v>
      </c>
      <c r="BH305" s="32">
        <f t="shared" si="3365"/>
        <v>0</v>
      </c>
      <c r="BI305" s="99">
        <v>0</v>
      </c>
      <c r="BJ305" s="130"/>
      <c r="BK305" s="95">
        <v>0</v>
      </c>
      <c r="BL305" s="95">
        <v>0</v>
      </c>
      <c r="BM305" s="95">
        <v>0</v>
      </c>
      <c r="BN305" s="95">
        <v>0</v>
      </c>
      <c r="BO305" s="95">
        <v>0</v>
      </c>
      <c r="BP305" s="95">
        <v>0</v>
      </c>
      <c r="BQ305" s="133">
        <f t="shared" si="3366"/>
        <v>0</v>
      </c>
      <c r="BR305" s="95">
        <f t="shared" si="3367"/>
        <v>0</v>
      </c>
      <c r="BS305" s="133">
        <f t="shared" si="3368"/>
        <v>0</v>
      </c>
      <c r="BT305" s="133">
        <f t="shared" si="3368"/>
        <v>0</v>
      </c>
      <c r="BU305" s="133">
        <f t="shared" si="3368"/>
        <v>0</v>
      </c>
      <c r="BV305" s="133">
        <f t="shared" si="3368"/>
        <v>0</v>
      </c>
      <c r="BW305" s="133">
        <f t="shared" si="3368"/>
        <v>0</v>
      </c>
      <c r="BX305" s="133">
        <f t="shared" ref="BX305:CO306" si="3376">BW305-$BQ305</f>
        <v>0</v>
      </c>
      <c r="BY305" s="133">
        <f t="shared" si="3376"/>
        <v>0</v>
      </c>
      <c r="BZ305" s="133">
        <f t="shared" si="3376"/>
        <v>0</v>
      </c>
      <c r="CA305" s="133">
        <f t="shared" si="3376"/>
        <v>0</v>
      </c>
      <c r="CB305" s="133">
        <f t="shared" si="3376"/>
        <v>0</v>
      </c>
      <c r="CC305" s="133">
        <f t="shared" si="3376"/>
        <v>0</v>
      </c>
      <c r="CD305" s="133">
        <f t="shared" si="3376"/>
        <v>0</v>
      </c>
      <c r="CE305" s="133">
        <f t="shared" si="3376"/>
        <v>0</v>
      </c>
      <c r="CF305" s="133">
        <f t="shared" si="3376"/>
        <v>0</v>
      </c>
      <c r="CG305" s="133">
        <f t="shared" si="3376"/>
        <v>0</v>
      </c>
      <c r="CH305" s="133">
        <f t="shared" si="3376"/>
        <v>0</v>
      </c>
      <c r="CI305" s="133">
        <f t="shared" si="3376"/>
        <v>0</v>
      </c>
      <c r="CJ305" s="133">
        <f t="shared" si="3376"/>
        <v>0</v>
      </c>
      <c r="CK305" s="133">
        <f t="shared" si="3376"/>
        <v>0</v>
      </c>
      <c r="CL305" s="133">
        <f t="shared" si="3376"/>
        <v>0</v>
      </c>
      <c r="CM305" s="133">
        <f t="shared" si="3376"/>
        <v>0</v>
      </c>
      <c r="CN305" s="133">
        <f t="shared" si="3376"/>
        <v>0</v>
      </c>
      <c r="CO305" s="133">
        <f t="shared" si="3376"/>
        <v>0</v>
      </c>
      <c r="CP305" s="100">
        <v>0</v>
      </c>
      <c r="CQ305" s="100">
        <v>0</v>
      </c>
      <c r="CR305" s="100">
        <v>0</v>
      </c>
      <c r="CS305" s="100">
        <v>0</v>
      </c>
      <c r="CT305" s="100">
        <v>0</v>
      </c>
      <c r="CU305" s="100">
        <v>0</v>
      </c>
      <c r="CV305" s="121">
        <f t="shared" si="3370"/>
        <v>0</v>
      </c>
      <c r="DA305" s="136"/>
      <c r="DD305" s="136"/>
      <c r="DE305" s="31"/>
      <c r="DG305" s="31"/>
      <c r="DH305" s="48"/>
      <c r="DI305" s="62"/>
      <c r="DJ305" s="62"/>
      <c r="DK305" s="48"/>
      <c r="DL305" s="62"/>
      <c r="DM305" s="62"/>
      <c r="DN305" s="62"/>
      <c r="DO305" s="62"/>
      <c r="DP305" s="48"/>
      <c r="DQ305" s="62"/>
      <c r="DR305" s="62"/>
      <c r="DS305" s="62"/>
      <c r="DT305" s="62"/>
      <c r="DU305" s="48"/>
      <c r="DV305" s="62"/>
      <c r="DW305" s="62"/>
      <c r="DX305" s="62"/>
      <c r="DY305" s="62"/>
      <c r="DZ305" s="48"/>
      <c r="EA305" s="62"/>
      <c r="EB305" s="62"/>
      <c r="EC305" s="48"/>
      <c r="ED305" s="62"/>
      <c r="EE305" s="62"/>
      <c r="EF305" s="48"/>
      <c r="EG305" s="62"/>
      <c r="EH305" s="62"/>
      <c r="EI305" s="48"/>
      <c r="EJ305" s="62"/>
      <c r="EK305" s="62"/>
      <c r="EL305" s="48"/>
      <c r="EM305" s="62"/>
      <c r="EN305" s="62"/>
      <c r="EO305" s="48"/>
      <c r="EP305" s="62">
        <f t="shared" ref="EP305:EU307" si="3377">BK305*$FH305</f>
        <v>0</v>
      </c>
      <c r="EQ305" s="62">
        <f t="shared" si="3377"/>
        <v>0</v>
      </c>
      <c r="ER305" s="62">
        <f t="shared" si="3377"/>
        <v>0</v>
      </c>
      <c r="ES305" s="62">
        <f t="shared" si="3377"/>
        <v>0</v>
      </c>
      <c r="ET305" s="62">
        <f t="shared" si="3377"/>
        <v>0</v>
      </c>
      <c r="EU305" s="62">
        <f t="shared" si="3377"/>
        <v>0</v>
      </c>
      <c r="EV305" t="s">
        <v>192</v>
      </c>
      <c r="EW305" s="103">
        <v>0</v>
      </c>
      <c r="EX305" s="31"/>
      <c r="EY305" s="31"/>
      <c r="FA305" s="31"/>
      <c r="FB305" s="119"/>
      <c r="FC305" s="119"/>
      <c r="FE305" s="137"/>
      <c r="FF305" s="137"/>
      <c r="FG305" s="137">
        <v>160.16999999999999</v>
      </c>
      <c r="FH305" s="106">
        <v>160.25</v>
      </c>
      <c r="FI305" s="143"/>
      <c r="FJ305" s="34"/>
      <c r="FK305" s="104" t="s">
        <v>196</v>
      </c>
      <c r="FL305" s="104" t="s">
        <v>606</v>
      </c>
      <c r="FM305" s="104">
        <v>0</v>
      </c>
      <c r="FN305" s="104">
        <v>0</v>
      </c>
      <c r="FO305" s="104">
        <v>0</v>
      </c>
      <c r="FP305" s="104"/>
      <c r="FQ305" s="104">
        <v>0</v>
      </c>
      <c r="FR305" s="120" t="b">
        <f t="shared" si="3022"/>
        <v>1</v>
      </c>
      <c r="FS305" s="120" t="b">
        <f t="shared" si="3023"/>
        <v>1</v>
      </c>
      <c r="FT305" s="120" t="b">
        <f t="shared" si="3024"/>
        <v>0</v>
      </c>
      <c r="FU305" s="120" t="b">
        <f t="shared" si="3025"/>
        <v>0</v>
      </c>
      <c r="FV305" s="120" t="b">
        <f t="shared" si="3026"/>
        <v>1</v>
      </c>
      <c r="FW305" s="120"/>
      <c r="FX305" s="120" t="b">
        <f t="shared" si="3371"/>
        <v>1</v>
      </c>
      <c r="FY305" s="104" t="s">
        <v>368</v>
      </c>
      <c r="FZ305" s="104" t="b">
        <f t="shared" si="3372"/>
        <v>1</v>
      </c>
      <c r="GA305" s="120"/>
      <c r="GB305" s="120"/>
      <c r="GC305" s="8"/>
      <c r="GD305" s="104" t="s">
        <v>368</v>
      </c>
      <c r="GE305" s="104">
        <v>0</v>
      </c>
      <c r="GF305" s="104" t="e">
        <v>#N/A</v>
      </c>
      <c r="GG305" s="104">
        <v>0</v>
      </c>
      <c r="GH305" s="120" t="b">
        <f t="shared" si="3373"/>
        <v>1</v>
      </c>
      <c r="GI305" s="8" t="b">
        <f t="shared" si="3374"/>
        <v>0</v>
      </c>
      <c r="GJ305" s="31" t="s">
        <v>203</v>
      </c>
    </row>
    <row r="306" spans="1:192" ht="30" hidden="1" x14ac:dyDescent="0.25">
      <c r="A306" s="138">
        <v>152043</v>
      </c>
      <c r="B306" s="138">
        <v>152043</v>
      </c>
      <c r="C306" s="128" t="s">
        <v>368</v>
      </c>
      <c r="D306" s="130"/>
      <c r="E306" s="138" t="s">
        <v>745</v>
      </c>
      <c r="F306" s="124">
        <v>0</v>
      </c>
      <c r="G306" s="128"/>
      <c r="H306" s="138" t="s">
        <v>227</v>
      </c>
      <c r="I306" s="130" t="s">
        <v>538</v>
      </c>
      <c r="J306" s="138" t="s">
        <v>511</v>
      </c>
      <c r="K306" s="138">
        <v>0</v>
      </c>
      <c r="L306" s="130">
        <v>0</v>
      </c>
      <c r="M306" s="138"/>
      <c r="N306" s="125">
        <v>0</v>
      </c>
      <c r="O306" s="125">
        <v>0</v>
      </c>
      <c r="P306" s="125" t="str">
        <f t="shared" si="3346"/>
        <v>нет минмакс</v>
      </c>
      <c r="Q306" s="95">
        <v>484.15999984741211</v>
      </c>
      <c r="R306" s="95">
        <f t="shared" si="3347"/>
        <v>75804.931176109312</v>
      </c>
      <c r="S306" s="114">
        <v>0</v>
      </c>
      <c r="T306" s="114">
        <v>0</v>
      </c>
      <c r="U306" s="131">
        <v>0</v>
      </c>
      <c r="V306" s="115">
        <f t="shared" si="3348"/>
        <v>805.42398071289063</v>
      </c>
      <c r="W306" s="115">
        <f t="shared" si="3349"/>
        <v>126105.23266021728</v>
      </c>
      <c r="X306" s="115">
        <f t="shared" si="3350"/>
        <v>0</v>
      </c>
      <c r="Y306" s="132"/>
      <c r="Z306" s="95">
        <v>805.42398071289063</v>
      </c>
      <c r="AA306" s="115">
        <v>0</v>
      </c>
      <c r="AB306" s="115">
        <v>0</v>
      </c>
      <c r="AC306" s="95">
        <v>0</v>
      </c>
      <c r="AD306" s="95">
        <v>0</v>
      </c>
      <c r="AE306" s="95">
        <f t="shared" si="3351"/>
        <v>0</v>
      </c>
      <c r="AF306" s="95">
        <f t="shared" si="3352"/>
        <v>0</v>
      </c>
      <c r="AG306" s="114">
        <v>0</v>
      </c>
      <c r="AH306" s="95">
        <f t="shared" si="3353"/>
        <v>805.42398071289063</v>
      </c>
      <c r="AI306" s="114">
        <f t="shared" si="3354"/>
        <v>126105.23266021728</v>
      </c>
      <c r="AJ306" s="114">
        <f t="shared" si="3355"/>
        <v>338</v>
      </c>
      <c r="AK306" s="114">
        <f t="shared" si="3356"/>
        <v>1105</v>
      </c>
      <c r="AL306" s="114">
        <f t="shared" si="3357"/>
        <v>1369</v>
      </c>
      <c r="AM306" s="114">
        <f t="shared" si="3358"/>
        <v>0</v>
      </c>
      <c r="AN306" s="133" t="str">
        <f t="shared" si="3359"/>
        <v>нет оборота</v>
      </c>
      <c r="AO306" s="133" t="str">
        <f t="shared" si="3360"/>
        <v>нет остатка</v>
      </c>
      <c r="AP306" s="29" t="s">
        <v>721</v>
      </c>
      <c r="AQ306" s="134"/>
      <c r="AR306" s="115" t="s">
        <v>721</v>
      </c>
      <c r="AS306" s="134"/>
      <c r="AT306" s="115" t="s">
        <v>195</v>
      </c>
      <c r="AU306" s="138"/>
      <c r="AV306" s="97" t="str">
        <f t="shared" si="3361"/>
        <v>Нет планов</v>
      </c>
      <c r="AW306" s="117">
        <f t="shared" si="3362"/>
        <v>126105.23266021728</v>
      </c>
      <c r="AX306" s="114"/>
      <c r="AY306" s="115">
        <f t="shared" si="3363"/>
        <v>0</v>
      </c>
      <c r="AZ306" s="130" t="s">
        <v>743</v>
      </c>
      <c r="BA306" s="26" t="s">
        <v>196</v>
      </c>
      <c r="BB306" s="26" t="s">
        <v>606</v>
      </c>
      <c r="BC306" s="27"/>
      <c r="BD306" s="139"/>
      <c r="BE306" s="29">
        <v>0</v>
      </c>
      <c r="BF306" s="32">
        <f t="shared" si="3364"/>
        <v>0</v>
      </c>
      <c r="BG306" s="32">
        <v>0</v>
      </c>
      <c r="BH306" s="32">
        <f t="shared" si="3365"/>
        <v>0</v>
      </c>
      <c r="BI306" s="99">
        <v>0</v>
      </c>
      <c r="BJ306" s="130"/>
      <c r="BK306" s="95">
        <v>0</v>
      </c>
      <c r="BL306" s="95">
        <v>0</v>
      </c>
      <c r="BM306" s="95">
        <v>0</v>
      </c>
      <c r="BN306" s="95">
        <v>0</v>
      </c>
      <c r="BO306" s="95">
        <v>0</v>
      </c>
      <c r="BP306" s="95">
        <v>0</v>
      </c>
      <c r="BQ306" s="133">
        <f t="shared" si="3366"/>
        <v>0</v>
      </c>
      <c r="BR306" s="95">
        <f t="shared" si="3367"/>
        <v>805.42398071289063</v>
      </c>
      <c r="BS306" s="133">
        <f t="shared" si="3368"/>
        <v>805.42398071289063</v>
      </c>
      <c r="BT306" s="133">
        <f t="shared" si="3368"/>
        <v>805.42398071289063</v>
      </c>
      <c r="BU306" s="133">
        <f t="shared" si="3368"/>
        <v>805.42398071289063</v>
      </c>
      <c r="BV306" s="133">
        <f t="shared" si="3368"/>
        <v>805.42398071289063</v>
      </c>
      <c r="BW306" s="133">
        <f t="shared" si="3368"/>
        <v>805.42398071289063</v>
      </c>
      <c r="BX306" s="133">
        <f t="shared" si="3376"/>
        <v>805.42398071289063</v>
      </c>
      <c r="BY306" s="133">
        <f t="shared" si="3376"/>
        <v>805.42398071289063</v>
      </c>
      <c r="BZ306" s="133">
        <f t="shared" si="3376"/>
        <v>805.42398071289063</v>
      </c>
      <c r="CA306" s="133">
        <f t="shared" si="3376"/>
        <v>805.42398071289063</v>
      </c>
      <c r="CB306" s="133">
        <f t="shared" si="3376"/>
        <v>805.42398071289063</v>
      </c>
      <c r="CC306" s="133">
        <f t="shared" si="3376"/>
        <v>805.42398071289063</v>
      </c>
      <c r="CD306" s="133">
        <f t="shared" si="3376"/>
        <v>805.42398071289063</v>
      </c>
      <c r="CE306" s="133">
        <f t="shared" si="3376"/>
        <v>805.42398071289063</v>
      </c>
      <c r="CF306" s="133">
        <f t="shared" si="3376"/>
        <v>805.42398071289063</v>
      </c>
      <c r="CG306" s="133">
        <f t="shared" si="3376"/>
        <v>805.42398071289063</v>
      </c>
      <c r="CH306" s="133">
        <f t="shared" si="3376"/>
        <v>805.42398071289063</v>
      </c>
      <c r="CI306" s="133">
        <f t="shared" si="3376"/>
        <v>805.42398071289063</v>
      </c>
      <c r="CJ306" s="133">
        <f t="shared" si="3376"/>
        <v>805.42398071289063</v>
      </c>
      <c r="CK306" s="133">
        <f t="shared" si="3376"/>
        <v>805.42398071289063</v>
      </c>
      <c r="CL306" s="133">
        <f t="shared" si="3376"/>
        <v>805.42398071289063</v>
      </c>
      <c r="CM306" s="133">
        <f t="shared" si="3376"/>
        <v>805.42398071289063</v>
      </c>
      <c r="CN306" s="133">
        <f t="shared" si="3376"/>
        <v>805.42398071289063</v>
      </c>
      <c r="CO306" s="133">
        <f t="shared" si="3376"/>
        <v>805.42398071289063</v>
      </c>
      <c r="CP306" s="100">
        <v>0</v>
      </c>
      <c r="CQ306" s="100">
        <v>0</v>
      </c>
      <c r="CR306" s="100">
        <v>264</v>
      </c>
      <c r="CS306" s="100">
        <v>767</v>
      </c>
      <c r="CT306" s="100">
        <v>0</v>
      </c>
      <c r="CU306" s="100">
        <v>338</v>
      </c>
      <c r="CV306" s="121">
        <f t="shared" si="3370"/>
        <v>456.33333333333331</v>
      </c>
      <c r="DA306" s="136"/>
      <c r="DD306" s="136"/>
      <c r="DE306" s="31"/>
      <c r="DG306" s="31"/>
      <c r="DH306" s="48"/>
      <c r="DI306" s="62"/>
      <c r="DJ306" s="62"/>
      <c r="DK306" s="48"/>
      <c r="DL306" s="62"/>
      <c r="DM306" s="62"/>
      <c r="DN306" s="62"/>
      <c r="DO306" s="62"/>
      <c r="DP306" s="48"/>
      <c r="DQ306" s="62"/>
      <c r="DR306" s="62"/>
      <c r="DS306" s="62"/>
      <c r="DT306" s="62"/>
      <c r="DU306" s="48"/>
      <c r="DV306" s="62"/>
      <c r="DW306" s="62"/>
      <c r="DX306" s="62"/>
      <c r="DY306" s="62"/>
      <c r="DZ306" s="48"/>
      <c r="EA306" s="62"/>
      <c r="EB306" s="62"/>
      <c r="EC306" s="48"/>
      <c r="ED306" s="62"/>
      <c r="EE306" s="62"/>
      <c r="EF306" s="48"/>
      <c r="EG306" s="62"/>
      <c r="EH306" s="62"/>
      <c r="EI306" s="48"/>
      <c r="EJ306" s="62"/>
      <c r="EK306" s="62"/>
      <c r="EL306" s="48"/>
      <c r="EM306" s="62"/>
      <c r="EN306" s="62"/>
      <c r="EO306" s="48"/>
      <c r="EP306" s="62">
        <f t="shared" si="3377"/>
        <v>0</v>
      </c>
      <c r="EQ306" s="62">
        <f t="shared" si="3377"/>
        <v>0</v>
      </c>
      <c r="ER306" s="62">
        <f t="shared" si="3377"/>
        <v>0</v>
      </c>
      <c r="ES306" s="62">
        <f t="shared" si="3377"/>
        <v>0</v>
      </c>
      <c r="ET306" s="62">
        <f t="shared" si="3377"/>
        <v>0</v>
      </c>
      <c r="EU306" s="62">
        <f t="shared" si="3377"/>
        <v>0</v>
      </c>
      <c r="EV306" t="s">
        <v>192</v>
      </c>
      <c r="EW306" s="103">
        <v>0</v>
      </c>
      <c r="EX306" s="31"/>
      <c r="EY306" s="31"/>
      <c r="FA306" s="31"/>
      <c r="FB306" s="119"/>
      <c r="FC306" s="119"/>
      <c r="FE306" s="137"/>
      <c r="FF306" s="137"/>
      <c r="FG306" s="137">
        <v>156.56</v>
      </c>
      <c r="FH306" s="106">
        <v>156.57</v>
      </c>
      <c r="FI306" s="143"/>
      <c r="FJ306" s="34"/>
      <c r="FK306" s="104" t="s">
        <v>196</v>
      </c>
      <c r="FL306" s="104" t="s">
        <v>606</v>
      </c>
      <c r="FM306" s="104">
        <v>0</v>
      </c>
      <c r="FN306" s="104">
        <v>0</v>
      </c>
      <c r="FO306" s="104">
        <v>0</v>
      </c>
      <c r="FP306" s="104"/>
      <c r="FQ306" s="104">
        <v>0</v>
      </c>
      <c r="FR306" s="120" t="b">
        <f t="shared" si="3022"/>
        <v>1</v>
      </c>
      <c r="FS306" s="120" t="b">
        <f t="shared" si="3023"/>
        <v>1</v>
      </c>
      <c r="FT306" s="120" t="b">
        <f t="shared" si="3024"/>
        <v>0</v>
      </c>
      <c r="FU306" s="120" t="b">
        <f t="shared" si="3025"/>
        <v>0</v>
      </c>
      <c r="FV306" s="120" t="b">
        <f t="shared" si="3026"/>
        <v>1</v>
      </c>
      <c r="FW306" s="120"/>
      <c r="FX306" s="120" t="b">
        <f t="shared" si="3371"/>
        <v>1</v>
      </c>
      <c r="FY306" s="104" t="s">
        <v>368</v>
      </c>
      <c r="FZ306" s="104" t="b">
        <f t="shared" si="3372"/>
        <v>1</v>
      </c>
      <c r="GA306" s="120"/>
      <c r="GB306" s="120"/>
      <c r="GC306" s="8"/>
      <c r="GD306" s="104" t="s">
        <v>368</v>
      </c>
      <c r="GE306" s="104">
        <v>0</v>
      </c>
      <c r="GF306" s="104" t="e">
        <v>#N/A</v>
      </c>
      <c r="GG306" s="104">
        <v>0</v>
      </c>
      <c r="GH306" s="120" t="b">
        <f t="shared" si="3373"/>
        <v>1</v>
      </c>
      <c r="GI306" s="8" t="b">
        <f t="shared" si="3374"/>
        <v>0</v>
      </c>
      <c r="GJ306" s="31" t="s">
        <v>203</v>
      </c>
    </row>
    <row r="307" spans="1:192" hidden="1" x14ac:dyDescent="0.25">
      <c r="A307" s="138">
        <v>155614</v>
      </c>
      <c r="B307" s="138">
        <v>155614</v>
      </c>
      <c r="C307" s="128" t="s">
        <v>368</v>
      </c>
      <c r="D307" s="130"/>
      <c r="E307" s="138" t="s">
        <v>746</v>
      </c>
      <c r="F307" s="124">
        <v>0</v>
      </c>
      <c r="G307" s="128"/>
      <c r="H307" s="138" t="s">
        <v>227</v>
      </c>
      <c r="I307" s="130" t="s">
        <v>319</v>
      </c>
      <c r="J307" s="138" t="s">
        <v>259</v>
      </c>
      <c r="K307" s="138">
        <v>0</v>
      </c>
      <c r="L307" s="130">
        <v>0</v>
      </c>
      <c r="M307" s="138"/>
      <c r="N307" s="125">
        <v>0</v>
      </c>
      <c r="O307" s="125">
        <v>0</v>
      </c>
      <c r="P307" s="125" t="str">
        <f t="shared" ref="P307:P308" si="3378">IF(AND(N307=0,O307=0),"нет минмакс",IF((S307-N307)&lt;0,"меньше мин",IF((S307-O307)&gt;0,"больше макс","в диапазоне")))</f>
        <v>нет минмакс</v>
      </c>
      <c r="Q307" s="95">
        <v>9000</v>
      </c>
      <c r="R307" s="95">
        <f t="shared" ref="R307:R308" si="3379">Q307*FH307</f>
        <v>12780</v>
      </c>
      <c r="S307" s="114">
        <v>0</v>
      </c>
      <c r="T307" s="114">
        <v>0</v>
      </c>
      <c r="U307" s="131">
        <v>0</v>
      </c>
      <c r="V307" s="115">
        <f t="shared" si="3348"/>
        <v>9000</v>
      </c>
      <c r="W307" s="115">
        <f t="shared" ref="W307:W308" si="3380">V307*FH307</f>
        <v>12780</v>
      </c>
      <c r="X307" s="115">
        <f t="shared" ref="X307:X308" si="3381">IFERROR(ROUNDUP(V307/$EX307,0)*$EY307,0)</f>
        <v>0</v>
      </c>
      <c r="Y307" s="132"/>
      <c r="Z307" s="95">
        <v>9000</v>
      </c>
      <c r="AA307" s="115">
        <v>0</v>
      </c>
      <c r="AB307" s="115">
        <v>0</v>
      </c>
      <c r="AC307" s="95">
        <v>0</v>
      </c>
      <c r="AD307" s="95">
        <v>0</v>
      </c>
      <c r="AE307" s="95">
        <f t="shared" ref="AE307:AE308" si="3382">AA307*FH307</f>
        <v>0</v>
      </c>
      <c r="AF307" s="95">
        <f t="shared" ref="AF307:AF308" si="3383">AB307*FH307</f>
        <v>0</v>
      </c>
      <c r="AG307" s="114">
        <v>0</v>
      </c>
      <c r="AH307" s="95">
        <f t="shared" ref="AH307:AH308" si="3384">V307-AG307</f>
        <v>9000</v>
      </c>
      <c r="AI307" s="114">
        <f t="shared" ref="AI307:AI308" si="3385">IF(AH307&gt;0,AH307*FH307,0)</f>
        <v>12780</v>
      </c>
      <c r="AJ307" s="114">
        <f t="shared" ref="AJ307:AJ308" si="3386">CU307</f>
        <v>15000</v>
      </c>
      <c r="AK307" s="114">
        <f t="shared" si="3356"/>
        <v>16000</v>
      </c>
      <c r="AL307" s="114">
        <f t="shared" ref="AL307:AL308" si="3387">SUM(CP307:CU307)</f>
        <v>21000</v>
      </c>
      <c r="AM307" s="114">
        <f t="shared" ref="AM307:AM308" si="3388">SUM(BK307:BP307)</f>
        <v>10499</v>
      </c>
      <c r="AN307" s="133">
        <f t="shared" ref="AN307:AN308" si="3389">IFERROR(S307/BQ307*30,"нет оборота")</f>
        <v>0</v>
      </c>
      <c r="AO307" s="133" t="str">
        <f t="shared" ref="AO307:AO308" si="3390">IF(S307=0,"нет остатка",IF(AN307="нет оборота","нет плана",IF(AN307&lt;30,"&lt; 30 дней",IF(AND(AN307&gt;=30,AN307&lt;60),"&gt; 30 дней (до 60)",IF(AND(AN307&gt;=60,AN307&lt;70),"&gt; 60 дней (до 70)",IF(AND(AN307&gt;=70,AN307&lt;80),"&gt; 70 дней (до 80)",IF(AND(AN307&gt;=80,AN307&lt;90),"&gt; 80 дней (до 90)",IF(AND(AN307&gt;=90,AN307&lt;120),"&gt; 90 дней (до 120)",IF(AN307&gt;=120,"&gt; 120 дней")))))))))</f>
        <v>нет остатка</v>
      </c>
      <c r="AP307" s="29" t="s">
        <v>721</v>
      </c>
      <c r="AQ307" s="134"/>
      <c r="AR307" s="115" t="s">
        <v>721</v>
      </c>
      <c r="AS307" s="134"/>
      <c r="AT307" s="115" t="s">
        <v>185</v>
      </c>
      <c r="AU307" s="138"/>
      <c r="AV307" s="97" t="str">
        <f t="shared" ref="AV307:AV308" si="3391">IF(V307=0,"нет остатка",IF(SUM(BK307:BP307)=0,"Нет планов",IF(BR307&lt;=0,"0-01",IF(BS307&lt;=0,"0-02",IF(BT307&lt;=0,"0-03",IF(BU307&lt;=0,"0-04",IF(BV307&lt;=0,"0-05",IF(BW307&lt;=0,"0-06",IF(BX307&lt;=0,"0-07",IF(BY307&lt;=0,"0-08",IF(BZ307&lt;=0,"0-09",IF(CA307&lt;=0,"0-10",IF(CB307&lt;=0,"0-11",IF(CC307&lt;=0,"0-12",IF(CD307&lt;=0,"0-13",IF(CE307&lt;=0,"0-14",IF(CF307&lt;=0,"0-15",IF(CG307&lt;=0,"0-16",IF(CH307&lt;=0,"0-17",IF(CI307&lt;=0,"0-18",IF(CJ307&lt;=0,"0-19",IF(CK307&lt;=0,"0-20",IF(CL307&lt;=0,"0-21",IF(CM307&lt;=0,"0-22",IF(CN307&lt;=0,"0-23",IF(CO307&lt;=0,"0-24","0-25 более 24"))))))))))))))))))))))))))</f>
        <v>0-05</v>
      </c>
      <c r="AW307" s="117">
        <f t="shared" ref="AW307:AW308" si="3392">IF(AT307="Да",W307,0)</f>
        <v>0</v>
      </c>
      <c r="AX307" s="114"/>
      <c r="AY307" s="115">
        <f t="shared" ref="AY307:AY308" si="3393">IF(AX307&gt;6,W307,0)</f>
        <v>0</v>
      </c>
      <c r="AZ307" s="130" t="s">
        <v>743</v>
      </c>
      <c r="BA307" s="26"/>
      <c r="BB307" s="26"/>
      <c r="BC307" s="27"/>
      <c r="BD307" s="139"/>
      <c r="BE307" s="29">
        <v>0</v>
      </c>
      <c r="BF307" s="32">
        <f t="shared" ref="BF307:BF308" si="3394">BE307*FH307</f>
        <v>0</v>
      </c>
      <c r="BG307" s="32">
        <v>0</v>
      </c>
      <c r="BH307" s="32">
        <f t="shared" ref="BH307:BH308" si="3395">BG307*FH307</f>
        <v>0</v>
      </c>
      <c r="BI307" s="99">
        <v>0</v>
      </c>
      <c r="BJ307" s="130"/>
      <c r="BK307" s="95">
        <v>0</v>
      </c>
      <c r="BL307" s="95">
        <v>1190</v>
      </c>
      <c r="BM307" s="95">
        <v>3015</v>
      </c>
      <c r="BN307" s="95">
        <v>3346</v>
      </c>
      <c r="BO307" s="95">
        <v>1806</v>
      </c>
      <c r="BP307" s="95">
        <v>1142</v>
      </c>
      <c r="BQ307" s="133">
        <f t="shared" ref="BQ307:BQ308" si="3396">IF(COUNTIF(BK307:BP307,"&gt;0")=0,0,SUM(BK307:BP307)/COUNTIF(BK307:BP307,"&gt;0"))</f>
        <v>2099.8000000000002</v>
      </c>
      <c r="BR307" s="95">
        <f t="shared" ref="BR307:BR308" si="3397">IF(OR(Q307=0,SUM(BK307:BP307)=0,V307&gt;Q307),V307-BK307,Q307-BK307)</f>
        <v>9000</v>
      </c>
      <c r="BS307" s="133">
        <f t="shared" si="3368"/>
        <v>7810</v>
      </c>
      <c r="BT307" s="133">
        <f t="shared" si="3368"/>
        <v>4795</v>
      </c>
      <c r="BU307" s="133">
        <f t="shared" si="3368"/>
        <v>1449</v>
      </c>
      <c r="BV307" s="133">
        <f t="shared" si="3368"/>
        <v>-357</v>
      </c>
      <c r="BW307" s="133">
        <f t="shared" si="3368"/>
        <v>-1499</v>
      </c>
      <c r="BX307" s="133">
        <f t="shared" ref="BX307:CO307" si="3398">BW307-$BQ307</f>
        <v>-3598.8</v>
      </c>
      <c r="BY307" s="133">
        <f t="shared" si="3398"/>
        <v>-5698.6</v>
      </c>
      <c r="BZ307" s="133">
        <f t="shared" si="3398"/>
        <v>-7798.4000000000005</v>
      </c>
      <c r="CA307" s="133">
        <f t="shared" si="3398"/>
        <v>-9898.2000000000007</v>
      </c>
      <c r="CB307" s="133">
        <f t="shared" si="3398"/>
        <v>-11998</v>
      </c>
      <c r="CC307" s="133">
        <f t="shared" si="3398"/>
        <v>-14097.8</v>
      </c>
      <c r="CD307" s="133">
        <f t="shared" si="3398"/>
        <v>-16197.599999999999</v>
      </c>
      <c r="CE307" s="133">
        <f t="shared" si="3398"/>
        <v>-18297.399999999998</v>
      </c>
      <c r="CF307" s="133">
        <f t="shared" si="3398"/>
        <v>-20397.199999999997</v>
      </c>
      <c r="CG307" s="133">
        <f t="shared" si="3398"/>
        <v>-22496.999999999996</v>
      </c>
      <c r="CH307" s="133">
        <f t="shared" si="3398"/>
        <v>-24596.799999999996</v>
      </c>
      <c r="CI307" s="133">
        <f t="shared" si="3398"/>
        <v>-26696.599999999995</v>
      </c>
      <c r="CJ307" s="133">
        <f t="shared" si="3398"/>
        <v>-28796.399999999994</v>
      </c>
      <c r="CK307" s="133">
        <f t="shared" si="3398"/>
        <v>-30896.199999999993</v>
      </c>
      <c r="CL307" s="133">
        <f t="shared" si="3398"/>
        <v>-32995.999999999993</v>
      </c>
      <c r="CM307" s="133">
        <f t="shared" si="3398"/>
        <v>-35095.799999999996</v>
      </c>
      <c r="CN307" s="133">
        <f t="shared" si="3398"/>
        <v>-37195.599999999999</v>
      </c>
      <c r="CO307" s="133">
        <f t="shared" si="3398"/>
        <v>-39295.4</v>
      </c>
      <c r="CP307" s="100">
        <v>0</v>
      </c>
      <c r="CQ307" s="100">
        <v>3000</v>
      </c>
      <c r="CR307" s="100">
        <v>2000</v>
      </c>
      <c r="CS307" s="100">
        <v>1000</v>
      </c>
      <c r="CT307" s="100">
        <v>0</v>
      </c>
      <c r="CU307" s="100">
        <v>15000</v>
      </c>
      <c r="CV307" s="121">
        <f t="shared" ref="CV307" si="3399">IF(COUNTIF(CP307:CU307,"&gt;0")=0,0,SUM(CP307:CU307)/COUNTIF(CP307:CU307,"&gt;0"))</f>
        <v>5250</v>
      </c>
      <c r="DA307" s="136"/>
      <c r="DD307" s="136"/>
      <c r="DE307" s="31"/>
      <c r="DG307" s="31"/>
      <c r="DH307" s="48"/>
      <c r="DI307" s="62"/>
      <c r="DJ307" s="62"/>
      <c r="DK307" s="48"/>
      <c r="DL307" s="62"/>
      <c r="DM307" s="62"/>
      <c r="DN307" s="62"/>
      <c r="DO307" s="62"/>
      <c r="DP307" s="48"/>
      <c r="DQ307" s="62"/>
      <c r="DR307" s="62"/>
      <c r="DS307" s="62"/>
      <c r="DT307" s="62"/>
      <c r="DU307" s="48"/>
      <c r="DV307" s="62"/>
      <c r="DW307" s="62"/>
      <c r="DX307" s="62"/>
      <c r="DY307" s="62"/>
      <c r="DZ307" s="48"/>
      <c r="EA307" s="62"/>
      <c r="EB307" s="62"/>
      <c r="EC307" s="48"/>
      <c r="ED307" s="62"/>
      <c r="EE307" s="62"/>
      <c r="EF307" s="48"/>
      <c r="EG307" s="62"/>
      <c r="EH307" s="62"/>
      <c r="EI307" s="48"/>
      <c r="EJ307" s="62"/>
      <c r="EK307" s="62"/>
      <c r="EL307" s="48"/>
      <c r="EM307" s="62"/>
      <c r="EN307" s="62"/>
      <c r="EO307" s="48"/>
      <c r="EP307" s="62">
        <f t="shared" si="3377"/>
        <v>0</v>
      </c>
      <c r="EQ307" s="62">
        <f t="shared" si="3377"/>
        <v>1689.8</v>
      </c>
      <c r="ER307" s="62">
        <f t="shared" si="3377"/>
        <v>4281.3</v>
      </c>
      <c r="ES307" s="62">
        <f t="shared" si="3377"/>
        <v>4751.32</v>
      </c>
      <c r="ET307" s="62">
        <f t="shared" si="3377"/>
        <v>2564.52</v>
      </c>
      <c r="EU307" s="62">
        <f t="shared" si="3377"/>
        <v>1621.6399999999999</v>
      </c>
      <c r="EV307" t="s">
        <v>192</v>
      </c>
      <c r="EW307" s="103">
        <v>0</v>
      </c>
      <c r="EX307" s="31"/>
      <c r="EY307" s="31"/>
      <c r="FA307" s="31"/>
      <c r="FB307" s="119"/>
      <c r="FC307" s="119"/>
      <c r="FE307" s="137"/>
      <c r="FF307" s="137"/>
      <c r="FG307" s="137">
        <v>1.54</v>
      </c>
      <c r="FH307" s="106">
        <v>1.42</v>
      </c>
      <c r="FI307" s="143"/>
      <c r="FJ307" s="34"/>
      <c r="FK307" s="104">
        <v>0</v>
      </c>
      <c r="FL307" s="104">
        <v>0</v>
      </c>
      <c r="FM307" s="104">
        <v>0</v>
      </c>
      <c r="FN307" s="104">
        <v>0</v>
      </c>
      <c r="FO307" s="104">
        <v>0</v>
      </c>
      <c r="FP307" s="104"/>
      <c r="FQ307" s="104">
        <v>0</v>
      </c>
      <c r="FR307" s="120" t="b">
        <f t="shared" si="3022"/>
        <v>0</v>
      </c>
      <c r="FS307" s="120" t="b">
        <f t="shared" si="3023"/>
        <v>0</v>
      </c>
      <c r="FT307" s="120" t="b">
        <f t="shared" si="3024"/>
        <v>0</v>
      </c>
      <c r="FU307" s="120" t="b">
        <f t="shared" si="3025"/>
        <v>0</v>
      </c>
      <c r="FV307" s="120" t="b">
        <f t="shared" si="3026"/>
        <v>1</v>
      </c>
      <c r="FW307" s="120"/>
      <c r="FX307" s="120" t="b">
        <f t="shared" ref="FX307:FX308" si="3400">EXACT(FQ307,BI307)</f>
        <v>1</v>
      </c>
      <c r="FY307" s="104" t="s">
        <v>368</v>
      </c>
      <c r="FZ307" s="104" t="b">
        <f t="shared" ref="FZ307:FZ308" si="3401">EXACT(FY307,C307)</f>
        <v>1</v>
      </c>
      <c r="GA307" s="120"/>
      <c r="GB307" s="120"/>
      <c r="GC307" s="8"/>
      <c r="GD307" s="104" t="s">
        <v>368</v>
      </c>
      <c r="GE307" s="104">
        <v>0</v>
      </c>
      <c r="GF307" s="104" t="e">
        <v>#N/A</v>
      </c>
      <c r="GG307" s="104">
        <v>0</v>
      </c>
      <c r="GH307" s="120" t="b">
        <f t="shared" ref="GH307:GH308" si="3402">EXACT(GD307,C307)</f>
        <v>1</v>
      </c>
      <c r="GI307" s="8" t="b">
        <f t="shared" ref="GI307:GI308" si="3403">EXACT(GG307,G307)</f>
        <v>0</v>
      </c>
      <c r="GJ307" s="31" t="s">
        <v>203</v>
      </c>
    </row>
    <row r="308" spans="1:192" hidden="1" x14ac:dyDescent="0.25">
      <c r="A308" s="130">
        <v>169866</v>
      </c>
      <c r="B308" s="130">
        <v>0</v>
      </c>
      <c r="C308" s="128" t="s">
        <v>368</v>
      </c>
      <c r="D308" s="130"/>
      <c r="E308" s="130" t="s">
        <v>748</v>
      </c>
      <c r="F308" s="109">
        <v>0</v>
      </c>
      <c r="G308" s="128"/>
      <c r="H308" s="130" t="s">
        <v>188</v>
      </c>
      <c r="I308" s="130" t="s">
        <v>631</v>
      </c>
      <c r="J308" s="130" t="s">
        <v>481</v>
      </c>
      <c r="K308" s="130">
        <v>0</v>
      </c>
      <c r="L308" s="130">
        <v>0</v>
      </c>
      <c r="M308" s="130"/>
      <c r="N308" s="111">
        <v>0</v>
      </c>
      <c r="O308" s="111">
        <v>0</v>
      </c>
      <c r="P308" s="111" t="str">
        <f t="shared" si="3378"/>
        <v>нет минмакс</v>
      </c>
      <c r="Q308" s="95">
        <v>1161.5180053710938</v>
      </c>
      <c r="R308" s="95">
        <f t="shared" si="3379"/>
        <v>445442.15505981445</v>
      </c>
      <c r="S308" s="114">
        <v>0</v>
      </c>
      <c r="T308" s="114">
        <v>0</v>
      </c>
      <c r="U308" s="131">
        <v>0</v>
      </c>
      <c r="V308" s="115">
        <f t="shared" ref="V308:V309" si="3404">SUM(Z308:AD308)</f>
        <v>2212</v>
      </c>
      <c r="W308" s="115">
        <f t="shared" si="3380"/>
        <v>848302</v>
      </c>
      <c r="X308" s="115">
        <f t="shared" si="3381"/>
        <v>0</v>
      </c>
      <c r="Y308" s="132"/>
      <c r="Z308" s="95">
        <v>2212</v>
      </c>
      <c r="AA308" s="95">
        <v>0</v>
      </c>
      <c r="AB308" s="95">
        <v>0</v>
      </c>
      <c r="AC308" s="95">
        <v>0</v>
      </c>
      <c r="AD308" s="95">
        <v>0</v>
      </c>
      <c r="AE308" s="95">
        <f t="shared" si="3382"/>
        <v>0</v>
      </c>
      <c r="AF308" s="95">
        <f t="shared" si="3383"/>
        <v>0</v>
      </c>
      <c r="AG308" s="114">
        <v>0</v>
      </c>
      <c r="AH308" s="95">
        <f t="shared" si="3384"/>
        <v>2212</v>
      </c>
      <c r="AI308" s="114">
        <f t="shared" si="3385"/>
        <v>848302</v>
      </c>
      <c r="AJ308" s="133">
        <f t="shared" si="3386"/>
        <v>1036</v>
      </c>
      <c r="AK308" s="133">
        <f t="shared" ref="AK308:AK309" si="3405">SUM(CS308:CU308)</f>
        <v>1444</v>
      </c>
      <c r="AL308" s="133">
        <f t="shared" si="3387"/>
        <v>1444</v>
      </c>
      <c r="AM308" s="133">
        <f t="shared" si="3388"/>
        <v>0</v>
      </c>
      <c r="AN308" s="133" t="str">
        <f t="shared" si="3389"/>
        <v>нет оборота</v>
      </c>
      <c r="AO308" s="133" t="str">
        <f t="shared" si="3390"/>
        <v>нет остатка</v>
      </c>
      <c r="AP308" s="29" t="s">
        <v>721</v>
      </c>
      <c r="AQ308" s="134"/>
      <c r="AR308" s="29" t="s">
        <v>721</v>
      </c>
      <c r="AS308" s="134"/>
      <c r="AT308" s="94" t="s">
        <v>195</v>
      </c>
      <c r="AU308" s="138"/>
      <c r="AV308" s="97" t="str">
        <f t="shared" si="3391"/>
        <v>Нет планов</v>
      </c>
      <c r="AW308" s="117">
        <f t="shared" si="3392"/>
        <v>848302</v>
      </c>
      <c r="AX308" s="114"/>
      <c r="AY308" s="115">
        <f t="shared" si="3393"/>
        <v>0</v>
      </c>
      <c r="AZ308" s="130" t="s">
        <v>743</v>
      </c>
      <c r="BA308" s="26" t="s">
        <v>196</v>
      </c>
      <c r="BB308" s="26" t="s">
        <v>749</v>
      </c>
      <c r="BC308" s="27"/>
      <c r="BD308" s="139"/>
      <c r="BE308" s="29">
        <v>0</v>
      </c>
      <c r="BF308" s="32">
        <f t="shared" si="3394"/>
        <v>0</v>
      </c>
      <c r="BG308" s="32">
        <v>0</v>
      </c>
      <c r="BH308" s="32">
        <f t="shared" si="3395"/>
        <v>0</v>
      </c>
      <c r="BI308" s="99">
        <v>0</v>
      </c>
      <c r="BJ308" s="130"/>
      <c r="BK308" s="95">
        <v>0</v>
      </c>
      <c r="BL308" s="95">
        <v>0</v>
      </c>
      <c r="BM308" s="95">
        <v>0</v>
      </c>
      <c r="BN308" s="95">
        <v>0</v>
      </c>
      <c r="BO308" s="95">
        <v>0</v>
      </c>
      <c r="BP308" s="95">
        <v>0</v>
      </c>
      <c r="BQ308" s="133">
        <f t="shared" si="3396"/>
        <v>0</v>
      </c>
      <c r="BR308" s="95">
        <f t="shared" si="3397"/>
        <v>2212</v>
      </c>
      <c r="BS308" s="133">
        <f t="shared" ref="BS308:BW308" si="3406">BR308-BL308</f>
        <v>2212</v>
      </c>
      <c r="BT308" s="133">
        <f t="shared" si="3406"/>
        <v>2212</v>
      </c>
      <c r="BU308" s="133">
        <f t="shared" si="3406"/>
        <v>2212</v>
      </c>
      <c r="BV308" s="133">
        <f t="shared" si="3406"/>
        <v>2212</v>
      </c>
      <c r="BW308" s="133">
        <f t="shared" si="3406"/>
        <v>2212</v>
      </c>
      <c r="BX308" s="133">
        <f t="shared" ref="BX308:CO308" si="3407">BW308-$BQ308</f>
        <v>2212</v>
      </c>
      <c r="BY308" s="133">
        <f t="shared" si="3407"/>
        <v>2212</v>
      </c>
      <c r="BZ308" s="133">
        <f t="shared" si="3407"/>
        <v>2212</v>
      </c>
      <c r="CA308" s="133">
        <f t="shared" si="3407"/>
        <v>2212</v>
      </c>
      <c r="CB308" s="133">
        <f t="shared" si="3407"/>
        <v>2212</v>
      </c>
      <c r="CC308" s="133">
        <f t="shared" si="3407"/>
        <v>2212</v>
      </c>
      <c r="CD308" s="133">
        <f t="shared" si="3407"/>
        <v>2212</v>
      </c>
      <c r="CE308" s="133">
        <f t="shared" si="3407"/>
        <v>2212</v>
      </c>
      <c r="CF308" s="133">
        <f t="shared" si="3407"/>
        <v>2212</v>
      </c>
      <c r="CG308" s="133">
        <f t="shared" si="3407"/>
        <v>2212</v>
      </c>
      <c r="CH308" s="133">
        <f t="shared" si="3407"/>
        <v>2212</v>
      </c>
      <c r="CI308" s="133">
        <f t="shared" si="3407"/>
        <v>2212</v>
      </c>
      <c r="CJ308" s="133">
        <f t="shared" si="3407"/>
        <v>2212</v>
      </c>
      <c r="CK308" s="133">
        <f t="shared" si="3407"/>
        <v>2212</v>
      </c>
      <c r="CL308" s="133">
        <f t="shared" si="3407"/>
        <v>2212</v>
      </c>
      <c r="CM308" s="133">
        <f t="shared" si="3407"/>
        <v>2212</v>
      </c>
      <c r="CN308" s="133">
        <f t="shared" si="3407"/>
        <v>2212</v>
      </c>
      <c r="CO308" s="133">
        <f t="shared" si="3407"/>
        <v>2212</v>
      </c>
      <c r="CP308" s="100">
        <v>0</v>
      </c>
      <c r="CQ308" s="100">
        <v>0</v>
      </c>
      <c r="CR308" s="100">
        <v>0</v>
      </c>
      <c r="CS308" s="100">
        <v>0</v>
      </c>
      <c r="CT308" s="100">
        <v>408</v>
      </c>
      <c r="CU308" s="100">
        <v>1036</v>
      </c>
      <c r="CV308" s="121">
        <f t="shared" ref="CV308:CV313" si="3408">IF(COUNTIF(CP308:CU308,"&gt;0")=0,0,SUM(CP308:CU308)/COUNTIF(CP308:CU308,"&gt;0"))</f>
        <v>722</v>
      </c>
      <c r="DA308" s="136"/>
      <c r="DD308" s="136"/>
      <c r="DE308" s="31"/>
      <c r="DG308" s="31"/>
      <c r="DH308" s="48"/>
      <c r="DI308" s="62"/>
      <c r="DJ308" s="62"/>
      <c r="DK308" s="48"/>
      <c r="DL308" s="62"/>
      <c r="DM308" s="62"/>
      <c r="DN308" s="62"/>
      <c r="DO308" s="62"/>
      <c r="DP308" s="48"/>
      <c r="DQ308" s="62"/>
      <c r="DR308" s="62"/>
      <c r="DS308" s="62"/>
      <c r="DT308" s="62"/>
      <c r="DU308" s="48"/>
      <c r="DV308" s="62"/>
      <c r="DW308" s="62"/>
      <c r="DX308" s="62"/>
      <c r="DY308" s="62"/>
      <c r="DZ308" s="48"/>
      <c r="EA308" s="62"/>
      <c r="EB308" s="62"/>
      <c r="EC308" s="48"/>
      <c r="ED308" s="62"/>
      <c r="EE308" s="62"/>
      <c r="EF308" s="48"/>
      <c r="EG308" s="62"/>
      <c r="EH308" s="62"/>
      <c r="EI308" s="48"/>
      <c r="EJ308" s="62"/>
      <c r="EK308" s="62"/>
      <c r="EL308" s="48"/>
      <c r="EM308" s="62"/>
      <c r="EN308" s="62"/>
      <c r="EO308" s="48"/>
      <c r="EP308" s="62">
        <f t="shared" ref="EP308:EU308" si="3409">BK308*$FH308</f>
        <v>0</v>
      </c>
      <c r="EQ308" s="62">
        <f t="shared" si="3409"/>
        <v>0</v>
      </c>
      <c r="ER308" s="62">
        <f t="shared" si="3409"/>
        <v>0</v>
      </c>
      <c r="ES308" s="62">
        <f t="shared" si="3409"/>
        <v>0</v>
      </c>
      <c r="ET308" s="62">
        <f t="shared" si="3409"/>
        <v>0</v>
      </c>
      <c r="EU308" s="62">
        <f t="shared" si="3409"/>
        <v>0</v>
      </c>
      <c r="EV308" t="s">
        <v>192</v>
      </c>
      <c r="EW308" s="103">
        <v>0</v>
      </c>
      <c r="EX308" s="31"/>
      <c r="EY308" s="31"/>
      <c r="FA308" s="31"/>
      <c r="FB308" s="119"/>
      <c r="FC308" s="119"/>
      <c r="FE308" s="137"/>
      <c r="FF308" s="137"/>
      <c r="FG308" s="137">
        <v>385.55</v>
      </c>
      <c r="FH308" s="106">
        <v>383.5</v>
      </c>
      <c r="FI308" s="143"/>
      <c r="FJ308" s="34"/>
      <c r="FK308" s="104" t="s">
        <v>196</v>
      </c>
      <c r="FL308" s="104" t="s">
        <v>749</v>
      </c>
      <c r="FM308" s="104">
        <v>0</v>
      </c>
      <c r="FN308" s="104">
        <v>0</v>
      </c>
      <c r="FO308" s="104">
        <v>0</v>
      </c>
      <c r="FP308" s="104"/>
      <c r="FQ308" s="104">
        <v>0</v>
      </c>
      <c r="FR308" s="103" t="b">
        <f t="shared" si="3022"/>
        <v>1</v>
      </c>
      <c r="FS308" s="103" t="b">
        <f t="shared" si="3023"/>
        <v>1</v>
      </c>
      <c r="FT308" s="103" t="b">
        <f t="shared" si="3024"/>
        <v>0</v>
      </c>
      <c r="FU308" s="103" t="b">
        <f t="shared" si="3025"/>
        <v>0</v>
      </c>
      <c r="FV308" s="103" t="b">
        <f t="shared" si="3026"/>
        <v>1</v>
      </c>
      <c r="FW308" s="103"/>
      <c r="FX308" s="120" t="b">
        <f t="shared" si="3400"/>
        <v>1</v>
      </c>
      <c r="FY308" s="104" t="s">
        <v>368</v>
      </c>
      <c r="FZ308" s="104" t="b">
        <f t="shared" si="3401"/>
        <v>1</v>
      </c>
      <c r="GA308" s="120"/>
      <c r="GB308" s="120"/>
      <c r="GD308" s="104" t="s">
        <v>368</v>
      </c>
      <c r="GE308" s="104">
        <v>0</v>
      </c>
      <c r="GF308" s="104" t="e">
        <v>#N/A</v>
      </c>
      <c r="GG308" s="104">
        <v>0</v>
      </c>
      <c r="GH308" s="104" t="b">
        <f t="shared" si="3402"/>
        <v>1</v>
      </c>
      <c r="GI308" s="8" t="b">
        <f t="shared" si="3403"/>
        <v>0</v>
      </c>
      <c r="GJ308" s="31" t="s">
        <v>203</v>
      </c>
    </row>
    <row r="309" spans="1:192" ht="30" hidden="1" x14ac:dyDescent="0.25">
      <c r="A309" s="138">
        <v>170028</v>
      </c>
      <c r="B309" s="138">
        <v>0</v>
      </c>
      <c r="C309" s="128" t="s">
        <v>368</v>
      </c>
      <c r="D309" s="130"/>
      <c r="E309" s="138" t="s">
        <v>750</v>
      </c>
      <c r="F309" s="124">
        <v>0</v>
      </c>
      <c r="G309" s="128"/>
      <c r="H309" s="138" t="s">
        <v>227</v>
      </c>
      <c r="I309" s="130" t="s">
        <v>538</v>
      </c>
      <c r="J309" s="138" t="s">
        <v>511</v>
      </c>
      <c r="K309" s="138">
        <v>0</v>
      </c>
      <c r="L309" s="130">
        <v>0</v>
      </c>
      <c r="M309" s="138"/>
      <c r="N309" s="125">
        <v>0</v>
      </c>
      <c r="O309" s="125">
        <v>0</v>
      </c>
      <c r="P309" s="125" t="str">
        <f t="shared" ref="P309:P319" si="3410">IF(AND(N309=0,O309=0),"нет минмакс",IF((S309-N309)&lt;0,"меньше мин",IF((S309-O309)&gt;0,"больше макс","в диапазоне")))</f>
        <v>нет минмакс</v>
      </c>
      <c r="Q309" s="95">
        <v>8444.2177734375</v>
      </c>
      <c r="R309" s="95">
        <f t="shared" ref="R309:R319" si="3411">Q309*FH309</f>
        <v>1277863.475654297</v>
      </c>
      <c r="S309" s="114">
        <v>0</v>
      </c>
      <c r="T309" s="114">
        <v>0</v>
      </c>
      <c r="U309" s="131">
        <v>0</v>
      </c>
      <c r="V309" s="115">
        <f t="shared" si="3404"/>
        <v>1421</v>
      </c>
      <c r="W309" s="115">
        <f t="shared" ref="W309:W319" si="3412">V309*FH309</f>
        <v>215039.93000000002</v>
      </c>
      <c r="X309" s="115">
        <f t="shared" ref="X309:X319" si="3413">IFERROR(ROUNDUP(V309/$EX309,0)*$EY309,0)</f>
        <v>0</v>
      </c>
      <c r="Y309" s="132"/>
      <c r="Z309" s="95">
        <v>1421</v>
      </c>
      <c r="AA309" s="115">
        <v>0</v>
      </c>
      <c r="AB309" s="115">
        <v>0</v>
      </c>
      <c r="AC309" s="95">
        <v>0</v>
      </c>
      <c r="AD309" s="95">
        <v>0</v>
      </c>
      <c r="AE309" s="95">
        <f t="shared" ref="AE309:AE319" si="3414">AA309*FH309</f>
        <v>0</v>
      </c>
      <c r="AF309" s="95">
        <f t="shared" ref="AF309:AF319" si="3415">AB309*FH309</f>
        <v>0</v>
      </c>
      <c r="AG309" s="114">
        <v>0</v>
      </c>
      <c r="AH309" s="95">
        <f t="shared" ref="AH309:AH319" si="3416">V309-AG309</f>
        <v>1421</v>
      </c>
      <c r="AI309" s="114">
        <f t="shared" ref="AI309:AI319" si="3417">IF(AH309&gt;0,AH309*FH309,0)</f>
        <v>215039.93000000002</v>
      </c>
      <c r="AJ309" s="114">
        <f t="shared" ref="AJ309:AJ319" si="3418">CU309</f>
        <v>1935</v>
      </c>
      <c r="AK309" s="114">
        <f t="shared" si="3405"/>
        <v>1935</v>
      </c>
      <c r="AL309" s="114">
        <f t="shared" ref="AL309:AL319" si="3419">SUM(CP309:CU309)</f>
        <v>1935</v>
      </c>
      <c r="AM309" s="114">
        <f t="shared" ref="AM309:AM319" si="3420">SUM(BK309:BP309)</f>
        <v>0</v>
      </c>
      <c r="AN309" s="133" t="str">
        <f t="shared" ref="AN309:AN319" si="3421">IFERROR(S309/BQ309*30,"нет оборота")</f>
        <v>нет оборота</v>
      </c>
      <c r="AO309" s="133" t="str">
        <f t="shared" ref="AO309:AO319" si="3422">IF(S309=0,"нет остатка",IF(AN309="нет оборота","нет плана",IF(AN309&lt;30,"&lt; 30 дней",IF(AND(AN309&gt;=30,AN309&lt;60),"&gt; 30 дней (до 60)",IF(AND(AN309&gt;=60,AN309&lt;70),"&gt; 60 дней (до 70)",IF(AND(AN309&gt;=70,AN309&lt;80),"&gt; 70 дней (до 80)",IF(AND(AN309&gt;=80,AN309&lt;90),"&gt; 80 дней (до 90)",IF(AND(AN309&gt;=90,AN309&lt;120),"&gt; 90 дней (до 120)",IF(AN309&gt;=120,"&gt; 120 дней")))))))))</f>
        <v>нет остатка</v>
      </c>
      <c r="AP309" s="29" t="s">
        <v>721</v>
      </c>
      <c r="AQ309" s="134"/>
      <c r="AR309" s="115" t="s">
        <v>721</v>
      </c>
      <c r="AS309" s="134"/>
      <c r="AT309" s="115" t="s">
        <v>195</v>
      </c>
      <c r="AU309" s="138"/>
      <c r="AV309" s="97" t="str">
        <f t="shared" ref="AV309:AV319" si="3423">IF(V309=0,"нет остатка",IF(SUM(BK309:BP309)=0,"Нет планов",IF(BR309&lt;=0,"0-01",IF(BS309&lt;=0,"0-02",IF(BT309&lt;=0,"0-03",IF(BU309&lt;=0,"0-04",IF(BV309&lt;=0,"0-05",IF(BW309&lt;=0,"0-06",IF(BX309&lt;=0,"0-07",IF(BY309&lt;=0,"0-08",IF(BZ309&lt;=0,"0-09",IF(CA309&lt;=0,"0-10",IF(CB309&lt;=0,"0-11",IF(CC309&lt;=0,"0-12",IF(CD309&lt;=0,"0-13",IF(CE309&lt;=0,"0-14",IF(CF309&lt;=0,"0-15",IF(CG309&lt;=0,"0-16",IF(CH309&lt;=0,"0-17",IF(CI309&lt;=0,"0-18",IF(CJ309&lt;=0,"0-19",IF(CK309&lt;=0,"0-20",IF(CL309&lt;=0,"0-21",IF(CM309&lt;=0,"0-22",IF(CN309&lt;=0,"0-23",IF(CO309&lt;=0,"0-24","0-25 более 24"))))))))))))))))))))))))))</f>
        <v>Нет планов</v>
      </c>
      <c r="AW309" s="117">
        <f t="shared" ref="AW309:AW319" si="3424">IF(AT309="Да",W309,0)</f>
        <v>215039.93000000002</v>
      </c>
      <c r="AX309" s="114"/>
      <c r="AY309" s="115">
        <f t="shared" ref="AY309:AY319" si="3425">IF(AX309&gt;6,W309,0)</f>
        <v>0</v>
      </c>
      <c r="AZ309" s="130" t="s">
        <v>743</v>
      </c>
      <c r="BA309" s="26" t="s">
        <v>196</v>
      </c>
      <c r="BB309" s="26" t="s">
        <v>606</v>
      </c>
      <c r="BC309" s="27"/>
      <c r="BD309" s="139"/>
      <c r="BE309" s="29">
        <v>0</v>
      </c>
      <c r="BF309" s="32">
        <f t="shared" ref="BF309:BF319" si="3426">BE309*FH309</f>
        <v>0</v>
      </c>
      <c r="BG309" s="32">
        <v>0</v>
      </c>
      <c r="BH309" s="32">
        <f t="shared" ref="BH309:BH319" si="3427">BG309*FH309</f>
        <v>0</v>
      </c>
      <c r="BI309" s="99">
        <v>0</v>
      </c>
      <c r="BJ309" s="130"/>
      <c r="BK309" s="95">
        <v>0</v>
      </c>
      <c r="BL309" s="95">
        <v>0</v>
      </c>
      <c r="BM309" s="95">
        <v>0</v>
      </c>
      <c r="BN309" s="95">
        <v>0</v>
      </c>
      <c r="BO309" s="95">
        <v>0</v>
      </c>
      <c r="BP309" s="95">
        <v>0</v>
      </c>
      <c r="BQ309" s="133">
        <f t="shared" ref="BQ309:BQ319" si="3428">IF(COUNTIF(BK309:BP309,"&gt;0")=0,0,SUM(BK309:BP309)/COUNTIF(BK309:BP309,"&gt;0"))</f>
        <v>0</v>
      </c>
      <c r="BR309" s="95">
        <f t="shared" ref="BR309:BR319" si="3429">IF(OR(Q309=0,SUM(BK309:BP309)=0,V309&gt;Q309),V309-BK309,Q309-BK309)</f>
        <v>1421</v>
      </c>
      <c r="BS309" s="133">
        <f t="shared" ref="BS309:BW313" si="3430">BR309-BL309</f>
        <v>1421</v>
      </c>
      <c r="BT309" s="133">
        <f t="shared" si="3430"/>
        <v>1421</v>
      </c>
      <c r="BU309" s="133">
        <f t="shared" si="3430"/>
        <v>1421</v>
      </c>
      <c r="BV309" s="133">
        <f t="shared" si="3430"/>
        <v>1421</v>
      </c>
      <c r="BW309" s="133">
        <f t="shared" si="3430"/>
        <v>1421</v>
      </c>
      <c r="BX309" s="133">
        <f t="shared" ref="BX309:CO309" si="3431">BW309-$BQ309</f>
        <v>1421</v>
      </c>
      <c r="BY309" s="133">
        <f t="shared" si="3431"/>
        <v>1421</v>
      </c>
      <c r="BZ309" s="133">
        <f t="shared" si="3431"/>
        <v>1421</v>
      </c>
      <c r="CA309" s="133">
        <f t="shared" si="3431"/>
        <v>1421</v>
      </c>
      <c r="CB309" s="133">
        <f t="shared" si="3431"/>
        <v>1421</v>
      </c>
      <c r="CC309" s="133">
        <f t="shared" si="3431"/>
        <v>1421</v>
      </c>
      <c r="CD309" s="133">
        <f t="shared" si="3431"/>
        <v>1421</v>
      </c>
      <c r="CE309" s="133">
        <f t="shared" si="3431"/>
        <v>1421</v>
      </c>
      <c r="CF309" s="133">
        <f t="shared" si="3431"/>
        <v>1421</v>
      </c>
      <c r="CG309" s="133">
        <f t="shared" si="3431"/>
        <v>1421</v>
      </c>
      <c r="CH309" s="133">
        <f t="shared" si="3431"/>
        <v>1421</v>
      </c>
      <c r="CI309" s="133">
        <f t="shared" si="3431"/>
        <v>1421</v>
      </c>
      <c r="CJ309" s="133">
        <f t="shared" si="3431"/>
        <v>1421</v>
      </c>
      <c r="CK309" s="133">
        <f t="shared" si="3431"/>
        <v>1421</v>
      </c>
      <c r="CL309" s="133">
        <f t="shared" si="3431"/>
        <v>1421</v>
      </c>
      <c r="CM309" s="133">
        <f t="shared" si="3431"/>
        <v>1421</v>
      </c>
      <c r="CN309" s="133">
        <f t="shared" si="3431"/>
        <v>1421</v>
      </c>
      <c r="CO309" s="133">
        <f t="shared" si="3431"/>
        <v>1421</v>
      </c>
      <c r="CP309" s="100">
        <v>0</v>
      </c>
      <c r="CQ309" s="100">
        <v>0</v>
      </c>
      <c r="CR309" s="100">
        <v>0</v>
      </c>
      <c r="CS309" s="100">
        <v>0</v>
      </c>
      <c r="CT309" s="100">
        <v>0</v>
      </c>
      <c r="CU309" s="100">
        <v>1935</v>
      </c>
      <c r="CV309" s="121">
        <f t="shared" si="3408"/>
        <v>1935</v>
      </c>
      <c r="DA309" s="136"/>
      <c r="DD309" s="136"/>
      <c r="DE309" s="31"/>
      <c r="DG309" s="31"/>
      <c r="DH309" s="48"/>
      <c r="DI309" s="62"/>
      <c r="DJ309" s="62"/>
      <c r="DK309" s="48"/>
      <c r="DL309" s="62"/>
      <c r="DM309" s="62"/>
      <c r="DN309" s="62"/>
      <c r="DO309" s="62"/>
      <c r="DP309" s="48"/>
      <c r="DQ309" s="62"/>
      <c r="DR309" s="62"/>
      <c r="DS309" s="62"/>
      <c r="DT309" s="62"/>
      <c r="DU309" s="48"/>
      <c r="DV309" s="62"/>
      <c r="DW309" s="62"/>
      <c r="DX309" s="62"/>
      <c r="DY309" s="62"/>
      <c r="DZ309" s="48"/>
      <c r="EA309" s="62"/>
      <c r="EB309" s="62"/>
      <c r="EC309" s="48"/>
      <c r="ED309" s="62"/>
      <c r="EE309" s="62"/>
      <c r="EF309" s="48"/>
      <c r="EG309" s="62"/>
      <c r="EH309" s="62"/>
      <c r="EI309" s="48"/>
      <c r="EJ309" s="62"/>
      <c r="EK309" s="62"/>
      <c r="EL309" s="48"/>
      <c r="EM309" s="62"/>
      <c r="EN309" s="62"/>
      <c r="EO309" s="48"/>
      <c r="EP309" s="62">
        <f t="shared" ref="EP309:EU313" si="3432">BK309*$FH309</f>
        <v>0</v>
      </c>
      <c r="EQ309" s="62">
        <f t="shared" si="3432"/>
        <v>0</v>
      </c>
      <c r="ER309" s="62">
        <f t="shared" si="3432"/>
        <v>0</v>
      </c>
      <c r="ES309" s="62">
        <f t="shared" si="3432"/>
        <v>0</v>
      </c>
      <c r="ET309" s="62">
        <f t="shared" si="3432"/>
        <v>0</v>
      </c>
      <c r="EU309" s="62">
        <f t="shared" si="3432"/>
        <v>0</v>
      </c>
      <c r="EV309" t="s">
        <v>192</v>
      </c>
      <c r="EW309" s="103">
        <v>0</v>
      </c>
      <c r="EX309" s="31"/>
      <c r="EY309" s="31"/>
      <c r="FA309" s="31"/>
      <c r="FB309" s="119"/>
      <c r="FC309" s="119"/>
      <c r="FE309" s="137"/>
      <c r="FF309" s="137"/>
      <c r="FG309" s="137">
        <v>150.49</v>
      </c>
      <c r="FH309" s="106">
        <v>151.33000000000001</v>
      </c>
      <c r="FI309" s="143"/>
      <c r="FJ309" s="34"/>
      <c r="FK309" s="104" t="s">
        <v>196</v>
      </c>
      <c r="FL309" s="104" t="s">
        <v>606</v>
      </c>
      <c r="FM309" s="104">
        <v>0</v>
      </c>
      <c r="FN309" s="104">
        <v>0</v>
      </c>
      <c r="FO309" s="104">
        <v>0</v>
      </c>
      <c r="FP309" s="104"/>
      <c r="FQ309" s="104">
        <v>0</v>
      </c>
      <c r="FR309" s="120" t="b">
        <f t="shared" si="3022"/>
        <v>1</v>
      </c>
      <c r="FS309" s="120" t="b">
        <f t="shared" si="3023"/>
        <v>1</v>
      </c>
      <c r="FT309" s="120" t="b">
        <f t="shared" si="3024"/>
        <v>0</v>
      </c>
      <c r="FU309" s="120" t="b">
        <f t="shared" si="3025"/>
        <v>0</v>
      </c>
      <c r="FV309" s="120" t="b">
        <f t="shared" si="3026"/>
        <v>1</v>
      </c>
      <c r="FW309" s="120"/>
      <c r="FX309" s="120" t="b">
        <f t="shared" ref="FX309:FX319" si="3433">EXACT(FQ309,BI309)</f>
        <v>1</v>
      </c>
      <c r="FY309" s="104" t="s">
        <v>368</v>
      </c>
      <c r="FZ309" s="104" t="b">
        <f t="shared" ref="FZ309:FZ319" si="3434">EXACT(FY309,C309)</f>
        <v>1</v>
      </c>
      <c r="GA309" s="120"/>
      <c r="GB309" s="120"/>
      <c r="GC309" s="8"/>
      <c r="GD309" s="104" t="s">
        <v>368</v>
      </c>
      <c r="GE309" s="104">
        <v>0</v>
      </c>
      <c r="GF309" s="104" t="e">
        <v>#N/A</v>
      </c>
      <c r="GG309" s="104">
        <v>0</v>
      </c>
      <c r="GH309" s="120" t="b">
        <f t="shared" ref="GH309:GH319" si="3435">EXACT(GD309,C309)</f>
        <v>1</v>
      </c>
      <c r="GI309" s="8" t="b">
        <f t="shared" ref="GI309:GI319" si="3436">EXACT(GG309,G309)</f>
        <v>0</v>
      </c>
      <c r="GJ309" s="31" t="s">
        <v>203</v>
      </c>
    </row>
    <row r="310" spans="1:192" hidden="1" x14ac:dyDescent="0.25">
      <c r="A310" s="130">
        <v>170072</v>
      </c>
      <c r="B310" s="130">
        <v>0</v>
      </c>
      <c r="C310" s="128" t="s">
        <v>368</v>
      </c>
      <c r="D310" s="130"/>
      <c r="E310" s="130" t="s">
        <v>751</v>
      </c>
      <c r="F310" s="109">
        <v>0</v>
      </c>
      <c r="G310" s="128"/>
      <c r="H310" s="130" t="s">
        <v>188</v>
      </c>
      <c r="I310" s="130" t="s">
        <v>496</v>
      </c>
      <c r="J310" s="130" t="s">
        <v>483</v>
      </c>
      <c r="K310" s="130">
        <v>0</v>
      </c>
      <c r="L310" s="130">
        <v>0</v>
      </c>
      <c r="M310" s="130"/>
      <c r="N310" s="111">
        <v>0</v>
      </c>
      <c r="O310" s="111">
        <v>0</v>
      </c>
      <c r="P310" s="111" t="str">
        <f t="shared" si="3410"/>
        <v>нет минмакс</v>
      </c>
      <c r="Q310" s="95">
        <v>89284</v>
      </c>
      <c r="R310" s="95">
        <f t="shared" si="3411"/>
        <v>65177.32</v>
      </c>
      <c r="S310" s="114">
        <v>0</v>
      </c>
      <c r="T310" s="114">
        <v>0</v>
      </c>
      <c r="U310" s="131">
        <v>0</v>
      </c>
      <c r="V310" s="115">
        <f t="shared" ref="V310:V319" si="3437">SUM(Z310:AD310)</f>
        <v>110297</v>
      </c>
      <c r="W310" s="115">
        <f t="shared" si="3412"/>
        <v>80516.81</v>
      </c>
      <c r="X310" s="115">
        <f t="shared" si="3413"/>
        <v>0</v>
      </c>
      <c r="Y310" s="132"/>
      <c r="Z310" s="95">
        <v>110297</v>
      </c>
      <c r="AA310" s="95">
        <v>0</v>
      </c>
      <c r="AB310" s="95">
        <v>0</v>
      </c>
      <c r="AC310" s="95">
        <v>0</v>
      </c>
      <c r="AD310" s="95">
        <v>0</v>
      </c>
      <c r="AE310" s="95">
        <f t="shared" si="3414"/>
        <v>0</v>
      </c>
      <c r="AF310" s="95">
        <f t="shared" si="3415"/>
        <v>0</v>
      </c>
      <c r="AG310" s="114">
        <v>0</v>
      </c>
      <c r="AH310" s="95">
        <f t="shared" si="3416"/>
        <v>110297</v>
      </c>
      <c r="AI310" s="114">
        <f t="shared" si="3417"/>
        <v>80516.81</v>
      </c>
      <c r="AJ310" s="133">
        <f t="shared" si="3418"/>
        <v>143</v>
      </c>
      <c r="AK310" s="133">
        <f t="shared" ref="AK310:AK319" si="3438">SUM(CS310:CU310)</f>
        <v>143</v>
      </c>
      <c r="AL310" s="133">
        <f t="shared" si="3419"/>
        <v>143</v>
      </c>
      <c r="AM310" s="133">
        <f t="shared" si="3420"/>
        <v>0</v>
      </c>
      <c r="AN310" s="133" t="str">
        <f t="shared" si="3421"/>
        <v>нет оборота</v>
      </c>
      <c r="AO310" s="133" t="str">
        <f t="shared" si="3422"/>
        <v>нет остатка</v>
      </c>
      <c r="AP310" s="29" t="s">
        <v>721</v>
      </c>
      <c r="AQ310" s="134"/>
      <c r="AR310" s="29" t="s">
        <v>721</v>
      </c>
      <c r="AS310" s="134"/>
      <c r="AT310" s="94" t="s">
        <v>195</v>
      </c>
      <c r="AU310" s="138"/>
      <c r="AV310" s="97" t="str">
        <f t="shared" si="3423"/>
        <v>Нет планов</v>
      </c>
      <c r="AW310" s="117">
        <f t="shared" si="3424"/>
        <v>80516.81</v>
      </c>
      <c r="AX310" s="114"/>
      <c r="AY310" s="115">
        <f t="shared" si="3425"/>
        <v>0</v>
      </c>
      <c r="AZ310" s="130" t="s">
        <v>743</v>
      </c>
      <c r="BA310" s="26" t="s">
        <v>196</v>
      </c>
      <c r="BB310" s="26" t="s">
        <v>752</v>
      </c>
      <c r="BC310" s="27"/>
      <c r="BD310" s="139"/>
      <c r="BE310" s="29">
        <v>0</v>
      </c>
      <c r="BF310" s="32">
        <f t="shared" si="3426"/>
        <v>0</v>
      </c>
      <c r="BG310" s="32">
        <v>0</v>
      </c>
      <c r="BH310" s="32">
        <f t="shared" si="3427"/>
        <v>0</v>
      </c>
      <c r="BI310" s="99">
        <v>0</v>
      </c>
      <c r="BJ310" s="130"/>
      <c r="BK310" s="95">
        <v>0</v>
      </c>
      <c r="BL310" s="95">
        <v>0</v>
      </c>
      <c r="BM310" s="95">
        <v>0</v>
      </c>
      <c r="BN310" s="95">
        <v>0</v>
      </c>
      <c r="BO310" s="95">
        <v>0</v>
      </c>
      <c r="BP310" s="95">
        <v>0</v>
      </c>
      <c r="BQ310" s="133">
        <f t="shared" si="3428"/>
        <v>0</v>
      </c>
      <c r="BR310" s="95">
        <f t="shared" si="3429"/>
        <v>110297</v>
      </c>
      <c r="BS310" s="133">
        <f t="shared" si="3430"/>
        <v>110297</v>
      </c>
      <c r="BT310" s="133">
        <f t="shared" si="3430"/>
        <v>110297</v>
      </c>
      <c r="BU310" s="133">
        <f t="shared" si="3430"/>
        <v>110297</v>
      </c>
      <c r="BV310" s="133">
        <f t="shared" si="3430"/>
        <v>110297</v>
      </c>
      <c r="BW310" s="133">
        <f t="shared" si="3430"/>
        <v>110297</v>
      </c>
      <c r="BX310" s="133">
        <f t="shared" ref="BX310:CO313" si="3439">BW310-$BQ310</f>
        <v>110297</v>
      </c>
      <c r="BY310" s="133">
        <f t="shared" si="3439"/>
        <v>110297</v>
      </c>
      <c r="BZ310" s="133">
        <f t="shared" si="3439"/>
        <v>110297</v>
      </c>
      <c r="CA310" s="133">
        <f t="shared" si="3439"/>
        <v>110297</v>
      </c>
      <c r="CB310" s="133">
        <f t="shared" si="3439"/>
        <v>110297</v>
      </c>
      <c r="CC310" s="133">
        <f t="shared" si="3439"/>
        <v>110297</v>
      </c>
      <c r="CD310" s="133">
        <f t="shared" si="3439"/>
        <v>110297</v>
      </c>
      <c r="CE310" s="133">
        <f t="shared" si="3439"/>
        <v>110297</v>
      </c>
      <c r="CF310" s="133">
        <f t="shared" si="3439"/>
        <v>110297</v>
      </c>
      <c r="CG310" s="133">
        <f t="shared" si="3439"/>
        <v>110297</v>
      </c>
      <c r="CH310" s="133">
        <f t="shared" si="3439"/>
        <v>110297</v>
      </c>
      <c r="CI310" s="133">
        <f t="shared" si="3439"/>
        <v>110297</v>
      </c>
      <c r="CJ310" s="133">
        <f t="shared" si="3439"/>
        <v>110297</v>
      </c>
      <c r="CK310" s="133">
        <f t="shared" si="3439"/>
        <v>110297</v>
      </c>
      <c r="CL310" s="133">
        <f t="shared" si="3439"/>
        <v>110297</v>
      </c>
      <c r="CM310" s="133">
        <f t="shared" si="3439"/>
        <v>110297</v>
      </c>
      <c r="CN310" s="133">
        <f t="shared" si="3439"/>
        <v>110297</v>
      </c>
      <c r="CO310" s="133">
        <f t="shared" si="3439"/>
        <v>110297</v>
      </c>
      <c r="CP310" s="100">
        <v>0</v>
      </c>
      <c r="CQ310" s="100">
        <v>0</v>
      </c>
      <c r="CR310" s="100">
        <v>0</v>
      </c>
      <c r="CS310" s="100">
        <v>0</v>
      </c>
      <c r="CT310" s="100">
        <v>0</v>
      </c>
      <c r="CU310" s="100">
        <v>143</v>
      </c>
      <c r="CV310" s="121">
        <f t="shared" si="3408"/>
        <v>143</v>
      </c>
      <c r="DA310" s="136"/>
      <c r="DD310" s="136"/>
      <c r="DE310" s="31"/>
      <c r="DG310" s="31"/>
      <c r="DH310" s="48"/>
      <c r="DI310" s="62"/>
      <c r="DJ310" s="62"/>
      <c r="DK310" s="48"/>
      <c r="DL310" s="62"/>
      <c r="DM310" s="62"/>
      <c r="DN310" s="62"/>
      <c r="DO310" s="62"/>
      <c r="DP310" s="48"/>
      <c r="DQ310" s="62"/>
      <c r="DR310" s="62"/>
      <c r="DS310" s="62"/>
      <c r="DT310" s="62"/>
      <c r="DU310" s="48"/>
      <c r="DV310" s="62"/>
      <c r="DW310" s="62"/>
      <c r="DX310" s="62"/>
      <c r="DY310" s="62"/>
      <c r="DZ310" s="48"/>
      <c r="EA310" s="62"/>
      <c r="EB310" s="62"/>
      <c r="EC310" s="48"/>
      <c r="ED310" s="62"/>
      <c r="EE310" s="62"/>
      <c r="EF310" s="48"/>
      <c r="EG310" s="62"/>
      <c r="EH310" s="62"/>
      <c r="EI310" s="48"/>
      <c r="EJ310" s="62"/>
      <c r="EK310" s="62"/>
      <c r="EL310" s="48"/>
      <c r="EM310" s="62"/>
      <c r="EN310" s="62"/>
      <c r="EO310" s="48"/>
      <c r="EP310" s="62">
        <f t="shared" si="3432"/>
        <v>0</v>
      </c>
      <c r="EQ310" s="62">
        <f t="shared" si="3432"/>
        <v>0</v>
      </c>
      <c r="ER310" s="62">
        <f t="shared" si="3432"/>
        <v>0</v>
      </c>
      <c r="ES310" s="62">
        <f t="shared" si="3432"/>
        <v>0</v>
      </c>
      <c r="ET310" s="62">
        <f t="shared" si="3432"/>
        <v>0</v>
      </c>
      <c r="EU310" s="62">
        <f t="shared" si="3432"/>
        <v>0</v>
      </c>
      <c r="EV310" t="s">
        <v>192</v>
      </c>
      <c r="EW310" s="103">
        <v>0</v>
      </c>
      <c r="EX310" s="31"/>
      <c r="EY310" s="31"/>
      <c r="FA310" s="31"/>
      <c r="FB310" s="119"/>
      <c r="FC310" s="119"/>
      <c r="FE310" s="137"/>
      <c r="FF310" s="137"/>
      <c r="FG310" s="137">
        <v>0.01</v>
      </c>
      <c r="FH310" s="106">
        <v>0.73</v>
      </c>
      <c r="FI310" s="143"/>
      <c r="FJ310" s="34"/>
      <c r="FK310" s="104" t="s">
        <v>196</v>
      </c>
      <c r="FL310" s="104" t="s">
        <v>752</v>
      </c>
      <c r="FM310" s="104">
        <v>0</v>
      </c>
      <c r="FN310" s="104">
        <v>0</v>
      </c>
      <c r="FO310" s="104">
        <v>0</v>
      </c>
      <c r="FP310" s="104"/>
      <c r="FQ310" s="104">
        <v>0</v>
      </c>
      <c r="FR310" s="103" t="b">
        <f t="shared" si="3022"/>
        <v>1</v>
      </c>
      <c r="FS310" s="103" t="b">
        <f t="shared" si="3023"/>
        <v>1</v>
      </c>
      <c r="FT310" s="103" t="b">
        <f t="shared" si="3024"/>
        <v>0</v>
      </c>
      <c r="FU310" s="103" t="b">
        <f t="shared" si="3025"/>
        <v>0</v>
      </c>
      <c r="FV310" s="103" t="b">
        <f t="shared" si="3026"/>
        <v>1</v>
      </c>
      <c r="FW310" s="103"/>
      <c r="FX310" s="120" t="b">
        <f t="shared" si="3433"/>
        <v>1</v>
      </c>
      <c r="FY310" s="104" t="s">
        <v>368</v>
      </c>
      <c r="FZ310" s="104" t="b">
        <f t="shared" si="3434"/>
        <v>1</v>
      </c>
      <c r="GA310" s="120"/>
      <c r="GB310" s="120"/>
      <c r="GD310" s="104" t="s">
        <v>368</v>
      </c>
      <c r="GE310" s="104">
        <v>0</v>
      </c>
      <c r="GF310" s="104" t="e">
        <v>#N/A</v>
      </c>
      <c r="GG310" s="104">
        <v>0</v>
      </c>
      <c r="GH310" s="104" t="b">
        <f t="shared" si="3435"/>
        <v>1</v>
      </c>
      <c r="GI310" s="8" t="b">
        <f t="shared" si="3436"/>
        <v>0</v>
      </c>
      <c r="GJ310" s="31" t="s">
        <v>203</v>
      </c>
    </row>
    <row r="311" spans="1:192" hidden="1" x14ac:dyDescent="0.25">
      <c r="A311" s="130">
        <v>170073</v>
      </c>
      <c r="B311" s="130">
        <v>0</v>
      </c>
      <c r="C311" s="128" t="s">
        <v>368</v>
      </c>
      <c r="D311" s="130"/>
      <c r="E311" s="130" t="s">
        <v>753</v>
      </c>
      <c r="F311" s="109">
        <v>0</v>
      </c>
      <c r="G311" s="128"/>
      <c r="H311" s="130" t="s">
        <v>188</v>
      </c>
      <c r="I311" s="130" t="s">
        <v>496</v>
      </c>
      <c r="J311" s="130" t="s">
        <v>483</v>
      </c>
      <c r="K311" s="130">
        <v>0</v>
      </c>
      <c r="L311" s="130">
        <v>0</v>
      </c>
      <c r="M311" s="130"/>
      <c r="N311" s="111">
        <v>0</v>
      </c>
      <c r="O311" s="111">
        <v>0</v>
      </c>
      <c r="P311" s="111" t="str">
        <f t="shared" si="3410"/>
        <v>нет минмакс</v>
      </c>
      <c r="Q311" s="95">
        <v>105274</v>
      </c>
      <c r="R311" s="95">
        <f t="shared" si="3411"/>
        <v>1052.74</v>
      </c>
      <c r="S311" s="114">
        <v>0</v>
      </c>
      <c r="T311" s="114">
        <v>0</v>
      </c>
      <c r="U311" s="131">
        <v>0</v>
      </c>
      <c r="V311" s="115">
        <f t="shared" si="3437"/>
        <v>93756</v>
      </c>
      <c r="W311" s="115">
        <f t="shared" si="3412"/>
        <v>937.56000000000006</v>
      </c>
      <c r="X311" s="115">
        <f t="shared" si="3413"/>
        <v>0</v>
      </c>
      <c r="Y311" s="132"/>
      <c r="Z311" s="95">
        <v>93702</v>
      </c>
      <c r="AA311" s="95">
        <v>0</v>
      </c>
      <c r="AB311" s="95">
        <v>54</v>
      </c>
      <c r="AC311" s="95">
        <v>0</v>
      </c>
      <c r="AD311" s="95">
        <v>0</v>
      </c>
      <c r="AE311" s="95">
        <f t="shared" si="3414"/>
        <v>0</v>
      </c>
      <c r="AF311" s="95">
        <f t="shared" si="3415"/>
        <v>0.54</v>
      </c>
      <c r="AG311" s="114">
        <v>0</v>
      </c>
      <c r="AH311" s="95">
        <f t="shared" si="3416"/>
        <v>93756</v>
      </c>
      <c r="AI311" s="114">
        <f t="shared" si="3417"/>
        <v>937.56000000000006</v>
      </c>
      <c r="AJ311" s="133">
        <f t="shared" si="3418"/>
        <v>210</v>
      </c>
      <c r="AK311" s="133">
        <f t="shared" si="3438"/>
        <v>456</v>
      </c>
      <c r="AL311" s="133">
        <f t="shared" si="3419"/>
        <v>456</v>
      </c>
      <c r="AM311" s="133">
        <f t="shared" si="3420"/>
        <v>0</v>
      </c>
      <c r="AN311" s="133" t="str">
        <f t="shared" si="3421"/>
        <v>нет оборота</v>
      </c>
      <c r="AO311" s="133" t="str">
        <f t="shared" si="3422"/>
        <v>нет остатка</v>
      </c>
      <c r="AP311" s="29" t="s">
        <v>721</v>
      </c>
      <c r="AQ311" s="134"/>
      <c r="AR311" s="29" t="s">
        <v>721</v>
      </c>
      <c r="AS311" s="134"/>
      <c r="AT311" s="94" t="s">
        <v>195</v>
      </c>
      <c r="AU311" s="138"/>
      <c r="AV311" s="97" t="str">
        <f t="shared" si="3423"/>
        <v>Нет планов</v>
      </c>
      <c r="AW311" s="117">
        <f t="shared" si="3424"/>
        <v>937.56000000000006</v>
      </c>
      <c r="AX311" s="114"/>
      <c r="AY311" s="115">
        <f t="shared" si="3425"/>
        <v>0</v>
      </c>
      <c r="AZ311" s="130" t="s">
        <v>743</v>
      </c>
      <c r="BA311" s="26" t="s">
        <v>196</v>
      </c>
      <c r="BB311" s="26" t="s">
        <v>752</v>
      </c>
      <c r="BC311" s="27"/>
      <c r="BD311" s="139"/>
      <c r="BE311" s="29">
        <v>0</v>
      </c>
      <c r="BF311" s="32">
        <f t="shared" si="3426"/>
        <v>0</v>
      </c>
      <c r="BG311" s="32">
        <v>0</v>
      </c>
      <c r="BH311" s="32">
        <f t="shared" si="3427"/>
        <v>0</v>
      </c>
      <c r="BI311" s="99">
        <v>0</v>
      </c>
      <c r="BJ311" s="130"/>
      <c r="BK311" s="95">
        <v>0</v>
      </c>
      <c r="BL311" s="95">
        <v>0</v>
      </c>
      <c r="BM311" s="95">
        <v>0</v>
      </c>
      <c r="BN311" s="95">
        <v>0</v>
      </c>
      <c r="BO311" s="95">
        <v>0</v>
      </c>
      <c r="BP311" s="95">
        <v>0</v>
      </c>
      <c r="BQ311" s="133">
        <f t="shared" si="3428"/>
        <v>0</v>
      </c>
      <c r="BR311" s="95">
        <f t="shared" si="3429"/>
        <v>93756</v>
      </c>
      <c r="BS311" s="133">
        <f t="shared" si="3430"/>
        <v>93756</v>
      </c>
      <c r="BT311" s="133">
        <f t="shared" si="3430"/>
        <v>93756</v>
      </c>
      <c r="BU311" s="133">
        <f t="shared" si="3430"/>
        <v>93756</v>
      </c>
      <c r="BV311" s="133">
        <f t="shared" si="3430"/>
        <v>93756</v>
      </c>
      <c r="BW311" s="133">
        <f t="shared" si="3430"/>
        <v>93756</v>
      </c>
      <c r="BX311" s="133">
        <f t="shared" si="3439"/>
        <v>93756</v>
      </c>
      <c r="BY311" s="133">
        <f t="shared" si="3439"/>
        <v>93756</v>
      </c>
      <c r="BZ311" s="133">
        <f t="shared" si="3439"/>
        <v>93756</v>
      </c>
      <c r="CA311" s="133">
        <f t="shared" si="3439"/>
        <v>93756</v>
      </c>
      <c r="CB311" s="133">
        <f t="shared" si="3439"/>
        <v>93756</v>
      </c>
      <c r="CC311" s="133">
        <f t="shared" si="3439"/>
        <v>93756</v>
      </c>
      <c r="CD311" s="133">
        <f t="shared" si="3439"/>
        <v>93756</v>
      </c>
      <c r="CE311" s="133">
        <f t="shared" si="3439"/>
        <v>93756</v>
      </c>
      <c r="CF311" s="133">
        <f t="shared" si="3439"/>
        <v>93756</v>
      </c>
      <c r="CG311" s="133">
        <f t="shared" si="3439"/>
        <v>93756</v>
      </c>
      <c r="CH311" s="133">
        <f t="shared" si="3439"/>
        <v>93756</v>
      </c>
      <c r="CI311" s="133">
        <f t="shared" si="3439"/>
        <v>93756</v>
      </c>
      <c r="CJ311" s="133">
        <f t="shared" si="3439"/>
        <v>93756</v>
      </c>
      <c r="CK311" s="133">
        <f t="shared" si="3439"/>
        <v>93756</v>
      </c>
      <c r="CL311" s="133">
        <f t="shared" si="3439"/>
        <v>93756</v>
      </c>
      <c r="CM311" s="133">
        <f t="shared" si="3439"/>
        <v>93756</v>
      </c>
      <c r="CN311" s="133">
        <f t="shared" si="3439"/>
        <v>93756</v>
      </c>
      <c r="CO311" s="133">
        <f t="shared" si="3439"/>
        <v>93756</v>
      </c>
      <c r="CP311" s="100">
        <v>0</v>
      </c>
      <c r="CQ311" s="100">
        <v>0</v>
      </c>
      <c r="CR311" s="100">
        <v>0</v>
      </c>
      <c r="CS311" s="100">
        <v>0</v>
      </c>
      <c r="CT311" s="100">
        <v>246</v>
      </c>
      <c r="CU311" s="100">
        <v>210</v>
      </c>
      <c r="CV311" s="121">
        <f t="shared" si="3408"/>
        <v>228</v>
      </c>
      <c r="DA311" s="136"/>
      <c r="DD311" s="136"/>
      <c r="DE311" s="31"/>
      <c r="DG311" s="31"/>
      <c r="DH311" s="48"/>
      <c r="DI311" s="62"/>
      <c r="DJ311" s="62"/>
      <c r="DK311" s="48"/>
      <c r="DL311" s="62"/>
      <c r="DM311" s="62"/>
      <c r="DN311" s="62"/>
      <c r="DO311" s="62"/>
      <c r="DP311" s="48"/>
      <c r="DQ311" s="62"/>
      <c r="DR311" s="62"/>
      <c r="DS311" s="62"/>
      <c r="DT311" s="62"/>
      <c r="DU311" s="48"/>
      <c r="DV311" s="62"/>
      <c r="DW311" s="62"/>
      <c r="DX311" s="62"/>
      <c r="DY311" s="62"/>
      <c r="DZ311" s="48"/>
      <c r="EA311" s="62"/>
      <c r="EB311" s="62"/>
      <c r="EC311" s="48"/>
      <c r="ED311" s="62"/>
      <c r="EE311" s="62"/>
      <c r="EF311" s="48"/>
      <c r="EG311" s="62"/>
      <c r="EH311" s="62"/>
      <c r="EI311" s="48"/>
      <c r="EJ311" s="62"/>
      <c r="EK311" s="62"/>
      <c r="EL311" s="48"/>
      <c r="EM311" s="62"/>
      <c r="EN311" s="62"/>
      <c r="EO311" s="48"/>
      <c r="EP311" s="62">
        <f t="shared" si="3432"/>
        <v>0</v>
      </c>
      <c r="EQ311" s="62">
        <f t="shared" si="3432"/>
        <v>0</v>
      </c>
      <c r="ER311" s="62">
        <f t="shared" si="3432"/>
        <v>0</v>
      </c>
      <c r="ES311" s="62">
        <f t="shared" si="3432"/>
        <v>0</v>
      </c>
      <c r="ET311" s="62">
        <f t="shared" si="3432"/>
        <v>0</v>
      </c>
      <c r="EU311" s="62">
        <f t="shared" si="3432"/>
        <v>0</v>
      </c>
      <c r="EV311" t="s">
        <v>192</v>
      </c>
      <c r="EW311" s="103">
        <v>0</v>
      </c>
      <c r="EX311" s="31"/>
      <c r="EY311" s="31"/>
      <c r="FA311" s="31"/>
      <c r="FB311" s="119"/>
      <c r="FC311" s="119"/>
      <c r="FE311" s="137"/>
      <c r="FF311" s="137"/>
      <c r="FG311" s="137">
        <v>0.01</v>
      </c>
      <c r="FH311" s="106">
        <v>0.01</v>
      </c>
      <c r="FI311" s="143"/>
      <c r="FJ311" s="34"/>
      <c r="FK311" s="104" t="s">
        <v>196</v>
      </c>
      <c r="FL311" s="104" t="s">
        <v>752</v>
      </c>
      <c r="FM311" s="104">
        <v>0</v>
      </c>
      <c r="FN311" s="104">
        <v>0</v>
      </c>
      <c r="FO311" s="104">
        <v>0</v>
      </c>
      <c r="FP311" s="104"/>
      <c r="FQ311" s="104">
        <v>0</v>
      </c>
      <c r="FR311" s="103" t="b">
        <f t="shared" si="3022"/>
        <v>1</v>
      </c>
      <c r="FS311" s="103" t="b">
        <f t="shared" si="3023"/>
        <v>1</v>
      </c>
      <c r="FT311" s="103" t="b">
        <f t="shared" si="3024"/>
        <v>0</v>
      </c>
      <c r="FU311" s="103" t="b">
        <f t="shared" si="3025"/>
        <v>0</v>
      </c>
      <c r="FV311" s="103" t="b">
        <f t="shared" si="3026"/>
        <v>1</v>
      </c>
      <c r="FW311" s="103"/>
      <c r="FX311" s="120" t="b">
        <f t="shared" si="3433"/>
        <v>1</v>
      </c>
      <c r="FY311" s="104" t="s">
        <v>368</v>
      </c>
      <c r="FZ311" s="104" t="b">
        <f t="shared" si="3434"/>
        <v>1</v>
      </c>
      <c r="GA311" s="120"/>
      <c r="GB311" s="120"/>
      <c r="GD311" s="104" t="s">
        <v>368</v>
      </c>
      <c r="GE311" s="104">
        <v>0</v>
      </c>
      <c r="GF311" s="104" t="e">
        <v>#N/A</v>
      </c>
      <c r="GG311" s="104">
        <v>0</v>
      </c>
      <c r="GH311" s="104" t="b">
        <f t="shared" si="3435"/>
        <v>1</v>
      </c>
      <c r="GI311" s="8" t="b">
        <f t="shared" si="3436"/>
        <v>0</v>
      </c>
      <c r="GJ311" s="31" t="s">
        <v>203</v>
      </c>
    </row>
    <row r="312" spans="1:192" hidden="1" x14ac:dyDescent="0.25">
      <c r="A312" s="130">
        <v>170077</v>
      </c>
      <c r="B312" s="130">
        <v>0</v>
      </c>
      <c r="C312" s="128" t="s">
        <v>368</v>
      </c>
      <c r="D312" s="130"/>
      <c r="E312" s="130" t="s">
        <v>754</v>
      </c>
      <c r="F312" s="109">
        <v>0</v>
      </c>
      <c r="G312" s="128"/>
      <c r="H312" s="130" t="s">
        <v>188</v>
      </c>
      <c r="I312" s="130" t="s">
        <v>510</v>
      </c>
      <c r="J312" s="130" t="s">
        <v>747</v>
      </c>
      <c r="K312" s="130">
        <v>0</v>
      </c>
      <c r="L312" s="130">
        <v>0</v>
      </c>
      <c r="M312" s="130"/>
      <c r="N312" s="111">
        <v>0</v>
      </c>
      <c r="O312" s="111">
        <v>0</v>
      </c>
      <c r="P312" s="111" t="str">
        <f t="shared" si="3410"/>
        <v>нет минмакс</v>
      </c>
      <c r="Q312" s="95">
        <v>1375</v>
      </c>
      <c r="R312" s="95">
        <f t="shared" si="3411"/>
        <v>189062.5</v>
      </c>
      <c r="S312" s="114">
        <v>0</v>
      </c>
      <c r="T312" s="114">
        <v>0</v>
      </c>
      <c r="U312" s="131">
        <v>0</v>
      </c>
      <c r="V312" s="115">
        <f t="shared" si="3437"/>
        <v>1375</v>
      </c>
      <c r="W312" s="115">
        <f t="shared" si="3412"/>
        <v>189062.5</v>
      </c>
      <c r="X312" s="115">
        <f t="shared" si="3413"/>
        <v>0</v>
      </c>
      <c r="Y312" s="132"/>
      <c r="Z312" s="95">
        <v>1375</v>
      </c>
      <c r="AA312" s="95">
        <v>0</v>
      </c>
      <c r="AB312" s="95">
        <v>0</v>
      </c>
      <c r="AC312" s="95">
        <v>0</v>
      </c>
      <c r="AD312" s="95">
        <v>0</v>
      </c>
      <c r="AE312" s="95">
        <f t="shared" si="3414"/>
        <v>0</v>
      </c>
      <c r="AF312" s="95">
        <f t="shared" si="3415"/>
        <v>0</v>
      </c>
      <c r="AG312" s="114">
        <v>0</v>
      </c>
      <c r="AH312" s="95">
        <f t="shared" si="3416"/>
        <v>1375</v>
      </c>
      <c r="AI312" s="114">
        <f t="shared" si="3417"/>
        <v>189062.5</v>
      </c>
      <c r="AJ312" s="133">
        <f t="shared" si="3418"/>
        <v>0</v>
      </c>
      <c r="AK312" s="133">
        <f t="shared" si="3438"/>
        <v>0</v>
      </c>
      <c r="AL312" s="133">
        <f t="shared" si="3419"/>
        <v>0</v>
      </c>
      <c r="AM312" s="133">
        <f t="shared" si="3420"/>
        <v>0</v>
      </c>
      <c r="AN312" s="133" t="str">
        <f t="shared" si="3421"/>
        <v>нет оборота</v>
      </c>
      <c r="AO312" s="133" t="str">
        <f t="shared" si="3422"/>
        <v>нет остатка</v>
      </c>
      <c r="AP312" s="29" t="s">
        <v>721</v>
      </c>
      <c r="AQ312" s="134"/>
      <c r="AR312" s="29" t="s">
        <v>721</v>
      </c>
      <c r="AS312" s="134"/>
      <c r="AT312" s="94" t="s">
        <v>195</v>
      </c>
      <c r="AU312" s="138"/>
      <c r="AV312" s="97" t="str">
        <f t="shared" si="3423"/>
        <v>Нет планов</v>
      </c>
      <c r="AW312" s="117">
        <f t="shared" si="3424"/>
        <v>189062.5</v>
      </c>
      <c r="AX312" s="114"/>
      <c r="AY312" s="115">
        <f t="shared" si="3425"/>
        <v>0</v>
      </c>
      <c r="AZ312" s="130" t="s">
        <v>743</v>
      </c>
      <c r="BA312" s="26" t="s">
        <v>196</v>
      </c>
      <c r="BB312" s="26" t="s">
        <v>755</v>
      </c>
      <c r="BC312" s="27"/>
      <c r="BD312" s="139"/>
      <c r="BE312" s="29">
        <v>0</v>
      </c>
      <c r="BF312" s="32">
        <f t="shared" si="3426"/>
        <v>0</v>
      </c>
      <c r="BG312" s="32">
        <v>0</v>
      </c>
      <c r="BH312" s="32">
        <f t="shared" si="3427"/>
        <v>0</v>
      </c>
      <c r="BI312" s="99">
        <v>0</v>
      </c>
      <c r="BJ312" s="130"/>
      <c r="BK312" s="95">
        <v>0</v>
      </c>
      <c r="BL312" s="95">
        <v>0</v>
      </c>
      <c r="BM312" s="95">
        <v>0</v>
      </c>
      <c r="BN312" s="95">
        <v>0</v>
      </c>
      <c r="BO312" s="95">
        <v>0</v>
      </c>
      <c r="BP312" s="95">
        <v>0</v>
      </c>
      <c r="BQ312" s="133">
        <f t="shared" si="3428"/>
        <v>0</v>
      </c>
      <c r="BR312" s="95">
        <f t="shared" si="3429"/>
        <v>1375</v>
      </c>
      <c r="BS312" s="133">
        <f t="shared" si="3430"/>
        <v>1375</v>
      </c>
      <c r="BT312" s="133">
        <f t="shared" si="3430"/>
        <v>1375</v>
      </c>
      <c r="BU312" s="133">
        <f t="shared" si="3430"/>
        <v>1375</v>
      </c>
      <c r="BV312" s="133">
        <f t="shared" si="3430"/>
        <v>1375</v>
      </c>
      <c r="BW312" s="133">
        <f t="shared" si="3430"/>
        <v>1375</v>
      </c>
      <c r="BX312" s="133">
        <f t="shared" si="3439"/>
        <v>1375</v>
      </c>
      <c r="BY312" s="133">
        <f t="shared" si="3439"/>
        <v>1375</v>
      </c>
      <c r="BZ312" s="133">
        <f t="shared" si="3439"/>
        <v>1375</v>
      </c>
      <c r="CA312" s="133">
        <f t="shared" si="3439"/>
        <v>1375</v>
      </c>
      <c r="CB312" s="133">
        <f t="shared" si="3439"/>
        <v>1375</v>
      </c>
      <c r="CC312" s="133">
        <f t="shared" si="3439"/>
        <v>1375</v>
      </c>
      <c r="CD312" s="133">
        <f t="shared" si="3439"/>
        <v>1375</v>
      </c>
      <c r="CE312" s="133">
        <f t="shared" si="3439"/>
        <v>1375</v>
      </c>
      <c r="CF312" s="133">
        <f t="shared" si="3439"/>
        <v>1375</v>
      </c>
      <c r="CG312" s="133">
        <f t="shared" si="3439"/>
        <v>1375</v>
      </c>
      <c r="CH312" s="133">
        <f t="shared" si="3439"/>
        <v>1375</v>
      </c>
      <c r="CI312" s="133">
        <f t="shared" si="3439"/>
        <v>1375</v>
      </c>
      <c r="CJ312" s="133">
        <f t="shared" si="3439"/>
        <v>1375</v>
      </c>
      <c r="CK312" s="133">
        <f t="shared" si="3439"/>
        <v>1375</v>
      </c>
      <c r="CL312" s="133">
        <f t="shared" si="3439"/>
        <v>1375</v>
      </c>
      <c r="CM312" s="133">
        <f t="shared" si="3439"/>
        <v>1375</v>
      </c>
      <c r="CN312" s="133">
        <f t="shared" si="3439"/>
        <v>1375</v>
      </c>
      <c r="CO312" s="133">
        <f t="shared" si="3439"/>
        <v>1375</v>
      </c>
      <c r="CP312" s="100">
        <v>0</v>
      </c>
      <c r="CQ312" s="100">
        <v>0</v>
      </c>
      <c r="CR312" s="100">
        <v>0</v>
      </c>
      <c r="CS312" s="100">
        <v>0</v>
      </c>
      <c r="CT312" s="100">
        <v>0</v>
      </c>
      <c r="CU312" s="100">
        <v>0</v>
      </c>
      <c r="CV312" s="121">
        <f t="shared" si="3408"/>
        <v>0</v>
      </c>
      <c r="DA312" s="136"/>
      <c r="DD312" s="136"/>
      <c r="DE312" s="31"/>
      <c r="DG312" s="31"/>
      <c r="DH312" s="48"/>
      <c r="DI312" s="62"/>
      <c r="DJ312" s="62"/>
      <c r="DK312" s="48"/>
      <c r="DL312" s="62"/>
      <c r="DM312" s="62"/>
      <c r="DN312" s="62"/>
      <c r="DO312" s="62"/>
      <c r="DP312" s="48"/>
      <c r="DQ312" s="62"/>
      <c r="DR312" s="62"/>
      <c r="DS312" s="62"/>
      <c r="DT312" s="62"/>
      <c r="DU312" s="48"/>
      <c r="DV312" s="62"/>
      <c r="DW312" s="62"/>
      <c r="DX312" s="62"/>
      <c r="DY312" s="62"/>
      <c r="DZ312" s="48"/>
      <c r="EA312" s="62"/>
      <c r="EB312" s="62"/>
      <c r="EC312" s="48"/>
      <c r="ED312" s="62"/>
      <c r="EE312" s="62"/>
      <c r="EF312" s="48"/>
      <c r="EG312" s="62"/>
      <c r="EH312" s="62"/>
      <c r="EI312" s="48"/>
      <c r="EJ312" s="62"/>
      <c r="EK312" s="62"/>
      <c r="EL312" s="48"/>
      <c r="EM312" s="62"/>
      <c r="EN312" s="62"/>
      <c r="EO312" s="48"/>
      <c r="EP312" s="62">
        <f t="shared" si="3432"/>
        <v>0</v>
      </c>
      <c r="EQ312" s="62">
        <f t="shared" si="3432"/>
        <v>0</v>
      </c>
      <c r="ER312" s="62">
        <f t="shared" si="3432"/>
        <v>0</v>
      </c>
      <c r="ES312" s="62">
        <f t="shared" si="3432"/>
        <v>0</v>
      </c>
      <c r="ET312" s="62">
        <f t="shared" si="3432"/>
        <v>0</v>
      </c>
      <c r="EU312" s="62">
        <f t="shared" si="3432"/>
        <v>0</v>
      </c>
      <c r="EV312" t="s">
        <v>192</v>
      </c>
      <c r="EW312" s="103">
        <v>0</v>
      </c>
      <c r="EX312" s="31"/>
      <c r="EY312" s="31"/>
      <c r="FA312" s="31"/>
      <c r="FB312" s="119"/>
      <c r="FC312" s="119"/>
      <c r="FE312" s="137"/>
      <c r="FF312" s="137"/>
      <c r="FG312" s="137">
        <v>137.5</v>
      </c>
      <c r="FH312" s="106">
        <v>137.5</v>
      </c>
      <c r="FI312" s="143"/>
      <c r="FJ312" s="34"/>
      <c r="FK312" s="104" t="s">
        <v>196</v>
      </c>
      <c r="FL312" s="104" t="s">
        <v>755</v>
      </c>
      <c r="FM312" s="104">
        <v>0</v>
      </c>
      <c r="FN312" s="104">
        <v>0</v>
      </c>
      <c r="FO312" s="104">
        <v>0</v>
      </c>
      <c r="FP312" s="104"/>
      <c r="FQ312" s="104">
        <v>0</v>
      </c>
      <c r="FR312" s="103" t="b">
        <f t="shared" si="3022"/>
        <v>1</v>
      </c>
      <c r="FS312" s="103" t="b">
        <f t="shared" si="3023"/>
        <v>1</v>
      </c>
      <c r="FT312" s="103" t="b">
        <f t="shared" si="3024"/>
        <v>0</v>
      </c>
      <c r="FU312" s="103" t="b">
        <f t="shared" si="3025"/>
        <v>0</v>
      </c>
      <c r="FV312" s="103" t="b">
        <f t="shared" si="3026"/>
        <v>1</v>
      </c>
      <c r="FW312" s="103"/>
      <c r="FX312" s="120" t="b">
        <f t="shared" si="3433"/>
        <v>1</v>
      </c>
      <c r="FY312" s="104" t="s">
        <v>368</v>
      </c>
      <c r="FZ312" s="104" t="b">
        <f t="shared" si="3434"/>
        <v>1</v>
      </c>
      <c r="GA312" s="120"/>
      <c r="GB312" s="120"/>
      <c r="GD312" s="104" t="s">
        <v>368</v>
      </c>
      <c r="GE312" s="104">
        <v>0</v>
      </c>
      <c r="GF312" s="104" t="e">
        <v>#N/A</v>
      </c>
      <c r="GG312" s="104">
        <v>0</v>
      </c>
      <c r="GH312" s="104" t="b">
        <f t="shared" si="3435"/>
        <v>1</v>
      </c>
      <c r="GI312" s="8" t="b">
        <f t="shared" si="3436"/>
        <v>0</v>
      </c>
      <c r="GJ312" s="31" t="s">
        <v>203</v>
      </c>
    </row>
    <row r="313" spans="1:192" hidden="1" x14ac:dyDescent="0.25">
      <c r="A313" s="130">
        <v>170175</v>
      </c>
      <c r="B313" s="130">
        <v>0</v>
      </c>
      <c r="C313" s="128" t="s">
        <v>368</v>
      </c>
      <c r="D313" s="130"/>
      <c r="E313" s="130" t="s">
        <v>756</v>
      </c>
      <c r="F313" s="109">
        <v>0</v>
      </c>
      <c r="G313" s="128"/>
      <c r="H313" s="130" t="s">
        <v>188</v>
      </c>
      <c r="I313" s="130" t="s">
        <v>510</v>
      </c>
      <c r="J313" s="130" t="s">
        <v>747</v>
      </c>
      <c r="K313" s="130">
        <v>0</v>
      </c>
      <c r="L313" s="130">
        <v>0</v>
      </c>
      <c r="M313" s="130"/>
      <c r="N313" s="111">
        <v>0</v>
      </c>
      <c r="O313" s="111">
        <v>0</v>
      </c>
      <c r="P313" s="111" t="str">
        <f t="shared" si="3410"/>
        <v>нет минмакс</v>
      </c>
      <c r="Q313" s="95">
        <v>100</v>
      </c>
      <c r="R313" s="95">
        <f t="shared" si="3411"/>
        <v>0</v>
      </c>
      <c r="S313" s="114">
        <v>0</v>
      </c>
      <c r="T313" s="114">
        <v>0</v>
      </c>
      <c r="U313" s="131">
        <v>0</v>
      </c>
      <c r="V313" s="115">
        <f t="shared" si="3437"/>
        <v>100</v>
      </c>
      <c r="W313" s="115">
        <f t="shared" si="3412"/>
        <v>0</v>
      </c>
      <c r="X313" s="115">
        <f t="shared" si="3413"/>
        <v>0</v>
      </c>
      <c r="Y313" s="132"/>
      <c r="Z313" s="95">
        <v>100</v>
      </c>
      <c r="AA313" s="95">
        <v>0</v>
      </c>
      <c r="AB313" s="95">
        <v>0</v>
      </c>
      <c r="AC313" s="95">
        <v>0</v>
      </c>
      <c r="AD313" s="95">
        <v>0</v>
      </c>
      <c r="AE313" s="95">
        <f t="shared" si="3414"/>
        <v>0</v>
      </c>
      <c r="AF313" s="95">
        <f t="shared" si="3415"/>
        <v>0</v>
      </c>
      <c r="AG313" s="114">
        <v>0</v>
      </c>
      <c r="AH313" s="95">
        <f t="shared" si="3416"/>
        <v>100</v>
      </c>
      <c r="AI313" s="114">
        <f t="shared" si="3417"/>
        <v>0</v>
      </c>
      <c r="AJ313" s="133">
        <f t="shared" si="3418"/>
        <v>0</v>
      </c>
      <c r="AK313" s="133">
        <f t="shared" si="3438"/>
        <v>0</v>
      </c>
      <c r="AL313" s="133">
        <f t="shared" si="3419"/>
        <v>0</v>
      </c>
      <c r="AM313" s="133">
        <f t="shared" si="3420"/>
        <v>0</v>
      </c>
      <c r="AN313" s="133" t="str">
        <f t="shared" si="3421"/>
        <v>нет оборота</v>
      </c>
      <c r="AO313" s="133" t="str">
        <f t="shared" si="3422"/>
        <v>нет остатка</v>
      </c>
      <c r="AP313" s="29" t="s">
        <v>721</v>
      </c>
      <c r="AQ313" s="134"/>
      <c r="AR313" s="29" t="s">
        <v>721</v>
      </c>
      <c r="AS313" s="134"/>
      <c r="AT313" s="94" t="s">
        <v>185</v>
      </c>
      <c r="AU313" s="138"/>
      <c r="AV313" s="97" t="str">
        <f t="shared" si="3423"/>
        <v>Нет планов</v>
      </c>
      <c r="AW313" s="117">
        <f t="shared" si="3424"/>
        <v>0</v>
      </c>
      <c r="AX313" s="114"/>
      <c r="AY313" s="115">
        <f t="shared" si="3425"/>
        <v>0</v>
      </c>
      <c r="AZ313" s="130" t="s">
        <v>743</v>
      </c>
      <c r="BA313" s="26"/>
      <c r="BB313" s="26"/>
      <c r="BC313" s="27"/>
      <c r="BD313" s="139"/>
      <c r="BE313" s="29">
        <v>0</v>
      </c>
      <c r="BF313" s="32">
        <f t="shared" si="3426"/>
        <v>0</v>
      </c>
      <c r="BG313" s="32">
        <v>0</v>
      </c>
      <c r="BH313" s="32">
        <f t="shared" si="3427"/>
        <v>0</v>
      </c>
      <c r="BI313" s="99">
        <v>0</v>
      </c>
      <c r="BJ313" s="130"/>
      <c r="BK313" s="95">
        <v>0</v>
      </c>
      <c r="BL313" s="95">
        <v>0</v>
      </c>
      <c r="BM313" s="95">
        <v>0</v>
      </c>
      <c r="BN313" s="95">
        <v>0</v>
      </c>
      <c r="BO313" s="95">
        <v>0</v>
      </c>
      <c r="BP313" s="95">
        <v>0</v>
      </c>
      <c r="BQ313" s="133">
        <f t="shared" si="3428"/>
        <v>0</v>
      </c>
      <c r="BR313" s="95">
        <f t="shared" si="3429"/>
        <v>100</v>
      </c>
      <c r="BS313" s="133">
        <f t="shared" si="3430"/>
        <v>100</v>
      </c>
      <c r="BT313" s="133">
        <f t="shared" si="3430"/>
        <v>100</v>
      </c>
      <c r="BU313" s="133">
        <f t="shared" si="3430"/>
        <v>100</v>
      </c>
      <c r="BV313" s="133">
        <f t="shared" si="3430"/>
        <v>100</v>
      </c>
      <c r="BW313" s="133">
        <f t="shared" si="3430"/>
        <v>100</v>
      </c>
      <c r="BX313" s="133">
        <f t="shared" si="3439"/>
        <v>100</v>
      </c>
      <c r="BY313" s="133">
        <f t="shared" si="3439"/>
        <v>100</v>
      </c>
      <c r="BZ313" s="133">
        <f t="shared" si="3439"/>
        <v>100</v>
      </c>
      <c r="CA313" s="133">
        <f t="shared" si="3439"/>
        <v>100</v>
      </c>
      <c r="CB313" s="133">
        <f t="shared" si="3439"/>
        <v>100</v>
      </c>
      <c r="CC313" s="133">
        <f t="shared" si="3439"/>
        <v>100</v>
      </c>
      <c r="CD313" s="133">
        <f t="shared" si="3439"/>
        <v>100</v>
      </c>
      <c r="CE313" s="133">
        <f t="shared" si="3439"/>
        <v>100</v>
      </c>
      <c r="CF313" s="133">
        <f t="shared" si="3439"/>
        <v>100</v>
      </c>
      <c r="CG313" s="133">
        <f t="shared" si="3439"/>
        <v>100</v>
      </c>
      <c r="CH313" s="133">
        <f t="shared" si="3439"/>
        <v>100</v>
      </c>
      <c r="CI313" s="133">
        <f t="shared" si="3439"/>
        <v>100</v>
      </c>
      <c r="CJ313" s="133">
        <f t="shared" si="3439"/>
        <v>100</v>
      </c>
      <c r="CK313" s="133">
        <f t="shared" si="3439"/>
        <v>100</v>
      </c>
      <c r="CL313" s="133">
        <f t="shared" si="3439"/>
        <v>100</v>
      </c>
      <c r="CM313" s="133">
        <f t="shared" si="3439"/>
        <v>100</v>
      </c>
      <c r="CN313" s="133">
        <f t="shared" si="3439"/>
        <v>100</v>
      </c>
      <c r="CO313" s="133">
        <f t="shared" si="3439"/>
        <v>100</v>
      </c>
      <c r="CP313" s="100">
        <v>0</v>
      </c>
      <c r="CQ313" s="100">
        <v>0</v>
      </c>
      <c r="CR313" s="100">
        <v>0</v>
      </c>
      <c r="CS313" s="100">
        <v>0</v>
      </c>
      <c r="CT313" s="100">
        <v>0</v>
      </c>
      <c r="CU313" s="100">
        <v>0</v>
      </c>
      <c r="CV313" s="121">
        <f t="shared" si="3408"/>
        <v>0</v>
      </c>
      <c r="DA313" s="136"/>
      <c r="DD313" s="136"/>
      <c r="DE313" s="31"/>
      <c r="DG313" s="31"/>
      <c r="DH313" s="48"/>
      <c r="DI313" s="62"/>
      <c r="DJ313" s="62"/>
      <c r="DK313" s="48"/>
      <c r="DL313" s="62"/>
      <c r="DM313" s="62"/>
      <c r="DN313" s="62"/>
      <c r="DO313" s="62"/>
      <c r="DP313" s="48"/>
      <c r="DQ313" s="62"/>
      <c r="DR313" s="62"/>
      <c r="DS313" s="62"/>
      <c r="DT313" s="62"/>
      <c r="DU313" s="48"/>
      <c r="DV313" s="62"/>
      <c r="DW313" s="62"/>
      <c r="DX313" s="62"/>
      <c r="DY313" s="62"/>
      <c r="DZ313" s="48"/>
      <c r="EA313" s="62"/>
      <c r="EB313" s="62"/>
      <c r="EC313" s="48"/>
      <c r="ED313" s="62"/>
      <c r="EE313" s="62"/>
      <c r="EF313" s="48"/>
      <c r="EG313" s="62"/>
      <c r="EH313" s="62"/>
      <c r="EI313" s="48"/>
      <c r="EJ313" s="62"/>
      <c r="EK313" s="62"/>
      <c r="EL313" s="48"/>
      <c r="EM313" s="62"/>
      <c r="EN313" s="62"/>
      <c r="EO313" s="48"/>
      <c r="EP313" s="62">
        <f t="shared" si="3432"/>
        <v>0</v>
      </c>
      <c r="EQ313" s="62">
        <f t="shared" si="3432"/>
        <v>0</v>
      </c>
      <c r="ER313" s="62">
        <f t="shared" si="3432"/>
        <v>0</v>
      </c>
      <c r="ES313" s="62">
        <f t="shared" si="3432"/>
        <v>0</v>
      </c>
      <c r="ET313" s="62">
        <f t="shared" si="3432"/>
        <v>0</v>
      </c>
      <c r="EU313" s="62">
        <f t="shared" si="3432"/>
        <v>0</v>
      </c>
      <c r="EV313" t="s">
        <v>192</v>
      </c>
      <c r="EW313" s="103">
        <v>0</v>
      </c>
      <c r="EX313" s="31"/>
      <c r="EY313" s="31"/>
      <c r="FA313" s="31"/>
      <c r="FB313" s="119"/>
      <c r="FC313" s="119"/>
      <c r="FE313" s="137"/>
      <c r="FF313" s="137"/>
      <c r="FG313" s="137">
        <v>0</v>
      </c>
      <c r="FH313" s="106">
        <v>0</v>
      </c>
      <c r="FI313" s="143"/>
      <c r="FJ313" s="34"/>
      <c r="FK313" s="104">
        <v>0</v>
      </c>
      <c r="FL313" s="104">
        <v>0</v>
      </c>
      <c r="FM313" s="104">
        <v>0</v>
      </c>
      <c r="FN313" s="104">
        <v>0</v>
      </c>
      <c r="FO313" s="104">
        <v>0</v>
      </c>
      <c r="FP313" s="104"/>
      <c r="FQ313" s="104">
        <v>0</v>
      </c>
      <c r="FR313" s="103" t="b">
        <f t="shared" si="3022"/>
        <v>0</v>
      </c>
      <c r="FS313" s="103" t="b">
        <f t="shared" si="3023"/>
        <v>0</v>
      </c>
      <c r="FT313" s="103" t="b">
        <f t="shared" si="3024"/>
        <v>0</v>
      </c>
      <c r="FU313" s="103" t="b">
        <f t="shared" si="3025"/>
        <v>0</v>
      </c>
      <c r="FV313" s="103" t="b">
        <f t="shared" si="3026"/>
        <v>1</v>
      </c>
      <c r="FW313" s="103"/>
      <c r="FX313" s="120" t="b">
        <f t="shared" si="3433"/>
        <v>1</v>
      </c>
      <c r="FY313" s="104" t="s">
        <v>368</v>
      </c>
      <c r="FZ313" s="104" t="b">
        <f t="shared" si="3434"/>
        <v>1</v>
      </c>
      <c r="GA313" s="120"/>
      <c r="GB313" s="120"/>
      <c r="GD313" s="104" t="s">
        <v>368</v>
      </c>
      <c r="GE313" s="104">
        <v>0</v>
      </c>
      <c r="GF313" s="104" t="e">
        <v>#N/A</v>
      </c>
      <c r="GG313" s="104">
        <v>0</v>
      </c>
      <c r="GH313" s="104" t="b">
        <f t="shared" si="3435"/>
        <v>1</v>
      </c>
      <c r="GI313" s="8" t="b">
        <f t="shared" si="3436"/>
        <v>0</v>
      </c>
      <c r="GJ313" s="31" t="s">
        <v>203</v>
      </c>
    </row>
    <row r="314" spans="1:192" hidden="1" x14ac:dyDescent="0.25">
      <c r="A314" s="138">
        <v>169980</v>
      </c>
      <c r="B314" s="138">
        <v>0</v>
      </c>
      <c r="C314" s="128" t="s">
        <v>214</v>
      </c>
      <c r="D314" s="130"/>
      <c r="E314" s="138" t="s">
        <v>757</v>
      </c>
      <c r="F314" s="124">
        <v>0</v>
      </c>
      <c r="G314" s="128"/>
      <c r="H314" s="138" t="s">
        <v>227</v>
      </c>
      <c r="I314" s="130" t="s">
        <v>228</v>
      </c>
      <c r="J314" s="138" t="s">
        <v>229</v>
      </c>
      <c r="K314" s="138">
        <v>0</v>
      </c>
      <c r="L314" s="130">
        <v>0</v>
      </c>
      <c r="M314" s="138"/>
      <c r="N314" s="125">
        <v>0</v>
      </c>
      <c r="O314" s="125">
        <v>0</v>
      </c>
      <c r="P314" s="125" t="str">
        <f t="shared" si="3410"/>
        <v>нет минмакс</v>
      </c>
      <c r="Q314" s="95">
        <v>0</v>
      </c>
      <c r="R314" s="95">
        <f t="shared" si="3411"/>
        <v>0</v>
      </c>
      <c r="S314" s="114">
        <v>0</v>
      </c>
      <c r="T314" s="114">
        <v>0</v>
      </c>
      <c r="U314" s="131">
        <v>0</v>
      </c>
      <c r="V314" s="115">
        <f t="shared" si="3437"/>
        <v>0</v>
      </c>
      <c r="W314" s="115">
        <f t="shared" si="3412"/>
        <v>0</v>
      </c>
      <c r="X314" s="115">
        <f t="shared" si="3413"/>
        <v>0</v>
      </c>
      <c r="Y314" s="132"/>
      <c r="Z314" s="95">
        <v>0</v>
      </c>
      <c r="AA314" s="115">
        <v>0</v>
      </c>
      <c r="AB314" s="115">
        <v>0</v>
      </c>
      <c r="AC314" s="95">
        <v>0</v>
      </c>
      <c r="AD314" s="95">
        <v>0</v>
      </c>
      <c r="AE314" s="95">
        <f t="shared" si="3414"/>
        <v>0</v>
      </c>
      <c r="AF314" s="95">
        <f t="shared" si="3415"/>
        <v>0</v>
      </c>
      <c r="AG314" s="114">
        <v>0</v>
      </c>
      <c r="AH314" s="95">
        <f t="shared" si="3416"/>
        <v>0</v>
      </c>
      <c r="AI314" s="114">
        <f t="shared" si="3417"/>
        <v>0</v>
      </c>
      <c r="AJ314" s="114">
        <f t="shared" si="3418"/>
        <v>12038</v>
      </c>
      <c r="AK314" s="114">
        <f t="shared" si="3438"/>
        <v>12038</v>
      </c>
      <c r="AL314" s="114">
        <f t="shared" si="3419"/>
        <v>12038</v>
      </c>
      <c r="AM314" s="114">
        <f t="shared" si="3420"/>
        <v>44000</v>
      </c>
      <c r="AN314" s="133">
        <f t="shared" si="3421"/>
        <v>0</v>
      </c>
      <c r="AO314" s="133" t="str">
        <f t="shared" si="3422"/>
        <v>нет остатка</v>
      </c>
      <c r="AP314" s="29" t="s">
        <v>721</v>
      </c>
      <c r="AQ314" s="134"/>
      <c r="AR314" s="115" t="s">
        <v>721</v>
      </c>
      <c r="AS314" s="134"/>
      <c r="AT314" s="115" t="s">
        <v>185</v>
      </c>
      <c r="AU314" s="138"/>
      <c r="AV314" s="97" t="str">
        <f t="shared" si="3423"/>
        <v>нет остатка</v>
      </c>
      <c r="AW314" s="117">
        <f t="shared" si="3424"/>
        <v>0</v>
      </c>
      <c r="AX314" s="114"/>
      <c r="AY314" s="115">
        <f t="shared" si="3425"/>
        <v>0</v>
      </c>
      <c r="AZ314" s="130" t="s">
        <v>743</v>
      </c>
      <c r="BA314" s="26"/>
      <c r="BB314" s="26"/>
      <c r="BC314" s="27"/>
      <c r="BD314" s="139"/>
      <c r="BE314" s="29">
        <v>0</v>
      </c>
      <c r="BF314" s="32">
        <f t="shared" si="3426"/>
        <v>0</v>
      </c>
      <c r="BG314" s="32">
        <v>0</v>
      </c>
      <c r="BH314" s="32">
        <f t="shared" si="3427"/>
        <v>0</v>
      </c>
      <c r="BI314" s="99">
        <v>0</v>
      </c>
      <c r="BJ314" s="130"/>
      <c r="BK314" s="95">
        <v>24000</v>
      </c>
      <c r="BL314" s="95">
        <v>12000</v>
      </c>
      <c r="BM314" s="95">
        <v>4000</v>
      </c>
      <c r="BN314" s="95">
        <v>4000</v>
      </c>
      <c r="BO314" s="95">
        <v>0</v>
      </c>
      <c r="BP314" s="95">
        <v>0</v>
      </c>
      <c r="BQ314" s="133">
        <f t="shared" si="3428"/>
        <v>11000</v>
      </c>
      <c r="BR314" s="95">
        <f t="shared" si="3429"/>
        <v>-24000</v>
      </c>
      <c r="BS314" s="133">
        <f t="shared" ref="BS314:BW323" si="3440">BR314-BL314</f>
        <v>-36000</v>
      </c>
      <c r="BT314" s="133">
        <f t="shared" si="3440"/>
        <v>-40000</v>
      </c>
      <c r="BU314" s="133">
        <f t="shared" si="3440"/>
        <v>-44000</v>
      </c>
      <c r="BV314" s="133">
        <f t="shared" si="3440"/>
        <v>-44000</v>
      </c>
      <c r="BW314" s="133">
        <f t="shared" si="3440"/>
        <v>-44000</v>
      </c>
      <c r="BX314" s="133">
        <f t="shared" ref="BX314:CO316" si="3441">BW314-$BQ314</f>
        <v>-55000</v>
      </c>
      <c r="BY314" s="133">
        <f t="shared" si="3441"/>
        <v>-66000</v>
      </c>
      <c r="BZ314" s="133">
        <f t="shared" si="3441"/>
        <v>-77000</v>
      </c>
      <c r="CA314" s="133">
        <f t="shared" si="3441"/>
        <v>-88000</v>
      </c>
      <c r="CB314" s="133">
        <f t="shared" si="3441"/>
        <v>-99000</v>
      </c>
      <c r="CC314" s="133">
        <f t="shared" si="3441"/>
        <v>-110000</v>
      </c>
      <c r="CD314" s="133">
        <f t="shared" si="3441"/>
        <v>-121000</v>
      </c>
      <c r="CE314" s="133">
        <f t="shared" si="3441"/>
        <v>-132000</v>
      </c>
      <c r="CF314" s="133">
        <f t="shared" si="3441"/>
        <v>-143000</v>
      </c>
      <c r="CG314" s="133">
        <f t="shared" si="3441"/>
        <v>-154000</v>
      </c>
      <c r="CH314" s="133">
        <f t="shared" si="3441"/>
        <v>-165000</v>
      </c>
      <c r="CI314" s="133">
        <f t="shared" si="3441"/>
        <v>-176000</v>
      </c>
      <c r="CJ314" s="133">
        <f t="shared" si="3441"/>
        <v>-187000</v>
      </c>
      <c r="CK314" s="133">
        <f t="shared" si="3441"/>
        <v>-198000</v>
      </c>
      <c r="CL314" s="133">
        <f t="shared" si="3441"/>
        <v>-209000</v>
      </c>
      <c r="CM314" s="133">
        <f t="shared" si="3441"/>
        <v>-220000</v>
      </c>
      <c r="CN314" s="133">
        <f t="shared" si="3441"/>
        <v>-231000</v>
      </c>
      <c r="CO314" s="133">
        <f t="shared" si="3441"/>
        <v>-242000</v>
      </c>
      <c r="CP314" s="100">
        <v>0</v>
      </c>
      <c r="CQ314" s="100">
        <v>0</v>
      </c>
      <c r="CR314" s="100">
        <v>0</v>
      </c>
      <c r="CS314" s="100">
        <v>0</v>
      </c>
      <c r="CT314" s="100">
        <v>0</v>
      </c>
      <c r="CU314" s="100">
        <v>12038</v>
      </c>
      <c r="CV314" s="121">
        <f t="shared" ref="CV314:CV319" si="3442">IF(COUNTIF(CP314:CU314,"&gt;0")=0,0,SUM(CP314:CU314)/COUNTIF(CP314:CU314,"&gt;0"))</f>
        <v>12038</v>
      </c>
      <c r="DA314" s="136"/>
      <c r="DD314" s="136"/>
      <c r="DE314" s="31"/>
      <c r="DG314" s="31"/>
      <c r="DH314" s="48"/>
      <c r="DI314" s="62"/>
      <c r="DJ314" s="62"/>
      <c r="DK314" s="48"/>
      <c r="DL314" s="62"/>
      <c r="DM314" s="62"/>
      <c r="DN314" s="62"/>
      <c r="DO314" s="62"/>
      <c r="DP314" s="48"/>
      <c r="DQ314" s="62"/>
      <c r="DR314" s="62"/>
      <c r="DS314" s="62"/>
      <c r="DT314" s="62"/>
      <c r="DU314" s="48"/>
      <c r="DV314" s="62"/>
      <c r="DW314" s="62"/>
      <c r="DX314" s="62"/>
      <c r="DY314" s="62"/>
      <c r="DZ314" s="48"/>
      <c r="EA314" s="62"/>
      <c r="EB314" s="62"/>
      <c r="EC314" s="48"/>
      <c r="ED314" s="62"/>
      <c r="EE314" s="62"/>
      <c r="EF314" s="48"/>
      <c r="EG314" s="62"/>
      <c r="EH314" s="62"/>
      <c r="EI314" s="48"/>
      <c r="EJ314" s="62"/>
      <c r="EK314" s="62"/>
      <c r="EL314" s="48"/>
      <c r="EM314" s="62"/>
      <c r="EN314" s="62"/>
      <c r="EO314" s="48"/>
      <c r="EP314" s="62">
        <f t="shared" ref="EP314:EU319" si="3443">BK314*$FH314</f>
        <v>579120</v>
      </c>
      <c r="EQ314" s="62">
        <f t="shared" si="3443"/>
        <v>289560</v>
      </c>
      <c r="ER314" s="62">
        <f t="shared" si="3443"/>
        <v>96520</v>
      </c>
      <c r="ES314" s="62">
        <f t="shared" si="3443"/>
        <v>96520</v>
      </c>
      <c r="ET314" s="62">
        <f t="shared" si="3443"/>
        <v>0</v>
      </c>
      <c r="EU314" s="62">
        <f t="shared" si="3443"/>
        <v>0</v>
      </c>
      <c r="EV314" t="s">
        <v>192</v>
      </c>
      <c r="EW314" s="103">
        <v>0</v>
      </c>
      <c r="EX314" s="31"/>
      <c r="EY314" s="31"/>
      <c r="FA314" s="31"/>
      <c r="FB314" s="119"/>
      <c r="FC314" s="119"/>
      <c r="FE314" s="137"/>
      <c r="FF314" s="137"/>
      <c r="FG314" s="137">
        <v>23.88</v>
      </c>
      <c r="FH314" s="106">
        <v>24.13</v>
      </c>
      <c r="FI314" s="143"/>
      <c r="FJ314" s="34"/>
      <c r="FK314" s="104">
        <v>0</v>
      </c>
      <c r="FL314" s="104">
        <v>0</v>
      </c>
      <c r="FM314" s="104">
        <v>0</v>
      </c>
      <c r="FN314" s="104">
        <v>0</v>
      </c>
      <c r="FO314" s="104">
        <v>0</v>
      </c>
      <c r="FP314" s="104"/>
      <c r="FQ314" s="104">
        <v>0</v>
      </c>
      <c r="FR314" s="120" t="b">
        <f t="shared" si="3022"/>
        <v>0</v>
      </c>
      <c r="FS314" s="120" t="b">
        <f t="shared" si="3023"/>
        <v>0</v>
      </c>
      <c r="FT314" s="120" t="b">
        <f t="shared" si="3024"/>
        <v>0</v>
      </c>
      <c r="FU314" s="120" t="b">
        <f t="shared" si="3025"/>
        <v>0</v>
      </c>
      <c r="FV314" s="120" t="b">
        <f t="shared" si="3026"/>
        <v>1</v>
      </c>
      <c r="FW314" s="120"/>
      <c r="FX314" s="120" t="b">
        <f t="shared" si="3433"/>
        <v>1</v>
      </c>
      <c r="FY314" s="104" t="s">
        <v>246</v>
      </c>
      <c r="FZ314" s="104" t="b">
        <f t="shared" si="3434"/>
        <v>0</v>
      </c>
      <c r="GA314" s="120"/>
      <c r="GB314" s="120"/>
      <c r="GC314" s="8"/>
      <c r="GD314" s="104" t="s">
        <v>246</v>
      </c>
      <c r="GE314" s="104">
        <v>0</v>
      </c>
      <c r="GF314" s="104" t="e">
        <v>#N/A</v>
      </c>
      <c r="GG314" s="104" t="s">
        <v>283</v>
      </c>
      <c r="GH314" s="120" t="b">
        <f t="shared" si="3435"/>
        <v>0</v>
      </c>
      <c r="GI314" s="8" t="b">
        <f t="shared" si="3436"/>
        <v>0</v>
      </c>
    </row>
    <row r="315" spans="1:192" hidden="1" x14ac:dyDescent="0.25">
      <c r="A315" s="138">
        <v>169981</v>
      </c>
      <c r="B315" s="138">
        <v>0</v>
      </c>
      <c r="C315" s="128" t="s">
        <v>214</v>
      </c>
      <c r="D315" s="130"/>
      <c r="E315" s="138" t="s">
        <v>758</v>
      </c>
      <c r="F315" s="124">
        <v>0</v>
      </c>
      <c r="G315" s="128" t="s">
        <v>283</v>
      </c>
      <c r="H315" s="138" t="s">
        <v>227</v>
      </c>
      <c r="I315" s="130" t="s">
        <v>228</v>
      </c>
      <c r="J315" s="138" t="s">
        <v>229</v>
      </c>
      <c r="K315" s="138">
        <v>0</v>
      </c>
      <c r="L315" s="130">
        <v>0</v>
      </c>
      <c r="M315" s="138"/>
      <c r="N315" s="125">
        <v>0</v>
      </c>
      <c r="O315" s="125">
        <v>0</v>
      </c>
      <c r="P315" s="125" t="str">
        <f t="shared" si="3410"/>
        <v>нет минмакс</v>
      </c>
      <c r="Q315" s="95">
        <v>0</v>
      </c>
      <c r="R315" s="95">
        <f t="shared" si="3411"/>
        <v>0</v>
      </c>
      <c r="S315" s="114">
        <v>0</v>
      </c>
      <c r="T315" s="114">
        <v>0</v>
      </c>
      <c r="U315" s="131">
        <v>0</v>
      </c>
      <c r="V315" s="115">
        <f t="shared" si="3437"/>
        <v>0</v>
      </c>
      <c r="W315" s="115">
        <f t="shared" si="3412"/>
        <v>0</v>
      </c>
      <c r="X315" s="115">
        <f t="shared" si="3413"/>
        <v>0</v>
      </c>
      <c r="Y315" s="132"/>
      <c r="Z315" s="95">
        <v>0</v>
      </c>
      <c r="AA315" s="115">
        <v>0</v>
      </c>
      <c r="AB315" s="115">
        <v>0</v>
      </c>
      <c r="AC315" s="95">
        <v>0</v>
      </c>
      <c r="AD315" s="95">
        <v>0</v>
      </c>
      <c r="AE315" s="95">
        <f t="shared" si="3414"/>
        <v>0</v>
      </c>
      <c r="AF315" s="95">
        <f t="shared" si="3415"/>
        <v>0</v>
      </c>
      <c r="AG315" s="114">
        <v>0</v>
      </c>
      <c r="AH315" s="95">
        <f t="shared" si="3416"/>
        <v>0</v>
      </c>
      <c r="AI315" s="114">
        <f t="shared" si="3417"/>
        <v>0</v>
      </c>
      <c r="AJ315" s="114">
        <f t="shared" si="3418"/>
        <v>11990</v>
      </c>
      <c r="AK315" s="114">
        <f t="shared" si="3438"/>
        <v>11990</v>
      </c>
      <c r="AL315" s="114">
        <f t="shared" si="3419"/>
        <v>11990</v>
      </c>
      <c r="AM315" s="114">
        <f t="shared" si="3420"/>
        <v>41000</v>
      </c>
      <c r="AN315" s="133">
        <f t="shared" si="3421"/>
        <v>0</v>
      </c>
      <c r="AO315" s="133" t="str">
        <f t="shared" si="3422"/>
        <v>нет остатка</v>
      </c>
      <c r="AP315" s="29" t="s">
        <v>721</v>
      </c>
      <c r="AQ315" s="134"/>
      <c r="AR315" s="115" t="s">
        <v>721</v>
      </c>
      <c r="AS315" s="134"/>
      <c r="AT315" s="115" t="s">
        <v>185</v>
      </c>
      <c r="AU315" s="138"/>
      <c r="AV315" s="97" t="str">
        <f t="shared" si="3423"/>
        <v>нет остатка</v>
      </c>
      <c r="AW315" s="117">
        <f t="shared" si="3424"/>
        <v>0</v>
      </c>
      <c r="AX315" s="114"/>
      <c r="AY315" s="115">
        <f t="shared" si="3425"/>
        <v>0</v>
      </c>
      <c r="AZ315" s="130" t="s">
        <v>743</v>
      </c>
      <c r="BA315" s="26"/>
      <c r="BB315" s="26"/>
      <c r="BC315" s="27"/>
      <c r="BD315" s="139"/>
      <c r="BE315" s="29">
        <v>0</v>
      </c>
      <c r="BF315" s="32">
        <f t="shared" si="3426"/>
        <v>0</v>
      </c>
      <c r="BG315" s="32">
        <v>0</v>
      </c>
      <c r="BH315" s="32">
        <f t="shared" si="3427"/>
        <v>0</v>
      </c>
      <c r="BI315" s="99">
        <v>0</v>
      </c>
      <c r="BJ315" s="130"/>
      <c r="BK315" s="95">
        <v>24000</v>
      </c>
      <c r="BL315" s="95">
        <v>12000</v>
      </c>
      <c r="BM315" s="95">
        <v>2500</v>
      </c>
      <c r="BN315" s="95">
        <v>2500</v>
      </c>
      <c r="BO315" s="95">
        <v>0</v>
      </c>
      <c r="BP315" s="95">
        <v>0</v>
      </c>
      <c r="BQ315" s="133">
        <f t="shared" si="3428"/>
        <v>10250</v>
      </c>
      <c r="BR315" s="95">
        <f t="shared" si="3429"/>
        <v>-24000</v>
      </c>
      <c r="BS315" s="133">
        <f t="shared" si="3440"/>
        <v>-36000</v>
      </c>
      <c r="BT315" s="133">
        <f t="shared" si="3440"/>
        <v>-38500</v>
      </c>
      <c r="BU315" s="133">
        <f t="shared" si="3440"/>
        <v>-41000</v>
      </c>
      <c r="BV315" s="133">
        <f t="shared" si="3440"/>
        <v>-41000</v>
      </c>
      <c r="BW315" s="133">
        <f t="shared" si="3440"/>
        <v>-41000</v>
      </c>
      <c r="BX315" s="133">
        <f t="shared" si="3441"/>
        <v>-51250</v>
      </c>
      <c r="BY315" s="133">
        <f t="shared" si="3441"/>
        <v>-61500</v>
      </c>
      <c r="BZ315" s="133">
        <f t="shared" si="3441"/>
        <v>-71750</v>
      </c>
      <c r="CA315" s="133">
        <f t="shared" si="3441"/>
        <v>-82000</v>
      </c>
      <c r="CB315" s="133">
        <f t="shared" si="3441"/>
        <v>-92250</v>
      </c>
      <c r="CC315" s="133">
        <f t="shared" si="3441"/>
        <v>-102500</v>
      </c>
      <c r="CD315" s="133">
        <f t="shared" si="3441"/>
        <v>-112750</v>
      </c>
      <c r="CE315" s="133">
        <f t="shared" si="3441"/>
        <v>-123000</v>
      </c>
      <c r="CF315" s="133">
        <f t="shared" si="3441"/>
        <v>-133250</v>
      </c>
      <c r="CG315" s="133">
        <f t="shared" si="3441"/>
        <v>-143500</v>
      </c>
      <c r="CH315" s="133">
        <f t="shared" si="3441"/>
        <v>-153750</v>
      </c>
      <c r="CI315" s="133">
        <f t="shared" si="3441"/>
        <v>-164000</v>
      </c>
      <c r="CJ315" s="133">
        <f t="shared" si="3441"/>
        <v>-174250</v>
      </c>
      <c r="CK315" s="133">
        <f t="shared" si="3441"/>
        <v>-184500</v>
      </c>
      <c r="CL315" s="133">
        <f t="shared" si="3441"/>
        <v>-194750</v>
      </c>
      <c r="CM315" s="133">
        <f t="shared" si="3441"/>
        <v>-205000</v>
      </c>
      <c r="CN315" s="133">
        <f t="shared" si="3441"/>
        <v>-215250</v>
      </c>
      <c r="CO315" s="133">
        <f t="shared" si="3441"/>
        <v>-225500</v>
      </c>
      <c r="CP315" s="100">
        <v>0</v>
      </c>
      <c r="CQ315" s="100">
        <v>0</v>
      </c>
      <c r="CR315" s="100">
        <v>0</v>
      </c>
      <c r="CS315" s="100">
        <v>0</v>
      </c>
      <c r="CT315" s="100">
        <v>0</v>
      </c>
      <c r="CU315" s="100">
        <v>11990</v>
      </c>
      <c r="CV315" s="121">
        <f t="shared" si="3442"/>
        <v>11990</v>
      </c>
      <c r="DA315" s="136"/>
      <c r="DD315" s="136"/>
      <c r="DE315" s="31"/>
      <c r="DG315" s="31"/>
      <c r="DH315" s="48"/>
      <c r="DI315" s="62"/>
      <c r="DJ315" s="62"/>
      <c r="DK315" s="48"/>
      <c r="DL315" s="62"/>
      <c r="DM315" s="62"/>
      <c r="DN315" s="62"/>
      <c r="DO315" s="62"/>
      <c r="DP315" s="48"/>
      <c r="DQ315" s="62"/>
      <c r="DR315" s="62"/>
      <c r="DS315" s="62"/>
      <c r="DT315" s="62"/>
      <c r="DU315" s="48"/>
      <c r="DV315" s="62"/>
      <c r="DW315" s="62"/>
      <c r="DX315" s="62"/>
      <c r="DY315" s="62"/>
      <c r="DZ315" s="48"/>
      <c r="EA315" s="62"/>
      <c r="EB315" s="62"/>
      <c r="EC315" s="48"/>
      <c r="ED315" s="62"/>
      <c r="EE315" s="62"/>
      <c r="EF315" s="48"/>
      <c r="EG315" s="62"/>
      <c r="EH315" s="62"/>
      <c r="EI315" s="48"/>
      <c r="EJ315" s="62"/>
      <c r="EK315" s="62"/>
      <c r="EL315" s="48"/>
      <c r="EM315" s="62"/>
      <c r="EN315" s="62"/>
      <c r="EO315" s="48"/>
      <c r="EP315" s="62">
        <f t="shared" si="3443"/>
        <v>579120</v>
      </c>
      <c r="EQ315" s="62">
        <f t="shared" si="3443"/>
        <v>289560</v>
      </c>
      <c r="ER315" s="62">
        <f t="shared" si="3443"/>
        <v>60325</v>
      </c>
      <c r="ES315" s="62">
        <f t="shared" si="3443"/>
        <v>60325</v>
      </c>
      <c r="ET315" s="62">
        <f t="shared" si="3443"/>
        <v>0</v>
      </c>
      <c r="EU315" s="62">
        <f t="shared" si="3443"/>
        <v>0</v>
      </c>
      <c r="EV315" t="s">
        <v>192</v>
      </c>
      <c r="EW315" s="103">
        <v>0</v>
      </c>
      <c r="EX315" s="31"/>
      <c r="EY315" s="31"/>
      <c r="FA315" s="31"/>
      <c r="FB315" s="119"/>
      <c r="FC315" s="119"/>
      <c r="FE315" s="137"/>
      <c r="FF315" s="137"/>
      <c r="FG315" s="137">
        <v>23.88</v>
      </c>
      <c r="FH315" s="106">
        <v>24.13</v>
      </c>
      <c r="FI315" s="143"/>
      <c r="FJ315" s="34"/>
      <c r="FK315" s="104">
        <v>0</v>
      </c>
      <c r="FL315" s="104">
        <v>0</v>
      </c>
      <c r="FM315" s="104">
        <v>0</v>
      </c>
      <c r="FN315" s="104">
        <v>0</v>
      </c>
      <c r="FO315" s="104">
        <v>0</v>
      </c>
      <c r="FP315" s="104"/>
      <c r="FQ315" s="104">
        <v>0</v>
      </c>
      <c r="FR315" s="120" t="b">
        <f t="shared" si="3022"/>
        <v>0</v>
      </c>
      <c r="FS315" s="120" t="b">
        <f t="shared" si="3023"/>
        <v>0</v>
      </c>
      <c r="FT315" s="120" t="b">
        <f t="shared" si="3024"/>
        <v>0</v>
      </c>
      <c r="FU315" s="120" t="b">
        <f t="shared" si="3025"/>
        <v>0</v>
      </c>
      <c r="FV315" s="120" t="b">
        <f t="shared" si="3026"/>
        <v>1</v>
      </c>
      <c r="FW315" s="120"/>
      <c r="FX315" s="120" t="b">
        <f t="shared" si="3433"/>
        <v>1</v>
      </c>
      <c r="FY315" s="104" t="s">
        <v>246</v>
      </c>
      <c r="FZ315" s="104" t="b">
        <f t="shared" si="3434"/>
        <v>0</v>
      </c>
      <c r="GA315" s="120"/>
      <c r="GB315" s="120"/>
      <c r="GC315" s="8"/>
      <c r="GD315" s="104" t="s">
        <v>246</v>
      </c>
      <c r="GE315" s="104">
        <v>0</v>
      </c>
      <c r="GF315" s="104" t="e">
        <v>#N/A</v>
      </c>
      <c r="GG315" s="104" t="s">
        <v>283</v>
      </c>
      <c r="GH315" s="120" t="b">
        <f t="shared" si="3435"/>
        <v>0</v>
      </c>
      <c r="GI315" s="8" t="b">
        <f t="shared" si="3436"/>
        <v>1</v>
      </c>
    </row>
    <row r="316" spans="1:192" hidden="1" x14ac:dyDescent="0.25">
      <c r="A316" s="138">
        <v>169982</v>
      </c>
      <c r="B316" s="138">
        <v>0</v>
      </c>
      <c r="C316" s="128" t="s">
        <v>214</v>
      </c>
      <c r="D316" s="130"/>
      <c r="E316" s="138" t="s">
        <v>759</v>
      </c>
      <c r="F316" s="124">
        <v>0</v>
      </c>
      <c r="G316" s="128"/>
      <c r="H316" s="138" t="s">
        <v>227</v>
      </c>
      <c r="I316" s="130" t="s">
        <v>228</v>
      </c>
      <c r="J316" s="138" t="s">
        <v>229</v>
      </c>
      <c r="K316" s="138">
        <v>0</v>
      </c>
      <c r="L316" s="130">
        <v>0</v>
      </c>
      <c r="M316" s="138"/>
      <c r="N316" s="125">
        <v>0</v>
      </c>
      <c r="O316" s="125">
        <v>0</v>
      </c>
      <c r="P316" s="125" t="str">
        <f t="shared" si="3410"/>
        <v>нет минмакс</v>
      </c>
      <c r="Q316" s="95">
        <v>9</v>
      </c>
      <c r="R316" s="95">
        <f t="shared" si="3411"/>
        <v>186.03000000000003</v>
      </c>
      <c r="S316" s="114">
        <v>0</v>
      </c>
      <c r="T316" s="114">
        <v>0</v>
      </c>
      <c r="U316" s="131">
        <v>0</v>
      </c>
      <c r="V316" s="115">
        <f t="shared" si="3437"/>
        <v>0</v>
      </c>
      <c r="W316" s="115">
        <f t="shared" si="3412"/>
        <v>0</v>
      </c>
      <c r="X316" s="115">
        <f t="shared" si="3413"/>
        <v>0</v>
      </c>
      <c r="Y316" s="132"/>
      <c r="Z316" s="95">
        <v>0</v>
      </c>
      <c r="AA316" s="115">
        <v>0</v>
      </c>
      <c r="AB316" s="115">
        <v>0</v>
      </c>
      <c r="AC316" s="95">
        <v>0</v>
      </c>
      <c r="AD316" s="95">
        <v>0</v>
      </c>
      <c r="AE316" s="95">
        <f t="shared" si="3414"/>
        <v>0</v>
      </c>
      <c r="AF316" s="95">
        <f t="shared" si="3415"/>
        <v>0</v>
      </c>
      <c r="AG316" s="114">
        <v>0</v>
      </c>
      <c r="AH316" s="95">
        <f t="shared" si="3416"/>
        <v>0</v>
      </c>
      <c r="AI316" s="114">
        <f t="shared" si="3417"/>
        <v>0</v>
      </c>
      <c r="AJ316" s="114">
        <f t="shared" si="3418"/>
        <v>12072</v>
      </c>
      <c r="AK316" s="114">
        <f t="shared" si="3438"/>
        <v>12072</v>
      </c>
      <c r="AL316" s="114">
        <f t="shared" si="3419"/>
        <v>12072</v>
      </c>
      <c r="AM316" s="114">
        <f t="shared" si="3420"/>
        <v>44000</v>
      </c>
      <c r="AN316" s="133">
        <f t="shared" si="3421"/>
        <v>0</v>
      </c>
      <c r="AO316" s="133" t="str">
        <f t="shared" si="3422"/>
        <v>нет остатка</v>
      </c>
      <c r="AP316" s="29" t="s">
        <v>721</v>
      </c>
      <c r="AQ316" s="134"/>
      <c r="AR316" s="115" t="s">
        <v>721</v>
      </c>
      <c r="AS316" s="134"/>
      <c r="AT316" s="115" t="s">
        <v>185</v>
      </c>
      <c r="AU316" s="138"/>
      <c r="AV316" s="97" t="str">
        <f t="shared" si="3423"/>
        <v>нет остатка</v>
      </c>
      <c r="AW316" s="117">
        <f t="shared" si="3424"/>
        <v>0</v>
      </c>
      <c r="AX316" s="114"/>
      <c r="AY316" s="115">
        <f t="shared" si="3425"/>
        <v>0</v>
      </c>
      <c r="AZ316" s="130" t="s">
        <v>743</v>
      </c>
      <c r="BA316" s="26"/>
      <c r="BB316" s="26"/>
      <c r="BC316" s="27"/>
      <c r="BD316" s="139"/>
      <c r="BE316" s="29">
        <v>0</v>
      </c>
      <c r="BF316" s="32">
        <f t="shared" si="3426"/>
        <v>0</v>
      </c>
      <c r="BG316" s="32">
        <v>0</v>
      </c>
      <c r="BH316" s="32">
        <f t="shared" si="3427"/>
        <v>0</v>
      </c>
      <c r="BI316" s="99">
        <v>0</v>
      </c>
      <c r="BJ316" s="130"/>
      <c r="BK316" s="95">
        <v>24000</v>
      </c>
      <c r="BL316" s="95">
        <v>12000</v>
      </c>
      <c r="BM316" s="95">
        <v>4000</v>
      </c>
      <c r="BN316" s="95">
        <v>4000</v>
      </c>
      <c r="BO316" s="95">
        <v>0</v>
      </c>
      <c r="BP316" s="95">
        <v>0</v>
      </c>
      <c r="BQ316" s="133">
        <f t="shared" si="3428"/>
        <v>11000</v>
      </c>
      <c r="BR316" s="95">
        <f t="shared" si="3429"/>
        <v>-23991</v>
      </c>
      <c r="BS316" s="133">
        <f t="shared" si="3440"/>
        <v>-35991</v>
      </c>
      <c r="BT316" s="133">
        <f t="shared" si="3440"/>
        <v>-39991</v>
      </c>
      <c r="BU316" s="133">
        <f t="shared" si="3440"/>
        <v>-43991</v>
      </c>
      <c r="BV316" s="133">
        <f t="shared" si="3440"/>
        <v>-43991</v>
      </c>
      <c r="BW316" s="133">
        <f t="shared" si="3440"/>
        <v>-43991</v>
      </c>
      <c r="BX316" s="133">
        <f t="shared" si="3441"/>
        <v>-54991</v>
      </c>
      <c r="BY316" s="133">
        <f t="shared" si="3441"/>
        <v>-65991</v>
      </c>
      <c r="BZ316" s="133">
        <f t="shared" si="3441"/>
        <v>-76991</v>
      </c>
      <c r="CA316" s="133">
        <f t="shared" ref="CA316:CO316" si="3444">BZ316-$BQ316</f>
        <v>-87991</v>
      </c>
      <c r="CB316" s="133">
        <f t="shared" si="3444"/>
        <v>-98991</v>
      </c>
      <c r="CC316" s="133">
        <f t="shared" si="3444"/>
        <v>-109991</v>
      </c>
      <c r="CD316" s="133">
        <f t="shared" si="3444"/>
        <v>-120991</v>
      </c>
      <c r="CE316" s="133">
        <f t="shared" si="3444"/>
        <v>-131991</v>
      </c>
      <c r="CF316" s="133">
        <f t="shared" si="3444"/>
        <v>-142991</v>
      </c>
      <c r="CG316" s="133">
        <f t="shared" si="3444"/>
        <v>-153991</v>
      </c>
      <c r="CH316" s="133">
        <f t="shared" si="3444"/>
        <v>-164991</v>
      </c>
      <c r="CI316" s="133">
        <f t="shared" si="3444"/>
        <v>-175991</v>
      </c>
      <c r="CJ316" s="133">
        <f t="shared" si="3444"/>
        <v>-186991</v>
      </c>
      <c r="CK316" s="133">
        <f t="shared" si="3444"/>
        <v>-197991</v>
      </c>
      <c r="CL316" s="133">
        <f t="shared" si="3444"/>
        <v>-208991</v>
      </c>
      <c r="CM316" s="133">
        <f t="shared" si="3444"/>
        <v>-219991</v>
      </c>
      <c r="CN316" s="133">
        <f t="shared" si="3444"/>
        <v>-230991</v>
      </c>
      <c r="CO316" s="133">
        <f t="shared" si="3444"/>
        <v>-241991</v>
      </c>
      <c r="CP316" s="100">
        <v>0</v>
      </c>
      <c r="CQ316" s="100">
        <v>0</v>
      </c>
      <c r="CR316" s="100">
        <v>0</v>
      </c>
      <c r="CS316" s="100">
        <v>0</v>
      </c>
      <c r="CT316" s="100">
        <v>0</v>
      </c>
      <c r="CU316" s="100">
        <v>12072</v>
      </c>
      <c r="CV316" s="121">
        <f t="shared" si="3442"/>
        <v>12072</v>
      </c>
      <c r="DA316" s="136"/>
      <c r="DD316" s="136"/>
      <c r="DE316" s="31"/>
      <c r="DG316" s="31"/>
      <c r="DH316" s="48"/>
      <c r="DI316" s="62"/>
      <c r="DJ316" s="62"/>
      <c r="DK316" s="48"/>
      <c r="DL316" s="62"/>
      <c r="DM316" s="62"/>
      <c r="DN316" s="62"/>
      <c r="DO316" s="62"/>
      <c r="DP316" s="48"/>
      <c r="DQ316" s="62"/>
      <c r="DR316" s="62"/>
      <c r="DS316" s="62"/>
      <c r="DT316" s="62"/>
      <c r="DU316" s="48"/>
      <c r="DV316" s="62"/>
      <c r="DW316" s="62"/>
      <c r="DX316" s="62"/>
      <c r="DY316" s="62"/>
      <c r="DZ316" s="48"/>
      <c r="EA316" s="62"/>
      <c r="EB316" s="62"/>
      <c r="EC316" s="48"/>
      <c r="ED316" s="62"/>
      <c r="EE316" s="62"/>
      <c r="EF316" s="48"/>
      <c r="EG316" s="62"/>
      <c r="EH316" s="62"/>
      <c r="EI316" s="48"/>
      <c r="EJ316" s="62"/>
      <c r="EK316" s="62"/>
      <c r="EL316" s="48"/>
      <c r="EM316" s="62"/>
      <c r="EN316" s="62"/>
      <c r="EO316" s="48"/>
      <c r="EP316" s="62">
        <f t="shared" si="3443"/>
        <v>496080.00000000006</v>
      </c>
      <c r="EQ316" s="62">
        <f t="shared" si="3443"/>
        <v>248040.00000000003</v>
      </c>
      <c r="ER316" s="62">
        <f t="shared" si="3443"/>
        <v>82680</v>
      </c>
      <c r="ES316" s="62">
        <f t="shared" si="3443"/>
        <v>82680</v>
      </c>
      <c r="ET316" s="62">
        <f t="shared" si="3443"/>
        <v>0</v>
      </c>
      <c r="EU316" s="62">
        <f t="shared" si="3443"/>
        <v>0</v>
      </c>
      <c r="EV316" t="s">
        <v>192</v>
      </c>
      <c r="EW316" s="103">
        <v>0</v>
      </c>
      <c r="EX316" s="31"/>
      <c r="EY316" s="31"/>
      <c r="FA316" s="31"/>
      <c r="FB316" s="119"/>
      <c r="FC316" s="119"/>
      <c r="FE316" s="137"/>
      <c r="FF316" s="137"/>
      <c r="FG316" s="137">
        <v>20.420000000000002</v>
      </c>
      <c r="FH316" s="106">
        <v>20.67</v>
      </c>
      <c r="FI316" s="143"/>
      <c r="FJ316" s="34"/>
      <c r="FK316" s="104">
        <v>0</v>
      </c>
      <c r="FL316" s="104">
        <v>0</v>
      </c>
      <c r="FM316" s="104">
        <v>0</v>
      </c>
      <c r="FN316" s="104">
        <v>0</v>
      </c>
      <c r="FO316" s="104">
        <v>0</v>
      </c>
      <c r="FP316" s="104"/>
      <c r="FQ316" s="104">
        <v>0</v>
      </c>
      <c r="FR316" s="120" t="b">
        <f t="shared" si="3022"/>
        <v>0</v>
      </c>
      <c r="FS316" s="120" t="b">
        <f t="shared" si="3023"/>
        <v>0</v>
      </c>
      <c r="FT316" s="120" t="b">
        <f t="shared" si="3024"/>
        <v>0</v>
      </c>
      <c r="FU316" s="120" t="b">
        <f t="shared" si="3025"/>
        <v>0</v>
      </c>
      <c r="FV316" s="120" t="b">
        <f t="shared" si="3026"/>
        <v>1</v>
      </c>
      <c r="FW316" s="120"/>
      <c r="FX316" s="120" t="b">
        <f t="shared" si="3433"/>
        <v>1</v>
      </c>
      <c r="FY316" s="104" t="s">
        <v>246</v>
      </c>
      <c r="FZ316" s="104" t="b">
        <f t="shared" si="3434"/>
        <v>0</v>
      </c>
      <c r="GA316" s="120"/>
      <c r="GB316" s="120"/>
      <c r="GC316" s="8"/>
      <c r="GD316" s="104" t="s">
        <v>246</v>
      </c>
      <c r="GE316" s="104">
        <v>0</v>
      </c>
      <c r="GF316" s="104" t="e">
        <v>#N/A</v>
      </c>
      <c r="GG316" s="104" t="s">
        <v>283</v>
      </c>
      <c r="GH316" s="120" t="b">
        <f t="shared" si="3435"/>
        <v>0</v>
      </c>
      <c r="GI316" s="8" t="b">
        <f t="shared" si="3436"/>
        <v>0</v>
      </c>
    </row>
    <row r="317" spans="1:192" hidden="1" x14ac:dyDescent="0.25">
      <c r="A317" s="138">
        <v>169983</v>
      </c>
      <c r="B317" s="138">
        <v>0</v>
      </c>
      <c r="C317" s="128" t="s">
        <v>214</v>
      </c>
      <c r="D317" s="130"/>
      <c r="E317" s="138" t="s">
        <v>760</v>
      </c>
      <c r="F317" s="124">
        <v>0</v>
      </c>
      <c r="G317" s="128" t="s">
        <v>283</v>
      </c>
      <c r="H317" s="138" t="s">
        <v>227</v>
      </c>
      <c r="I317" s="130" t="s">
        <v>228</v>
      </c>
      <c r="J317" s="138" t="s">
        <v>229</v>
      </c>
      <c r="K317" s="138">
        <v>0</v>
      </c>
      <c r="L317" s="130">
        <v>0</v>
      </c>
      <c r="M317" s="138"/>
      <c r="N317" s="125">
        <v>0</v>
      </c>
      <c r="O317" s="125">
        <v>0</v>
      </c>
      <c r="P317" s="125" t="str">
        <f t="shared" si="3410"/>
        <v>нет минмакс</v>
      </c>
      <c r="Q317" s="95">
        <v>13</v>
      </c>
      <c r="R317" s="95">
        <f t="shared" si="3411"/>
        <v>268.71000000000004</v>
      </c>
      <c r="S317" s="114">
        <v>0</v>
      </c>
      <c r="T317" s="114">
        <v>0</v>
      </c>
      <c r="U317" s="131">
        <v>0</v>
      </c>
      <c r="V317" s="115">
        <f t="shared" si="3437"/>
        <v>0</v>
      </c>
      <c r="W317" s="115">
        <f t="shared" si="3412"/>
        <v>0</v>
      </c>
      <c r="X317" s="115">
        <f t="shared" si="3413"/>
        <v>0</v>
      </c>
      <c r="Y317" s="132"/>
      <c r="Z317" s="95">
        <v>0</v>
      </c>
      <c r="AA317" s="115">
        <v>0</v>
      </c>
      <c r="AB317" s="115">
        <v>0</v>
      </c>
      <c r="AC317" s="95">
        <v>0</v>
      </c>
      <c r="AD317" s="95">
        <v>0</v>
      </c>
      <c r="AE317" s="95">
        <f t="shared" si="3414"/>
        <v>0</v>
      </c>
      <c r="AF317" s="95">
        <f t="shared" si="3415"/>
        <v>0</v>
      </c>
      <c r="AG317" s="114">
        <v>0</v>
      </c>
      <c r="AH317" s="95">
        <f t="shared" si="3416"/>
        <v>0</v>
      </c>
      <c r="AI317" s="114">
        <f t="shared" si="3417"/>
        <v>0</v>
      </c>
      <c r="AJ317" s="114">
        <f t="shared" si="3418"/>
        <v>12024</v>
      </c>
      <c r="AK317" s="114">
        <f t="shared" si="3438"/>
        <v>12024</v>
      </c>
      <c r="AL317" s="114">
        <f t="shared" si="3419"/>
        <v>12024</v>
      </c>
      <c r="AM317" s="114">
        <f t="shared" si="3420"/>
        <v>41000</v>
      </c>
      <c r="AN317" s="133">
        <f t="shared" si="3421"/>
        <v>0</v>
      </c>
      <c r="AO317" s="133" t="str">
        <f t="shared" si="3422"/>
        <v>нет остатка</v>
      </c>
      <c r="AP317" s="29" t="s">
        <v>721</v>
      </c>
      <c r="AQ317" s="134"/>
      <c r="AR317" s="115" t="s">
        <v>721</v>
      </c>
      <c r="AS317" s="134"/>
      <c r="AT317" s="115" t="s">
        <v>185</v>
      </c>
      <c r="AU317" s="138"/>
      <c r="AV317" s="97" t="str">
        <f t="shared" si="3423"/>
        <v>нет остатка</v>
      </c>
      <c r="AW317" s="117">
        <f t="shared" si="3424"/>
        <v>0</v>
      </c>
      <c r="AX317" s="114"/>
      <c r="AY317" s="115">
        <f t="shared" si="3425"/>
        <v>0</v>
      </c>
      <c r="AZ317" s="130" t="s">
        <v>743</v>
      </c>
      <c r="BA317" s="26"/>
      <c r="BB317" s="26"/>
      <c r="BC317" s="27"/>
      <c r="BD317" s="139"/>
      <c r="BE317" s="29">
        <v>0</v>
      </c>
      <c r="BF317" s="32">
        <f t="shared" si="3426"/>
        <v>0</v>
      </c>
      <c r="BG317" s="32">
        <v>0</v>
      </c>
      <c r="BH317" s="32">
        <f t="shared" si="3427"/>
        <v>0</v>
      </c>
      <c r="BI317" s="99">
        <v>0</v>
      </c>
      <c r="BJ317" s="130"/>
      <c r="BK317" s="95">
        <v>24000</v>
      </c>
      <c r="BL317" s="95">
        <v>12000</v>
      </c>
      <c r="BM317" s="95">
        <v>2500</v>
      </c>
      <c r="BN317" s="95">
        <v>2500</v>
      </c>
      <c r="BO317" s="95">
        <v>0</v>
      </c>
      <c r="BP317" s="95">
        <v>0</v>
      </c>
      <c r="BQ317" s="133">
        <f t="shared" si="3428"/>
        <v>10250</v>
      </c>
      <c r="BR317" s="95">
        <f t="shared" si="3429"/>
        <v>-23987</v>
      </c>
      <c r="BS317" s="133">
        <f t="shared" si="3440"/>
        <v>-35987</v>
      </c>
      <c r="BT317" s="133">
        <f t="shared" si="3440"/>
        <v>-38487</v>
      </c>
      <c r="BU317" s="133">
        <f t="shared" si="3440"/>
        <v>-40987</v>
      </c>
      <c r="BV317" s="133">
        <f t="shared" si="3440"/>
        <v>-40987</v>
      </c>
      <c r="BW317" s="133">
        <f t="shared" si="3440"/>
        <v>-40987</v>
      </c>
      <c r="BX317" s="133">
        <f t="shared" ref="BX317:CO319" si="3445">BW317-$BQ317</f>
        <v>-51237</v>
      </c>
      <c r="BY317" s="133">
        <f t="shared" si="3445"/>
        <v>-61487</v>
      </c>
      <c r="BZ317" s="133">
        <f t="shared" si="3445"/>
        <v>-71737</v>
      </c>
      <c r="CA317" s="133">
        <f t="shared" si="3445"/>
        <v>-81987</v>
      </c>
      <c r="CB317" s="133">
        <f t="shared" si="3445"/>
        <v>-92237</v>
      </c>
      <c r="CC317" s="133">
        <f t="shared" si="3445"/>
        <v>-102487</v>
      </c>
      <c r="CD317" s="133">
        <f t="shared" si="3445"/>
        <v>-112737</v>
      </c>
      <c r="CE317" s="133">
        <f t="shared" si="3445"/>
        <v>-122987</v>
      </c>
      <c r="CF317" s="133">
        <f t="shared" si="3445"/>
        <v>-133237</v>
      </c>
      <c r="CG317" s="133">
        <f t="shared" si="3445"/>
        <v>-143487</v>
      </c>
      <c r="CH317" s="133">
        <f t="shared" si="3445"/>
        <v>-153737</v>
      </c>
      <c r="CI317" s="133">
        <f t="shared" si="3445"/>
        <v>-163987</v>
      </c>
      <c r="CJ317" s="133">
        <f t="shared" si="3445"/>
        <v>-174237</v>
      </c>
      <c r="CK317" s="133">
        <f t="shared" si="3445"/>
        <v>-184487</v>
      </c>
      <c r="CL317" s="133">
        <f t="shared" si="3445"/>
        <v>-194737</v>
      </c>
      <c r="CM317" s="133">
        <f t="shared" si="3445"/>
        <v>-204987</v>
      </c>
      <c r="CN317" s="133">
        <f t="shared" si="3445"/>
        <v>-215237</v>
      </c>
      <c r="CO317" s="133">
        <f t="shared" si="3445"/>
        <v>-225487</v>
      </c>
      <c r="CP317" s="100">
        <v>0</v>
      </c>
      <c r="CQ317" s="100">
        <v>0</v>
      </c>
      <c r="CR317" s="100">
        <v>0</v>
      </c>
      <c r="CS317" s="100">
        <v>0</v>
      </c>
      <c r="CT317" s="100">
        <v>0</v>
      </c>
      <c r="CU317" s="100">
        <v>12024</v>
      </c>
      <c r="CV317" s="121">
        <f t="shared" si="3442"/>
        <v>12024</v>
      </c>
      <c r="DA317" s="136"/>
      <c r="DD317" s="136"/>
      <c r="DE317" s="31"/>
      <c r="DG317" s="31"/>
      <c r="DH317" s="48"/>
      <c r="DI317" s="62"/>
      <c r="DJ317" s="62"/>
      <c r="DK317" s="48"/>
      <c r="DL317" s="62"/>
      <c r="DM317" s="62"/>
      <c r="DN317" s="62"/>
      <c r="DO317" s="62"/>
      <c r="DP317" s="48"/>
      <c r="DQ317" s="62"/>
      <c r="DR317" s="62"/>
      <c r="DS317" s="62"/>
      <c r="DT317" s="62"/>
      <c r="DU317" s="48"/>
      <c r="DV317" s="62"/>
      <c r="DW317" s="62"/>
      <c r="DX317" s="62"/>
      <c r="DY317" s="62"/>
      <c r="DZ317" s="48"/>
      <c r="EA317" s="62"/>
      <c r="EB317" s="62"/>
      <c r="EC317" s="48"/>
      <c r="ED317" s="62"/>
      <c r="EE317" s="62"/>
      <c r="EF317" s="48"/>
      <c r="EG317" s="62"/>
      <c r="EH317" s="62"/>
      <c r="EI317" s="48"/>
      <c r="EJ317" s="62"/>
      <c r="EK317" s="62"/>
      <c r="EL317" s="48"/>
      <c r="EM317" s="62"/>
      <c r="EN317" s="62"/>
      <c r="EO317" s="48"/>
      <c r="EP317" s="62">
        <f t="shared" si="3443"/>
        <v>496080.00000000006</v>
      </c>
      <c r="EQ317" s="62">
        <f t="shared" si="3443"/>
        <v>248040.00000000003</v>
      </c>
      <c r="ER317" s="62">
        <f t="shared" si="3443"/>
        <v>51675.000000000007</v>
      </c>
      <c r="ES317" s="62">
        <f t="shared" si="3443"/>
        <v>51675.000000000007</v>
      </c>
      <c r="ET317" s="62">
        <f t="shared" si="3443"/>
        <v>0</v>
      </c>
      <c r="EU317" s="62">
        <f t="shared" si="3443"/>
        <v>0</v>
      </c>
      <c r="EV317" t="s">
        <v>192</v>
      </c>
      <c r="EW317" s="103">
        <v>0</v>
      </c>
      <c r="EX317" s="31"/>
      <c r="EY317" s="31"/>
      <c r="FA317" s="31"/>
      <c r="FB317" s="119"/>
      <c r="FC317" s="119"/>
      <c r="FE317" s="137"/>
      <c r="FF317" s="137"/>
      <c r="FG317" s="137">
        <v>20.420000000000002</v>
      </c>
      <c r="FH317" s="106">
        <v>20.67</v>
      </c>
      <c r="FI317" s="143"/>
      <c r="FJ317" s="34"/>
      <c r="FK317" s="104">
        <v>0</v>
      </c>
      <c r="FL317" s="104">
        <v>0</v>
      </c>
      <c r="FM317" s="104">
        <v>0</v>
      </c>
      <c r="FN317" s="104">
        <v>0</v>
      </c>
      <c r="FO317" s="104">
        <v>0</v>
      </c>
      <c r="FP317" s="104"/>
      <c r="FQ317" s="104">
        <v>0</v>
      </c>
      <c r="FR317" s="120" t="b">
        <f t="shared" si="3022"/>
        <v>0</v>
      </c>
      <c r="FS317" s="120" t="b">
        <f t="shared" si="3023"/>
        <v>0</v>
      </c>
      <c r="FT317" s="120" t="b">
        <f t="shared" si="3024"/>
        <v>0</v>
      </c>
      <c r="FU317" s="120" t="b">
        <f t="shared" si="3025"/>
        <v>0</v>
      </c>
      <c r="FV317" s="120" t="b">
        <f t="shared" si="3026"/>
        <v>1</v>
      </c>
      <c r="FW317" s="120"/>
      <c r="FX317" s="120" t="b">
        <f t="shared" si="3433"/>
        <v>1</v>
      </c>
      <c r="FY317" s="104" t="s">
        <v>246</v>
      </c>
      <c r="FZ317" s="104" t="b">
        <f t="shared" si="3434"/>
        <v>0</v>
      </c>
      <c r="GA317" s="120"/>
      <c r="GB317" s="120"/>
      <c r="GC317" s="8"/>
      <c r="GD317" s="104" t="s">
        <v>246</v>
      </c>
      <c r="GE317" s="104">
        <v>0</v>
      </c>
      <c r="GF317" s="104" t="e">
        <v>#N/A</v>
      </c>
      <c r="GG317" s="104" t="s">
        <v>283</v>
      </c>
      <c r="GH317" s="120" t="b">
        <f t="shared" si="3435"/>
        <v>0</v>
      </c>
      <c r="GI317" s="8" t="b">
        <f t="shared" si="3436"/>
        <v>1</v>
      </c>
    </row>
    <row r="318" spans="1:192" ht="30" hidden="1" x14ac:dyDescent="0.25">
      <c r="A318" s="138">
        <v>169984</v>
      </c>
      <c r="B318" s="138">
        <v>46574</v>
      </c>
      <c r="C318" s="128" t="s">
        <v>214</v>
      </c>
      <c r="D318" s="130"/>
      <c r="E318" s="138" t="s">
        <v>761</v>
      </c>
      <c r="F318" s="124">
        <v>0</v>
      </c>
      <c r="G318" s="128"/>
      <c r="H318" s="138" t="s">
        <v>227</v>
      </c>
      <c r="I318" s="130" t="s">
        <v>228</v>
      </c>
      <c r="J318" s="138" t="s">
        <v>229</v>
      </c>
      <c r="K318" s="138">
        <v>0</v>
      </c>
      <c r="L318" s="130">
        <v>0</v>
      </c>
      <c r="M318" s="138"/>
      <c r="N318" s="125">
        <v>0</v>
      </c>
      <c r="O318" s="125">
        <v>0</v>
      </c>
      <c r="P318" s="125" t="str">
        <f t="shared" si="3410"/>
        <v>нет минмакс</v>
      </c>
      <c r="Q318" s="95">
        <v>11614</v>
      </c>
      <c r="R318" s="95">
        <f t="shared" si="3411"/>
        <v>393482.32</v>
      </c>
      <c r="S318" s="114">
        <v>0</v>
      </c>
      <c r="T318" s="114">
        <v>0</v>
      </c>
      <c r="U318" s="131">
        <v>0</v>
      </c>
      <c r="V318" s="115">
        <f t="shared" si="3437"/>
        <v>11612</v>
      </c>
      <c r="W318" s="115">
        <f t="shared" si="3412"/>
        <v>393414.56000000006</v>
      </c>
      <c r="X318" s="115">
        <f t="shared" si="3413"/>
        <v>0</v>
      </c>
      <c r="Y318" s="132"/>
      <c r="Z318" s="95">
        <v>11612</v>
      </c>
      <c r="AA318" s="115">
        <v>0</v>
      </c>
      <c r="AB318" s="115">
        <v>0</v>
      </c>
      <c r="AC318" s="95">
        <v>0</v>
      </c>
      <c r="AD318" s="95">
        <v>0</v>
      </c>
      <c r="AE318" s="95">
        <f t="shared" si="3414"/>
        <v>0</v>
      </c>
      <c r="AF318" s="95">
        <f t="shared" si="3415"/>
        <v>0</v>
      </c>
      <c r="AG318" s="114">
        <v>0</v>
      </c>
      <c r="AH318" s="95">
        <f t="shared" si="3416"/>
        <v>11612</v>
      </c>
      <c r="AI318" s="114">
        <f t="shared" si="3417"/>
        <v>393414.56000000006</v>
      </c>
      <c r="AJ318" s="114">
        <f t="shared" si="3418"/>
        <v>371</v>
      </c>
      <c r="AK318" s="114">
        <f t="shared" si="3438"/>
        <v>371</v>
      </c>
      <c r="AL318" s="114">
        <f t="shared" si="3419"/>
        <v>371</v>
      </c>
      <c r="AM318" s="114">
        <f t="shared" si="3420"/>
        <v>0</v>
      </c>
      <c r="AN318" s="133" t="str">
        <f t="shared" si="3421"/>
        <v>нет оборота</v>
      </c>
      <c r="AO318" s="133" t="str">
        <f t="shared" si="3422"/>
        <v>нет остатка</v>
      </c>
      <c r="AP318" s="29" t="s">
        <v>721</v>
      </c>
      <c r="AQ318" s="134"/>
      <c r="AR318" s="115" t="s">
        <v>721</v>
      </c>
      <c r="AS318" s="134"/>
      <c r="AT318" s="115" t="s">
        <v>195</v>
      </c>
      <c r="AU318" s="138"/>
      <c r="AV318" s="97" t="str">
        <f t="shared" si="3423"/>
        <v>Нет планов</v>
      </c>
      <c r="AW318" s="117">
        <f t="shared" si="3424"/>
        <v>393414.56000000006</v>
      </c>
      <c r="AX318" s="14">
        <f t="shared" ref="AX318:AX319" si="3446">MONTH(BC318)-6</f>
        <v>1</v>
      </c>
      <c r="AY318" s="115">
        <f t="shared" si="3425"/>
        <v>0</v>
      </c>
      <c r="AZ318" s="130" t="s">
        <v>743</v>
      </c>
      <c r="BA318" s="26" t="s">
        <v>196</v>
      </c>
      <c r="BB318" s="26" t="s">
        <v>762</v>
      </c>
      <c r="BC318" s="27">
        <v>45869</v>
      </c>
      <c r="BD318" s="139"/>
      <c r="BE318" s="29">
        <v>0</v>
      </c>
      <c r="BF318" s="32">
        <f t="shared" si="3426"/>
        <v>0</v>
      </c>
      <c r="BG318" s="32">
        <v>0</v>
      </c>
      <c r="BH318" s="32">
        <f t="shared" si="3427"/>
        <v>0</v>
      </c>
      <c r="BI318" s="99">
        <v>0</v>
      </c>
      <c r="BJ318" s="130"/>
      <c r="BK318" s="95">
        <v>0</v>
      </c>
      <c r="BL318" s="95">
        <v>0</v>
      </c>
      <c r="BM318" s="95">
        <v>0</v>
      </c>
      <c r="BN318" s="95">
        <v>0</v>
      </c>
      <c r="BO318" s="95">
        <v>0</v>
      </c>
      <c r="BP318" s="95">
        <v>0</v>
      </c>
      <c r="BQ318" s="133">
        <f t="shared" si="3428"/>
        <v>0</v>
      </c>
      <c r="BR318" s="95">
        <f t="shared" si="3429"/>
        <v>11612</v>
      </c>
      <c r="BS318" s="133">
        <f t="shared" si="3440"/>
        <v>11612</v>
      </c>
      <c r="BT318" s="133">
        <f t="shared" si="3440"/>
        <v>11612</v>
      </c>
      <c r="BU318" s="133">
        <f t="shared" si="3440"/>
        <v>11612</v>
      </c>
      <c r="BV318" s="133">
        <f t="shared" si="3440"/>
        <v>11612</v>
      </c>
      <c r="BW318" s="133">
        <f t="shared" si="3440"/>
        <v>11612</v>
      </c>
      <c r="BX318" s="133">
        <f t="shared" si="3445"/>
        <v>11612</v>
      </c>
      <c r="BY318" s="133">
        <f t="shared" si="3445"/>
        <v>11612</v>
      </c>
      <c r="BZ318" s="133">
        <f t="shared" si="3445"/>
        <v>11612</v>
      </c>
      <c r="CA318" s="133">
        <f t="shared" si="3445"/>
        <v>11612</v>
      </c>
      <c r="CB318" s="133">
        <f t="shared" si="3445"/>
        <v>11612</v>
      </c>
      <c r="CC318" s="133">
        <f t="shared" si="3445"/>
        <v>11612</v>
      </c>
      <c r="CD318" s="133">
        <f t="shared" si="3445"/>
        <v>11612</v>
      </c>
      <c r="CE318" s="133">
        <f t="shared" si="3445"/>
        <v>11612</v>
      </c>
      <c r="CF318" s="133">
        <f t="shared" si="3445"/>
        <v>11612</v>
      </c>
      <c r="CG318" s="133">
        <f t="shared" si="3445"/>
        <v>11612</v>
      </c>
      <c r="CH318" s="133">
        <f t="shared" si="3445"/>
        <v>11612</v>
      </c>
      <c r="CI318" s="133">
        <f t="shared" si="3445"/>
        <v>11612</v>
      </c>
      <c r="CJ318" s="133">
        <f t="shared" si="3445"/>
        <v>11612</v>
      </c>
      <c r="CK318" s="133">
        <f t="shared" si="3445"/>
        <v>11612</v>
      </c>
      <c r="CL318" s="133">
        <f t="shared" si="3445"/>
        <v>11612</v>
      </c>
      <c r="CM318" s="133">
        <f t="shared" si="3445"/>
        <v>11612</v>
      </c>
      <c r="CN318" s="133">
        <f t="shared" si="3445"/>
        <v>11612</v>
      </c>
      <c r="CO318" s="133">
        <f t="shared" si="3445"/>
        <v>11612</v>
      </c>
      <c r="CP318" s="100">
        <v>0</v>
      </c>
      <c r="CQ318" s="100">
        <v>0</v>
      </c>
      <c r="CR318" s="100">
        <v>0</v>
      </c>
      <c r="CS318" s="100">
        <v>0</v>
      </c>
      <c r="CT318" s="100">
        <v>0</v>
      </c>
      <c r="CU318" s="100">
        <v>371</v>
      </c>
      <c r="CV318" s="121">
        <f t="shared" si="3442"/>
        <v>371</v>
      </c>
      <c r="DA318" s="136"/>
      <c r="DD318" s="136"/>
      <c r="DE318" s="31"/>
      <c r="DG318" s="31"/>
      <c r="DH318" s="48"/>
      <c r="DI318" s="62"/>
      <c r="DJ318" s="62"/>
      <c r="DK318" s="48"/>
      <c r="DL318" s="62"/>
      <c r="DM318" s="62"/>
      <c r="DN318" s="62"/>
      <c r="DO318" s="62"/>
      <c r="DP318" s="48"/>
      <c r="DQ318" s="62"/>
      <c r="DR318" s="62"/>
      <c r="DS318" s="62"/>
      <c r="DT318" s="62"/>
      <c r="DU318" s="48"/>
      <c r="DV318" s="62"/>
      <c r="DW318" s="62"/>
      <c r="DX318" s="62"/>
      <c r="DY318" s="62"/>
      <c r="DZ318" s="48"/>
      <c r="EA318" s="62"/>
      <c r="EB318" s="62"/>
      <c r="EC318" s="48"/>
      <c r="ED318" s="62"/>
      <c r="EE318" s="62"/>
      <c r="EF318" s="48"/>
      <c r="EG318" s="62"/>
      <c r="EH318" s="62"/>
      <c r="EI318" s="48"/>
      <c r="EJ318" s="62"/>
      <c r="EK318" s="62"/>
      <c r="EL318" s="48"/>
      <c r="EM318" s="62"/>
      <c r="EN318" s="62"/>
      <c r="EO318" s="48"/>
      <c r="EP318" s="62">
        <f t="shared" si="3443"/>
        <v>0</v>
      </c>
      <c r="EQ318" s="62">
        <f t="shared" si="3443"/>
        <v>0</v>
      </c>
      <c r="ER318" s="62">
        <f t="shared" si="3443"/>
        <v>0</v>
      </c>
      <c r="ES318" s="62">
        <f t="shared" si="3443"/>
        <v>0</v>
      </c>
      <c r="ET318" s="62">
        <f t="shared" si="3443"/>
        <v>0</v>
      </c>
      <c r="EU318" s="62">
        <f t="shared" si="3443"/>
        <v>0</v>
      </c>
      <c r="EV318" t="s">
        <v>192</v>
      </c>
      <c r="EW318" s="103">
        <v>0</v>
      </c>
      <c r="EX318" s="31"/>
      <c r="EY318" s="31"/>
      <c r="FA318" s="31"/>
      <c r="FB318" s="119"/>
      <c r="FC318" s="119"/>
      <c r="FE318" s="137"/>
      <c r="FF318" s="137"/>
      <c r="FG318" s="137">
        <v>33.619999999999997</v>
      </c>
      <c r="FH318" s="106">
        <v>33.880000000000003</v>
      </c>
      <c r="FI318" s="143"/>
      <c r="FJ318" s="34"/>
      <c r="FK318" s="104">
        <v>0</v>
      </c>
      <c r="FL318" s="104">
        <v>0</v>
      </c>
      <c r="FM318" s="104">
        <v>0</v>
      </c>
      <c r="FN318" s="104">
        <v>0</v>
      </c>
      <c r="FO318" s="104">
        <v>0</v>
      </c>
      <c r="FP318" s="104"/>
      <c r="FQ318" s="104">
        <v>0</v>
      </c>
      <c r="FR318" s="120" t="b">
        <f t="shared" si="3022"/>
        <v>0</v>
      </c>
      <c r="FS318" s="120" t="b">
        <f t="shared" si="3023"/>
        <v>0</v>
      </c>
      <c r="FT318" s="120" t="b">
        <f t="shared" si="3024"/>
        <v>0</v>
      </c>
      <c r="FU318" s="120" t="b">
        <f t="shared" si="3025"/>
        <v>0</v>
      </c>
      <c r="FV318" s="120" t="b">
        <f t="shared" si="3026"/>
        <v>1</v>
      </c>
      <c r="FW318" s="120"/>
      <c r="FX318" s="120" t="b">
        <f t="shared" si="3433"/>
        <v>1</v>
      </c>
      <c r="FY318" s="104" t="s">
        <v>246</v>
      </c>
      <c r="FZ318" s="104" t="b">
        <f t="shared" si="3434"/>
        <v>0</v>
      </c>
      <c r="GA318" s="120"/>
      <c r="GB318" s="120"/>
      <c r="GC318" s="8"/>
      <c r="GD318" s="104" t="s">
        <v>246</v>
      </c>
      <c r="GE318" s="104">
        <v>0</v>
      </c>
      <c r="GF318" s="104" t="e">
        <v>#N/A</v>
      </c>
      <c r="GG318" s="104" t="s">
        <v>283</v>
      </c>
      <c r="GH318" s="120" t="b">
        <f t="shared" si="3435"/>
        <v>0</v>
      </c>
      <c r="GI318" s="8" t="b">
        <f t="shared" si="3436"/>
        <v>0</v>
      </c>
    </row>
    <row r="319" spans="1:192" ht="30" hidden="1" x14ac:dyDescent="0.25">
      <c r="A319" s="138">
        <v>169985</v>
      </c>
      <c r="B319" s="138">
        <v>46575</v>
      </c>
      <c r="C319" s="128" t="s">
        <v>214</v>
      </c>
      <c r="D319" s="130"/>
      <c r="E319" s="138" t="s">
        <v>763</v>
      </c>
      <c r="F319" s="124">
        <v>0</v>
      </c>
      <c r="G319" s="128"/>
      <c r="H319" s="138" t="s">
        <v>227</v>
      </c>
      <c r="I319" s="130" t="s">
        <v>228</v>
      </c>
      <c r="J319" s="138" t="s">
        <v>229</v>
      </c>
      <c r="K319" s="138">
        <v>0</v>
      </c>
      <c r="L319" s="130">
        <v>0</v>
      </c>
      <c r="M319" s="138"/>
      <c r="N319" s="125">
        <v>0</v>
      </c>
      <c r="O319" s="125">
        <v>0</v>
      </c>
      <c r="P319" s="125" t="str">
        <f t="shared" si="3410"/>
        <v>нет минмакс</v>
      </c>
      <c r="Q319" s="95">
        <v>11724</v>
      </c>
      <c r="R319" s="95">
        <f t="shared" si="3411"/>
        <v>390878.16000000003</v>
      </c>
      <c r="S319" s="114">
        <v>0</v>
      </c>
      <c r="T319" s="114">
        <v>0</v>
      </c>
      <c r="U319" s="131">
        <v>0</v>
      </c>
      <c r="V319" s="115">
        <f t="shared" si="3437"/>
        <v>11724</v>
      </c>
      <c r="W319" s="115">
        <f t="shared" si="3412"/>
        <v>390878.16000000003</v>
      </c>
      <c r="X319" s="115">
        <f t="shared" si="3413"/>
        <v>0</v>
      </c>
      <c r="Y319" s="132"/>
      <c r="Z319" s="95">
        <v>11724</v>
      </c>
      <c r="AA319" s="115">
        <v>0</v>
      </c>
      <c r="AB319" s="115">
        <v>0</v>
      </c>
      <c r="AC319" s="95">
        <v>0</v>
      </c>
      <c r="AD319" s="95">
        <v>0</v>
      </c>
      <c r="AE319" s="95">
        <f t="shared" si="3414"/>
        <v>0</v>
      </c>
      <c r="AF319" s="95">
        <f t="shared" si="3415"/>
        <v>0</v>
      </c>
      <c r="AG319" s="114">
        <v>0</v>
      </c>
      <c r="AH319" s="95">
        <f t="shared" si="3416"/>
        <v>11724</v>
      </c>
      <c r="AI319" s="114">
        <f t="shared" si="3417"/>
        <v>390878.16000000003</v>
      </c>
      <c r="AJ319" s="114">
        <f t="shared" si="3418"/>
        <v>167</v>
      </c>
      <c r="AK319" s="114">
        <f t="shared" si="3438"/>
        <v>167</v>
      </c>
      <c r="AL319" s="114">
        <f t="shared" si="3419"/>
        <v>167</v>
      </c>
      <c r="AM319" s="114">
        <f t="shared" si="3420"/>
        <v>0</v>
      </c>
      <c r="AN319" s="133" t="str">
        <f t="shared" si="3421"/>
        <v>нет оборота</v>
      </c>
      <c r="AO319" s="133" t="str">
        <f t="shared" si="3422"/>
        <v>нет остатка</v>
      </c>
      <c r="AP319" s="29" t="s">
        <v>721</v>
      </c>
      <c r="AQ319" s="134"/>
      <c r="AR319" s="115" t="s">
        <v>721</v>
      </c>
      <c r="AS319" s="134"/>
      <c r="AT319" s="115" t="s">
        <v>195</v>
      </c>
      <c r="AU319" s="138"/>
      <c r="AV319" s="97" t="str">
        <f t="shared" si="3423"/>
        <v>Нет планов</v>
      </c>
      <c r="AW319" s="117">
        <f t="shared" si="3424"/>
        <v>390878.16000000003</v>
      </c>
      <c r="AX319" s="14">
        <f t="shared" si="3446"/>
        <v>1</v>
      </c>
      <c r="AY319" s="115">
        <f t="shared" si="3425"/>
        <v>0</v>
      </c>
      <c r="AZ319" s="130" t="s">
        <v>743</v>
      </c>
      <c r="BA319" s="26" t="s">
        <v>196</v>
      </c>
      <c r="BB319" s="26" t="s">
        <v>762</v>
      </c>
      <c r="BC319" s="27">
        <v>45869</v>
      </c>
      <c r="BD319" s="139"/>
      <c r="BE319" s="29">
        <v>0</v>
      </c>
      <c r="BF319" s="32">
        <f t="shared" si="3426"/>
        <v>0</v>
      </c>
      <c r="BG319" s="32">
        <v>0</v>
      </c>
      <c r="BH319" s="32">
        <f t="shared" si="3427"/>
        <v>0</v>
      </c>
      <c r="BI319" s="99">
        <v>0</v>
      </c>
      <c r="BJ319" s="130"/>
      <c r="BK319" s="95">
        <v>0</v>
      </c>
      <c r="BL319" s="95">
        <v>0</v>
      </c>
      <c r="BM319" s="95">
        <v>0</v>
      </c>
      <c r="BN319" s="95">
        <v>0</v>
      </c>
      <c r="BO319" s="95">
        <v>0</v>
      </c>
      <c r="BP319" s="95">
        <v>0</v>
      </c>
      <c r="BQ319" s="133">
        <f t="shared" si="3428"/>
        <v>0</v>
      </c>
      <c r="BR319" s="95">
        <f t="shared" si="3429"/>
        <v>11724</v>
      </c>
      <c r="BS319" s="133">
        <f t="shared" si="3440"/>
        <v>11724</v>
      </c>
      <c r="BT319" s="133">
        <f t="shared" si="3440"/>
        <v>11724</v>
      </c>
      <c r="BU319" s="133">
        <f t="shared" si="3440"/>
        <v>11724</v>
      </c>
      <c r="BV319" s="133">
        <f t="shared" si="3440"/>
        <v>11724</v>
      </c>
      <c r="BW319" s="133">
        <f t="shared" si="3440"/>
        <v>11724</v>
      </c>
      <c r="BX319" s="133">
        <f t="shared" si="3445"/>
        <v>11724</v>
      </c>
      <c r="BY319" s="133">
        <f t="shared" si="3445"/>
        <v>11724</v>
      </c>
      <c r="BZ319" s="133">
        <f t="shared" si="3445"/>
        <v>11724</v>
      </c>
      <c r="CA319" s="133">
        <f t="shared" si="3445"/>
        <v>11724</v>
      </c>
      <c r="CB319" s="133">
        <f t="shared" si="3445"/>
        <v>11724</v>
      </c>
      <c r="CC319" s="133">
        <f t="shared" si="3445"/>
        <v>11724</v>
      </c>
      <c r="CD319" s="133">
        <f t="shared" si="3445"/>
        <v>11724</v>
      </c>
      <c r="CE319" s="133">
        <f t="shared" si="3445"/>
        <v>11724</v>
      </c>
      <c r="CF319" s="133">
        <f t="shared" si="3445"/>
        <v>11724</v>
      </c>
      <c r="CG319" s="133">
        <f t="shared" si="3445"/>
        <v>11724</v>
      </c>
      <c r="CH319" s="133">
        <f t="shared" si="3445"/>
        <v>11724</v>
      </c>
      <c r="CI319" s="133">
        <f t="shared" si="3445"/>
        <v>11724</v>
      </c>
      <c r="CJ319" s="133">
        <f t="shared" si="3445"/>
        <v>11724</v>
      </c>
      <c r="CK319" s="133">
        <f t="shared" si="3445"/>
        <v>11724</v>
      </c>
      <c r="CL319" s="133">
        <f t="shared" si="3445"/>
        <v>11724</v>
      </c>
      <c r="CM319" s="133">
        <f t="shared" si="3445"/>
        <v>11724</v>
      </c>
      <c r="CN319" s="133">
        <f t="shared" si="3445"/>
        <v>11724</v>
      </c>
      <c r="CO319" s="133">
        <f t="shared" si="3445"/>
        <v>11724</v>
      </c>
      <c r="CP319" s="100">
        <v>0</v>
      </c>
      <c r="CQ319" s="100">
        <v>0</v>
      </c>
      <c r="CR319" s="100">
        <v>0</v>
      </c>
      <c r="CS319" s="100">
        <v>0</v>
      </c>
      <c r="CT319" s="100">
        <v>0</v>
      </c>
      <c r="CU319" s="100">
        <v>167</v>
      </c>
      <c r="CV319" s="121">
        <f t="shared" si="3442"/>
        <v>167</v>
      </c>
      <c r="DA319" s="136"/>
      <c r="DD319" s="136"/>
      <c r="DE319" s="31"/>
      <c r="DG319" s="31"/>
      <c r="DH319" s="48"/>
      <c r="DI319" s="62"/>
      <c r="DJ319" s="62"/>
      <c r="DK319" s="48"/>
      <c r="DL319" s="62"/>
      <c r="DM319" s="62"/>
      <c r="DN319" s="62"/>
      <c r="DO319" s="62"/>
      <c r="DP319" s="48"/>
      <c r="DQ319" s="62"/>
      <c r="DR319" s="62"/>
      <c r="DS319" s="62"/>
      <c r="DT319" s="62"/>
      <c r="DU319" s="48"/>
      <c r="DV319" s="62"/>
      <c r="DW319" s="62"/>
      <c r="DX319" s="62"/>
      <c r="DY319" s="62"/>
      <c r="DZ319" s="48"/>
      <c r="EA319" s="62"/>
      <c r="EB319" s="62"/>
      <c r="EC319" s="48"/>
      <c r="ED319" s="62"/>
      <c r="EE319" s="62"/>
      <c r="EF319" s="48"/>
      <c r="EG319" s="62"/>
      <c r="EH319" s="62"/>
      <c r="EI319" s="48"/>
      <c r="EJ319" s="62"/>
      <c r="EK319" s="62"/>
      <c r="EL319" s="48"/>
      <c r="EM319" s="62"/>
      <c r="EN319" s="62"/>
      <c r="EO319" s="48"/>
      <c r="EP319" s="62">
        <f t="shared" si="3443"/>
        <v>0</v>
      </c>
      <c r="EQ319" s="62">
        <f t="shared" si="3443"/>
        <v>0</v>
      </c>
      <c r="ER319" s="62">
        <f t="shared" si="3443"/>
        <v>0</v>
      </c>
      <c r="ES319" s="62">
        <f t="shared" si="3443"/>
        <v>0</v>
      </c>
      <c r="ET319" s="62">
        <f t="shared" si="3443"/>
        <v>0</v>
      </c>
      <c r="EU319" s="62">
        <f t="shared" si="3443"/>
        <v>0</v>
      </c>
      <c r="EV319" t="s">
        <v>192</v>
      </c>
      <c r="EW319" s="103">
        <v>0</v>
      </c>
      <c r="EX319" s="31"/>
      <c r="EY319" s="31"/>
      <c r="FA319" s="31"/>
      <c r="FB319" s="119"/>
      <c r="FC319" s="119"/>
      <c r="FE319" s="137"/>
      <c r="FF319" s="137"/>
      <c r="FG319" s="137">
        <v>33.090000000000003</v>
      </c>
      <c r="FH319" s="106">
        <v>33.340000000000003</v>
      </c>
      <c r="FI319" s="143"/>
      <c r="FJ319" s="34"/>
      <c r="FK319" s="104">
        <v>0</v>
      </c>
      <c r="FL319" s="104">
        <v>0</v>
      </c>
      <c r="FM319" s="104">
        <v>0</v>
      </c>
      <c r="FN319" s="104">
        <v>0</v>
      </c>
      <c r="FO319" s="104">
        <v>0</v>
      </c>
      <c r="FP319" s="104"/>
      <c r="FQ319" s="104">
        <v>0</v>
      </c>
      <c r="FR319" s="120" t="b">
        <f t="shared" si="3022"/>
        <v>0</v>
      </c>
      <c r="FS319" s="120" t="b">
        <f t="shared" si="3023"/>
        <v>0</v>
      </c>
      <c r="FT319" s="120" t="b">
        <f t="shared" si="3024"/>
        <v>0</v>
      </c>
      <c r="FU319" s="120" t="b">
        <f t="shared" si="3025"/>
        <v>0</v>
      </c>
      <c r="FV319" s="120" t="b">
        <f t="shared" si="3026"/>
        <v>1</v>
      </c>
      <c r="FW319" s="120"/>
      <c r="FX319" s="120" t="b">
        <f t="shared" si="3433"/>
        <v>1</v>
      </c>
      <c r="FY319" s="104" t="s">
        <v>246</v>
      </c>
      <c r="FZ319" s="104" t="b">
        <f t="shared" si="3434"/>
        <v>0</v>
      </c>
      <c r="GA319" s="120"/>
      <c r="GB319" s="120"/>
      <c r="GC319" s="8"/>
      <c r="GD319" s="104" t="s">
        <v>246</v>
      </c>
      <c r="GE319" s="104">
        <v>0</v>
      </c>
      <c r="GF319" s="104" t="e">
        <v>#N/A</v>
      </c>
      <c r="GG319" s="104" t="s">
        <v>283</v>
      </c>
      <c r="GH319" s="120" t="b">
        <f t="shared" si="3435"/>
        <v>0</v>
      </c>
      <c r="GI319" s="8" t="b">
        <f t="shared" si="3436"/>
        <v>0</v>
      </c>
    </row>
    <row r="320" spans="1:192" hidden="1" x14ac:dyDescent="0.25">
      <c r="A320" s="130">
        <v>163759</v>
      </c>
      <c r="B320" s="130">
        <v>0</v>
      </c>
      <c r="C320" s="128" t="s">
        <v>368</v>
      </c>
      <c r="D320" s="130"/>
      <c r="E320" s="130" t="s">
        <v>764</v>
      </c>
      <c r="F320" s="109">
        <v>0</v>
      </c>
      <c r="G320" s="128"/>
      <c r="H320" s="130" t="s">
        <v>188</v>
      </c>
      <c r="I320" s="130" t="s">
        <v>496</v>
      </c>
      <c r="J320" s="130" t="s">
        <v>497</v>
      </c>
      <c r="K320" s="130"/>
      <c r="L320" s="130">
        <v>0</v>
      </c>
      <c r="M320" s="130"/>
      <c r="N320" s="111">
        <v>0</v>
      </c>
      <c r="O320" s="111">
        <v>0</v>
      </c>
      <c r="P320" s="111" t="str">
        <f t="shared" ref="P320:P324" si="3447">IF(AND(N320=0,O320=0),"нет минмакс",IF((S320-N320)&lt;0,"меньше мин",IF((S320-O320)&gt;0,"больше макс","в диапазоне")))</f>
        <v>нет минмакс</v>
      </c>
      <c r="Q320" s="95">
        <v>520</v>
      </c>
      <c r="R320" s="95">
        <f t="shared" ref="R320:R324" si="3448">Q320*FH320</f>
        <v>22625.200000000001</v>
      </c>
      <c r="S320" s="131">
        <v>520</v>
      </c>
      <c r="T320" s="131">
        <v>22625.200000000001</v>
      </c>
      <c r="U320" s="131">
        <f t="shared" ref="U320:U324" si="3449">IFERROR(ROUNDUP(S320/$EX320,0)*$EY320,0)</f>
        <v>1</v>
      </c>
      <c r="V320" s="113">
        <f t="shared" ref="V320:V325" si="3450">SUM(Z320:AD320)</f>
        <v>520</v>
      </c>
      <c r="W320" s="113">
        <f t="shared" ref="W320:W324" si="3451">V320*FH320</f>
        <v>22625.200000000001</v>
      </c>
      <c r="X320" s="113">
        <f t="shared" ref="X320:X324" si="3452">IFERROR(ROUNDUP(V320/$EX320,0)*$EY320,0)</f>
        <v>1</v>
      </c>
      <c r="Y320" s="132"/>
      <c r="Z320" s="95">
        <v>520</v>
      </c>
      <c r="AA320" s="95">
        <v>0</v>
      </c>
      <c r="AB320" s="95">
        <v>0</v>
      </c>
      <c r="AC320" s="95">
        <v>0</v>
      </c>
      <c r="AD320" s="95">
        <v>0</v>
      </c>
      <c r="AE320" s="95">
        <f t="shared" ref="AE320:AE324" si="3453">AA320*FH320</f>
        <v>0</v>
      </c>
      <c r="AF320" s="95">
        <f t="shared" ref="AF320:AF324" si="3454">AB320*FH320</f>
        <v>0</v>
      </c>
      <c r="AG320" s="114">
        <v>0</v>
      </c>
      <c r="AH320" s="95">
        <f t="shared" ref="AH320:AH324" si="3455">V320-AG320</f>
        <v>520</v>
      </c>
      <c r="AI320" s="114">
        <f t="shared" ref="AI320:AI324" si="3456">IF(AH320&gt;0,AH320*FH320,0)</f>
        <v>22625.200000000001</v>
      </c>
      <c r="AJ320" s="133">
        <f t="shared" ref="AJ320:AJ324" si="3457">CU320</f>
        <v>0</v>
      </c>
      <c r="AK320" s="133">
        <f t="shared" ref="AK320:AK325" si="3458">SUM(CS320:CU320)</f>
        <v>0</v>
      </c>
      <c r="AL320" s="133">
        <f t="shared" ref="AL320:AL324" si="3459">SUM(CP320:CU320)</f>
        <v>0</v>
      </c>
      <c r="AM320" s="133">
        <f t="shared" ref="AM320:AM324" si="3460">SUM(BK320:BP320)</f>
        <v>0</v>
      </c>
      <c r="AN320" s="133" t="str">
        <f t="shared" ref="AN320:AN324" si="3461">IFERROR(S320/BQ320*30,"нет оборота")</f>
        <v>нет оборота</v>
      </c>
      <c r="AO320" s="133" t="str">
        <f t="shared" ref="AO320:AO324" si="3462">IF(S320=0,"нет остатка",IF(AN320="нет оборота","нет плана",IF(AN320&lt;30,"&lt; 30 дней",IF(AND(AN320&gt;=30,AN320&lt;60),"&gt; 30 дней (до 60)",IF(AND(AN320&gt;=60,AN320&lt;70),"&gt; 60 дней (до 70)",IF(AND(AN320&gt;=70,AN320&lt;80),"&gt; 70 дней (до 80)",IF(AND(AN320&gt;=80,AN320&lt;90),"&gt; 80 дней (до 90)",IF(AND(AN320&gt;=90,AN320&lt;120),"&gt; 90 дней (до 120)",IF(AN320&gt;=120,"&gt; 120 дней")))))))))</f>
        <v>нет плана</v>
      </c>
      <c r="AP320" s="29" t="s">
        <v>195</v>
      </c>
      <c r="AQ320" s="134" t="s">
        <v>200</v>
      </c>
      <c r="AR320" s="29" t="s">
        <v>195</v>
      </c>
      <c r="AS320" s="134" t="s">
        <v>200</v>
      </c>
      <c r="AT320" s="94" t="s">
        <v>195</v>
      </c>
      <c r="AU320" s="14"/>
      <c r="AV320" s="97" t="str">
        <f t="shared" ref="AV320:AV324" si="3463">IF(V320=0,"нет остатка",IF(SUM(BK320:BP320)=0,"Нет планов",IF(BR320&lt;=0,"0-01",IF(BS320&lt;=0,"0-02",IF(BT320&lt;=0,"0-03",IF(BU320&lt;=0,"0-04",IF(BV320&lt;=0,"0-05",IF(BW320&lt;=0,"0-06",IF(BX320&lt;=0,"0-07",IF(BY320&lt;=0,"0-08",IF(BZ320&lt;=0,"0-09",IF(CA320&lt;=0,"0-10",IF(CB320&lt;=0,"0-11",IF(CC320&lt;=0,"0-12",IF(CD320&lt;=0,"0-13",IF(CE320&lt;=0,"0-14",IF(CF320&lt;=0,"0-15",IF(CG320&lt;=0,"0-16",IF(CH320&lt;=0,"0-17",IF(CI320&lt;=0,"0-18",IF(CJ320&lt;=0,"0-19",IF(CK320&lt;=0,"0-20",IF(CL320&lt;=0,"0-21",IF(CM320&lt;=0,"0-22",IF(CN320&lt;=0,"0-23",IF(CO320&lt;=0,"0-24","0-25 более 24"))))))))))))))))))))))))))</f>
        <v>Нет планов</v>
      </c>
      <c r="AW320" s="117">
        <f t="shared" ref="AW320:AW324" si="3464">IF(AT320="Да",W320,0)</f>
        <v>22625.200000000001</v>
      </c>
      <c r="AX320" s="14"/>
      <c r="AY320" s="25">
        <f t="shared" ref="AY320:AY324" si="3465">IF(AX320&gt;6,W320,0)</f>
        <v>0</v>
      </c>
      <c r="AZ320" s="130" t="s">
        <v>439</v>
      </c>
      <c r="BA320" s="26" t="s">
        <v>196</v>
      </c>
      <c r="BB320" s="26" t="s">
        <v>765</v>
      </c>
      <c r="BC320" s="27" t="s">
        <v>766</v>
      </c>
      <c r="BD320" s="28"/>
      <c r="BE320" s="29">
        <v>0</v>
      </c>
      <c r="BF320" s="32">
        <f t="shared" ref="BF320:BF324" si="3466">BE320*FH320</f>
        <v>0</v>
      </c>
      <c r="BG320" s="32">
        <v>0</v>
      </c>
      <c r="BH320" s="32">
        <f t="shared" ref="BH320:BH324" si="3467">BG320*FH320</f>
        <v>0</v>
      </c>
      <c r="BI320" s="135">
        <v>0</v>
      </c>
      <c r="BJ320" s="130">
        <v>0</v>
      </c>
      <c r="BK320" s="95">
        <v>0</v>
      </c>
      <c r="BL320" s="95">
        <v>0</v>
      </c>
      <c r="BM320" s="95">
        <v>0</v>
      </c>
      <c r="BN320" s="95">
        <v>0</v>
      </c>
      <c r="BO320" s="95">
        <v>0</v>
      </c>
      <c r="BP320" s="95">
        <v>0</v>
      </c>
      <c r="BQ320" s="133">
        <f t="shared" ref="BQ320:BQ324" si="3468">IF(COUNTIF(BK320:BP320,"&gt;0")=0,0,SUM(BK320:BP320)/COUNTIF(BK320:BP320,"&gt;0"))</f>
        <v>0</v>
      </c>
      <c r="BR320" s="95">
        <f t="shared" ref="BR320:BR324" si="3469">IF(OR(Q320=0,SUM(BK320:BP320)=0,V320&gt;Q320),V320-BK320,Q320-BK320)</f>
        <v>520</v>
      </c>
      <c r="BS320" s="133">
        <f t="shared" si="3440"/>
        <v>520</v>
      </c>
      <c r="BT320" s="133">
        <f t="shared" si="3440"/>
        <v>520</v>
      </c>
      <c r="BU320" s="133">
        <f t="shared" si="3440"/>
        <v>520</v>
      </c>
      <c r="BV320" s="133">
        <f t="shared" si="3440"/>
        <v>520</v>
      </c>
      <c r="BW320" s="133">
        <f t="shared" si="3440"/>
        <v>520</v>
      </c>
      <c r="BX320" s="133">
        <f t="shared" ref="BX320:CO322" si="3470">BW320-$BQ320</f>
        <v>520</v>
      </c>
      <c r="BY320" s="133">
        <f t="shared" si="3470"/>
        <v>520</v>
      </c>
      <c r="BZ320" s="133">
        <f t="shared" si="3470"/>
        <v>520</v>
      </c>
      <c r="CA320" s="133">
        <f t="shared" si="3470"/>
        <v>520</v>
      </c>
      <c r="CB320" s="133">
        <f t="shared" si="3470"/>
        <v>520</v>
      </c>
      <c r="CC320" s="133">
        <f t="shared" si="3470"/>
        <v>520</v>
      </c>
      <c r="CD320" s="133">
        <f t="shared" si="3470"/>
        <v>520</v>
      </c>
      <c r="CE320" s="133">
        <f t="shared" si="3470"/>
        <v>520</v>
      </c>
      <c r="CF320" s="133">
        <f t="shared" si="3470"/>
        <v>520</v>
      </c>
      <c r="CG320" s="133">
        <f t="shared" si="3470"/>
        <v>520</v>
      </c>
      <c r="CH320" s="133">
        <f t="shared" si="3470"/>
        <v>520</v>
      </c>
      <c r="CI320" s="133">
        <f t="shared" si="3470"/>
        <v>520</v>
      </c>
      <c r="CJ320" s="133">
        <f t="shared" si="3470"/>
        <v>520</v>
      </c>
      <c r="CK320" s="133">
        <f t="shared" si="3470"/>
        <v>520</v>
      </c>
      <c r="CL320" s="133">
        <f t="shared" si="3470"/>
        <v>520</v>
      </c>
      <c r="CM320" s="133">
        <f t="shared" si="3470"/>
        <v>520</v>
      </c>
      <c r="CN320" s="133">
        <f t="shared" si="3470"/>
        <v>520</v>
      </c>
      <c r="CO320" s="133">
        <f t="shared" si="3470"/>
        <v>520</v>
      </c>
      <c r="CP320" s="100">
        <v>0</v>
      </c>
      <c r="CQ320" s="100">
        <v>0</v>
      </c>
      <c r="CR320" s="100">
        <v>0</v>
      </c>
      <c r="CS320" s="100">
        <v>0</v>
      </c>
      <c r="CT320" s="100">
        <v>0</v>
      </c>
      <c r="CU320" s="100">
        <v>0</v>
      </c>
      <c r="CV320" s="121">
        <f t="shared" ref="CV320:CV324" si="3471">IF(COUNTIF(CP320:CU320,"&gt;0")=0,0,SUM(CP320:CU320)/COUNTIF(CP320:CU320,"&gt;0"))</f>
        <v>0</v>
      </c>
      <c r="CW320">
        <v>0</v>
      </c>
      <c r="CX320">
        <v>5</v>
      </c>
      <c r="CY320" s="4">
        <v>0</v>
      </c>
      <c r="CZ320" s="4">
        <v>0</v>
      </c>
      <c r="DA320" s="136">
        <f t="shared" ref="DA320:DA322" si="3472">IFERROR(CZ320/CY320,0)</f>
        <v>0</v>
      </c>
      <c r="DB320" s="4">
        <f t="shared" ref="DB320:DB322" si="3473">CY320*FH320</f>
        <v>0</v>
      </c>
      <c r="DC320" s="4">
        <f t="shared" ref="DC320:DC322" si="3474">CZ320*FH320</f>
        <v>0</v>
      </c>
      <c r="DD320" s="136">
        <f t="shared" ref="DD320:DD322" si="3475">IFERROR(DC320/DB320,0)</f>
        <v>0</v>
      </c>
      <c r="DE320" s="31">
        <v>0</v>
      </c>
      <c r="DF320" s="31">
        <v>30</v>
      </c>
      <c r="DG320" s="31">
        <v>520</v>
      </c>
      <c r="DH320" s="48">
        <f t="shared" ref="DH320:DH324" si="3476">IFERROR(ROUNDUP(DG320/$EX320,0)*$EY320,0)</f>
        <v>1</v>
      </c>
      <c r="DI320" s="62">
        <v>520</v>
      </c>
      <c r="DJ320" s="62">
        <v>22626.240000000002</v>
      </c>
      <c r="DK320" s="48">
        <f t="shared" ref="DK320:DK324" si="3477">IFERROR(ROUNDUP(DI320/$EX320,0)*$EY320,0)</f>
        <v>1</v>
      </c>
      <c r="DL320" s="62">
        <v>0</v>
      </c>
      <c r="DM320" s="62">
        <v>0</v>
      </c>
      <c r="DN320" s="62">
        <v>520</v>
      </c>
      <c r="DO320" s="62">
        <v>22626.240000000002</v>
      </c>
      <c r="DP320" s="48">
        <f t="shared" ref="DP320:DP324" si="3478">IFERROR(ROUNDUP(DN320/$EX320,0)*$EY320,0)</f>
        <v>1</v>
      </c>
      <c r="DQ320" s="62">
        <v>0</v>
      </c>
      <c r="DR320" s="62">
        <v>0</v>
      </c>
      <c r="DS320" s="62">
        <v>520</v>
      </c>
      <c r="DT320" s="62">
        <v>22626.240000000002</v>
      </c>
      <c r="DU320" s="48">
        <f t="shared" ref="DU320:DU324" si="3479">IFERROR(ROUNDUP(DS320/$EX320,0)*$EY320,0)</f>
        <v>1</v>
      </c>
      <c r="DV320" s="62">
        <v>0</v>
      </c>
      <c r="DW320" s="62">
        <v>0</v>
      </c>
      <c r="DX320" s="62">
        <f t="shared" ref="DX320:DX324" si="3480">$DF320*BK320/30</f>
        <v>0</v>
      </c>
      <c r="DY320" s="62">
        <f t="shared" ref="DY320:DY324" si="3481">DX320*$FH320</f>
        <v>0</v>
      </c>
      <c r="DZ320" s="48">
        <f t="shared" ref="DZ320:DZ324" si="3482">IFERROR(ROUNDUP(DX320/$EX320,0)*$EY320,0)</f>
        <v>0</v>
      </c>
      <c r="EA320" s="62">
        <f t="shared" ref="EA320:EA324" si="3483">$DF320*BL320/30</f>
        <v>0</v>
      </c>
      <c r="EB320" s="62">
        <f t="shared" ref="EB320:EB324" si="3484">EA320*$FH320</f>
        <v>0</v>
      </c>
      <c r="EC320" s="48">
        <f t="shared" ref="EC320:EC324" si="3485">IFERROR(ROUNDUP(EA320/$EX320,0)*$EY320,0)</f>
        <v>0</v>
      </c>
      <c r="ED320" s="62">
        <f t="shared" ref="ED320:ED324" si="3486">$DF320*BM320/30</f>
        <v>0</v>
      </c>
      <c r="EE320" s="62">
        <f t="shared" ref="EE320:EE324" si="3487">ED320*$FH320</f>
        <v>0</v>
      </c>
      <c r="EF320" s="48">
        <f t="shared" ref="EF320:EF324" si="3488">IFERROR(ROUNDUP(ED320/$EX320,0)*$EY320,0)</f>
        <v>0</v>
      </c>
      <c r="EG320" s="62">
        <f t="shared" ref="EG320:EG324" si="3489">$DF320*BN320/30</f>
        <v>0</v>
      </c>
      <c r="EH320" s="62">
        <f t="shared" ref="EH320:EH324" si="3490">EG320*$FH320</f>
        <v>0</v>
      </c>
      <c r="EI320" s="48">
        <f t="shared" ref="EI320:EI324" si="3491">IFERROR(ROUNDUP(EG320/$EX320,0)*$EY320,0)</f>
        <v>0</v>
      </c>
      <c r="EJ320" s="62">
        <f t="shared" ref="EJ320:EJ324" si="3492">$DF320*BO320/30</f>
        <v>0</v>
      </c>
      <c r="EK320" s="62">
        <f t="shared" ref="EK320:EK324" si="3493">EJ320*$FH320</f>
        <v>0</v>
      </c>
      <c r="EL320" s="48">
        <f t="shared" ref="EL320:EL324" si="3494">IFERROR(ROUNDUP(EJ320/$EX320,0)*$EY320,0)</f>
        <v>0</v>
      </c>
      <c r="EM320" s="62">
        <f t="shared" ref="EM320:EM324" si="3495">$DF320*BP320/30</f>
        <v>0</v>
      </c>
      <c r="EN320" s="62">
        <f t="shared" ref="EN320:EN324" si="3496">EM320*$FH320</f>
        <v>0</v>
      </c>
      <c r="EO320" s="48">
        <f t="shared" ref="EO320:EO324" si="3497">IFERROR(ROUNDUP(EM320/$EX320,0)*$EY320,0)</f>
        <v>0</v>
      </c>
      <c r="EP320" s="62">
        <f t="shared" ref="EP320:EU323" si="3498">BK320*$FH320</f>
        <v>0</v>
      </c>
      <c r="EQ320" s="62">
        <f t="shared" si="3498"/>
        <v>0</v>
      </c>
      <c r="ER320" s="62">
        <f t="shared" si="3498"/>
        <v>0</v>
      </c>
      <c r="ES320" s="62">
        <f t="shared" si="3498"/>
        <v>0</v>
      </c>
      <c r="ET320" s="62">
        <f t="shared" si="3498"/>
        <v>0</v>
      </c>
      <c r="EU320" s="62">
        <f t="shared" si="3498"/>
        <v>0</v>
      </c>
      <c r="EV320" s="31" t="s">
        <v>192</v>
      </c>
      <c r="EW320" s="103">
        <v>0</v>
      </c>
      <c r="EX320" s="31">
        <v>520</v>
      </c>
      <c r="EY320" s="31">
        <v>1</v>
      </c>
      <c r="FA320" s="31"/>
      <c r="FB320" s="119"/>
      <c r="FC320" s="119"/>
      <c r="FE320" s="137">
        <v>43.51</v>
      </c>
      <c r="FF320" s="137">
        <v>43.51</v>
      </c>
      <c r="FG320" s="137">
        <v>43.51</v>
      </c>
      <c r="FH320" s="106">
        <v>43.51</v>
      </c>
      <c r="FI320" s="107" t="b">
        <f t="shared" ref="FI320:FI324" si="3499">EXACT(AT320,AP320)</f>
        <v>1</v>
      </c>
      <c r="FJ320" s="34"/>
      <c r="FK320" s="104" t="s">
        <v>196</v>
      </c>
      <c r="FL320" s="104" t="s">
        <v>765</v>
      </c>
      <c r="FM320" s="104" t="s">
        <v>766</v>
      </c>
      <c r="FN320" s="104">
        <v>0</v>
      </c>
      <c r="FO320" s="104">
        <v>0</v>
      </c>
      <c r="FP320" s="104"/>
      <c r="FQ320" s="104">
        <v>0</v>
      </c>
      <c r="FR320" s="103" t="b">
        <f t="shared" si="3022"/>
        <v>1</v>
      </c>
      <c r="FS320" s="103" t="b">
        <f t="shared" si="3023"/>
        <v>1</v>
      </c>
      <c r="FT320" s="103" t="b">
        <f t="shared" si="3024"/>
        <v>1</v>
      </c>
      <c r="FU320" s="103" t="b">
        <f t="shared" si="3025"/>
        <v>0</v>
      </c>
      <c r="FV320" s="103" t="b">
        <f t="shared" si="3026"/>
        <v>1</v>
      </c>
      <c r="FW320" s="103"/>
      <c r="FX320" s="120" t="b">
        <f t="shared" ref="FX320:FX324" si="3500">EXACT(FQ320,BI320)</f>
        <v>1</v>
      </c>
      <c r="FY320" s="104" t="s">
        <v>368</v>
      </c>
      <c r="FZ320" s="104" t="b">
        <f t="shared" ref="FZ320:FZ324" si="3501">EXACT(FY320,C320)</f>
        <v>1</v>
      </c>
      <c r="GA320" s="104">
        <v>0</v>
      </c>
      <c r="GB320" s="104">
        <v>0</v>
      </c>
      <c r="GD320" s="104" t="s">
        <v>368</v>
      </c>
      <c r="GE320" s="104">
        <v>0</v>
      </c>
      <c r="GF320" s="104" t="e">
        <v>#N/A</v>
      </c>
      <c r="GG320" s="104">
        <v>0</v>
      </c>
      <c r="GH320" s="104" t="b">
        <f t="shared" ref="GH320:GH324" si="3502">EXACT(GD320,C320)</f>
        <v>1</v>
      </c>
      <c r="GI320" s="8" t="b">
        <f t="shared" ref="GI320:GI324" si="3503">EXACT(GG320,G320)</f>
        <v>0</v>
      </c>
      <c r="GJ320" s="31" t="s">
        <v>203</v>
      </c>
    </row>
    <row r="321" spans="1:192" hidden="1" x14ac:dyDescent="0.25">
      <c r="A321" s="130">
        <v>169175</v>
      </c>
      <c r="B321" s="130">
        <v>0</v>
      </c>
      <c r="C321" s="128" t="s">
        <v>368</v>
      </c>
      <c r="D321" s="130"/>
      <c r="E321" s="130" t="s">
        <v>767</v>
      </c>
      <c r="F321" s="109">
        <v>0</v>
      </c>
      <c r="G321" s="128"/>
      <c r="H321" s="130" t="s">
        <v>188</v>
      </c>
      <c r="I321" s="130" t="s">
        <v>631</v>
      </c>
      <c r="J321" s="130" t="s">
        <v>481</v>
      </c>
      <c r="K321" s="130"/>
      <c r="L321" s="130">
        <v>0</v>
      </c>
      <c r="M321" s="130"/>
      <c r="N321" s="111">
        <v>2.8767333333333331</v>
      </c>
      <c r="O321" s="111">
        <v>89.178733333333327</v>
      </c>
      <c r="P321" s="111" t="str">
        <f t="shared" si="3447"/>
        <v>в диапазоне</v>
      </c>
      <c r="Q321" s="95">
        <v>100</v>
      </c>
      <c r="R321" s="95">
        <f t="shared" si="3448"/>
        <v>28000</v>
      </c>
      <c r="S321" s="131">
        <v>80.389999389648438</v>
      </c>
      <c r="T321" s="131">
        <v>22509.199829101563</v>
      </c>
      <c r="U321" s="131">
        <f t="shared" si="3449"/>
        <v>1</v>
      </c>
      <c r="V321" s="113">
        <f t="shared" si="3450"/>
        <v>245.25599670410156</v>
      </c>
      <c r="W321" s="113">
        <f t="shared" si="3451"/>
        <v>68671.679077148438</v>
      </c>
      <c r="X321" s="113">
        <f t="shared" si="3452"/>
        <v>1</v>
      </c>
      <c r="Y321" s="132"/>
      <c r="Z321" s="95">
        <v>245.25599670410156</v>
      </c>
      <c r="AA321" s="95">
        <v>0</v>
      </c>
      <c r="AB321" s="95">
        <v>0</v>
      </c>
      <c r="AC321" s="95">
        <v>0</v>
      </c>
      <c r="AD321" s="95">
        <v>0</v>
      </c>
      <c r="AE321" s="95">
        <f t="shared" si="3453"/>
        <v>0</v>
      </c>
      <c r="AF321" s="95">
        <f t="shared" si="3454"/>
        <v>0</v>
      </c>
      <c r="AG321" s="114">
        <v>0</v>
      </c>
      <c r="AH321" s="95">
        <f t="shared" si="3455"/>
        <v>245.25599670410156</v>
      </c>
      <c r="AI321" s="114">
        <f t="shared" si="3456"/>
        <v>68671.679077148438</v>
      </c>
      <c r="AJ321" s="133">
        <f t="shared" si="3457"/>
        <v>24</v>
      </c>
      <c r="AK321" s="133">
        <f t="shared" si="3458"/>
        <v>332</v>
      </c>
      <c r="AL321" s="133">
        <f t="shared" si="3459"/>
        <v>453</v>
      </c>
      <c r="AM321" s="133">
        <f t="shared" si="3460"/>
        <v>531.07999999999993</v>
      </c>
      <c r="AN321" s="133">
        <f t="shared" si="3461"/>
        <v>27.246742280139944</v>
      </c>
      <c r="AO321" s="133" t="str">
        <f t="shared" si="3462"/>
        <v>&lt; 30 дней</v>
      </c>
      <c r="AP321" s="29" t="s">
        <v>185</v>
      </c>
      <c r="AQ321" s="134" t="s">
        <v>186</v>
      </c>
      <c r="AR321" s="29" t="s">
        <v>185</v>
      </c>
      <c r="AS321" s="134" t="s">
        <v>198</v>
      </c>
      <c r="AT321" s="25" t="s">
        <v>185</v>
      </c>
      <c r="AU321" s="14"/>
      <c r="AV321" s="97" t="str">
        <f t="shared" si="3463"/>
        <v>0-04</v>
      </c>
      <c r="AW321" s="117">
        <f t="shared" si="3464"/>
        <v>0</v>
      </c>
      <c r="AX321" s="14"/>
      <c r="AY321" s="25">
        <f t="shared" si="3465"/>
        <v>0</v>
      </c>
      <c r="AZ321" s="130" t="s">
        <v>439</v>
      </c>
      <c r="BA321" s="26"/>
      <c r="BB321" s="26" t="s">
        <v>768</v>
      </c>
      <c r="BC321" s="27"/>
      <c r="BD321" s="28"/>
      <c r="BE321" s="29">
        <v>0</v>
      </c>
      <c r="BF321" s="32">
        <f t="shared" si="3466"/>
        <v>0</v>
      </c>
      <c r="BG321" s="32">
        <v>0</v>
      </c>
      <c r="BH321" s="32">
        <f t="shared" si="3467"/>
        <v>0</v>
      </c>
      <c r="BI321" s="135">
        <v>0</v>
      </c>
      <c r="BJ321" s="130">
        <v>0</v>
      </c>
      <c r="BK321" s="95">
        <v>23.65</v>
      </c>
      <c r="BL321" s="95">
        <v>76.959999999999994</v>
      </c>
      <c r="BM321" s="95">
        <v>108.04</v>
      </c>
      <c r="BN321" s="95">
        <v>107.27</v>
      </c>
      <c r="BO321" s="95">
        <v>107.31</v>
      </c>
      <c r="BP321" s="95">
        <v>107.85</v>
      </c>
      <c r="BQ321" s="133">
        <f t="shared" si="3468"/>
        <v>88.513333333333321</v>
      </c>
      <c r="BR321" s="95">
        <f t="shared" si="3469"/>
        <v>221.60599670410156</v>
      </c>
      <c r="BS321" s="133">
        <f t="shared" si="3440"/>
        <v>144.64599670410155</v>
      </c>
      <c r="BT321" s="133">
        <f t="shared" si="3440"/>
        <v>36.605996704101543</v>
      </c>
      <c r="BU321" s="133">
        <f t="shared" si="3440"/>
        <v>-70.664003295898453</v>
      </c>
      <c r="BV321" s="133">
        <f t="shared" si="3440"/>
        <v>-177.97400329589846</v>
      </c>
      <c r="BW321" s="133">
        <f t="shared" si="3440"/>
        <v>-285.82400329589848</v>
      </c>
      <c r="BX321" s="133">
        <f t="shared" si="3470"/>
        <v>-374.3373366292318</v>
      </c>
      <c r="BY321" s="133">
        <f t="shared" si="3470"/>
        <v>-462.85066996256512</v>
      </c>
      <c r="BZ321" s="133">
        <f t="shared" si="3470"/>
        <v>-551.36400329589844</v>
      </c>
      <c r="CA321" s="133">
        <f t="shared" si="3470"/>
        <v>-639.87733662923176</v>
      </c>
      <c r="CB321" s="133">
        <f t="shared" si="3470"/>
        <v>-728.39066996256508</v>
      </c>
      <c r="CC321" s="133">
        <f t="shared" si="3470"/>
        <v>-816.90400329589841</v>
      </c>
      <c r="CD321" s="133">
        <f t="shared" si="3470"/>
        <v>-905.41733662923173</v>
      </c>
      <c r="CE321" s="133">
        <f t="shared" si="3470"/>
        <v>-993.93066996256505</v>
      </c>
      <c r="CF321" s="133">
        <f t="shared" si="3470"/>
        <v>-1082.4440032958983</v>
      </c>
      <c r="CG321" s="133">
        <f t="shared" si="3470"/>
        <v>-1170.9573366292316</v>
      </c>
      <c r="CH321" s="133">
        <f t="shared" si="3470"/>
        <v>-1259.4706699625649</v>
      </c>
      <c r="CI321" s="133">
        <f t="shared" si="3470"/>
        <v>-1347.9840032958982</v>
      </c>
      <c r="CJ321" s="133">
        <f t="shared" si="3470"/>
        <v>-1436.4973366292315</v>
      </c>
      <c r="CK321" s="133">
        <f t="shared" si="3470"/>
        <v>-1525.0106699625649</v>
      </c>
      <c r="CL321" s="133">
        <f t="shared" si="3470"/>
        <v>-1613.5240032958982</v>
      </c>
      <c r="CM321" s="133">
        <f t="shared" si="3470"/>
        <v>-1702.0373366292315</v>
      </c>
      <c r="CN321" s="133">
        <f t="shared" si="3470"/>
        <v>-1790.5506699625648</v>
      </c>
      <c r="CO321" s="133">
        <f t="shared" si="3470"/>
        <v>-1879.0640032958981</v>
      </c>
      <c r="CP321" s="100">
        <v>0</v>
      </c>
      <c r="CQ321" s="100">
        <v>0</v>
      </c>
      <c r="CR321" s="100">
        <v>121</v>
      </c>
      <c r="CS321" s="100">
        <v>148</v>
      </c>
      <c r="CT321" s="100">
        <v>160</v>
      </c>
      <c r="CU321" s="100">
        <v>24</v>
      </c>
      <c r="CV321" s="121">
        <f t="shared" si="3471"/>
        <v>113.25</v>
      </c>
      <c r="CW321">
        <v>0</v>
      </c>
      <c r="CX321">
        <v>0</v>
      </c>
      <c r="CY321" s="4">
        <v>0</v>
      </c>
      <c r="CZ321" s="4">
        <v>0</v>
      </c>
      <c r="DA321" s="136">
        <f t="shared" si="3472"/>
        <v>0</v>
      </c>
      <c r="DB321" s="4">
        <f t="shared" si="3473"/>
        <v>0</v>
      </c>
      <c r="DC321" s="4">
        <f t="shared" si="3474"/>
        <v>0</v>
      </c>
      <c r="DD321" s="136">
        <f t="shared" si="3475"/>
        <v>0</v>
      </c>
      <c r="DE321" s="31">
        <v>0</v>
      </c>
      <c r="DF321" s="31">
        <v>30</v>
      </c>
      <c r="DG321" s="31">
        <v>100</v>
      </c>
      <c r="DH321" s="48">
        <f t="shared" si="3476"/>
        <v>1</v>
      </c>
      <c r="DI321" s="62">
        <v>16.129000000000001</v>
      </c>
      <c r="DJ321" s="62">
        <v>4516.1289999999999</v>
      </c>
      <c r="DK321" s="48">
        <f t="shared" si="3477"/>
        <v>1</v>
      </c>
      <c r="DL321" s="62">
        <v>0</v>
      </c>
      <c r="DM321" s="62">
        <v>0</v>
      </c>
      <c r="DN321" s="62">
        <v>61.323</v>
      </c>
      <c r="DO321" s="62">
        <v>17170.510000000002</v>
      </c>
      <c r="DP321" s="48">
        <f t="shared" si="3478"/>
        <v>1</v>
      </c>
      <c r="DQ321" s="62">
        <v>120.73900000000005</v>
      </c>
      <c r="DR321" s="62">
        <v>33806.919999999991</v>
      </c>
      <c r="DS321" s="62">
        <v>70.897999999999996</v>
      </c>
      <c r="DT321" s="62">
        <v>19851.405000000002</v>
      </c>
      <c r="DU321" s="48">
        <f t="shared" si="3479"/>
        <v>1</v>
      </c>
      <c r="DV321" s="62">
        <v>148.40800000000004</v>
      </c>
      <c r="DW321" s="62">
        <v>41554.239999999991</v>
      </c>
      <c r="DX321" s="62">
        <f t="shared" si="3480"/>
        <v>23.65</v>
      </c>
      <c r="DY321" s="62">
        <f t="shared" si="3481"/>
        <v>6622</v>
      </c>
      <c r="DZ321" s="48">
        <f t="shared" si="3482"/>
        <v>1</v>
      </c>
      <c r="EA321" s="62">
        <f t="shared" si="3483"/>
        <v>76.959999999999994</v>
      </c>
      <c r="EB321" s="62">
        <f t="shared" si="3484"/>
        <v>21548.799999999999</v>
      </c>
      <c r="EC321" s="48">
        <f t="shared" si="3485"/>
        <v>1</v>
      </c>
      <c r="ED321" s="62">
        <f t="shared" si="3486"/>
        <v>108.04</v>
      </c>
      <c r="EE321" s="62">
        <f t="shared" si="3487"/>
        <v>30251.200000000001</v>
      </c>
      <c r="EF321" s="48">
        <f t="shared" si="3488"/>
        <v>1</v>
      </c>
      <c r="EG321" s="62">
        <f t="shared" si="3489"/>
        <v>107.27</v>
      </c>
      <c r="EH321" s="62">
        <f t="shared" si="3490"/>
        <v>30035.599999999999</v>
      </c>
      <c r="EI321" s="48">
        <f t="shared" si="3491"/>
        <v>1</v>
      </c>
      <c r="EJ321" s="62">
        <f t="shared" si="3492"/>
        <v>107.31</v>
      </c>
      <c r="EK321" s="62">
        <f t="shared" si="3493"/>
        <v>30046.799999999999</v>
      </c>
      <c r="EL321" s="48">
        <f t="shared" si="3494"/>
        <v>1</v>
      </c>
      <c r="EM321" s="62">
        <f t="shared" si="3495"/>
        <v>107.85</v>
      </c>
      <c r="EN321" s="62">
        <f t="shared" si="3496"/>
        <v>30198</v>
      </c>
      <c r="EO321" s="48">
        <f t="shared" si="3497"/>
        <v>1</v>
      </c>
      <c r="EP321" s="62">
        <f t="shared" si="3498"/>
        <v>6622</v>
      </c>
      <c r="EQ321" s="62">
        <f t="shared" si="3498"/>
        <v>21548.799999999999</v>
      </c>
      <c r="ER321" s="62">
        <f t="shared" si="3498"/>
        <v>30251.200000000001</v>
      </c>
      <c r="ES321" s="62">
        <f t="shared" si="3498"/>
        <v>30035.599999999999</v>
      </c>
      <c r="ET321" s="62">
        <f t="shared" si="3498"/>
        <v>30046.799999999999</v>
      </c>
      <c r="EU321" s="62">
        <f t="shared" si="3498"/>
        <v>30198</v>
      </c>
      <c r="EV321" s="31" t="s">
        <v>192</v>
      </c>
      <c r="EW321" s="103">
        <v>0</v>
      </c>
      <c r="EX321" s="141">
        <v>800</v>
      </c>
      <c r="EY321" s="31">
        <v>1</v>
      </c>
      <c r="FA321" s="31"/>
      <c r="FB321" s="119"/>
      <c r="FC321" s="119"/>
      <c r="FE321" s="137">
        <v>280</v>
      </c>
      <c r="FF321" s="137">
        <v>280</v>
      </c>
      <c r="FG321" s="137">
        <v>280</v>
      </c>
      <c r="FH321" s="106">
        <v>280</v>
      </c>
      <c r="FI321" s="107" t="b">
        <f t="shared" si="3499"/>
        <v>1</v>
      </c>
      <c r="FJ321" s="34"/>
      <c r="FK321" s="104">
        <v>0</v>
      </c>
      <c r="FL321" s="104" t="s">
        <v>768</v>
      </c>
      <c r="FM321" s="104">
        <v>0</v>
      </c>
      <c r="FN321" s="104">
        <v>0</v>
      </c>
      <c r="FO321" s="104">
        <v>0</v>
      </c>
      <c r="FP321" s="104"/>
      <c r="FQ321" s="104">
        <v>0</v>
      </c>
      <c r="FR321" s="103" t="b">
        <f t="shared" si="3022"/>
        <v>0</v>
      </c>
      <c r="FS321" s="103" t="b">
        <f t="shared" si="3023"/>
        <v>1</v>
      </c>
      <c r="FT321" s="103" t="b">
        <f t="shared" si="3024"/>
        <v>0</v>
      </c>
      <c r="FU321" s="103" t="b">
        <f t="shared" si="3025"/>
        <v>0</v>
      </c>
      <c r="FV321" s="103" t="b">
        <f t="shared" si="3026"/>
        <v>1</v>
      </c>
      <c r="FW321" s="103"/>
      <c r="FX321" s="120" t="b">
        <f t="shared" si="3500"/>
        <v>1</v>
      </c>
      <c r="FY321" s="104" t="s">
        <v>368</v>
      </c>
      <c r="FZ321" s="104" t="b">
        <f t="shared" si="3501"/>
        <v>1</v>
      </c>
      <c r="GA321" s="104">
        <v>0</v>
      </c>
      <c r="GB321" s="104">
        <v>0</v>
      </c>
      <c r="GD321" s="104" t="s">
        <v>368</v>
      </c>
      <c r="GE321" s="104">
        <v>0</v>
      </c>
      <c r="GF321" s="104" t="e">
        <v>#N/A</v>
      </c>
      <c r="GG321" s="104">
        <v>0</v>
      </c>
      <c r="GH321" s="104" t="b">
        <f t="shared" si="3502"/>
        <v>1</v>
      </c>
      <c r="GI321" s="8" t="b">
        <f t="shared" si="3503"/>
        <v>0</v>
      </c>
      <c r="GJ321" s="31" t="s">
        <v>203</v>
      </c>
    </row>
    <row r="322" spans="1:192" hidden="1" x14ac:dyDescent="0.25">
      <c r="A322" s="138">
        <v>112050</v>
      </c>
      <c r="B322" s="138">
        <v>534478</v>
      </c>
      <c r="C322" s="128" t="s">
        <v>368</v>
      </c>
      <c r="D322" s="130"/>
      <c r="E322" s="138" t="s">
        <v>769</v>
      </c>
      <c r="F322" s="124" t="s">
        <v>207</v>
      </c>
      <c r="G322" s="128"/>
      <c r="H322" s="138" t="s">
        <v>227</v>
      </c>
      <c r="I322" s="130" t="s">
        <v>319</v>
      </c>
      <c r="J322" s="138" t="s">
        <v>259</v>
      </c>
      <c r="K322" s="138"/>
      <c r="L322" s="130">
        <v>0</v>
      </c>
      <c r="M322" s="138"/>
      <c r="N322" s="125">
        <v>0</v>
      </c>
      <c r="O322" s="125">
        <v>0</v>
      </c>
      <c r="P322" s="125" t="str">
        <f t="shared" si="3447"/>
        <v>нет минмакс</v>
      </c>
      <c r="Q322" s="95">
        <v>7138</v>
      </c>
      <c r="R322" s="95">
        <f t="shared" si="3448"/>
        <v>21628.14</v>
      </c>
      <c r="S322" s="114">
        <v>7260</v>
      </c>
      <c r="T322" s="114">
        <v>22506</v>
      </c>
      <c r="U322" s="131">
        <f t="shared" si="3449"/>
        <v>1</v>
      </c>
      <c r="V322" s="115">
        <f t="shared" si="3450"/>
        <v>13584</v>
      </c>
      <c r="W322" s="115">
        <f t="shared" si="3451"/>
        <v>41159.519999999997</v>
      </c>
      <c r="X322" s="115">
        <f t="shared" si="3452"/>
        <v>1</v>
      </c>
      <c r="Y322" s="132"/>
      <c r="Z322" s="95">
        <v>13584</v>
      </c>
      <c r="AA322" s="115">
        <v>0</v>
      </c>
      <c r="AB322" s="115">
        <v>0</v>
      </c>
      <c r="AC322" s="95">
        <v>0</v>
      </c>
      <c r="AD322" s="95">
        <v>0</v>
      </c>
      <c r="AE322" s="95">
        <f t="shared" si="3453"/>
        <v>0</v>
      </c>
      <c r="AF322" s="95">
        <f t="shared" si="3454"/>
        <v>0</v>
      </c>
      <c r="AG322" s="114">
        <v>0</v>
      </c>
      <c r="AH322" s="95">
        <f t="shared" si="3455"/>
        <v>13584</v>
      </c>
      <c r="AI322" s="114">
        <f t="shared" si="3456"/>
        <v>41159.519999999997</v>
      </c>
      <c r="AJ322" s="114">
        <f t="shared" si="3457"/>
        <v>4616</v>
      </c>
      <c r="AK322" s="114">
        <f t="shared" si="3458"/>
        <v>18664</v>
      </c>
      <c r="AL322" s="114">
        <f t="shared" si="3459"/>
        <v>28624</v>
      </c>
      <c r="AM322" s="114">
        <f t="shared" si="3460"/>
        <v>61156</v>
      </c>
      <c r="AN322" s="133">
        <f t="shared" si="3461"/>
        <v>21.368304009418537</v>
      </c>
      <c r="AO322" s="133" t="str">
        <f t="shared" si="3462"/>
        <v>&lt; 30 дней</v>
      </c>
      <c r="AP322" s="139" t="s">
        <v>185</v>
      </c>
      <c r="AQ322" s="134" t="s">
        <v>190</v>
      </c>
      <c r="AR322" s="138" t="s">
        <v>185</v>
      </c>
      <c r="AS322" s="134" t="s">
        <v>198</v>
      </c>
      <c r="AT322" s="115" t="s">
        <v>185</v>
      </c>
      <c r="AU322" s="138"/>
      <c r="AV322" s="97" t="str">
        <f t="shared" si="3463"/>
        <v>0-02</v>
      </c>
      <c r="AW322" s="126">
        <f t="shared" si="3464"/>
        <v>0</v>
      </c>
      <c r="AX322" s="138"/>
      <c r="AY322" s="115">
        <f t="shared" si="3465"/>
        <v>0</v>
      </c>
      <c r="AZ322" s="130" t="s">
        <v>439</v>
      </c>
      <c r="BA322" s="129" t="s">
        <v>187</v>
      </c>
      <c r="BB322" s="129" t="s">
        <v>187</v>
      </c>
      <c r="BC322" s="140" t="s">
        <v>187</v>
      </c>
      <c r="BD322" s="139" t="s">
        <v>187</v>
      </c>
      <c r="BE322" s="29">
        <v>0</v>
      </c>
      <c r="BF322" s="32">
        <f t="shared" si="3466"/>
        <v>0</v>
      </c>
      <c r="BG322" s="32">
        <v>0</v>
      </c>
      <c r="BH322" s="32">
        <f t="shared" si="3467"/>
        <v>0</v>
      </c>
      <c r="BI322" s="99">
        <v>0</v>
      </c>
      <c r="BJ322" s="130" t="s">
        <v>187</v>
      </c>
      <c r="BK322" s="95">
        <v>12996</v>
      </c>
      <c r="BL322" s="95">
        <v>5544</v>
      </c>
      <c r="BM322" s="95">
        <v>10099</v>
      </c>
      <c r="BN322" s="95">
        <v>16077</v>
      </c>
      <c r="BO322" s="95">
        <v>10893</v>
      </c>
      <c r="BP322" s="95">
        <v>5547</v>
      </c>
      <c r="BQ322" s="133">
        <f t="shared" si="3468"/>
        <v>10192.666666666666</v>
      </c>
      <c r="BR322" s="95">
        <f t="shared" si="3469"/>
        <v>588</v>
      </c>
      <c r="BS322" s="133">
        <f t="shared" si="3440"/>
        <v>-4956</v>
      </c>
      <c r="BT322" s="133">
        <f t="shared" si="3440"/>
        <v>-15055</v>
      </c>
      <c r="BU322" s="133">
        <f t="shared" si="3440"/>
        <v>-31132</v>
      </c>
      <c r="BV322" s="133">
        <f t="shared" si="3440"/>
        <v>-42025</v>
      </c>
      <c r="BW322" s="133">
        <f t="shared" si="3440"/>
        <v>-47572</v>
      </c>
      <c r="BX322" s="133">
        <f t="shared" si="3470"/>
        <v>-57764.666666666664</v>
      </c>
      <c r="BY322" s="133">
        <f t="shared" si="3470"/>
        <v>-67957.333333333328</v>
      </c>
      <c r="BZ322" s="133">
        <f t="shared" si="3470"/>
        <v>-78150</v>
      </c>
      <c r="CA322" s="133">
        <f t="shared" si="3470"/>
        <v>-88342.666666666672</v>
      </c>
      <c r="CB322" s="133">
        <f t="shared" si="3470"/>
        <v>-98535.333333333343</v>
      </c>
      <c r="CC322" s="133">
        <f t="shared" si="3470"/>
        <v>-108728.00000000001</v>
      </c>
      <c r="CD322" s="133">
        <f t="shared" si="3470"/>
        <v>-118920.66666666669</v>
      </c>
      <c r="CE322" s="133">
        <f t="shared" si="3470"/>
        <v>-129113.33333333336</v>
      </c>
      <c r="CF322" s="133">
        <f t="shared" si="3470"/>
        <v>-139306.00000000003</v>
      </c>
      <c r="CG322" s="133">
        <f t="shared" si="3470"/>
        <v>-149498.66666666669</v>
      </c>
      <c r="CH322" s="133">
        <f t="shared" si="3470"/>
        <v>-159691.33333333334</v>
      </c>
      <c r="CI322" s="133">
        <f t="shared" si="3470"/>
        <v>-169884</v>
      </c>
      <c r="CJ322" s="133">
        <f t="shared" si="3470"/>
        <v>-180076.66666666666</v>
      </c>
      <c r="CK322" s="133">
        <f t="shared" si="3470"/>
        <v>-190269.33333333331</v>
      </c>
      <c r="CL322" s="133">
        <f t="shared" si="3470"/>
        <v>-200461.99999999997</v>
      </c>
      <c r="CM322" s="133">
        <f t="shared" si="3470"/>
        <v>-210654.66666666663</v>
      </c>
      <c r="CN322" s="133">
        <f t="shared" si="3470"/>
        <v>-220847.33333333328</v>
      </c>
      <c r="CO322" s="133">
        <f t="shared" si="3470"/>
        <v>-231039.99999999994</v>
      </c>
      <c r="CP322" s="100">
        <v>2302</v>
      </c>
      <c r="CQ322" s="100">
        <v>3089</v>
      </c>
      <c r="CR322" s="100">
        <v>4569</v>
      </c>
      <c r="CS322" s="100">
        <v>9542</v>
      </c>
      <c r="CT322" s="100">
        <v>4506</v>
      </c>
      <c r="CU322" s="100">
        <v>4616</v>
      </c>
      <c r="CV322" s="121">
        <f t="shared" si="3471"/>
        <v>4770.666666666667</v>
      </c>
      <c r="CW322" t="s">
        <v>187</v>
      </c>
      <c r="CX322" t="s">
        <v>187</v>
      </c>
      <c r="CY322" s="4">
        <v>0</v>
      </c>
      <c r="CZ322" s="4">
        <v>0</v>
      </c>
      <c r="DA322" s="136">
        <f t="shared" si="3472"/>
        <v>0</v>
      </c>
      <c r="DB322" s="4">
        <f t="shared" si="3473"/>
        <v>0</v>
      </c>
      <c r="DC322" s="4">
        <f t="shared" si="3474"/>
        <v>0</v>
      </c>
      <c r="DD322" s="136">
        <f t="shared" si="3475"/>
        <v>0</v>
      </c>
      <c r="DE322" s="31">
        <v>0</v>
      </c>
      <c r="DG322" s="31">
        <v>0</v>
      </c>
      <c r="DH322" s="48">
        <f t="shared" si="3476"/>
        <v>0</v>
      </c>
      <c r="DI322" s="62">
        <v>2306.0330000000004</v>
      </c>
      <c r="DJ322" s="62">
        <v>7100.5789999999997</v>
      </c>
      <c r="DK322" s="48">
        <f t="shared" si="3477"/>
        <v>1</v>
      </c>
      <c r="DL322" s="62">
        <v>3089</v>
      </c>
      <c r="DM322" s="62">
        <v>9477.0983350000006</v>
      </c>
      <c r="DN322" s="62">
        <v>2522.4279999999999</v>
      </c>
      <c r="DO322" s="62">
        <v>7688.5249999999996</v>
      </c>
      <c r="DP322" s="48">
        <f t="shared" si="3478"/>
        <v>1</v>
      </c>
      <c r="DQ322" s="62">
        <v>4569</v>
      </c>
      <c r="DR322" s="62">
        <v>14028.140692878746</v>
      </c>
      <c r="DS322" s="62">
        <v>6594.1610000000001</v>
      </c>
      <c r="DT322" s="62">
        <v>20429.09</v>
      </c>
      <c r="DU322" s="48">
        <f t="shared" si="3479"/>
        <v>1</v>
      </c>
      <c r="DV322" s="62">
        <v>9542</v>
      </c>
      <c r="DW322" s="62">
        <v>29296.677279809366</v>
      </c>
      <c r="DX322" s="62">
        <f t="shared" si="3480"/>
        <v>0</v>
      </c>
      <c r="DY322" s="62">
        <f t="shared" si="3481"/>
        <v>0</v>
      </c>
      <c r="DZ322" s="48">
        <f t="shared" si="3482"/>
        <v>0</v>
      </c>
      <c r="EA322" s="62">
        <f t="shared" si="3483"/>
        <v>0</v>
      </c>
      <c r="EB322" s="62">
        <f t="shared" si="3484"/>
        <v>0</v>
      </c>
      <c r="EC322" s="48">
        <f t="shared" si="3485"/>
        <v>0</v>
      </c>
      <c r="ED322" s="62">
        <f t="shared" si="3486"/>
        <v>0</v>
      </c>
      <c r="EE322" s="62">
        <f t="shared" si="3487"/>
        <v>0</v>
      </c>
      <c r="EF322" s="48">
        <f t="shared" si="3488"/>
        <v>0</v>
      </c>
      <c r="EG322" s="62">
        <f t="shared" si="3489"/>
        <v>0</v>
      </c>
      <c r="EH322" s="62">
        <f t="shared" si="3490"/>
        <v>0</v>
      </c>
      <c r="EI322" s="48">
        <f t="shared" si="3491"/>
        <v>0</v>
      </c>
      <c r="EJ322" s="62">
        <f t="shared" si="3492"/>
        <v>0</v>
      </c>
      <c r="EK322" s="62">
        <f t="shared" si="3493"/>
        <v>0</v>
      </c>
      <c r="EL322" s="48">
        <f t="shared" si="3494"/>
        <v>0</v>
      </c>
      <c r="EM322" s="62">
        <f t="shared" si="3495"/>
        <v>0</v>
      </c>
      <c r="EN322" s="62">
        <f t="shared" si="3496"/>
        <v>0</v>
      </c>
      <c r="EO322" s="48">
        <f t="shared" si="3497"/>
        <v>0</v>
      </c>
      <c r="EP322" s="62">
        <f t="shared" si="3498"/>
        <v>39377.879999999997</v>
      </c>
      <c r="EQ322" s="62">
        <f t="shared" si="3498"/>
        <v>16798.32</v>
      </c>
      <c r="ER322" s="62">
        <f t="shared" si="3498"/>
        <v>30599.969999999998</v>
      </c>
      <c r="ES322" s="62">
        <f t="shared" si="3498"/>
        <v>48713.31</v>
      </c>
      <c r="ET322" s="62">
        <f t="shared" si="3498"/>
        <v>33005.79</v>
      </c>
      <c r="EU322" s="62">
        <f t="shared" si="3498"/>
        <v>16807.41</v>
      </c>
      <c r="EV322" s="31" t="s">
        <v>192</v>
      </c>
      <c r="EW322" s="103">
        <v>0</v>
      </c>
      <c r="EX322" s="31">
        <v>20000</v>
      </c>
      <c r="EY322" s="31">
        <v>1</v>
      </c>
      <c r="FA322" s="31"/>
      <c r="FB322" s="119"/>
      <c r="FC322" s="119"/>
      <c r="FE322" s="137">
        <v>3.07</v>
      </c>
      <c r="FF322" s="137">
        <v>3.1</v>
      </c>
      <c r="FG322" s="137">
        <v>3.07</v>
      </c>
      <c r="FH322" s="106">
        <v>3.03</v>
      </c>
      <c r="FI322" s="107" t="b">
        <f t="shared" si="3499"/>
        <v>1</v>
      </c>
      <c r="FJ322" s="34"/>
      <c r="FK322" s="104" t="s">
        <v>187</v>
      </c>
      <c r="FL322" s="104" t="s">
        <v>187</v>
      </c>
      <c r="FM322" s="104" t="s">
        <v>187</v>
      </c>
      <c r="FN322" s="104" t="s">
        <v>187</v>
      </c>
      <c r="FO322" s="104">
        <v>0</v>
      </c>
      <c r="FP322" s="104"/>
      <c r="FQ322" s="104">
        <v>0</v>
      </c>
      <c r="FR322" s="120" t="b">
        <f t="shared" si="3022"/>
        <v>1</v>
      </c>
      <c r="FS322" s="120" t="b">
        <f t="shared" si="3023"/>
        <v>1</v>
      </c>
      <c r="FT322" s="120" t="b">
        <f t="shared" si="3024"/>
        <v>1</v>
      </c>
      <c r="FU322" s="120" t="b">
        <f t="shared" si="3025"/>
        <v>1</v>
      </c>
      <c r="FV322" s="120" t="b">
        <f t="shared" si="3026"/>
        <v>1</v>
      </c>
      <c r="FW322" s="120"/>
      <c r="FX322" s="120" t="b">
        <f t="shared" si="3500"/>
        <v>1</v>
      </c>
      <c r="FY322" s="104" t="s">
        <v>368</v>
      </c>
      <c r="FZ322" s="104" t="b">
        <f t="shared" si="3501"/>
        <v>1</v>
      </c>
      <c r="GA322" s="120">
        <v>0</v>
      </c>
      <c r="GB322" s="120" t="s">
        <v>207</v>
      </c>
      <c r="GC322" s="8"/>
      <c r="GD322" s="104" t="s">
        <v>368</v>
      </c>
      <c r="GE322" s="104">
        <v>0</v>
      </c>
      <c r="GF322" s="104" t="e">
        <v>#N/A</v>
      </c>
      <c r="GG322" s="104">
        <v>0</v>
      </c>
      <c r="GH322" s="120" t="b">
        <f t="shared" si="3502"/>
        <v>1</v>
      </c>
      <c r="GI322" s="8" t="b">
        <f t="shared" si="3503"/>
        <v>0</v>
      </c>
      <c r="GJ322" s="31" t="s">
        <v>203</v>
      </c>
    </row>
    <row r="323" spans="1:192" ht="30" hidden="1" x14ac:dyDescent="0.25">
      <c r="A323" s="138">
        <v>128323</v>
      </c>
      <c r="B323" s="138">
        <v>128323</v>
      </c>
      <c r="C323" s="128" t="s">
        <v>368</v>
      </c>
      <c r="D323" s="130"/>
      <c r="E323" s="138" t="s">
        <v>770</v>
      </c>
      <c r="F323" s="124">
        <v>0</v>
      </c>
      <c r="G323" s="128"/>
      <c r="H323" s="138" t="s">
        <v>227</v>
      </c>
      <c r="I323" s="130" t="s">
        <v>538</v>
      </c>
      <c r="J323" s="138" t="s">
        <v>511</v>
      </c>
      <c r="K323" s="138"/>
      <c r="L323" s="130">
        <v>0</v>
      </c>
      <c r="M323" s="138"/>
      <c r="N323" s="125">
        <v>0</v>
      </c>
      <c r="O323" s="125">
        <v>0</v>
      </c>
      <c r="P323" s="125" t="str">
        <f t="shared" si="3447"/>
        <v>нет минмакс</v>
      </c>
      <c r="Q323" s="95">
        <v>3.5999999046325684</v>
      </c>
      <c r="R323" s="95">
        <f t="shared" si="3448"/>
        <v>542.48398562908176</v>
      </c>
      <c r="S323" s="114">
        <v>140.33999633789063</v>
      </c>
      <c r="T323" s="114">
        <v>21080.470849914553</v>
      </c>
      <c r="U323" s="131">
        <f t="shared" si="3449"/>
        <v>0</v>
      </c>
      <c r="V323" s="115">
        <f t="shared" si="3450"/>
        <v>382.40000152587891</v>
      </c>
      <c r="W323" s="115">
        <f t="shared" si="3451"/>
        <v>57623.856229934689</v>
      </c>
      <c r="X323" s="115">
        <f t="shared" si="3452"/>
        <v>0</v>
      </c>
      <c r="Y323" s="132"/>
      <c r="Z323" s="95">
        <v>382.40000152587891</v>
      </c>
      <c r="AA323" s="115">
        <v>0</v>
      </c>
      <c r="AB323" s="115">
        <v>0</v>
      </c>
      <c r="AC323" s="95">
        <v>0</v>
      </c>
      <c r="AD323" s="95">
        <v>0</v>
      </c>
      <c r="AE323" s="95">
        <f t="shared" si="3453"/>
        <v>0</v>
      </c>
      <c r="AF323" s="95">
        <f t="shared" si="3454"/>
        <v>0</v>
      </c>
      <c r="AG323" s="114">
        <v>0</v>
      </c>
      <c r="AH323" s="95">
        <f t="shared" si="3455"/>
        <v>382.40000152587891</v>
      </c>
      <c r="AI323" s="114">
        <f t="shared" si="3456"/>
        <v>57623.856229934689</v>
      </c>
      <c r="AJ323" s="114">
        <f t="shared" si="3457"/>
        <v>9</v>
      </c>
      <c r="AK323" s="114">
        <f t="shared" si="3458"/>
        <v>149</v>
      </c>
      <c r="AL323" s="114">
        <f t="shared" si="3459"/>
        <v>190</v>
      </c>
      <c r="AM323" s="114">
        <f t="shared" si="3460"/>
        <v>0</v>
      </c>
      <c r="AN323" s="133" t="str">
        <f t="shared" si="3461"/>
        <v>нет оборота</v>
      </c>
      <c r="AO323" s="133" t="str">
        <f t="shared" si="3462"/>
        <v>нет плана</v>
      </c>
      <c r="AP323" s="29" t="s">
        <v>185</v>
      </c>
      <c r="AQ323" s="134" t="s">
        <v>200</v>
      </c>
      <c r="AR323" s="115" t="s">
        <v>195</v>
      </c>
      <c r="AS323" s="134" t="s">
        <v>200</v>
      </c>
      <c r="AT323" s="115" t="s">
        <v>195</v>
      </c>
      <c r="AU323" s="138"/>
      <c r="AV323" s="97" t="str">
        <f t="shared" si="3463"/>
        <v>Нет планов</v>
      </c>
      <c r="AW323" s="126">
        <f t="shared" si="3464"/>
        <v>57623.856229934689</v>
      </c>
      <c r="AX323" s="138"/>
      <c r="AY323" s="115">
        <f t="shared" si="3465"/>
        <v>0</v>
      </c>
      <c r="AZ323" s="130" t="s">
        <v>495</v>
      </c>
      <c r="BA323" s="26" t="s">
        <v>196</v>
      </c>
      <c r="BB323" s="26" t="s">
        <v>606</v>
      </c>
      <c r="BC323" s="140" t="s">
        <v>187</v>
      </c>
      <c r="BD323" s="139" t="s">
        <v>187</v>
      </c>
      <c r="BE323" s="29">
        <v>0</v>
      </c>
      <c r="BF323" s="32">
        <f t="shared" si="3466"/>
        <v>0</v>
      </c>
      <c r="BG323" s="32">
        <v>0</v>
      </c>
      <c r="BH323" s="32">
        <f t="shared" si="3467"/>
        <v>0</v>
      </c>
      <c r="BI323" s="99">
        <v>0</v>
      </c>
      <c r="BJ323" s="130" t="s">
        <v>187</v>
      </c>
      <c r="BK323" s="95">
        <v>0</v>
      </c>
      <c r="BL323" s="95">
        <v>0</v>
      </c>
      <c r="BM323" s="95">
        <v>0</v>
      </c>
      <c r="BN323" s="95">
        <v>0</v>
      </c>
      <c r="BO323" s="95">
        <v>0</v>
      </c>
      <c r="BP323" s="95">
        <v>0</v>
      </c>
      <c r="BQ323" s="133">
        <f t="shared" si="3468"/>
        <v>0</v>
      </c>
      <c r="BR323" s="95">
        <f t="shared" si="3469"/>
        <v>382.40000152587891</v>
      </c>
      <c r="BS323" s="133">
        <f t="shared" si="3440"/>
        <v>382.40000152587891</v>
      </c>
      <c r="BT323" s="133">
        <f t="shared" si="3440"/>
        <v>382.40000152587891</v>
      </c>
      <c r="BU323" s="133">
        <f t="shared" si="3440"/>
        <v>382.40000152587891</v>
      </c>
      <c r="BV323" s="133">
        <f t="shared" si="3440"/>
        <v>382.40000152587891</v>
      </c>
      <c r="BW323" s="133">
        <f t="shared" si="3440"/>
        <v>382.40000152587891</v>
      </c>
      <c r="BX323" s="133">
        <f t="shared" ref="BX323:CO323" si="3504">BW323-$BQ323</f>
        <v>382.40000152587891</v>
      </c>
      <c r="BY323" s="133">
        <f t="shared" si="3504"/>
        <v>382.40000152587891</v>
      </c>
      <c r="BZ323" s="133">
        <f t="shared" si="3504"/>
        <v>382.40000152587891</v>
      </c>
      <c r="CA323" s="133">
        <f t="shared" si="3504"/>
        <v>382.40000152587891</v>
      </c>
      <c r="CB323" s="133">
        <f t="shared" si="3504"/>
        <v>382.40000152587891</v>
      </c>
      <c r="CC323" s="133">
        <f t="shared" si="3504"/>
        <v>382.40000152587891</v>
      </c>
      <c r="CD323" s="133">
        <f t="shared" si="3504"/>
        <v>382.40000152587891</v>
      </c>
      <c r="CE323" s="133">
        <f t="shared" si="3504"/>
        <v>382.40000152587891</v>
      </c>
      <c r="CF323" s="133">
        <f t="shared" si="3504"/>
        <v>382.40000152587891</v>
      </c>
      <c r="CG323" s="133">
        <f t="shared" si="3504"/>
        <v>382.40000152587891</v>
      </c>
      <c r="CH323" s="133">
        <f t="shared" si="3504"/>
        <v>382.40000152587891</v>
      </c>
      <c r="CI323" s="133">
        <f t="shared" si="3504"/>
        <v>382.40000152587891</v>
      </c>
      <c r="CJ323" s="133">
        <f t="shared" si="3504"/>
        <v>382.40000152587891</v>
      </c>
      <c r="CK323" s="133">
        <f t="shared" si="3504"/>
        <v>382.40000152587891</v>
      </c>
      <c r="CL323" s="133">
        <f t="shared" si="3504"/>
        <v>382.40000152587891</v>
      </c>
      <c r="CM323" s="133">
        <f t="shared" si="3504"/>
        <v>382.40000152587891</v>
      </c>
      <c r="CN323" s="133">
        <f t="shared" si="3504"/>
        <v>382.40000152587891</v>
      </c>
      <c r="CO323" s="133">
        <f t="shared" si="3504"/>
        <v>382.40000152587891</v>
      </c>
      <c r="CP323" s="100">
        <v>0</v>
      </c>
      <c r="CQ323" s="100">
        <v>0</v>
      </c>
      <c r="CR323" s="100">
        <v>41</v>
      </c>
      <c r="CS323" s="100">
        <v>0</v>
      </c>
      <c r="CT323" s="100">
        <v>140</v>
      </c>
      <c r="CU323" s="100">
        <v>9</v>
      </c>
      <c r="CV323" s="121">
        <f t="shared" si="3471"/>
        <v>63.333333333333336</v>
      </c>
      <c r="DE323" s="31">
        <v>0</v>
      </c>
      <c r="DG323" s="31">
        <v>0</v>
      </c>
      <c r="DH323" s="48">
        <f t="shared" si="3476"/>
        <v>0</v>
      </c>
      <c r="DI323" s="62">
        <v>6.6580000000000004</v>
      </c>
      <c r="DJ323" s="62">
        <v>1003.237</v>
      </c>
      <c r="DK323" s="48">
        <f t="shared" si="3477"/>
        <v>0</v>
      </c>
      <c r="DL323" s="62">
        <v>0</v>
      </c>
      <c r="DM323" s="62">
        <v>0</v>
      </c>
      <c r="DN323" s="62">
        <v>14.6</v>
      </c>
      <c r="DO323" s="62">
        <v>2199.9290000000001</v>
      </c>
      <c r="DP323" s="48">
        <f t="shared" si="3478"/>
        <v>0</v>
      </c>
      <c r="DQ323" s="62">
        <v>40.880000000000003</v>
      </c>
      <c r="DR323" s="62">
        <v>6159.8</v>
      </c>
      <c r="DS323" s="62">
        <v>12.669</v>
      </c>
      <c r="DT323" s="62">
        <v>1908.97</v>
      </c>
      <c r="DU323" s="48">
        <f t="shared" si="3479"/>
        <v>0</v>
      </c>
      <c r="DV323" s="62">
        <v>0</v>
      </c>
      <c r="DW323" s="62">
        <v>0</v>
      </c>
      <c r="DX323" s="62">
        <f t="shared" si="3480"/>
        <v>0</v>
      </c>
      <c r="DY323" s="62">
        <f t="shared" si="3481"/>
        <v>0</v>
      </c>
      <c r="DZ323" s="48">
        <f t="shared" si="3482"/>
        <v>0</v>
      </c>
      <c r="EA323" s="62">
        <f t="shared" si="3483"/>
        <v>0</v>
      </c>
      <c r="EB323" s="62">
        <f t="shared" si="3484"/>
        <v>0</v>
      </c>
      <c r="EC323" s="48">
        <f t="shared" si="3485"/>
        <v>0</v>
      </c>
      <c r="ED323" s="62">
        <f t="shared" si="3486"/>
        <v>0</v>
      </c>
      <c r="EE323" s="62">
        <f t="shared" si="3487"/>
        <v>0</v>
      </c>
      <c r="EF323" s="48">
        <f t="shared" si="3488"/>
        <v>0</v>
      </c>
      <c r="EG323" s="62">
        <f t="shared" si="3489"/>
        <v>0</v>
      </c>
      <c r="EH323" s="62">
        <f t="shared" si="3490"/>
        <v>0</v>
      </c>
      <c r="EI323" s="48">
        <f t="shared" si="3491"/>
        <v>0</v>
      </c>
      <c r="EJ323" s="62">
        <f t="shared" si="3492"/>
        <v>0</v>
      </c>
      <c r="EK323" s="62">
        <f t="shared" si="3493"/>
        <v>0</v>
      </c>
      <c r="EL323" s="48">
        <f t="shared" si="3494"/>
        <v>0</v>
      </c>
      <c r="EM323" s="62">
        <f t="shared" si="3495"/>
        <v>0</v>
      </c>
      <c r="EN323" s="62">
        <f t="shared" si="3496"/>
        <v>0</v>
      </c>
      <c r="EO323" s="48">
        <f t="shared" si="3497"/>
        <v>0</v>
      </c>
      <c r="EP323" s="62">
        <f t="shared" si="3498"/>
        <v>0</v>
      </c>
      <c r="EQ323" s="62">
        <f t="shared" si="3498"/>
        <v>0</v>
      </c>
      <c r="ER323" s="62">
        <f t="shared" si="3498"/>
        <v>0</v>
      </c>
      <c r="ES323" s="62">
        <f t="shared" si="3498"/>
        <v>0</v>
      </c>
      <c r="ET323" s="62">
        <f t="shared" si="3498"/>
        <v>0</v>
      </c>
      <c r="EU323" s="62">
        <f t="shared" si="3498"/>
        <v>0</v>
      </c>
      <c r="EV323" t="s">
        <v>192</v>
      </c>
      <c r="EW323" s="103">
        <v>0</v>
      </c>
      <c r="EX323" s="31" t="s">
        <v>187</v>
      </c>
      <c r="EY323" s="31" t="e">
        <v>#REF!</v>
      </c>
      <c r="FA323" s="31"/>
      <c r="FB323" s="119"/>
      <c r="FC323" s="119"/>
      <c r="FE323" s="137">
        <v>150.68</v>
      </c>
      <c r="FF323" s="137">
        <v>150.21</v>
      </c>
      <c r="FG323" s="137">
        <v>150.69</v>
      </c>
      <c r="FH323" s="106">
        <v>150.69</v>
      </c>
      <c r="FI323" s="107" t="b">
        <f t="shared" si="3499"/>
        <v>0</v>
      </c>
      <c r="FJ323" s="34"/>
      <c r="FK323" s="104" t="s">
        <v>196</v>
      </c>
      <c r="FL323" s="104" t="s">
        <v>606</v>
      </c>
      <c r="FM323" s="104" t="s">
        <v>187</v>
      </c>
      <c r="FN323" s="104" t="s">
        <v>187</v>
      </c>
      <c r="FO323" s="104">
        <v>0</v>
      </c>
      <c r="FP323" s="104"/>
      <c r="FQ323" s="104">
        <v>0</v>
      </c>
      <c r="FR323" s="120" t="b">
        <f t="shared" si="3022"/>
        <v>1</v>
      </c>
      <c r="FS323" s="120" t="b">
        <f t="shared" si="3023"/>
        <v>1</v>
      </c>
      <c r="FT323" s="120" t="b">
        <f t="shared" si="3024"/>
        <v>1</v>
      </c>
      <c r="FU323" s="120" t="b">
        <f t="shared" si="3025"/>
        <v>1</v>
      </c>
      <c r="FV323" s="120" t="b">
        <f t="shared" si="3026"/>
        <v>1</v>
      </c>
      <c r="FW323" s="120"/>
      <c r="FX323" s="120" t="b">
        <f t="shared" si="3500"/>
        <v>1</v>
      </c>
      <c r="FY323" s="104" t="s">
        <v>368</v>
      </c>
      <c r="FZ323" s="104" t="b">
        <f t="shared" si="3501"/>
        <v>1</v>
      </c>
      <c r="GA323" s="120">
        <v>0</v>
      </c>
      <c r="GB323" s="120">
        <v>0</v>
      </c>
      <c r="GC323" s="8"/>
      <c r="GD323" s="104" t="s">
        <v>368</v>
      </c>
      <c r="GE323" s="104">
        <v>0</v>
      </c>
      <c r="GF323" s="104" t="e">
        <v>#N/A</v>
      </c>
      <c r="GG323" s="104">
        <v>0</v>
      </c>
      <c r="GH323" s="120" t="b">
        <f t="shared" si="3502"/>
        <v>1</v>
      </c>
      <c r="GI323" s="8" t="b">
        <f t="shared" si="3503"/>
        <v>0</v>
      </c>
      <c r="GJ323" s="31" t="s">
        <v>203</v>
      </c>
    </row>
    <row r="324" spans="1:192" hidden="1" x14ac:dyDescent="0.25">
      <c r="A324" s="138">
        <v>52687</v>
      </c>
      <c r="B324" s="138">
        <v>986227</v>
      </c>
      <c r="C324" s="128" t="s">
        <v>368</v>
      </c>
      <c r="D324" s="130"/>
      <c r="E324" s="138" t="s">
        <v>771</v>
      </c>
      <c r="F324" s="124" t="s">
        <v>193</v>
      </c>
      <c r="G324" s="128"/>
      <c r="H324" s="138" t="s">
        <v>227</v>
      </c>
      <c r="I324" s="130" t="s">
        <v>319</v>
      </c>
      <c r="J324" s="138" t="s">
        <v>259</v>
      </c>
      <c r="K324" s="138"/>
      <c r="L324" s="130">
        <v>0</v>
      </c>
      <c r="M324" s="138"/>
      <c r="N324" s="125">
        <v>0</v>
      </c>
      <c r="O324" s="125">
        <v>0</v>
      </c>
      <c r="P324" s="125" t="str">
        <f t="shared" si="3447"/>
        <v>нет минмакс</v>
      </c>
      <c r="Q324" s="95">
        <v>2287</v>
      </c>
      <c r="R324" s="95">
        <f t="shared" si="3448"/>
        <v>10863.25</v>
      </c>
      <c r="S324" s="114">
        <v>4266</v>
      </c>
      <c r="T324" s="114">
        <v>20178.18</v>
      </c>
      <c r="U324" s="131">
        <f t="shared" si="3449"/>
        <v>1</v>
      </c>
      <c r="V324" s="115">
        <f t="shared" si="3450"/>
        <v>20665</v>
      </c>
      <c r="W324" s="115">
        <f t="shared" si="3451"/>
        <v>98158.75</v>
      </c>
      <c r="X324" s="115">
        <f t="shared" si="3452"/>
        <v>2</v>
      </c>
      <c r="Y324" s="132"/>
      <c r="Z324" s="95">
        <v>20665</v>
      </c>
      <c r="AA324" s="115">
        <v>0</v>
      </c>
      <c r="AB324" s="115">
        <v>0</v>
      </c>
      <c r="AC324" s="95">
        <v>0</v>
      </c>
      <c r="AD324" s="95">
        <v>0</v>
      </c>
      <c r="AE324" s="95">
        <f t="shared" si="3453"/>
        <v>0</v>
      </c>
      <c r="AF324" s="95">
        <f t="shared" si="3454"/>
        <v>0</v>
      </c>
      <c r="AG324" s="114">
        <v>0</v>
      </c>
      <c r="AH324" s="95">
        <f t="shared" si="3455"/>
        <v>20665</v>
      </c>
      <c r="AI324" s="114">
        <f t="shared" si="3456"/>
        <v>98158.75</v>
      </c>
      <c r="AJ324" s="114">
        <f t="shared" si="3457"/>
        <v>35876</v>
      </c>
      <c r="AK324" s="114">
        <f t="shared" si="3458"/>
        <v>103357</v>
      </c>
      <c r="AL324" s="114">
        <f t="shared" si="3459"/>
        <v>180275</v>
      </c>
      <c r="AM324" s="114">
        <f t="shared" si="3460"/>
        <v>225444</v>
      </c>
      <c r="AN324" s="133">
        <f t="shared" si="3461"/>
        <v>3.4060786714217279</v>
      </c>
      <c r="AO324" s="133" t="str">
        <f t="shared" si="3462"/>
        <v>&lt; 30 дней</v>
      </c>
      <c r="AP324" s="139" t="s">
        <v>185</v>
      </c>
      <c r="AQ324" s="134" t="s">
        <v>186</v>
      </c>
      <c r="AR324" s="138" t="s">
        <v>185</v>
      </c>
      <c r="AS324" s="134" t="s">
        <v>186</v>
      </c>
      <c r="AT324" s="115" t="s">
        <v>185</v>
      </c>
      <c r="AU324" s="138"/>
      <c r="AV324" s="97" t="str">
        <f t="shared" si="3463"/>
        <v>0-01</v>
      </c>
      <c r="AW324" s="126">
        <f t="shared" si="3464"/>
        <v>0</v>
      </c>
      <c r="AX324" s="138"/>
      <c r="AY324" s="115">
        <f t="shared" si="3465"/>
        <v>0</v>
      </c>
      <c r="AZ324" s="130" t="s">
        <v>439</v>
      </c>
      <c r="BA324" s="129" t="s">
        <v>187</v>
      </c>
      <c r="BB324" s="129" t="s">
        <v>187</v>
      </c>
      <c r="BC324" s="140" t="s">
        <v>187</v>
      </c>
      <c r="BD324" s="139" t="s">
        <v>187</v>
      </c>
      <c r="BE324" s="29">
        <v>0</v>
      </c>
      <c r="BF324" s="32">
        <f t="shared" si="3466"/>
        <v>0</v>
      </c>
      <c r="BG324" s="32">
        <v>0</v>
      </c>
      <c r="BH324" s="32">
        <f t="shared" si="3467"/>
        <v>0</v>
      </c>
      <c r="BI324" s="99">
        <v>0</v>
      </c>
      <c r="BJ324" s="130" t="s">
        <v>187</v>
      </c>
      <c r="BK324" s="95">
        <v>33026</v>
      </c>
      <c r="BL324" s="95">
        <v>36921</v>
      </c>
      <c r="BM324" s="95">
        <v>39309</v>
      </c>
      <c r="BN324" s="95">
        <v>44536</v>
      </c>
      <c r="BO324" s="95">
        <v>36727</v>
      </c>
      <c r="BP324" s="95">
        <v>34925</v>
      </c>
      <c r="BQ324" s="133">
        <f t="shared" si="3468"/>
        <v>37574</v>
      </c>
      <c r="BR324" s="95">
        <f t="shared" si="3469"/>
        <v>-12361</v>
      </c>
      <c r="BS324" s="133">
        <f t="shared" ref="BS324:BW326" si="3505">BR324-BL324</f>
        <v>-49282</v>
      </c>
      <c r="BT324" s="133">
        <f t="shared" si="3505"/>
        <v>-88591</v>
      </c>
      <c r="BU324" s="133">
        <f t="shared" si="3505"/>
        <v>-133127</v>
      </c>
      <c r="BV324" s="133">
        <f t="shared" si="3505"/>
        <v>-169854</v>
      </c>
      <c r="BW324" s="133">
        <f t="shared" si="3505"/>
        <v>-204779</v>
      </c>
      <c r="BX324" s="133">
        <f t="shared" ref="BX324:CO324" si="3506">BW324-$BQ324</f>
        <v>-242353</v>
      </c>
      <c r="BY324" s="133">
        <f t="shared" si="3506"/>
        <v>-279927</v>
      </c>
      <c r="BZ324" s="133">
        <f t="shared" si="3506"/>
        <v>-317501</v>
      </c>
      <c r="CA324" s="133">
        <f t="shared" si="3506"/>
        <v>-355075</v>
      </c>
      <c r="CB324" s="133">
        <f t="shared" si="3506"/>
        <v>-392649</v>
      </c>
      <c r="CC324" s="133">
        <f t="shared" si="3506"/>
        <v>-430223</v>
      </c>
      <c r="CD324" s="133">
        <f t="shared" si="3506"/>
        <v>-467797</v>
      </c>
      <c r="CE324" s="133">
        <f t="shared" si="3506"/>
        <v>-505371</v>
      </c>
      <c r="CF324" s="133">
        <f t="shared" si="3506"/>
        <v>-542945</v>
      </c>
      <c r="CG324" s="133">
        <f t="shared" si="3506"/>
        <v>-580519</v>
      </c>
      <c r="CH324" s="133">
        <f t="shared" si="3506"/>
        <v>-618093</v>
      </c>
      <c r="CI324" s="133">
        <f t="shared" si="3506"/>
        <v>-655667</v>
      </c>
      <c r="CJ324" s="133">
        <f t="shared" si="3506"/>
        <v>-693241</v>
      </c>
      <c r="CK324" s="133">
        <f t="shared" si="3506"/>
        <v>-730815</v>
      </c>
      <c r="CL324" s="133">
        <f t="shared" si="3506"/>
        <v>-768389</v>
      </c>
      <c r="CM324" s="133">
        <f t="shared" si="3506"/>
        <v>-805963</v>
      </c>
      <c r="CN324" s="133">
        <f t="shared" si="3506"/>
        <v>-843537</v>
      </c>
      <c r="CO324" s="133">
        <f t="shared" si="3506"/>
        <v>-881111</v>
      </c>
      <c r="CP324" s="100">
        <v>19099</v>
      </c>
      <c r="CQ324" s="100">
        <v>27158</v>
      </c>
      <c r="CR324" s="100">
        <v>30661</v>
      </c>
      <c r="CS324" s="100">
        <v>31255</v>
      </c>
      <c r="CT324" s="100">
        <v>36226</v>
      </c>
      <c r="CU324" s="100">
        <v>35876</v>
      </c>
      <c r="CV324" s="121">
        <f t="shared" si="3471"/>
        <v>30045.833333333332</v>
      </c>
      <c r="CW324" t="s">
        <v>187</v>
      </c>
      <c r="CX324" t="s">
        <v>187</v>
      </c>
      <c r="CY324" s="4">
        <v>0</v>
      </c>
      <c r="CZ324" s="4">
        <v>180</v>
      </c>
      <c r="DA324" s="136">
        <f t="shared" ref="DA324:DA326" si="3507">IFERROR(CZ324/CY324,0)</f>
        <v>0</v>
      </c>
      <c r="DB324" s="4">
        <f t="shared" ref="DB324:DB326" si="3508">CY324*FH324</f>
        <v>0</v>
      </c>
      <c r="DC324" s="4">
        <f t="shared" ref="DC324:DC326" si="3509">CZ324*FH324</f>
        <v>855</v>
      </c>
      <c r="DD324" s="136">
        <f t="shared" ref="DD324:DD326" si="3510">IFERROR(DC324/DB324,0)</f>
        <v>0</v>
      </c>
      <c r="DE324" s="31">
        <v>0</v>
      </c>
      <c r="DG324" s="31">
        <v>0</v>
      </c>
      <c r="DH324" s="48">
        <f t="shared" si="3476"/>
        <v>0</v>
      </c>
      <c r="DI324" s="62">
        <v>21497.451999999997</v>
      </c>
      <c r="DJ324" s="62">
        <v>98612.140999999989</v>
      </c>
      <c r="DK324" s="48">
        <f t="shared" si="3477"/>
        <v>2</v>
      </c>
      <c r="DL324" s="62">
        <v>27174</v>
      </c>
      <c r="DM324" s="62">
        <v>124456.45277098597</v>
      </c>
      <c r="DN324" s="62">
        <v>21155.179</v>
      </c>
      <c r="DO324" s="62">
        <v>97128.717999999993</v>
      </c>
      <c r="DP324" s="48">
        <f t="shared" si="3478"/>
        <v>2</v>
      </c>
      <c r="DQ324" s="62">
        <v>30666</v>
      </c>
      <c r="DR324" s="62">
        <v>140785.06060743623</v>
      </c>
      <c r="DS324" s="62">
        <v>15307.355</v>
      </c>
      <c r="DT324" s="62">
        <v>70271.845000000001</v>
      </c>
      <c r="DU324" s="48">
        <f t="shared" si="3479"/>
        <v>1</v>
      </c>
      <c r="DV324" s="62">
        <v>30931</v>
      </c>
      <c r="DW324" s="62">
        <v>142015.25426246019</v>
      </c>
      <c r="DX324" s="62">
        <f t="shared" si="3480"/>
        <v>0</v>
      </c>
      <c r="DY324" s="62">
        <f t="shared" si="3481"/>
        <v>0</v>
      </c>
      <c r="DZ324" s="48">
        <f t="shared" si="3482"/>
        <v>0</v>
      </c>
      <c r="EA324" s="62">
        <f t="shared" si="3483"/>
        <v>0</v>
      </c>
      <c r="EB324" s="62">
        <f t="shared" si="3484"/>
        <v>0</v>
      </c>
      <c r="EC324" s="48">
        <f t="shared" si="3485"/>
        <v>0</v>
      </c>
      <c r="ED324" s="62">
        <f t="shared" si="3486"/>
        <v>0</v>
      </c>
      <c r="EE324" s="62">
        <f t="shared" si="3487"/>
        <v>0</v>
      </c>
      <c r="EF324" s="48">
        <f t="shared" si="3488"/>
        <v>0</v>
      </c>
      <c r="EG324" s="62">
        <f t="shared" si="3489"/>
        <v>0</v>
      </c>
      <c r="EH324" s="62">
        <f t="shared" si="3490"/>
        <v>0</v>
      </c>
      <c r="EI324" s="48">
        <f t="shared" si="3491"/>
        <v>0</v>
      </c>
      <c r="EJ324" s="62">
        <f t="shared" si="3492"/>
        <v>0</v>
      </c>
      <c r="EK324" s="62">
        <f t="shared" si="3493"/>
        <v>0</v>
      </c>
      <c r="EL324" s="48">
        <f t="shared" si="3494"/>
        <v>0</v>
      </c>
      <c r="EM324" s="62">
        <f t="shared" si="3495"/>
        <v>0</v>
      </c>
      <c r="EN324" s="62">
        <f t="shared" si="3496"/>
        <v>0</v>
      </c>
      <c r="EO324" s="48">
        <f t="shared" si="3497"/>
        <v>0</v>
      </c>
      <c r="EP324" s="62">
        <f t="shared" ref="EP324:ER326" si="3511">BK324*$FH324</f>
        <v>156873.5</v>
      </c>
      <c r="EQ324" s="62">
        <f t="shared" si="3511"/>
        <v>175374.75</v>
      </c>
      <c r="ER324" s="62">
        <f t="shared" si="3511"/>
        <v>186717.75</v>
      </c>
      <c r="ES324" s="62">
        <f t="shared" ref="ES324:EU326" si="3512">BN324*$FH324</f>
        <v>211546</v>
      </c>
      <c r="ET324" s="62">
        <f t="shared" si="3512"/>
        <v>174453.25</v>
      </c>
      <c r="EU324" s="62">
        <f t="shared" si="3512"/>
        <v>165893.75</v>
      </c>
      <c r="EV324" s="31" t="s">
        <v>192</v>
      </c>
      <c r="EW324" s="103">
        <v>0</v>
      </c>
      <c r="EX324" s="31">
        <v>20000</v>
      </c>
      <c r="EY324" s="31">
        <v>1</v>
      </c>
      <c r="FA324" s="31"/>
      <c r="FB324" s="119"/>
      <c r="FC324" s="119"/>
      <c r="FE324" s="137">
        <v>4.59</v>
      </c>
      <c r="FF324" s="137">
        <v>4.7300000000000004</v>
      </c>
      <c r="FG324" s="137">
        <v>4.76</v>
      </c>
      <c r="FH324" s="106">
        <v>4.75</v>
      </c>
      <c r="FI324" s="107" t="b">
        <f t="shared" si="3499"/>
        <v>1</v>
      </c>
      <c r="FJ324" s="34"/>
      <c r="FK324" s="104" t="s">
        <v>187</v>
      </c>
      <c r="FL324" s="104" t="s">
        <v>187</v>
      </c>
      <c r="FM324" s="104" t="s">
        <v>187</v>
      </c>
      <c r="FN324" s="104" t="s">
        <v>187</v>
      </c>
      <c r="FO324" s="104">
        <v>0</v>
      </c>
      <c r="FP324" s="104"/>
      <c r="FQ324" s="104">
        <v>0</v>
      </c>
      <c r="FR324" s="120" t="b">
        <f t="shared" si="3022"/>
        <v>1</v>
      </c>
      <c r="FS324" s="120" t="b">
        <f t="shared" si="3023"/>
        <v>1</v>
      </c>
      <c r="FT324" s="120" t="b">
        <f t="shared" si="3024"/>
        <v>1</v>
      </c>
      <c r="FU324" s="120" t="b">
        <f t="shared" si="3025"/>
        <v>1</v>
      </c>
      <c r="FV324" s="120" t="b">
        <f t="shared" si="3026"/>
        <v>1</v>
      </c>
      <c r="FW324" s="120"/>
      <c r="FX324" s="120" t="b">
        <f t="shared" si="3500"/>
        <v>1</v>
      </c>
      <c r="FY324" s="104" t="s">
        <v>368</v>
      </c>
      <c r="FZ324" s="104" t="b">
        <f t="shared" si="3501"/>
        <v>1</v>
      </c>
      <c r="GA324" s="120">
        <v>0</v>
      </c>
      <c r="GB324" s="120" t="s">
        <v>193</v>
      </c>
      <c r="GC324" s="8"/>
      <c r="GD324" s="104" t="s">
        <v>368</v>
      </c>
      <c r="GE324" s="104">
        <v>0</v>
      </c>
      <c r="GF324" s="104" t="e">
        <v>#N/A</v>
      </c>
      <c r="GG324" s="104">
        <v>0</v>
      </c>
      <c r="GH324" s="120" t="b">
        <f t="shared" si="3502"/>
        <v>1</v>
      </c>
      <c r="GI324" s="8" t="b">
        <f t="shared" si="3503"/>
        <v>0</v>
      </c>
      <c r="GJ324" s="31" t="s">
        <v>203</v>
      </c>
    </row>
    <row r="325" spans="1:192" hidden="1" x14ac:dyDescent="0.25">
      <c r="A325" s="138">
        <v>142604</v>
      </c>
      <c r="B325" s="138">
        <v>0</v>
      </c>
      <c r="C325" s="128" t="s">
        <v>368</v>
      </c>
      <c r="D325" s="130"/>
      <c r="E325" s="138" t="s">
        <v>772</v>
      </c>
      <c r="F325" s="124" t="s">
        <v>193</v>
      </c>
      <c r="G325" s="128"/>
      <c r="H325" s="138" t="s">
        <v>227</v>
      </c>
      <c r="I325" s="130" t="s">
        <v>319</v>
      </c>
      <c r="J325" s="138" t="s">
        <v>259</v>
      </c>
      <c r="K325" s="138"/>
      <c r="L325" s="130">
        <v>0</v>
      </c>
      <c r="M325" s="138"/>
      <c r="N325" s="125">
        <v>0</v>
      </c>
      <c r="O325" s="125">
        <v>0</v>
      </c>
      <c r="P325" s="125" t="str">
        <f t="shared" ref="P325:P326" si="3513">IF(AND(N325=0,O325=0),"нет минмакс",IF((S325-N325)&lt;0,"меньше мин",IF((S325-O325)&gt;0,"больше макс","в диапазоне")))</f>
        <v>нет минмакс</v>
      </c>
      <c r="Q325" s="95">
        <v>3160</v>
      </c>
      <c r="R325" s="95">
        <f t="shared" ref="R325:R326" si="3514">Q325*FH325</f>
        <v>3697.2</v>
      </c>
      <c r="S325" s="114">
        <v>16175</v>
      </c>
      <c r="T325" s="114">
        <v>18116</v>
      </c>
      <c r="U325" s="131">
        <f t="shared" ref="U325:U326" si="3515">IFERROR(ROUNDUP(S325/$EX325,0)*$EY325,0)</f>
        <v>1</v>
      </c>
      <c r="V325" s="115">
        <f t="shared" si="3450"/>
        <v>13286</v>
      </c>
      <c r="W325" s="115">
        <f t="shared" ref="W325:W326" si="3516">V325*FH325</f>
        <v>15544.619999999999</v>
      </c>
      <c r="X325" s="115">
        <f t="shared" ref="X325:X326" si="3517">IFERROR(ROUNDUP(V325/$EX325,0)*$EY325,0)</f>
        <v>1</v>
      </c>
      <c r="Y325" s="132"/>
      <c r="Z325" s="95">
        <v>13286</v>
      </c>
      <c r="AA325" s="115">
        <v>0</v>
      </c>
      <c r="AB325" s="115">
        <v>0</v>
      </c>
      <c r="AC325" s="95">
        <v>0</v>
      </c>
      <c r="AD325" s="95">
        <v>0</v>
      </c>
      <c r="AE325" s="95">
        <f t="shared" ref="AE325:AE326" si="3518">AA325*FH325</f>
        <v>0</v>
      </c>
      <c r="AF325" s="95">
        <f t="shared" ref="AF325:AF326" si="3519">AB325*FH325</f>
        <v>0</v>
      </c>
      <c r="AG325" s="114">
        <v>0</v>
      </c>
      <c r="AH325" s="95">
        <f t="shared" ref="AH325:AH326" si="3520">V325-AG325</f>
        <v>13286</v>
      </c>
      <c r="AI325" s="114">
        <f t="shared" ref="AI325:AI326" si="3521">IF(AH325&gt;0,AH325*FH325,0)</f>
        <v>15544.619999999999</v>
      </c>
      <c r="AJ325" s="114">
        <f t="shared" ref="AJ325:AJ326" si="3522">CU325</f>
        <v>14009</v>
      </c>
      <c r="AK325" s="114">
        <f t="shared" si="3458"/>
        <v>31168</v>
      </c>
      <c r="AL325" s="114">
        <f t="shared" ref="AL325:AL326" si="3523">SUM(CP325:CU325)</f>
        <v>33575</v>
      </c>
      <c r="AM325" s="114">
        <f t="shared" ref="AM325:AM326" si="3524">SUM(BK325:BP325)</f>
        <v>89250</v>
      </c>
      <c r="AN325" s="133">
        <f t="shared" ref="AN325:AN326" si="3525">IFERROR(S325/BQ325*30,"нет оборота")</f>
        <v>32.621848739495796</v>
      </c>
      <c r="AO325" s="133" t="str">
        <f t="shared" ref="AO325:AO326" si="3526">IF(S325=0,"нет остатка",IF(AN325="нет оборота","нет плана",IF(AN325&lt;30,"&lt; 30 дней",IF(AND(AN325&gt;=30,AN325&lt;60),"&gt; 30 дней (до 60)",IF(AND(AN325&gt;=60,AN325&lt;70),"&gt; 60 дней (до 70)",IF(AND(AN325&gt;=70,AN325&lt;80),"&gt; 70 дней (до 80)",IF(AND(AN325&gt;=80,AN325&lt;90),"&gt; 80 дней (до 90)",IF(AND(AN325&gt;=90,AN325&lt;120),"&gt; 90 дней (до 120)",IF(AN325&gt;=120,"&gt; 120 дней")))))))))</f>
        <v>&gt; 30 дней (до 60)</v>
      </c>
      <c r="AP325" s="139" t="s">
        <v>185</v>
      </c>
      <c r="AQ325" s="134" t="s">
        <v>190</v>
      </c>
      <c r="AR325" s="138" t="s">
        <v>185</v>
      </c>
      <c r="AS325" s="134" t="s">
        <v>190</v>
      </c>
      <c r="AT325" s="115" t="s">
        <v>185</v>
      </c>
      <c r="AU325" s="138"/>
      <c r="AV325" s="97" t="str">
        <f t="shared" ref="AV325:AV326" si="3527">IF(V325=0,"нет остатка",IF(SUM(BK325:BP325)=0,"Нет планов",IF(BR325&lt;=0,"0-01",IF(BS325&lt;=0,"0-02",IF(BT325&lt;=0,"0-03",IF(BU325&lt;=0,"0-04",IF(BV325&lt;=0,"0-05",IF(BW325&lt;=0,"0-06",IF(BX325&lt;=0,"0-07",IF(BY325&lt;=0,"0-08",IF(BZ325&lt;=0,"0-09",IF(CA325&lt;=0,"0-10",IF(CB325&lt;=0,"0-11",IF(CC325&lt;=0,"0-12",IF(CD325&lt;=0,"0-13",IF(CE325&lt;=0,"0-14",IF(CF325&lt;=0,"0-15",IF(CG325&lt;=0,"0-16",IF(CH325&lt;=0,"0-17",IF(CI325&lt;=0,"0-18",IF(CJ325&lt;=0,"0-19",IF(CK325&lt;=0,"0-20",IF(CL325&lt;=0,"0-21",IF(CM325&lt;=0,"0-22",IF(CN325&lt;=0,"0-23",IF(CO325&lt;=0,"0-24","0-25 более 24"))))))))))))))))))))))))))</f>
        <v>0-01</v>
      </c>
      <c r="AW325" s="126">
        <f t="shared" ref="AW325:AW326" si="3528">IF(AT325="Да",W325,0)</f>
        <v>0</v>
      </c>
      <c r="AX325" s="138"/>
      <c r="AY325" s="115">
        <f t="shared" ref="AY325:AY326" si="3529">IF(AX325&gt;6,W325,0)</f>
        <v>0</v>
      </c>
      <c r="AZ325" s="130" t="s">
        <v>439</v>
      </c>
      <c r="BA325" s="129" t="s">
        <v>187</v>
      </c>
      <c r="BB325" s="129" t="s">
        <v>187</v>
      </c>
      <c r="BC325" s="140" t="s">
        <v>187</v>
      </c>
      <c r="BD325" s="139" t="s">
        <v>187</v>
      </c>
      <c r="BE325" s="29">
        <v>0</v>
      </c>
      <c r="BF325" s="32">
        <f t="shared" ref="BF325:BF326" si="3530">BE325*FH325</f>
        <v>0</v>
      </c>
      <c r="BG325" s="32">
        <v>0</v>
      </c>
      <c r="BH325" s="32">
        <f t="shared" ref="BH325:BH326" si="3531">BG325*FH325</f>
        <v>0</v>
      </c>
      <c r="BI325" s="99">
        <v>0</v>
      </c>
      <c r="BJ325" s="130" t="s">
        <v>187</v>
      </c>
      <c r="BK325" s="95">
        <v>15598</v>
      </c>
      <c r="BL325" s="95">
        <v>14907</v>
      </c>
      <c r="BM325" s="95">
        <v>17192</v>
      </c>
      <c r="BN325" s="95">
        <v>17368</v>
      </c>
      <c r="BO325" s="95">
        <v>13013</v>
      </c>
      <c r="BP325" s="95">
        <v>11172</v>
      </c>
      <c r="BQ325" s="133">
        <f t="shared" ref="BQ325:BQ326" si="3532">IF(COUNTIF(BK325:BP325,"&gt;0")=0,0,SUM(BK325:BP325)/COUNTIF(BK325:BP325,"&gt;0"))</f>
        <v>14875</v>
      </c>
      <c r="BR325" s="95">
        <f t="shared" ref="BR325:BR326" si="3533">IF(OR(Q325=0,SUM(BK325:BP325)=0,V325&gt;Q325),V325-BK325,Q325-BK325)</f>
        <v>-2312</v>
      </c>
      <c r="BS325" s="133">
        <f t="shared" si="3505"/>
        <v>-17219</v>
      </c>
      <c r="BT325" s="133">
        <f t="shared" si="3505"/>
        <v>-34411</v>
      </c>
      <c r="BU325" s="133">
        <f t="shared" si="3505"/>
        <v>-51779</v>
      </c>
      <c r="BV325" s="133">
        <f t="shared" si="3505"/>
        <v>-64792</v>
      </c>
      <c r="BW325" s="133">
        <f t="shared" si="3505"/>
        <v>-75964</v>
      </c>
      <c r="BX325" s="133">
        <f t="shared" ref="BX325:CO326" si="3534">BW325-$BQ325</f>
        <v>-90839</v>
      </c>
      <c r="BY325" s="133">
        <f t="shared" si="3534"/>
        <v>-105714</v>
      </c>
      <c r="BZ325" s="133">
        <f t="shared" si="3534"/>
        <v>-120589</v>
      </c>
      <c r="CA325" s="133">
        <f t="shared" si="3534"/>
        <v>-135464</v>
      </c>
      <c r="CB325" s="133">
        <f t="shared" si="3534"/>
        <v>-150339</v>
      </c>
      <c r="CC325" s="133">
        <f t="shared" si="3534"/>
        <v>-165214</v>
      </c>
      <c r="CD325" s="133">
        <f t="shared" si="3534"/>
        <v>-180089</v>
      </c>
      <c r="CE325" s="133">
        <f t="shared" si="3534"/>
        <v>-194964</v>
      </c>
      <c r="CF325" s="133">
        <f t="shared" si="3534"/>
        <v>-209839</v>
      </c>
      <c r="CG325" s="133">
        <f t="shared" si="3534"/>
        <v>-224714</v>
      </c>
      <c r="CH325" s="133">
        <f t="shared" si="3534"/>
        <v>-239589</v>
      </c>
      <c r="CI325" s="133">
        <f t="shared" si="3534"/>
        <v>-254464</v>
      </c>
      <c r="CJ325" s="133">
        <f t="shared" si="3534"/>
        <v>-269339</v>
      </c>
      <c r="CK325" s="133">
        <f t="shared" si="3534"/>
        <v>-284214</v>
      </c>
      <c r="CL325" s="133">
        <f t="shared" si="3534"/>
        <v>-299089</v>
      </c>
      <c r="CM325" s="133">
        <f t="shared" si="3534"/>
        <v>-313964</v>
      </c>
      <c r="CN325" s="133">
        <f t="shared" si="3534"/>
        <v>-328839</v>
      </c>
      <c r="CO325" s="133">
        <f t="shared" si="3534"/>
        <v>-343714</v>
      </c>
      <c r="CP325" s="100">
        <v>279</v>
      </c>
      <c r="CQ325" s="100">
        <v>0</v>
      </c>
      <c r="CR325" s="100">
        <v>2128</v>
      </c>
      <c r="CS325" s="100">
        <v>11233</v>
      </c>
      <c r="CT325" s="100">
        <v>5926</v>
      </c>
      <c r="CU325" s="100">
        <v>14009</v>
      </c>
      <c r="CV325" s="121">
        <f t="shared" ref="CV325:CV326" si="3535">IF(COUNTIF(CP325:CU325,"&gt;0")=0,0,SUM(CP325:CU325)/COUNTIF(CP325:CU325,"&gt;0"))</f>
        <v>6715</v>
      </c>
      <c r="CW325" t="s">
        <v>187</v>
      </c>
      <c r="CX325" t="s">
        <v>187</v>
      </c>
      <c r="CY325" s="4">
        <v>0</v>
      </c>
      <c r="CZ325" s="4">
        <v>0</v>
      </c>
      <c r="DA325" s="136">
        <f t="shared" si="3507"/>
        <v>0</v>
      </c>
      <c r="DB325" s="4">
        <f t="shared" si="3508"/>
        <v>0</v>
      </c>
      <c r="DC325" s="4">
        <f t="shared" si="3509"/>
        <v>0</v>
      </c>
      <c r="DD325" s="136">
        <f t="shared" si="3510"/>
        <v>0</v>
      </c>
      <c r="DE325" s="31">
        <v>0</v>
      </c>
      <c r="DG325" s="31">
        <v>0</v>
      </c>
      <c r="DH325" s="48">
        <f t="shared" ref="DH325:DH326" si="3536">IFERROR(ROUNDUP(DG325/$EX325,0)*$EY325,0)</f>
        <v>0</v>
      </c>
      <c r="DI325" s="62">
        <v>29536</v>
      </c>
      <c r="DJ325" s="62">
        <v>33024.410000000003</v>
      </c>
      <c r="DK325" s="48">
        <f t="shared" ref="DK325:DK326" si="3537">IFERROR(ROUNDUP(DI325/$EX325,0)*$EY325,0)</f>
        <v>1</v>
      </c>
      <c r="DL325" s="62">
        <v>0</v>
      </c>
      <c r="DM325" s="62">
        <v>0</v>
      </c>
      <c r="DN325" s="62">
        <v>28710</v>
      </c>
      <c r="DO325" s="62">
        <v>32108.626</v>
      </c>
      <c r="DP325" s="48">
        <f t="shared" ref="DP325:DP326" si="3538">IFERROR(ROUNDUP(DN325/$EX325,0)*$EY325,0)</f>
        <v>1</v>
      </c>
      <c r="DQ325" s="62">
        <v>2128</v>
      </c>
      <c r="DR325" s="62">
        <v>2359.3075854643339</v>
      </c>
      <c r="DS325" s="62">
        <v>24697.386999999999</v>
      </c>
      <c r="DT325" s="62">
        <v>27621.574000000001</v>
      </c>
      <c r="DU325" s="48">
        <f t="shared" ref="DU325:DU326" si="3539">IFERROR(ROUNDUP(DS325/$EX325,0)*$EY325,0)</f>
        <v>1</v>
      </c>
      <c r="DV325" s="62">
        <v>11233</v>
      </c>
      <c r="DW325" s="62">
        <v>12458.119372946338</v>
      </c>
      <c r="DX325" s="62">
        <f t="shared" ref="DX325:DX326" si="3540">$DF325*BK325/30</f>
        <v>0</v>
      </c>
      <c r="DY325" s="62">
        <f t="shared" ref="DY325:DY326" si="3541">DX325*$FH325</f>
        <v>0</v>
      </c>
      <c r="DZ325" s="48">
        <f t="shared" ref="DZ325:DZ326" si="3542">IFERROR(ROUNDUP(DX325/$EX325,0)*$EY325,0)</f>
        <v>0</v>
      </c>
      <c r="EA325" s="62">
        <f t="shared" ref="EA325:EA326" si="3543">$DF325*BL325/30</f>
        <v>0</v>
      </c>
      <c r="EB325" s="62">
        <f t="shared" ref="EB325:EB326" si="3544">EA325*$FH325</f>
        <v>0</v>
      </c>
      <c r="EC325" s="48">
        <f t="shared" ref="EC325:EC326" si="3545">IFERROR(ROUNDUP(EA325/$EX325,0)*$EY325,0)</f>
        <v>0</v>
      </c>
      <c r="ED325" s="62">
        <f t="shared" ref="ED325:ED326" si="3546">$DF325*BM325/30</f>
        <v>0</v>
      </c>
      <c r="EE325" s="62">
        <f t="shared" ref="EE325:EE326" si="3547">ED325*$FH325</f>
        <v>0</v>
      </c>
      <c r="EF325" s="48">
        <f t="shared" ref="EF325:EF326" si="3548">IFERROR(ROUNDUP(ED325/$EX325,0)*$EY325,0)</f>
        <v>0</v>
      </c>
      <c r="EG325" s="62">
        <f t="shared" ref="EG325:EG326" si="3549">$DF325*BN325/30</f>
        <v>0</v>
      </c>
      <c r="EH325" s="62">
        <f t="shared" ref="EH325:EH326" si="3550">EG325*$FH325</f>
        <v>0</v>
      </c>
      <c r="EI325" s="48">
        <f t="shared" ref="EI325:EI326" si="3551">IFERROR(ROUNDUP(EG325/$EX325,0)*$EY325,0)</f>
        <v>0</v>
      </c>
      <c r="EJ325" s="62">
        <f t="shared" ref="EJ325:EJ326" si="3552">$DF325*BO325/30</f>
        <v>0</v>
      </c>
      <c r="EK325" s="62">
        <f t="shared" ref="EK325:EK326" si="3553">EJ325*$FH325</f>
        <v>0</v>
      </c>
      <c r="EL325" s="48">
        <f t="shared" ref="EL325:EL326" si="3554">IFERROR(ROUNDUP(EJ325/$EX325,0)*$EY325,0)</f>
        <v>0</v>
      </c>
      <c r="EM325" s="62">
        <f t="shared" ref="EM325:EM326" si="3555">$DF325*BP325/30</f>
        <v>0</v>
      </c>
      <c r="EN325" s="62">
        <f t="shared" ref="EN325:EN326" si="3556">EM325*$FH325</f>
        <v>0</v>
      </c>
      <c r="EO325" s="48">
        <f t="shared" ref="EO325:EO326" si="3557">IFERROR(ROUNDUP(EM325/$EX325,0)*$EY325,0)</f>
        <v>0</v>
      </c>
      <c r="EP325" s="62">
        <f t="shared" si="3511"/>
        <v>18249.66</v>
      </c>
      <c r="EQ325" s="62">
        <f t="shared" si="3511"/>
        <v>17441.189999999999</v>
      </c>
      <c r="ER325" s="62">
        <f t="shared" si="3511"/>
        <v>20114.64</v>
      </c>
      <c r="ES325" s="62">
        <f t="shared" si="3512"/>
        <v>20320.559999999998</v>
      </c>
      <c r="ET325" s="62">
        <f t="shared" si="3512"/>
        <v>15225.21</v>
      </c>
      <c r="EU325" s="62">
        <f t="shared" si="3512"/>
        <v>13071.24</v>
      </c>
      <c r="EV325" s="31" t="s">
        <v>192</v>
      </c>
      <c r="EW325" s="103">
        <v>0</v>
      </c>
      <c r="EX325" s="31">
        <v>40000</v>
      </c>
      <c r="EY325" s="31">
        <v>1</v>
      </c>
      <c r="FA325" s="31"/>
      <c r="FB325" s="119"/>
      <c r="FC325" s="119"/>
      <c r="FE325" s="137">
        <v>1.1200000000000001</v>
      </c>
      <c r="FF325" s="137">
        <v>1.1200000000000001</v>
      </c>
      <c r="FG325" s="137">
        <v>1.17</v>
      </c>
      <c r="FH325" s="106">
        <v>1.17</v>
      </c>
      <c r="FI325" s="107" t="b">
        <f t="shared" ref="FI325:FI326" si="3558">EXACT(AT325,AP325)</f>
        <v>1</v>
      </c>
      <c r="FJ325" s="34"/>
      <c r="FK325" s="104" t="s">
        <v>187</v>
      </c>
      <c r="FL325" s="104" t="s">
        <v>187</v>
      </c>
      <c r="FM325" s="104" t="s">
        <v>187</v>
      </c>
      <c r="FN325" s="104" t="s">
        <v>187</v>
      </c>
      <c r="FO325" s="104">
        <v>0</v>
      </c>
      <c r="FP325" s="104"/>
      <c r="FQ325" s="104">
        <v>0</v>
      </c>
      <c r="FR325" s="120" t="b">
        <f t="shared" si="3022"/>
        <v>1</v>
      </c>
      <c r="FS325" s="120" t="b">
        <f t="shared" si="3023"/>
        <v>1</v>
      </c>
      <c r="FT325" s="120" t="b">
        <f t="shared" si="3024"/>
        <v>1</v>
      </c>
      <c r="FU325" s="120" t="b">
        <f t="shared" si="3025"/>
        <v>1</v>
      </c>
      <c r="FV325" s="120" t="b">
        <f t="shared" si="3026"/>
        <v>1</v>
      </c>
      <c r="FW325" s="120"/>
      <c r="FX325" s="120" t="b">
        <f t="shared" ref="FX325:FX326" si="3559">EXACT(FQ325,BI325)</f>
        <v>1</v>
      </c>
      <c r="FY325" s="104" t="s">
        <v>368</v>
      </c>
      <c r="FZ325" s="104" t="b">
        <f t="shared" ref="FZ325:FZ326" si="3560">EXACT(FY325,C325)</f>
        <v>1</v>
      </c>
      <c r="GA325" s="120">
        <v>0</v>
      </c>
      <c r="GB325" s="120" t="s">
        <v>193</v>
      </c>
      <c r="GC325" s="8"/>
      <c r="GD325" s="104" t="s">
        <v>368</v>
      </c>
      <c r="GE325" s="104">
        <v>0</v>
      </c>
      <c r="GF325" s="104" t="e">
        <v>#N/A</v>
      </c>
      <c r="GG325" s="104">
        <v>0</v>
      </c>
      <c r="GH325" s="120" t="b">
        <f t="shared" ref="GH325:GH326" si="3561">EXACT(GD325,C325)</f>
        <v>1</v>
      </c>
      <c r="GI325" s="8" t="b">
        <f t="shared" ref="GI325:GI326" si="3562">EXACT(GG325,G325)</f>
        <v>0</v>
      </c>
      <c r="GJ325" s="31" t="s">
        <v>203</v>
      </c>
    </row>
    <row r="326" spans="1:192" hidden="1" x14ac:dyDescent="0.25">
      <c r="A326" s="138">
        <v>110919</v>
      </c>
      <c r="B326" s="138">
        <v>534303</v>
      </c>
      <c r="C326" s="128" t="s">
        <v>368</v>
      </c>
      <c r="D326" s="130"/>
      <c r="E326" s="138" t="s">
        <v>773</v>
      </c>
      <c r="F326" s="124" t="s">
        <v>193</v>
      </c>
      <c r="G326" s="128"/>
      <c r="H326" s="138" t="s">
        <v>227</v>
      </c>
      <c r="I326" s="130" t="s">
        <v>319</v>
      </c>
      <c r="J326" s="138" t="s">
        <v>259</v>
      </c>
      <c r="K326" s="138"/>
      <c r="L326" s="130">
        <v>0</v>
      </c>
      <c r="M326" s="138"/>
      <c r="N326" s="125">
        <v>0</v>
      </c>
      <c r="O326" s="125">
        <v>0</v>
      </c>
      <c r="P326" s="125" t="str">
        <f t="shared" si="3513"/>
        <v>нет минмакс</v>
      </c>
      <c r="Q326" s="95">
        <v>8586</v>
      </c>
      <c r="R326" s="95">
        <f t="shared" si="3514"/>
        <v>39753.18</v>
      </c>
      <c r="S326" s="114">
        <v>3636</v>
      </c>
      <c r="T326" s="114">
        <v>17816.400000000001</v>
      </c>
      <c r="U326" s="131">
        <f t="shared" si="3515"/>
        <v>1</v>
      </c>
      <c r="V326" s="115">
        <f t="shared" ref="V326:V327" si="3563">SUM(Z326:AD326)</f>
        <v>6855</v>
      </c>
      <c r="W326" s="115">
        <f t="shared" si="3516"/>
        <v>31738.649999999998</v>
      </c>
      <c r="X326" s="115">
        <f t="shared" si="3517"/>
        <v>1</v>
      </c>
      <c r="Y326" s="132"/>
      <c r="Z326" s="95">
        <v>6855</v>
      </c>
      <c r="AA326" s="115">
        <v>0</v>
      </c>
      <c r="AB326" s="115">
        <v>0</v>
      </c>
      <c r="AC326" s="95">
        <v>0</v>
      </c>
      <c r="AD326" s="95">
        <v>0</v>
      </c>
      <c r="AE326" s="95">
        <f t="shared" si="3518"/>
        <v>0</v>
      </c>
      <c r="AF326" s="95">
        <f t="shared" si="3519"/>
        <v>0</v>
      </c>
      <c r="AG326" s="114">
        <v>0</v>
      </c>
      <c r="AH326" s="95">
        <f t="shared" si="3520"/>
        <v>6855</v>
      </c>
      <c r="AI326" s="114">
        <f t="shared" si="3521"/>
        <v>31738.649999999998</v>
      </c>
      <c r="AJ326" s="114">
        <f t="shared" si="3522"/>
        <v>28470</v>
      </c>
      <c r="AK326" s="114">
        <f t="shared" ref="AK326:AK327" si="3564">SUM(CS326:CU326)</f>
        <v>58037</v>
      </c>
      <c r="AL326" s="114">
        <f t="shared" si="3523"/>
        <v>83497</v>
      </c>
      <c r="AM326" s="114">
        <f t="shared" si="3524"/>
        <v>159043</v>
      </c>
      <c r="AN326" s="133">
        <f t="shared" si="3525"/>
        <v>4.115113522757996</v>
      </c>
      <c r="AO326" s="133" t="str">
        <f t="shared" si="3526"/>
        <v>&lt; 30 дней</v>
      </c>
      <c r="AP326" s="139" t="s">
        <v>185</v>
      </c>
      <c r="AQ326" s="134" t="s">
        <v>186</v>
      </c>
      <c r="AR326" s="138" t="s">
        <v>185</v>
      </c>
      <c r="AS326" s="134" t="s">
        <v>186</v>
      </c>
      <c r="AT326" s="115" t="s">
        <v>185</v>
      </c>
      <c r="AU326" s="138"/>
      <c r="AV326" s="97" t="str">
        <f t="shared" si="3527"/>
        <v>0-01</v>
      </c>
      <c r="AW326" s="126">
        <f t="shared" si="3528"/>
        <v>0</v>
      </c>
      <c r="AX326" s="138"/>
      <c r="AY326" s="115">
        <f t="shared" si="3529"/>
        <v>0</v>
      </c>
      <c r="AZ326" s="130" t="s">
        <v>439</v>
      </c>
      <c r="BA326" s="129" t="s">
        <v>187</v>
      </c>
      <c r="BB326" s="129" t="s">
        <v>187</v>
      </c>
      <c r="BC326" s="140" t="s">
        <v>187</v>
      </c>
      <c r="BD326" s="139" t="s">
        <v>187</v>
      </c>
      <c r="BE326" s="29">
        <v>0</v>
      </c>
      <c r="BF326" s="32">
        <f t="shared" si="3530"/>
        <v>0</v>
      </c>
      <c r="BG326" s="32">
        <v>0</v>
      </c>
      <c r="BH326" s="32">
        <f t="shared" si="3531"/>
        <v>0</v>
      </c>
      <c r="BI326" s="99">
        <v>0</v>
      </c>
      <c r="BJ326" s="130" t="s">
        <v>187</v>
      </c>
      <c r="BK326" s="95">
        <v>26343</v>
      </c>
      <c r="BL326" s="95">
        <v>26328</v>
      </c>
      <c r="BM326" s="95">
        <v>27573</v>
      </c>
      <c r="BN326" s="95">
        <v>26741</v>
      </c>
      <c r="BO326" s="95">
        <v>27101</v>
      </c>
      <c r="BP326" s="95">
        <v>24957</v>
      </c>
      <c r="BQ326" s="133">
        <f t="shared" si="3532"/>
        <v>26507.166666666668</v>
      </c>
      <c r="BR326" s="95">
        <f t="shared" si="3533"/>
        <v>-17757</v>
      </c>
      <c r="BS326" s="133">
        <f t="shared" si="3505"/>
        <v>-44085</v>
      </c>
      <c r="BT326" s="133">
        <f t="shared" si="3505"/>
        <v>-71658</v>
      </c>
      <c r="BU326" s="133">
        <f t="shared" si="3505"/>
        <v>-98399</v>
      </c>
      <c r="BV326" s="133">
        <f t="shared" si="3505"/>
        <v>-125500</v>
      </c>
      <c r="BW326" s="133">
        <f t="shared" si="3505"/>
        <v>-150457</v>
      </c>
      <c r="BX326" s="133">
        <f t="shared" si="3534"/>
        <v>-176964.16666666666</v>
      </c>
      <c r="BY326" s="133">
        <f t="shared" si="3534"/>
        <v>-203471.33333333331</v>
      </c>
      <c r="BZ326" s="133">
        <f t="shared" si="3534"/>
        <v>-229978.49999999997</v>
      </c>
      <c r="CA326" s="133">
        <f t="shared" si="3534"/>
        <v>-256485.66666666663</v>
      </c>
      <c r="CB326" s="133">
        <f t="shared" si="3534"/>
        <v>-282992.83333333331</v>
      </c>
      <c r="CC326" s="133">
        <f t="shared" si="3534"/>
        <v>-309500</v>
      </c>
      <c r="CD326" s="133">
        <f t="shared" si="3534"/>
        <v>-336007.16666666669</v>
      </c>
      <c r="CE326" s="133">
        <f t="shared" si="3534"/>
        <v>-362514.33333333337</v>
      </c>
      <c r="CF326" s="133">
        <f t="shared" si="3534"/>
        <v>-389021.50000000006</v>
      </c>
      <c r="CG326" s="133">
        <f t="shared" si="3534"/>
        <v>-415528.66666666674</v>
      </c>
      <c r="CH326" s="133">
        <f t="shared" si="3534"/>
        <v>-442035.83333333343</v>
      </c>
      <c r="CI326" s="133">
        <f t="shared" si="3534"/>
        <v>-468543.00000000012</v>
      </c>
      <c r="CJ326" s="133">
        <f t="shared" si="3534"/>
        <v>-495050.1666666668</v>
      </c>
      <c r="CK326" s="133">
        <f t="shared" si="3534"/>
        <v>-521557.33333333349</v>
      </c>
      <c r="CL326" s="133">
        <f t="shared" si="3534"/>
        <v>-548064.50000000012</v>
      </c>
      <c r="CM326" s="133">
        <f t="shared" si="3534"/>
        <v>-574571.66666666674</v>
      </c>
      <c r="CN326" s="133">
        <f t="shared" si="3534"/>
        <v>-601078.83333333337</v>
      </c>
      <c r="CO326" s="133">
        <f t="shared" si="3534"/>
        <v>-627586</v>
      </c>
      <c r="CP326" s="100">
        <v>7454</v>
      </c>
      <c r="CQ326" s="100">
        <v>10276</v>
      </c>
      <c r="CR326" s="100">
        <v>7730</v>
      </c>
      <c r="CS326" s="100">
        <v>7593</v>
      </c>
      <c r="CT326" s="100">
        <v>21974</v>
      </c>
      <c r="CU326" s="100">
        <v>28470</v>
      </c>
      <c r="CV326" s="121">
        <f t="shared" si="3535"/>
        <v>13916.166666666666</v>
      </c>
      <c r="CW326" t="s">
        <v>187</v>
      </c>
      <c r="CX326" t="s">
        <v>187</v>
      </c>
      <c r="CY326" s="4">
        <v>0</v>
      </c>
      <c r="CZ326" s="4">
        <v>0</v>
      </c>
      <c r="DA326" s="136">
        <f t="shared" si="3507"/>
        <v>0</v>
      </c>
      <c r="DB326" s="4">
        <f t="shared" si="3508"/>
        <v>0</v>
      </c>
      <c r="DC326" s="4">
        <f t="shared" si="3509"/>
        <v>0</v>
      </c>
      <c r="DD326" s="136">
        <f t="shared" si="3510"/>
        <v>0</v>
      </c>
      <c r="DE326" s="31">
        <v>0</v>
      </c>
      <c r="DG326" s="31">
        <v>0</v>
      </c>
      <c r="DH326" s="48">
        <f t="shared" si="3536"/>
        <v>0</v>
      </c>
      <c r="DI326" s="62">
        <v>5583.8059999999996</v>
      </c>
      <c r="DJ326" s="62">
        <v>26749.718999999997</v>
      </c>
      <c r="DK326" s="48">
        <f t="shared" si="3537"/>
        <v>1</v>
      </c>
      <c r="DL326" s="62">
        <v>10281</v>
      </c>
      <c r="DM326" s="62">
        <v>49176.421574283086</v>
      </c>
      <c r="DN326" s="62">
        <v>3790.5349999999999</v>
      </c>
      <c r="DO326" s="62">
        <v>18371.654000000002</v>
      </c>
      <c r="DP326" s="48">
        <f t="shared" si="3538"/>
        <v>1</v>
      </c>
      <c r="DQ326" s="62">
        <v>7871</v>
      </c>
      <c r="DR326" s="62">
        <v>38137.018444345675</v>
      </c>
      <c r="DS326" s="62">
        <v>3349</v>
      </c>
      <c r="DT326" s="62">
        <v>16227.771000000002</v>
      </c>
      <c r="DU326" s="48">
        <f t="shared" si="3539"/>
        <v>1</v>
      </c>
      <c r="DV326" s="62">
        <v>7593</v>
      </c>
      <c r="DW326" s="62">
        <v>36785.430628675866</v>
      </c>
      <c r="DX326" s="62">
        <f t="shared" si="3540"/>
        <v>0</v>
      </c>
      <c r="DY326" s="62">
        <f t="shared" si="3541"/>
        <v>0</v>
      </c>
      <c r="DZ326" s="48">
        <f t="shared" si="3542"/>
        <v>0</v>
      </c>
      <c r="EA326" s="62">
        <f t="shared" si="3543"/>
        <v>0</v>
      </c>
      <c r="EB326" s="62">
        <f t="shared" si="3544"/>
        <v>0</v>
      </c>
      <c r="EC326" s="48">
        <f t="shared" si="3545"/>
        <v>0</v>
      </c>
      <c r="ED326" s="62">
        <f t="shared" si="3546"/>
        <v>0</v>
      </c>
      <c r="EE326" s="62">
        <f t="shared" si="3547"/>
        <v>0</v>
      </c>
      <c r="EF326" s="48">
        <f t="shared" si="3548"/>
        <v>0</v>
      </c>
      <c r="EG326" s="62">
        <f t="shared" si="3549"/>
        <v>0</v>
      </c>
      <c r="EH326" s="62">
        <f t="shared" si="3550"/>
        <v>0</v>
      </c>
      <c r="EI326" s="48">
        <f t="shared" si="3551"/>
        <v>0</v>
      </c>
      <c r="EJ326" s="62">
        <f t="shared" si="3552"/>
        <v>0</v>
      </c>
      <c r="EK326" s="62">
        <f t="shared" si="3553"/>
        <v>0</v>
      </c>
      <c r="EL326" s="48">
        <f t="shared" si="3554"/>
        <v>0</v>
      </c>
      <c r="EM326" s="62">
        <f t="shared" si="3555"/>
        <v>0</v>
      </c>
      <c r="EN326" s="62">
        <f t="shared" si="3556"/>
        <v>0</v>
      </c>
      <c r="EO326" s="48">
        <f t="shared" si="3557"/>
        <v>0</v>
      </c>
      <c r="EP326" s="62">
        <f t="shared" si="3511"/>
        <v>121968.09</v>
      </c>
      <c r="EQ326" s="62">
        <f t="shared" si="3511"/>
        <v>121898.64</v>
      </c>
      <c r="ER326" s="62">
        <f t="shared" si="3511"/>
        <v>127662.98999999999</v>
      </c>
      <c r="ES326" s="62">
        <f t="shared" si="3512"/>
        <v>123810.83</v>
      </c>
      <c r="ET326" s="62">
        <f t="shared" si="3512"/>
        <v>125477.62999999999</v>
      </c>
      <c r="EU326" s="62">
        <f t="shared" si="3512"/>
        <v>115550.91</v>
      </c>
      <c r="EV326" s="31" t="s">
        <v>192</v>
      </c>
      <c r="EW326" s="103">
        <v>0</v>
      </c>
      <c r="EX326" s="31">
        <v>10000</v>
      </c>
      <c r="EY326" s="31">
        <v>1</v>
      </c>
      <c r="FA326" s="31"/>
      <c r="FB326" s="119"/>
      <c r="FC326" s="119"/>
      <c r="FE326" s="137">
        <v>4.8499999999999996</v>
      </c>
      <c r="FF326" s="137">
        <v>4.9000000000000004</v>
      </c>
      <c r="FG326" s="137">
        <v>4.93</v>
      </c>
      <c r="FH326" s="106">
        <v>4.63</v>
      </c>
      <c r="FI326" s="107" t="b">
        <f t="shared" si="3558"/>
        <v>1</v>
      </c>
      <c r="FJ326" s="34"/>
      <c r="FK326" s="104" t="s">
        <v>187</v>
      </c>
      <c r="FL326" s="104" t="s">
        <v>187</v>
      </c>
      <c r="FM326" s="104" t="s">
        <v>187</v>
      </c>
      <c r="FN326" s="104" t="s">
        <v>187</v>
      </c>
      <c r="FO326" s="104">
        <v>0</v>
      </c>
      <c r="FP326" s="104"/>
      <c r="FQ326" s="104">
        <v>0</v>
      </c>
      <c r="FR326" s="120" t="b">
        <f t="shared" si="3022"/>
        <v>1</v>
      </c>
      <c r="FS326" s="120" t="b">
        <f t="shared" si="3023"/>
        <v>1</v>
      </c>
      <c r="FT326" s="120" t="b">
        <f t="shared" si="3024"/>
        <v>1</v>
      </c>
      <c r="FU326" s="120" t="b">
        <f t="shared" si="3025"/>
        <v>1</v>
      </c>
      <c r="FV326" s="120" t="b">
        <f t="shared" si="3026"/>
        <v>1</v>
      </c>
      <c r="FW326" s="120"/>
      <c r="FX326" s="120" t="b">
        <f t="shared" si="3559"/>
        <v>1</v>
      </c>
      <c r="FY326" s="104" t="s">
        <v>368</v>
      </c>
      <c r="FZ326" s="104" t="b">
        <f t="shared" si="3560"/>
        <v>1</v>
      </c>
      <c r="GA326" s="120">
        <v>0</v>
      </c>
      <c r="GB326" s="120" t="s">
        <v>193</v>
      </c>
      <c r="GC326" s="8"/>
      <c r="GD326" s="104" t="s">
        <v>368</v>
      </c>
      <c r="GE326" s="104">
        <v>0</v>
      </c>
      <c r="GF326" s="104" t="e">
        <v>#N/A</v>
      </c>
      <c r="GG326" s="104">
        <v>0</v>
      </c>
      <c r="GH326" s="120" t="b">
        <f t="shared" si="3561"/>
        <v>1</v>
      </c>
      <c r="GI326" s="8" t="b">
        <f t="shared" si="3562"/>
        <v>0</v>
      </c>
      <c r="GJ326" s="31" t="s">
        <v>203</v>
      </c>
    </row>
    <row r="327" spans="1:192" hidden="1" x14ac:dyDescent="0.25">
      <c r="A327" s="138">
        <v>67165</v>
      </c>
      <c r="B327" s="138">
        <v>610620</v>
      </c>
      <c r="C327" s="128" t="s">
        <v>368</v>
      </c>
      <c r="D327" s="130"/>
      <c r="E327" s="138" t="s">
        <v>774</v>
      </c>
      <c r="F327" s="124" t="s">
        <v>193</v>
      </c>
      <c r="G327" s="128"/>
      <c r="H327" s="138" t="s">
        <v>227</v>
      </c>
      <c r="I327" s="130" t="s">
        <v>292</v>
      </c>
      <c r="J327" s="138" t="s">
        <v>259</v>
      </c>
      <c r="K327" s="138"/>
      <c r="L327" s="130">
        <v>0</v>
      </c>
      <c r="M327" s="138"/>
      <c r="N327" s="125">
        <v>0</v>
      </c>
      <c r="O327" s="125">
        <v>0</v>
      </c>
      <c r="P327" s="125" t="str">
        <f t="shared" ref="P327:P331" si="3565">IF(AND(N327=0,O327=0),"нет минмакс",IF((S327-N327)&lt;0,"меньше мин",IF((S327-O327)&gt;0,"больше макс","в диапазоне")))</f>
        <v>нет минмакс</v>
      </c>
      <c r="Q327" s="95">
        <v>188</v>
      </c>
      <c r="R327" s="95">
        <f t="shared" ref="R327:R331" si="3566">Q327*FH327</f>
        <v>1112.96</v>
      </c>
      <c r="S327" s="114">
        <v>2452</v>
      </c>
      <c r="T327" s="114">
        <v>14491.32</v>
      </c>
      <c r="U327" s="131">
        <f t="shared" ref="U327:U331" si="3567">IFERROR(ROUNDUP(S327/$EX327,0)*$EY327,0)</f>
        <v>2</v>
      </c>
      <c r="V327" s="115">
        <f t="shared" si="3563"/>
        <v>188</v>
      </c>
      <c r="W327" s="115">
        <f t="shared" ref="W327:W331" si="3568">V327*FH327</f>
        <v>1112.96</v>
      </c>
      <c r="X327" s="115">
        <f t="shared" ref="X327:X331" si="3569">IFERROR(ROUNDUP(V327/$EX327,0)*$EY327,0)</f>
        <v>1</v>
      </c>
      <c r="Y327" s="132"/>
      <c r="Z327" s="95">
        <v>188</v>
      </c>
      <c r="AA327" s="115">
        <v>0</v>
      </c>
      <c r="AB327" s="115">
        <v>0</v>
      </c>
      <c r="AC327" s="95">
        <v>0</v>
      </c>
      <c r="AD327" s="95">
        <v>0</v>
      </c>
      <c r="AE327" s="95">
        <f t="shared" ref="AE327:AE331" si="3570">AA327*FH327</f>
        <v>0</v>
      </c>
      <c r="AF327" s="95">
        <f t="shared" ref="AF327:AF331" si="3571">AB327*FH327</f>
        <v>0</v>
      </c>
      <c r="AG327" s="114">
        <v>0</v>
      </c>
      <c r="AH327" s="95">
        <f t="shared" ref="AH327:AH331" si="3572">V327-AG327</f>
        <v>188</v>
      </c>
      <c r="AI327" s="114">
        <f t="shared" ref="AI327:AI331" si="3573">IF(AH327&gt;0,AH327*FH327,0)</f>
        <v>1112.96</v>
      </c>
      <c r="AJ327" s="114">
        <f t="shared" ref="AJ327:AJ331" si="3574">CU327</f>
        <v>400</v>
      </c>
      <c r="AK327" s="114">
        <f t="shared" si="3564"/>
        <v>13336</v>
      </c>
      <c r="AL327" s="114">
        <f t="shared" ref="AL327:AL331" si="3575">SUM(CP327:CU327)</f>
        <v>13336</v>
      </c>
      <c r="AM327" s="114">
        <f t="shared" ref="AM327:AM331" si="3576">SUM(BK327:BP327)</f>
        <v>0</v>
      </c>
      <c r="AN327" s="133" t="str">
        <f t="shared" ref="AN327:AN331" si="3577">IFERROR(S327/BQ327*30,"нет оборота")</f>
        <v>нет оборота</v>
      </c>
      <c r="AO327" s="133" t="str">
        <f t="shared" ref="AO327:AO331" si="3578">IF(S327=0,"нет остатка",IF(AN327="нет оборота","нет плана",IF(AN327&lt;30,"&lt; 30 дней",IF(AND(AN327&gt;=30,AN327&lt;60),"&gt; 30 дней (до 60)",IF(AND(AN327&gt;=60,AN327&lt;70),"&gt; 60 дней (до 70)",IF(AND(AN327&gt;=70,AN327&lt;80),"&gt; 70 дней (до 80)",IF(AND(AN327&gt;=80,AN327&lt;90),"&gt; 80 дней (до 90)",IF(AND(AN327&gt;=90,AN327&lt;120),"&gt; 90 дней (до 120)",IF(AN327&gt;=120,"&gt; 120 дней")))))))))</f>
        <v>нет плана</v>
      </c>
      <c r="AP327" s="139" t="s">
        <v>195</v>
      </c>
      <c r="AQ327" s="134" t="s">
        <v>200</v>
      </c>
      <c r="AR327" s="138" t="s">
        <v>195</v>
      </c>
      <c r="AS327" s="134" t="s">
        <v>200</v>
      </c>
      <c r="AT327" s="115" t="s">
        <v>195</v>
      </c>
      <c r="AU327" s="138"/>
      <c r="AV327" s="97" t="str">
        <f t="shared" ref="AV327:AV331" si="3579">IF(V327=0,"нет остатка",IF(SUM(BK327:BP327)=0,"Нет планов",IF(BR327&lt;=0,"0-01",IF(BS327&lt;=0,"0-02",IF(BT327&lt;=0,"0-03",IF(BU327&lt;=0,"0-04",IF(BV327&lt;=0,"0-05",IF(BW327&lt;=0,"0-06",IF(BX327&lt;=0,"0-07",IF(BY327&lt;=0,"0-08",IF(BZ327&lt;=0,"0-09",IF(CA327&lt;=0,"0-10",IF(CB327&lt;=0,"0-11",IF(CC327&lt;=0,"0-12",IF(CD327&lt;=0,"0-13",IF(CE327&lt;=0,"0-14",IF(CF327&lt;=0,"0-15",IF(CG327&lt;=0,"0-16",IF(CH327&lt;=0,"0-17",IF(CI327&lt;=0,"0-18",IF(CJ327&lt;=0,"0-19",IF(CK327&lt;=0,"0-20",IF(CL327&lt;=0,"0-21",IF(CM327&lt;=0,"0-22",IF(CN327&lt;=0,"0-23",IF(CO327&lt;=0,"0-24","0-25 более 24"))))))))))))))))))))))))))</f>
        <v>Нет планов</v>
      </c>
      <c r="AW327" s="126">
        <f t="shared" ref="AW327:AW331" si="3580">IF(AT327="Да",W327,0)</f>
        <v>1112.96</v>
      </c>
      <c r="AX327" s="138"/>
      <c r="AY327" s="115">
        <f t="shared" ref="AY327:AY331" si="3581">IF(AX327&gt;6,W327,0)</f>
        <v>0</v>
      </c>
      <c r="AZ327" s="130" t="s">
        <v>439</v>
      </c>
      <c r="BA327" s="26" t="s">
        <v>196</v>
      </c>
      <c r="BB327" s="26" t="s">
        <v>775</v>
      </c>
      <c r="BC327" s="27" t="s">
        <v>187</v>
      </c>
      <c r="BD327" s="139" t="s">
        <v>187</v>
      </c>
      <c r="BE327" s="29">
        <v>0</v>
      </c>
      <c r="BF327" s="32">
        <f t="shared" ref="BF327:BF331" si="3582">BE327*FH327</f>
        <v>0</v>
      </c>
      <c r="BG327" s="32">
        <v>0</v>
      </c>
      <c r="BH327" s="32">
        <f t="shared" ref="BH327:BH331" si="3583">BG327*FH327</f>
        <v>0</v>
      </c>
      <c r="BI327" s="99">
        <v>0</v>
      </c>
      <c r="BJ327" s="130" t="s">
        <v>187</v>
      </c>
      <c r="BK327" s="95">
        <v>0</v>
      </c>
      <c r="BL327" s="95">
        <v>0</v>
      </c>
      <c r="BM327" s="95">
        <v>0</v>
      </c>
      <c r="BN327" s="95">
        <v>0</v>
      </c>
      <c r="BO327" s="95">
        <v>0</v>
      </c>
      <c r="BP327" s="95">
        <v>0</v>
      </c>
      <c r="BQ327" s="133">
        <f t="shared" ref="BQ327:BQ331" si="3584">IF(COUNTIF(BK327:BP327,"&gt;0")=0,0,SUM(BK327:BP327)/COUNTIF(BK327:BP327,"&gt;0"))</f>
        <v>0</v>
      </c>
      <c r="BR327" s="95">
        <f t="shared" ref="BR327:BR331" si="3585">IF(OR(Q327=0,SUM(BK327:BP327)=0,V327&gt;Q327),V327-BK327,Q327-BK327)</f>
        <v>188</v>
      </c>
      <c r="BS327" s="133">
        <f t="shared" ref="BS327:BW327" si="3586">BR327-BL327</f>
        <v>188</v>
      </c>
      <c r="BT327" s="133">
        <f t="shared" si="3586"/>
        <v>188</v>
      </c>
      <c r="BU327" s="133">
        <f t="shared" si="3586"/>
        <v>188</v>
      </c>
      <c r="BV327" s="133">
        <f t="shared" si="3586"/>
        <v>188</v>
      </c>
      <c r="BW327" s="133">
        <f t="shared" si="3586"/>
        <v>188</v>
      </c>
      <c r="BX327" s="133">
        <f t="shared" ref="BX327:CO327" si="3587">BW327-$BQ327</f>
        <v>188</v>
      </c>
      <c r="BY327" s="133">
        <f t="shared" si="3587"/>
        <v>188</v>
      </c>
      <c r="BZ327" s="133">
        <f t="shared" si="3587"/>
        <v>188</v>
      </c>
      <c r="CA327" s="133">
        <f t="shared" si="3587"/>
        <v>188</v>
      </c>
      <c r="CB327" s="133">
        <f t="shared" si="3587"/>
        <v>188</v>
      </c>
      <c r="CC327" s="133">
        <f t="shared" si="3587"/>
        <v>188</v>
      </c>
      <c r="CD327" s="133">
        <f t="shared" si="3587"/>
        <v>188</v>
      </c>
      <c r="CE327" s="133">
        <f t="shared" si="3587"/>
        <v>188</v>
      </c>
      <c r="CF327" s="133">
        <f t="shared" si="3587"/>
        <v>188</v>
      </c>
      <c r="CG327" s="133">
        <f t="shared" si="3587"/>
        <v>188</v>
      </c>
      <c r="CH327" s="133">
        <f t="shared" si="3587"/>
        <v>188</v>
      </c>
      <c r="CI327" s="133">
        <f t="shared" si="3587"/>
        <v>188</v>
      </c>
      <c r="CJ327" s="133">
        <f t="shared" si="3587"/>
        <v>188</v>
      </c>
      <c r="CK327" s="133">
        <f t="shared" si="3587"/>
        <v>188</v>
      </c>
      <c r="CL327" s="133">
        <f t="shared" si="3587"/>
        <v>188</v>
      </c>
      <c r="CM327" s="133">
        <f t="shared" si="3587"/>
        <v>188</v>
      </c>
      <c r="CN327" s="133">
        <f t="shared" si="3587"/>
        <v>188</v>
      </c>
      <c r="CO327" s="133">
        <f t="shared" si="3587"/>
        <v>188</v>
      </c>
      <c r="CP327" s="100">
        <v>0</v>
      </c>
      <c r="CQ327" s="100">
        <v>0</v>
      </c>
      <c r="CR327" s="100">
        <v>0</v>
      </c>
      <c r="CS327" s="100">
        <v>12936</v>
      </c>
      <c r="CT327" s="100">
        <v>0</v>
      </c>
      <c r="CU327" s="100">
        <v>400</v>
      </c>
      <c r="CV327" s="121">
        <f t="shared" ref="CV327:CV331" si="3588">IF(COUNTIF(CP327:CU327,"&gt;0")=0,0,SUM(CP327:CU327)/COUNTIF(CP327:CU327,"&gt;0"))</f>
        <v>6668</v>
      </c>
      <c r="CW327" t="s">
        <v>187</v>
      </c>
      <c r="CX327" t="s">
        <v>187</v>
      </c>
      <c r="CY327" s="4">
        <v>0</v>
      </c>
      <c r="CZ327" s="4">
        <v>0</v>
      </c>
      <c r="DA327" s="136">
        <f t="shared" ref="DA327:DA328" si="3589">IFERROR(CZ327/CY327,0)</f>
        <v>0</v>
      </c>
      <c r="DB327" s="4">
        <f t="shared" ref="DB327:DB328" si="3590">CY327*FH327</f>
        <v>0</v>
      </c>
      <c r="DC327" s="4">
        <f t="shared" ref="DC327:DC328" si="3591">CZ327*FH327</f>
        <v>0</v>
      </c>
      <c r="DD327" s="136">
        <f t="shared" ref="DD327:DD328" si="3592">IFERROR(DC327/DB327,0)</f>
        <v>0</v>
      </c>
      <c r="DE327" s="31">
        <v>0</v>
      </c>
      <c r="DG327" s="31">
        <v>0</v>
      </c>
      <c r="DH327" s="48">
        <f t="shared" ref="DH327:DH331" si="3593">IFERROR(ROUNDUP(DG327/$EX327,0)*$EY327,0)</f>
        <v>0</v>
      </c>
      <c r="DI327" s="62">
        <v>14334.613000000001</v>
      </c>
      <c r="DJ327" s="62">
        <v>82812.918000000005</v>
      </c>
      <c r="DK327" s="48">
        <f t="shared" ref="DK327:DK331" si="3594">IFERROR(ROUNDUP(DI327/$EX327,0)*$EY327,0)</f>
        <v>8</v>
      </c>
      <c r="DL327" s="62">
        <v>0</v>
      </c>
      <c r="DM327" s="62">
        <v>0</v>
      </c>
      <c r="DN327" s="62">
        <v>16309.25</v>
      </c>
      <c r="DO327" s="62">
        <v>96063.995999999999</v>
      </c>
      <c r="DP327" s="48">
        <f t="shared" ref="DP327:DP331" si="3595">IFERROR(ROUNDUP(DN327/$EX327,0)*$EY327,0)</f>
        <v>9</v>
      </c>
      <c r="DQ327" s="62">
        <v>2090</v>
      </c>
      <c r="DR327" s="62">
        <v>12688.527321299638</v>
      </c>
      <c r="DS327" s="62">
        <v>13342.29</v>
      </c>
      <c r="DT327" s="62">
        <v>78556.127999999997</v>
      </c>
      <c r="DU327" s="48">
        <f t="shared" ref="DU327:DU331" si="3596">IFERROR(ROUNDUP(DS327/$EX327,0)*$EY327,0)</f>
        <v>7</v>
      </c>
      <c r="DV327" s="62">
        <v>13816</v>
      </c>
      <c r="DW327" s="62">
        <v>80050.898316614941</v>
      </c>
      <c r="DX327" s="62">
        <f t="shared" ref="DX327:DX331" si="3597">$DF327*BK327/30</f>
        <v>0</v>
      </c>
      <c r="DY327" s="62">
        <f t="shared" ref="DY327:DY331" si="3598">DX327*$FH327</f>
        <v>0</v>
      </c>
      <c r="DZ327" s="48">
        <f t="shared" ref="DZ327:DZ331" si="3599">IFERROR(ROUNDUP(DX327/$EX327,0)*$EY327,0)</f>
        <v>0</v>
      </c>
      <c r="EA327" s="62">
        <f t="shared" ref="EA327:EA331" si="3600">$DF327*BL327/30</f>
        <v>0</v>
      </c>
      <c r="EB327" s="62">
        <f t="shared" ref="EB327:EB331" si="3601">EA327*$FH327</f>
        <v>0</v>
      </c>
      <c r="EC327" s="48">
        <f t="shared" ref="EC327:EC331" si="3602">IFERROR(ROUNDUP(EA327/$EX327,0)*$EY327,0)</f>
        <v>0</v>
      </c>
      <c r="ED327" s="62">
        <f t="shared" ref="ED327:ED331" si="3603">$DF327*BM327/30</f>
        <v>0</v>
      </c>
      <c r="EE327" s="62">
        <f t="shared" ref="EE327:EE331" si="3604">ED327*$FH327</f>
        <v>0</v>
      </c>
      <c r="EF327" s="48">
        <f t="shared" ref="EF327:EF331" si="3605">IFERROR(ROUNDUP(ED327/$EX327,0)*$EY327,0)</f>
        <v>0</v>
      </c>
      <c r="EG327" s="62">
        <f t="shared" ref="EG327:EG331" si="3606">$DF327*BN327/30</f>
        <v>0</v>
      </c>
      <c r="EH327" s="62">
        <f t="shared" ref="EH327:EH331" si="3607">EG327*$FH327</f>
        <v>0</v>
      </c>
      <c r="EI327" s="48">
        <f t="shared" ref="EI327:EI331" si="3608">IFERROR(ROUNDUP(EG327/$EX327,0)*$EY327,0)</f>
        <v>0</v>
      </c>
      <c r="EJ327" s="62">
        <f t="shared" ref="EJ327:EJ331" si="3609">$DF327*BO327/30</f>
        <v>0</v>
      </c>
      <c r="EK327" s="62">
        <f t="shared" ref="EK327:EK331" si="3610">EJ327*$FH327</f>
        <v>0</v>
      </c>
      <c r="EL327" s="48">
        <f t="shared" ref="EL327:EL331" si="3611">IFERROR(ROUNDUP(EJ327/$EX327,0)*$EY327,0)</f>
        <v>0</v>
      </c>
      <c r="EM327" s="62">
        <f t="shared" ref="EM327:EM331" si="3612">$DF327*BP327/30</f>
        <v>0</v>
      </c>
      <c r="EN327" s="62">
        <f t="shared" ref="EN327:EN331" si="3613">EM327*$FH327</f>
        <v>0</v>
      </c>
      <c r="EO327" s="48">
        <f t="shared" ref="EO327:EO331" si="3614">IFERROR(ROUNDUP(EM327/$EX327,0)*$EY327,0)</f>
        <v>0</v>
      </c>
      <c r="EP327" s="62">
        <f t="shared" ref="EP327:EU327" si="3615">BK327*$FH327</f>
        <v>0</v>
      </c>
      <c r="EQ327" s="62">
        <f t="shared" si="3615"/>
        <v>0</v>
      </c>
      <c r="ER327" s="62">
        <f t="shared" si="3615"/>
        <v>0</v>
      </c>
      <c r="ES327" s="62">
        <f t="shared" si="3615"/>
        <v>0</v>
      </c>
      <c r="ET327" s="62">
        <f t="shared" si="3615"/>
        <v>0</v>
      </c>
      <c r="EU327" s="62">
        <f t="shared" si="3615"/>
        <v>0</v>
      </c>
      <c r="EV327" s="31" t="s">
        <v>192</v>
      </c>
      <c r="EW327" s="103">
        <v>0</v>
      </c>
      <c r="EX327" s="31">
        <v>1960</v>
      </c>
      <c r="EY327" s="31">
        <v>1</v>
      </c>
      <c r="FA327" s="31"/>
      <c r="FB327" s="119"/>
      <c r="FC327" s="119"/>
      <c r="FE327" s="137">
        <v>6</v>
      </c>
      <c r="FF327" s="137">
        <v>5.91</v>
      </c>
      <c r="FG327" s="137">
        <v>5.92</v>
      </c>
      <c r="FH327" s="106">
        <v>5.92</v>
      </c>
      <c r="FI327" s="107" t="b">
        <f t="shared" ref="FI327:FI331" si="3616">EXACT(AT327,AP327)</f>
        <v>1</v>
      </c>
      <c r="FJ327" s="34"/>
      <c r="FK327" s="104" t="s">
        <v>196</v>
      </c>
      <c r="FL327" s="104" t="s">
        <v>775</v>
      </c>
      <c r="FM327" s="104" t="s">
        <v>187</v>
      </c>
      <c r="FN327" s="104" t="s">
        <v>187</v>
      </c>
      <c r="FO327" s="104">
        <v>0</v>
      </c>
      <c r="FP327" s="104"/>
      <c r="FQ327" s="104">
        <v>0</v>
      </c>
      <c r="FR327" s="120" t="b">
        <f t="shared" ref="FR327:FR390" si="3617">EXACT(FK327,BA327)</f>
        <v>1</v>
      </c>
      <c r="FS327" s="120" t="b">
        <f t="shared" ref="FS327:FS390" si="3618">EXACT(FL327,BB327)</f>
        <v>1</v>
      </c>
      <c r="FT327" s="120" t="b">
        <f t="shared" ref="FT327:FT390" si="3619">EXACT(FM327,BC327)</f>
        <v>1</v>
      </c>
      <c r="FU327" s="120" t="b">
        <f t="shared" ref="FU327:FU390" si="3620">EXACT(FN327,BD327)</f>
        <v>1</v>
      </c>
      <c r="FV327" s="120" t="b">
        <f t="shared" ref="FV327:FV390" si="3621">EXACT(FO327,BE327)</f>
        <v>1</v>
      </c>
      <c r="FW327" s="120"/>
      <c r="FX327" s="120" t="b">
        <f t="shared" ref="FX327:FX331" si="3622">EXACT(FQ327,BI327)</f>
        <v>1</v>
      </c>
      <c r="FY327" s="104" t="s">
        <v>368</v>
      </c>
      <c r="FZ327" s="104" t="b">
        <f t="shared" ref="FZ327:FZ331" si="3623">EXACT(FY327,C327)</f>
        <v>1</v>
      </c>
      <c r="GA327" s="120">
        <v>0</v>
      </c>
      <c r="GB327" s="120" t="s">
        <v>193</v>
      </c>
      <c r="GC327" s="8"/>
      <c r="GD327" s="104" t="s">
        <v>368</v>
      </c>
      <c r="GE327" s="104">
        <v>0</v>
      </c>
      <c r="GF327" s="104" t="e">
        <v>#N/A</v>
      </c>
      <c r="GG327" s="104">
        <v>0</v>
      </c>
      <c r="GH327" s="120" t="b">
        <f t="shared" ref="GH327:GH331" si="3624">EXACT(GD327,C327)</f>
        <v>1</v>
      </c>
      <c r="GI327" s="8" t="b">
        <f t="shared" ref="GI327:GI331" si="3625">EXACT(GG327,G327)</f>
        <v>0</v>
      </c>
      <c r="GJ327" s="31" t="s">
        <v>203</v>
      </c>
    </row>
    <row r="328" spans="1:192" ht="30" hidden="1" x14ac:dyDescent="0.25">
      <c r="A328" s="138">
        <v>101488</v>
      </c>
      <c r="B328" s="138">
        <v>610045</v>
      </c>
      <c r="C328" s="128" t="s">
        <v>368</v>
      </c>
      <c r="D328" s="130"/>
      <c r="E328" s="138" t="s">
        <v>776</v>
      </c>
      <c r="F328" s="124" t="s">
        <v>232</v>
      </c>
      <c r="G328" s="128"/>
      <c r="H328" s="138" t="s">
        <v>227</v>
      </c>
      <c r="I328" s="130" t="s">
        <v>292</v>
      </c>
      <c r="J328" s="138" t="s">
        <v>259</v>
      </c>
      <c r="K328" s="138"/>
      <c r="L328" s="130">
        <v>0</v>
      </c>
      <c r="M328" s="138"/>
      <c r="N328" s="125">
        <v>0</v>
      </c>
      <c r="O328" s="125">
        <v>0</v>
      </c>
      <c r="P328" s="125" t="str">
        <f t="shared" si="3565"/>
        <v>нет минмакс</v>
      </c>
      <c r="Q328" s="95">
        <v>238</v>
      </c>
      <c r="R328" s="95">
        <f t="shared" si="3566"/>
        <v>13520.78</v>
      </c>
      <c r="S328" s="114">
        <v>238</v>
      </c>
      <c r="T328" s="114">
        <v>13520.78</v>
      </c>
      <c r="U328" s="131">
        <f t="shared" si="3567"/>
        <v>2</v>
      </c>
      <c r="V328" s="115">
        <f t="shared" ref="V328:V332" si="3626">SUM(Z328:AD328)</f>
        <v>238</v>
      </c>
      <c r="W328" s="115">
        <f t="shared" si="3568"/>
        <v>13520.78</v>
      </c>
      <c r="X328" s="115">
        <f t="shared" si="3569"/>
        <v>2</v>
      </c>
      <c r="Y328" s="132"/>
      <c r="Z328" s="95">
        <v>238</v>
      </c>
      <c r="AA328" s="115">
        <v>0</v>
      </c>
      <c r="AB328" s="115">
        <v>0</v>
      </c>
      <c r="AC328" s="95">
        <v>0</v>
      </c>
      <c r="AD328" s="95">
        <v>0</v>
      </c>
      <c r="AE328" s="95">
        <f t="shared" si="3570"/>
        <v>0</v>
      </c>
      <c r="AF328" s="95">
        <f t="shared" si="3571"/>
        <v>0</v>
      </c>
      <c r="AG328" s="114">
        <v>0</v>
      </c>
      <c r="AH328" s="95">
        <f t="shared" si="3572"/>
        <v>238</v>
      </c>
      <c r="AI328" s="114">
        <f t="shared" si="3573"/>
        <v>13520.78</v>
      </c>
      <c r="AJ328" s="114">
        <f t="shared" si="3574"/>
        <v>0</v>
      </c>
      <c r="AK328" s="114">
        <f t="shared" ref="AK328:AK332" si="3627">SUM(CS328:CU328)</f>
        <v>0</v>
      </c>
      <c r="AL328" s="114">
        <f t="shared" si="3575"/>
        <v>0</v>
      </c>
      <c r="AM328" s="114">
        <f t="shared" si="3576"/>
        <v>0</v>
      </c>
      <c r="AN328" s="133" t="str">
        <f t="shared" si="3577"/>
        <v>нет оборота</v>
      </c>
      <c r="AO328" s="133" t="str">
        <f t="shared" si="3578"/>
        <v>нет плана</v>
      </c>
      <c r="AP328" s="139" t="s">
        <v>195</v>
      </c>
      <c r="AQ328" s="134" t="s">
        <v>200</v>
      </c>
      <c r="AR328" s="138" t="s">
        <v>195</v>
      </c>
      <c r="AS328" s="134" t="s">
        <v>200</v>
      </c>
      <c r="AT328" s="115" t="s">
        <v>195</v>
      </c>
      <c r="AU328" s="138"/>
      <c r="AV328" s="97" t="str">
        <f t="shared" si="3579"/>
        <v>Нет планов</v>
      </c>
      <c r="AW328" s="126">
        <f t="shared" si="3580"/>
        <v>13520.78</v>
      </c>
      <c r="AX328" s="138"/>
      <c r="AY328" s="115">
        <f t="shared" si="3581"/>
        <v>0</v>
      </c>
      <c r="AZ328" s="130" t="s">
        <v>439</v>
      </c>
      <c r="BA328" s="26" t="s">
        <v>372</v>
      </c>
      <c r="BB328" s="26" t="s">
        <v>777</v>
      </c>
      <c r="BC328" s="27" t="s">
        <v>187</v>
      </c>
      <c r="BD328" s="139" t="s">
        <v>187</v>
      </c>
      <c r="BE328" s="29">
        <v>238</v>
      </c>
      <c r="BF328" s="32">
        <f t="shared" si="3582"/>
        <v>13520.78</v>
      </c>
      <c r="BG328" s="32">
        <v>0</v>
      </c>
      <c r="BH328" s="32">
        <f t="shared" si="3583"/>
        <v>0</v>
      </c>
      <c r="BI328" s="99" t="s">
        <v>248</v>
      </c>
      <c r="BJ328" s="130" t="s">
        <v>187</v>
      </c>
      <c r="BK328" s="95">
        <v>0</v>
      </c>
      <c r="BL328" s="95">
        <v>0</v>
      </c>
      <c r="BM328" s="95">
        <v>0</v>
      </c>
      <c r="BN328" s="95">
        <v>0</v>
      </c>
      <c r="BO328" s="95">
        <v>0</v>
      </c>
      <c r="BP328" s="95">
        <v>0</v>
      </c>
      <c r="BQ328" s="133">
        <f t="shared" si="3584"/>
        <v>0</v>
      </c>
      <c r="BR328" s="95">
        <f t="shared" si="3585"/>
        <v>238</v>
      </c>
      <c r="BS328" s="133">
        <f t="shared" ref="BS328:BW331" si="3628">BR328-BL328</f>
        <v>238</v>
      </c>
      <c r="BT328" s="133">
        <f t="shared" si="3628"/>
        <v>238</v>
      </c>
      <c r="BU328" s="133">
        <f t="shared" si="3628"/>
        <v>238</v>
      </c>
      <c r="BV328" s="133">
        <f t="shared" si="3628"/>
        <v>238</v>
      </c>
      <c r="BW328" s="133">
        <f t="shared" si="3628"/>
        <v>238</v>
      </c>
      <c r="BX328" s="133">
        <f t="shared" ref="BX328:CO328" si="3629">BW328-$BQ328</f>
        <v>238</v>
      </c>
      <c r="BY328" s="133">
        <f t="shared" si="3629"/>
        <v>238</v>
      </c>
      <c r="BZ328" s="133">
        <f t="shared" si="3629"/>
        <v>238</v>
      </c>
      <c r="CA328" s="133">
        <f t="shared" si="3629"/>
        <v>238</v>
      </c>
      <c r="CB328" s="133">
        <f t="shared" si="3629"/>
        <v>238</v>
      </c>
      <c r="CC328" s="133">
        <f t="shared" si="3629"/>
        <v>238</v>
      </c>
      <c r="CD328" s="133">
        <f t="shared" si="3629"/>
        <v>238</v>
      </c>
      <c r="CE328" s="133">
        <f t="shared" si="3629"/>
        <v>238</v>
      </c>
      <c r="CF328" s="133">
        <f t="shared" si="3629"/>
        <v>238</v>
      </c>
      <c r="CG328" s="133">
        <f t="shared" si="3629"/>
        <v>238</v>
      </c>
      <c r="CH328" s="133">
        <f t="shared" si="3629"/>
        <v>238</v>
      </c>
      <c r="CI328" s="133">
        <f t="shared" si="3629"/>
        <v>238</v>
      </c>
      <c r="CJ328" s="133">
        <f t="shared" si="3629"/>
        <v>238</v>
      </c>
      <c r="CK328" s="133">
        <f t="shared" si="3629"/>
        <v>238</v>
      </c>
      <c r="CL328" s="133">
        <f t="shared" si="3629"/>
        <v>238</v>
      </c>
      <c r="CM328" s="133">
        <f t="shared" si="3629"/>
        <v>238</v>
      </c>
      <c r="CN328" s="133">
        <f t="shared" si="3629"/>
        <v>238</v>
      </c>
      <c r="CO328" s="133">
        <f t="shared" si="3629"/>
        <v>238</v>
      </c>
      <c r="CP328" s="100">
        <v>0</v>
      </c>
      <c r="CQ328" s="100">
        <v>0</v>
      </c>
      <c r="CR328" s="100">
        <v>0</v>
      </c>
      <c r="CS328" s="100">
        <v>0</v>
      </c>
      <c r="CT328" s="100">
        <v>0</v>
      </c>
      <c r="CU328" s="100">
        <v>0</v>
      </c>
      <c r="CV328" s="121">
        <f t="shared" si="3588"/>
        <v>0</v>
      </c>
      <c r="CW328" t="s">
        <v>187</v>
      </c>
      <c r="CX328" t="s">
        <v>187</v>
      </c>
      <c r="CY328" s="4">
        <v>0</v>
      </c>
      <c r="CZ328" s="4">
        <v>0</v>
      </c>
      <c r="DA328" s="136">
        <f t="shared" si="3589"/>
        <v>0</v>
      </c>
      <c r="DB328" s="4">
        <f t="shared" si="3590"/>
        <v>0</v>
      </c>
      <c r="DC328" s="4">
        <f t="shared" si="3591"/>
        <v>0</v>
      </c>
      <c r="DD328" s="136">
        <f t="shared" si="3592"/>
        <v>0</v>
      </c>
      <c r="DE328" s="31">
        <v>0</v>
      </c>
      <c r="DG328" s="31">
        <v>0</v>
      </c>
      <c r="DH328" s="48">
        <f t="shared" si="3593"/>
        <v>0</v>
      </c>
      <c r="DI328" s="62">
        <v>238</v>
      </c>
      <c r="DJ328" s="62">
        <v>13520.58</v>
      </c>
      <c r="DK328" s="48">
        <f t="shared" si="3594"/>
        <v>2</v>
      </c>
      <c r="DL328" s="62">
        <v>0</v>
      </c>
      <c r="DM328" s="62">
        <v>0</v>
      </c>
      <c r="DN328" s="62">
        <v>238</v>
      </c>
      <c r="DO328" s="62">
        <v>13520.58</v>
      </c>
      <c r="DP328" s="48">
        <f t="shared" si="3595"/>
        <v>2</v>
      </c>
      <c r="DQ328" s="62">
        <v>0</v>
      </c>
      <c r="DR328" s="62">
        <v>0</v>
      </c>
      <c r="DS328" s="62">
        <v>238</v>
      </c>
      <c r="DT328" s="62">
        <v>13520.58</v>
      </c>
      <c r="DU328" s="48">
        <f t="shared" si="3596"/>
        <v>2</v>
      </c>
      <c r="DV328" s="62">
        <v>0</v>
      </c>
      <c r="DW328" s="62">
        <v>0</v>
      </c>
      <c r="DX328" s="62">
        <f t="shared" si="3597"/>
        <v>0</v>
      </c>
      <c r="DY328" s="62">
        <f t="shared" si="3598"/>
        <v>0</v>
      </c>
      <c r="DZ328" s="48">
        <f t="shared" si="3599"/>
        <v>0</v>
      </c>
      <c r="EA328" s="62">
        <f t="shared" si="3600"/>
        <v>0</v>
      </c>
      <c r="EB328" s="62">
        <f t="shared" si="3601"/>
        <v>0</v>
      </c>
      <c r="EC328" s="48">
        <f t="shared" si="3602"/>
        <v>0</v>
      </c>
      <c r="ED328" s="62">
        <f t="shared" si="3603"/>
        <v>0</v>
      </c>
      <c r="EE328" s="62">
        <f t="shared" si="3604"/>
        <v>0</v>
      </c>
      <c r="EF328" s="48">
        <f t="shared" si="3605"/>
        <v>0</v>
      </c>
      <c r="EG328" s="62">
        <f t="shared" si="3606"/>
        <v>0</v>
      </c>
      <c r="EH328" s="62">
        <f t="shared" si="3607"/>
        <v>0</v>
      </c>
      <c r="EI328" s="48">
        <f t="shared" si="3608"/>
        <v>0</v>
      </c>
      <c r="EJ328" s="62">
        <f t="shared" si="3609"/>
        <v>0</v>
      </c>
      <c r="EK328" s="62">
        <f t="shared" si="3610"/>
        <v>0</v>
      </c>
      <c r="EL328" s="48">
        <f t="shared" si="3611"/>
        <v>0</v>
      </c>
      <c r="EM328" s="62">
        <f t="shared" si="3612"/>
        <v>0</v>
      </c>
      <c r="EN328" s="62">
        <f t="shared" si="3613"/>
        <v>0</v>
      </c>
      <c r="EO328" s="48">
        <f t="shared" si="3614"/>
        <v>0</v>
      </c>
      <c r="EP328" s="62">
        <f t="shared" ref="EP328:ER335" si="3630">BK328*$FH328</f>
        <v>0</v>
      </c>
      <c r="EQ328" s="62">
        <f t="shared" si="3630"/>
        <v>0</v>
      </c>
      <c r="ER328" s="62">
        <f t="shared" si="3630"/>
        <v>0</v>
      </c>
      <c r="ES328" s="62">
        <f t="shared" ref="ES328:EU335" si="3631">BN328*$FH328</f>
        <v>0</v>
      </c>
      <c r="ET328" s="62">
        <f t="shared" si="3631"/>
        <v>0</v>
      </c>
      <c r="EU328" s="62">
        <f t="shared" si="3631"/>
        <v>0</v>
      </c>
      <c r="EV328" s="31" t="s">
        <v>192</v>
      </c>
      <c r="EW328" s="103">
        <v>0</v>
      </c>
      <c r="EX328" s="31">
        <v>126</v>
      </c>
      <c r="EY328" s="31">
        <v>1</v>
      </c>
      <c r="FA328" s="31"/>
      <c r="FB328" s="119"/>
      <c r="FC328" s="119"/>
      <c r="FE328" s="137">
        <v>56.81</v>
      </c>
      <c r="FF328" s="137">
        <v>56.81</v>
      </c>
      <c r="FG328" s="137">
        <v>56.81</v>
      </c>
      <c r="FH328" s="106">
        <v>56.81</v>
      </c>
      <c r="FI328" s="107" t="b">
        <f t="shared" si="3616"/>
        <v>1</v>
      </c>
      <c r="FJ328" s="34"/>
      <c r="FK328" s="104" t="s">
        <v>372</v>
      </c>
      <c r="FL328" s="104" t="s">
        <v>777</v>
      </c>
      <c r="FM328" s="104" t="s">
        <v>187</v>
      </c>
      <c r="FN328" s="104" t="s">
        <v>187</v>
      </c>
      <c r="FO328" s="104">
        <v>238</v>
      </c>
      <c r="FP328" s="104"/>
      <c r="FQ328" s="104" t="s">
        <v>248</v>
      </c>
      <c r="FR328" s="120" t="b">
        <f t="shared" si="3617"/>
        <v>1</v>
      </c>
      <c r="FS328" s="120" t="b">
        <f t="shared" si="3618"/>
        <v>1</v>
      </c>
      <c r="FT328" s="120" t="b">
        <f t="shared" si="3619"/>
        <v>1</v>
      </c>
      <c r="FU328" s="120" t="b">
        <f t="shared" si="3620"/>
        <v>1</v>
      </c>
      <c r="FV328" s="120" t="b">
        <f t="shared" si="3621"/>
        <v>1</v>
      </c>
      <c r="FW328" s="120"/>
      <c r="FX328" s="120" t="b">
        <f t="shared" si="3622"/>
        <v>1</v>
      </c>
      <c r="FY328" s="104" t="s">
        <v>368</v>
      </c>
      <c r="FZ328" s="104" t="b">
        <f t="shared" si="3623"/>
        <v>1</v>
      </c>
      <c r="GA328" s="120">
        <v>0</v>
      </c>
      <c r="GB328" s="120" t="s">
        <v>232</v>
      </c>
      <c r="GC328" s="8"/>
      <c r="GD328" s="104" t="s">
        <v>368</v>
      </c>
      <c r="GE328" s="104">
        <v>0</v>
      </c>
      <c r="GF328" s="104" t="e">
        <v>#N/A</v>
      </c>
      <c r="GG328" s="104">
        <v>0</v>
      </c>
      <c r="GH328" s="120" t="b">
        <f t="shared" si="3624"/>
        <v>1</v>
      </c>
      <c r="GI328" s="8" t="b">
        <f t="shared" si="3625"/>
        <v>0</v>
      </c>
      <c r="GJ328" s="31" t="s">
        <v>203</v>
      </c>
    </row>
    <row r="329" spans="1:192" hidden="1" x14ac:dyDescent="0.25">
      <c r="A329" s="138">
        <v>101173</v>
      </c>
      <c r="B329" s="138">
        <v>650486</v>
      </c>
      <c r="C329" s="128" t="s">
        <v>368</v>
      </c>
      <c r="D329" s="130"/>
      <c r="E329" s="138" t="s">
        <v>778</v>
      </c>
      <c r="F329" s="124" t="s">
        <v>193</v>
      </c>
      <c r="G329" s="128"/>
      <c r="H329" s="138" t="s">
        <v>227</v>
      </c>
      <c r="I329" s="130" t="s">
        <v>319</v>
      </c>
      <c r="J329" s="138" t="s">
        <v>259</v>
      </c>
      <c r="K329" s="138"/>
      <c r="L329" s="130">
        <v>0</v>
      </c>
      <c r="M329" s="138"/>
      <c r="N329" s="125">
        <v>0</v>
      </c>
      <c r="O329" s="125">
        <v>0</v>
      </c>
      <c r="P329" s="125" t="str">
        <f t="shared" si="3565"/>
        <v>нет минмакс</v>
      </c>
      <c r="Q329" s="95">
        <v>3216</v>
      </c>
      <c r="R329" s="95">
        <f t="shared" si="3566"/>
        <v>4791.84</v>
      </c>
      <c r="S329" s="114">
        <v>9709</v>
      </c>
      <c r="T329" s="114">
        <v>12912.970000000001</v>
      </c>
      <c r="U329" s="131">
        <f t="shared" si="3567"/>
        <v>1</v>
      </c>
      <c r="V329" s="115">
        <f t="shared" si="3626"/>
        <v>75570</v>
      </c>
      <c r="W329" s="115">
        <f t="shared" si="3568"/>
        <v>112599.3</v>
      </c>
      <c r="X329" s="115">
        <f t="shared" si="3569"/>
        <v>3</v>
      </c>
      <c r="Y329" s="132"/>
      <c r="Z329" s="95">
        <v>75570</v>
      </c>
      <c r="AA329" s="115">
        <v>0</v>
      </c>
      <c r="AB329" s="115">
        <v>0</v>
      </c>
      <c r="AC329" s="95">
        <v>0</v>
      </c>
      <c r="AD329" s="95">
        <v>0</v>
      </c>
      <c r="AE329" s="95">
        <f t="shared" si="3570"/>
        <v>0</v>
      </c>
      <c r="AF329" s="95">
        <f t="shared" si="3571"/>
        <v>0</v>
      </c>
      <c r="AG329" s="114">
        <v>0</v>
      </c>
      <c r="AH329" s="95">
        <f t="shared" si="3572"/>
        <v>75570</v>
      </c>
      <c r="AI329" s="114">
        <f t="shared" si="3573"/>
        <v>112599.3</v>
      </c>
      <c r="AJ329" s="114">
        <f t="shared" si="3574"/>
        <v>28887</v>
      </c>
      <c r="AK329" s="114">
        <f t="shared" si="3627"/>
        <v>87054</v>
      </c>
      <c r="AL329" s="114">
        <f t="shared" si="3575"/>
        <v>153918</v>
      </c>
      <c r="AM329" s="114">
        <f t="shared" si="3576"/>
        <v>173130</v>
      </c>
      <c r="AN329" s="133">
        <f t="shared" si="3577"/>
        <v>10.094264425576156</v>
      </c>
      <c r="AO329" s="133" t="str">
        <f t="shared" si="3578"/>
        <v>&lt; 30 дней</v>
      </c>
      <c r="AP329" s="139" t="s">
        <v>185</v>
      </c>
      <c r="AQ329" s="134" t="s">
        <v>186</v>
      </c>
      <c r="AR329" s="138" t="s">
        <v>185</v>
      </c>
      <c r="AS329" s="134" t="s">
        <v>190</v>
      </c>
      <c r="AT329" s="115" t="s">
        <v>185</v>
      </c>
      <c r="AU329" s="138"/>
      <c r="AV329" s="97" t="str">
        <f t="shared" si="3579"/>
        <v>0-03</v>
      </c>
      <c r="AW329" s="126">
        <f t="shared" si="3580"/>
        <v>0</v>
      </c>
      <c r="AX329" s="138"/>
      <c r="AY329" s="115">
        <f t="shared" si="3581"/>
        <v>0</v>
      </c>
      <c r="AZ329" s="130" t="s">
        <v>439</v>
      </c>
      <c r="BA329" s="129" t="s">
        <v>187</v>
      </c>
      <c r="BB329" s="129" t="s">
        <v>187</v>
      </c>
      <c r="BC329" s="140" t="s">
        <v>187</v>
      </c>
      <c r="BD329" s="139" t="s">
        <v>187</v>
      </c>
      <c r="BE329" s="29">
        <v>0</v>
      </c>
      <c r="BF329" s="32">
        <f t="shared" si="3582"/>
        <v>0</v>
      </c>
      <c r="BG329" s="32">
        <v>0</v>
      </c>
      <c r="BH329" s="32">
        <f t="shared" si="3583"/>
        <v>0</v>
      </c>
      <c r="BI329" s="99">
        <v>0</v>
      </c>
      <c r="BJ329" s="130" t="s">
        <v>187</v>
      </c>
      <c r="BK329" s="95">
        <v>38305</v>
      </c>
      <c r="BL329" s="95">
        <v>26500</v>
      </c>
      <c r="BM329" s="95">
        <v>25562</v>
      </c>
      <c r="BN329" s="95">
        <v>26799</v>
      </c>
      <c r="BO329" s="95">
        <v>29684</v>
      </c>
      <c r="BP329" s="95">
        <v>26280</v>
      </c>
      <c r="BQ329" s="133">
        <f t="shared" si="3584"/>
        <v>28855</v>
      </c>
      <c r="BR329" s="95">
        <f t="shared" si="3585"/>
        <v>37265</v>
      </c>
      <c r="BS329" s="133">
        <f t="shared" si="3628"/>
        <v>10765</v>
      </c>
      <c r="BT329" s="133">
        <f t="shared" si="3628"/>
        <v>-14797</v>
      </c>
      <c r="BU329" s="133">
        <f t="shared" si="3628"/>
        <v>-41596</v>
      </c>
      <c r="BV329" s="133">
        <f t="shared" si="3628"/>
        <v>-71280</v>
      </c>
      <c r="BW329" s="133">
        <f t="shared" si="3628"/>
        <v>-97560</v>
      </c>
      <c r="BX329" s="133">
        <f t="shared" ref="BX329:CO330" si="3632">BW329-$BQ329</f>
        <v>-126415</v>
      </c>
      <c r="BY329" s="133">
        <f t="shared" si="3632"/>
        <v>-155270</v>
      </c>
      <c r="BZ329" s="133">
        <f t="shared" si="3632"/>
        <v>-184125</v>
      </c>
      <c r="CA329" s="133">
        <f t="shared" si="3632"/>
        <v>-212980</v>
      </c>
      <c r="CB329" s="133">
        <f t="shared" si="3632"/>
        <v>-241835</v>
      </c>
      <c r="CC329" s="133">
        <f t="shared" si="3632"/>
        <v>-270690</v>
      </c>
      <c r="CD329" s="133">
        <f t="shared" si="3632"/>
        <v>-299545</v>
      </c>
      <c r="CE329" s="133">
        <f t="shared" si="3632"/>
        <v>-328400</v>
      </c>
      <c r="CF329" s="133">
        <f t="shared" si="3632"/>
        <v>-357255</v>
      </c>
      <c r="CG329" s="133">
        <f t="shared" si="3632"/>
        <v>-386110</v>
      </c>
      <c r="CH329" s="133">
        <f t="shared" si="3632"/>
        <v>-414965</v>
      </c>
      <c r="CI329" s="133">
        <f t="shared" si="3632"/>
        <v>-443820</v>
      </c>
      <c r="CJ329" s="133">
        <f t="shared" si="3632"/>
        <v>-472675</v>
      </c>
      <c r="CK329" s="133">
        <f t="shared" si="3632"/>
        <v>-501530</v>
      </c>
      <c r="CL329" s="133">
        <f t="shared" si="3632"/>
        <v>-530385</v>
      </c>
      <c r="CM329" s="133">
        <f t="shared" si="3632"/>
        <v>-559240</v>
      </c>
      <c r="CN329" s="133">
        <f t="shared" si="3632"/>
        <v>-588095</v>
      </c>
      <c r="CO329" s="133">
        <f t="shared" si="3632"/>
        <v>-616950</v>
      </c>
      <c r="CP329" s="100">
        <v>16699</v>
      </c>
      <c r="CQ329" s="100">
        <v>9925</v>
      </c>
      <c r="CR329" s="100">
        <v>40240</v>
      </c>
      <c r="CS329" s="100">
        <v>28559</v>
      </c>
      <c r="CT329" s="100">
        <v>29608</v>
      </c>
      <c r="CU329" s="100">
        <v>28887</v>
      </c>
      <c r="CV329" s="121">
        <f t="shared" si="3588"/>
        <v>25653</v>
      </c>
      <c r="CW329" t="s">
        <v>187</v>
      </c>
      <c r="CX329" t="s">
        <v>187</v>
      </c>
      <c r="CY329" s="4">
        <v>0</v>
      </c>
      <c r="CZ329" s="4">
        <v>0</v>
      </c>
      <c r="DA329" s="136">
        <f t="shared" ref="DA329:DA335" si="3633">IFERROR(CZ329/CY329,0)</f>
        <v>0</v>
      </c>
      <c r="DB329" s="4">
        <f t="shared" ref="DB329:DB335" si="3634">CY329*FH329</f>
        <v>0</v>
      </c>
      <c r="DC329" s="4">
        <f t="shared" ref="DC329:DC335" si="3635">CZ329*FH329</f>
        <v>0</v>
      </c>
      <c r="DD329" s="136">
        <f t="shared" ref="DD329:DD335" si="3636">IFERROR(DC329/DB329,0)</f>
        <v>0</v>
      </c>
      <c r="DE329" s="31">
        <v>0</v>
      </c>
      <c r="DG329" s="31">
        <v>0</v>
      </c>
      <c r="DH329" s="48">
        <f t="shared" si="3593"/>
        <v>0</v>
      </c>
      <c r="DI329" s="62">
        <v>7725.387999999999</v>
      </c>
      <c r="DJ329" s="62">
        <v>9564.3810000000012</v>
      </c>
      <c r="DK329" s="48">
        <f t="shared" si="3594"/>
        <v>1</v>
      </c>
      <c r="DL329" s="62">
        <v>9925</v>
      </c>
      <c r="DM329" s="62">
        <v>12284.93293279657</v>
      </c>
      <c r="DN329" s="62">
        <v>18164.572</v>
      </c>
      <c r="DO329" s="62">
        <v>22444.057999999997</v>
      </c>
      <c r="DP329" s="48">
        <f t="shared" si="3595"/>
        <v>1</v>
      </c>
      <c r="DQ329" s="62">
        <v>40240</v>
      </c>
      <c r="DR329" s="62">
        <v>49713.740769673037</v>
      </c>
      <c r="DS329" s="62">
        <v>6728.4199999999992</v>
      </c>
      <c r="DT329" s="62">
        <v>8313.5609999999997</v>
      </c>
      <c r="DU329" s="48">
        <f t="shared" si="3596"/>
        <v>1</v>
      </c>
      <c r="DV329" s="62">
        <v>28559</v>
      </c>
      <c r="DW329" s="62">
        <v>35282.672033824376</v>
      </c>
      <c r="DX329" s="62">
        <f t="shared" si="3597"/>
        <v>0</v>
      </c>
      <c r="DY329" s="62">
        <f t="shared" si="3598"/>
        <v>0</v>
      </c>
      <c r="DZ329" s="48">
        <f t="shared" si="3599"/>
        <v>0</v>
      </c>
      <c r="EA329" s="62">
        <f t="shared" si="3600"/>
        <v>0</v>
      </c>
      <c r="EB329" s="62">
        <f t="shared" si="3601"/>
        <v>0</v>
      </c>
      <c r="EC329" s="48">
        <f t="shared" si="3602"/>
        <v>0</v>
      </c>
      <c r="ED329" s="62">
        <f t="shared" si="3603"/>
        <v>0</v>
      </c>
      <c r="EE329" s="62">
        <f t="shared" si="3604"/>
        <v>0</v>
      </c>
      <c r="EF329" s="48">
        <f t="shared" si="3605"/>
        <v>0</v>
      </c>
      <c r="EG329" s="62">
        <f t="shared" si="3606"/>
        <v>0</v>
      </c>
      <c r="EH329" s="62">
        <f t="shared" si="3607"/>
        <v>0</v>
      </c>
      <c r="EI329" s="48">
        <f t="shared" si="3608"/>
        <v>0</v>
      </c>
      <c r="EJ329" s="62">
        <f t="shared" si="3609"/>
        <v>0</v>
      </c>
      <c r="EK329" s="62">
        <f t="shared" si="3610"/>
        <v>0</v>
      </c>
      <c r="EL329" s="48">
        <f t="shared" si="3611"/>
        <v>0</v>
      </c>
      <c r="EM329" s="62">
        <f t="shared" si="3612"/>
        <v>0</v>
      </c>
      <c r="EN329" s="62">
        <f t="shared" si="3613"/>
        <v>0</v>
      </c>
      <c r="EO329" s="48">
        <f t="shared" si="3614"/>
        <v>0</v>
      </c>
      <c r="EP329" s="62">
        <f t="shared" si="3630"/>
        <v>57074.45</v>
      </c>
      <c r="EQ329" s="62">
        <f t="shared" si="3630"/>
        <v>39485</v>
      </c>
      <c r="ER329" s="62">
        <f t="shared" si="3630"/>
        <v>38087.379999999997</v>
      </c>
      <c r="ES329" s="62">
        <f t="shared" si="3631"/>
        <v>39930.51</v>
      </c>
      <c r="ET329" s="62">
        <f t="shared" si="3631"/>
        <v>44229.159999999996</v>
      </c>
      <c r="EU329" s="62">
        <f t="shared" si="3631"/>
        <v>39157.199999999997</v>
      </c>
      <c r="EV329" s="31" t="s">
        <v>192</v>
      </c>
      <c r="EW329" s="103">
        <v>0</v>
      </c>
      <c r="EX329" s="31">
        <v>28000</v>
      </c>
      <c r="EY329" s="31">
        <v>1</v>
      </c>
      <c r="FA329" s="31"/>
      <c r="FB329" s="119"/>
      <c r="FC329" s="119"/>
      <c r="FE329" s="137">
        <v>1.24</v>
      </c>
      <c r="FF329" s="137">
        <v>1.33</v>
      </c>
      <c r="FG329" s="137">
        <v>1.47</v>
      </c>
      <c r="FH329" s="106">
        <v>1.49</v>
      </c>
      <c r="FI329" s="107" t="b">
        <f t="shared" si="3616"/>
        <v>1</v>
      </c>
      <c r="FJ329" s="34"/>
      <c r="FK329" s="104" t="s">
        <v>187</v>
      </c>
      <c r="FL329" s="104" t="s">
        <v>187</v>
      </c>
      <c r="FM329" s="104" t="s">
        <v>187</v>
      </c>
      <c r="FN329" s="104" t="s">
        <v>187</v>
      </c>
      <c r="FO329" s="104">
        <v>0</v>
      </c>
      <c r="FP329" s="104"/>
      <c r="FQ329" s="104">
        <v>0</v>
      </c>
      <c r="FR329" s="120" t="b">
        <f t="shared" si="3617"/>
        <v>1</v>
      </c>
      <c r="FS329" s="120" t="b">
        <f t="shared" si="3618"/>
        <v>1</v>
      </c>
      <c r="FT329" s="120" t="b">
        <f t="shared" si="3619"/>
        <v>1</v>
      </c>
      <c r="FU329" s="120" t="b">
        <f t="shared" si="3620"/>
        <v>1</v>
      </c>
      <c r="FV329" s="120" t="b">
        <f t="shared" si="3621"/>
        <v>1</v>
      </c>
      <c r="FW329" s="120"/>
      <c r="FX329" s="120" t="b">
        <f t="shared" si="3622"/>
        <v>1</v>
      </c>
      <c r="FY329" s="104" t="s">
        <v>368</v>
      </c>
      <c r="FZ329" s="104" t="b">
        <f t="shared" si="3623"/>
        <v>1</v>
      </c>
      <c r="GA329" s="120">
        <v>0</v>
      </c>
      <c r="GB329" s="120" t="s">
        <v>193</v>
      </c>
      <c r="GC329" s="8"/>
      <c r="GD329" s="104" t="s">
        <v>368</v>
      </c>
      <c r="GE329" s="104">
        <v>0</v>
      </c>
      <c r="GF329" s="104" t="e">
        <v>#N/A</v>
      </c>
      <c r="GG329" s="104">
        <v>0</v>
      </c>
      <c r="GH329" s="120" t="b">
        <f t="shared" si="3624"/>
        <v>1</v>
      </c>
      <c r="GI329" s="8" t="b">
        <f t="shared" si="3625"/>
        <v>0</v>
      </c>
      <c r="GJ329" s="31" t="s">
        <v>203</v>
      </c>
    </row>
    <row r="330" spans="1:192" hidden="1" x14ac:dyDescent="0.25">
      <c r="A330" s="138">
        <v>99956</v>
      </c>
      <c r="B330" s="138">
        <v>650461</v>
      </c>
      <c r="C330" s="128" t="s">
        <v>368</v>
      </c>
      <c r="D330" s="130"/>
      <c r="E330" s="138" t="s">
        <v>779</v>
      </c>
      <c r="F330" s="124" t="s">
        <v>193</v>
      </c>
      <c r="G330" s="128"/>
      <c r="H330" s="138" t="s">
        <v>227</v>
      </c>
      <c r="I330" s="130" t="s">
        <v>319</v>
      </c>
      <c r="J330" s="138" t="s">
        <v>259</v>
      </c>
      <c r="K330" s="138"/>
      <c r="L330" s="130">
        <v>0</v>
      </c>
      <c r="M330" s="138"/>
      <c r="N330" s="125">
        <v>0</v>
      </c>
      <c r="O330" s="125">
        <v>0</v>
      </c>
      <c r="P330" s="125" t="str">
        <f t="shared" si="3565"/>
        <v>нет минмакс</v>
      </c>
      <c r="Q330" s="95">
        <v>95550</v>
      </c>
      <c r="R330" s="95">
        <f t="shared" si="3566"/>
        <v>128992.50000000001</v>
      </c>
      <c r="S330" s="114">
        <v>10326</v>
      </c>
      <c r="T330" s="114">
        <v>13423.800000000001</v>
      </c>
      <c r="U330" s="131">
        <f t="shared" si="3567"/>
        <v>1</v>
      </c>
      <c r="V330" s="115">
        <f t="shared" si="3626"/>
        <v>65312</v>
      </c>
      <c r="W330" s="115">
        <f t="shared" si="3568"/>
        <v>88171.200000000012</v>
      </c>
      <c r="X330" s="115">
        <f t="shared" si="3569"/>
        <v>3</v>
      </c>
      <c r="Y330" s="132"/>
      <c r="Z330" s="95">
        <v>65312</v>
      </c>
      <c r="AA330" s="115">
        <v>0</v>
      </c>
      <c r="AB330" s="115">
        <v>0</v>
      </c>
      <c r="AC330" s="95">
        <v>0</v>
      </c>
      <c r="AD330" s="95">
        <v>0</v>
      </c>
      <c r="AE330" s="95">
        <f t="shared" si="3570"/>
        <v>0</v>
      </c>
      <c r="AF330" s="95">
        <f t="shared" si="3571"/>
        <v>0</v>
      </c>
      <c r="AG330" s="114">
        <v>0</v>
      </c>
      <c r="AH330" s="95">
        <f t="shared" si="3572"/>
        <v>65312</v>
      </c>
      <c r="AI330" s="114">
        <f t="shared" si="3573"/>
        <v>88171.200000000012</v>
      </c>
      <c r="AJ330" s="114">
        <f t="shared" si="3574"/>
        <v>94908</v>
      </c>
      <c r="AK330" s="114">
        <f t="shared" si="3627"/>
        <v>330409</v>
      </c>
      <c r="AL330" s="114">
        <f t="shared" si="3575"/>
        <v>913247</v>
      </c>
      <c r="AM330" s="114">
        <f t="shared" si="3576"/>
        <v>2012897</v>
      </c>
      <c r="AN330" s="133">
        <f t="shared" si="3577"/>
        <v>0.92338554829184005</v>
      </c>
      <c r="AO330" s="133" t="str">
        <f t="shared" si="3578"/>
        <v>&lt; 30 дней</v>
      </c>
      <c r="AP330" s="139" t="s">
        <v>185</v>
      </c>
      <c r="AQ330" s="134" t="s">
        <v>186</v>
      </c>
      <c r="AR330" s="138" t="s">
        <v>185</v>
      </c>
      <c r="AS330" s="134" t="s">
        <v>186</v>
      </c>
      <c r="AT330" s="115" t="s">
        <v>185</v>
      </c>
      <c r="AU330" s="138"/>
      <c r="AV330" s="97" t="str">
        <f t="shared" si="3579"/>
        <v>0-01</v>
      </c>
      <c r="AW330" s="126">
        <f t="shared" si="3580"/>
        <v>0</v>
      </c>
      <c r="AX330" s="138"/>
      <c r="AY330" s="115">
        <f t="shared" si="3581"/>
        <v>0</v>
      </c>
      <c r="AZ330" s="130" t="s">
        <v>439</v>
      </c>
      <c r="BA330" s="129" t="s">
        <v>187</v>
      </c>
      <c r="BB330" s="129" t="s">
        <v>187</v>
      </c>
      <c r="BC330" s="140" t="s">
        <v>187</v>
      </c>
      <c r="BD330" s="139" t="s">
        <v>187</v>
      </c>
      <c r="BE330" s="29">
        <v>0</v>
      </c>
      <c r="BF330" s="32">
        <f t="shared" si="3582"/>
        <v>0</v>
      </c>
      <c r="BG330" s="32">
        <v>0</v>
      </c>
      <c r="BH330" s="32">
        <f t="shared" si="3583"/>
        <v>0</v>
      </c>
      <c r="BI330" s="99">
        <v>0</v>
      </c>
      <c r="BJ330" s="130" t="s">
        <v>187</v>
      </c>
      <c r="BK330" s="95">
        <v>183896</v>
      </c>
      <c r="BL330" s="95">
        <v>904853</v>
      </c>
      <c r="BM330" s="95">
        <v>278489</v>
      </c>
      <c r="BN330" s="95">
        <v>232234</v>
      </c>
      <c r="BO330" s="95">
        <v>218195</v>
      </c>
      <c r="BP330" s="95">
        <v>195230</v>
      </c>
      <c r="BQ330" s="133">
        <f t="shared" si="3584"/>
        <v>335482.83333333331</v>
      </c>
      <c r="BR330" s="95">
        <f t="shared" si="3585"/>
        <v>-88346</v>
      </c>
      <c r="BS330" s="133">
        <f t="shared" si="3628"/>
        <v>-993199</v>
      </c>
      <c r="BT330" s="133">
        <f t="shared" si="3628"/>
        <v>-1271688</v>
      </c>
      <c r="BU330" s="133">
        <f t="shared" si="3628"/>
        <v>-1503922</v>
      </c>
      <c r="BV330" s="133">
        <f t="shared" si="3628"/>
        <v>-1722117</v>
      </c>
      <c r="BW330" s="133">
        <f t="shared" si="3628"/>
        <v>-1917347</v>
      </c>
      <c r="BX330" s="133">
        <f t="shared" si="3632"/>
        <v>-2252829.8333333335</v>
      </c>
      <c r="BY330" s="133">
        <f t="shared" si="3632"/>
        <v>-2588312.666666667</v>
      </c>
      <c r="BZ330" s="133">
        <f t="shared" si="3632"/>
        <v>-2923795.5000000005</v>
      </c>
      <c r="CA330" s="133">
        <f t="shared" si="3632"/>
        <v>-3259278.333333334</v>
      </c>
      <c r="CB330" s="133">
        <f t="shared" si="3632"/>
        <v>-3594761.1666666674</v>
      </c>
      <c r="CC330" s="133">
        <f t="shared" si="3632"/>
        <v>-3930244.0000000009</v>
      </c>
      <c r="CD330" s="133">
        <f t="shared" si="3632"/>
        <v>-4265726.833333334</v>
      </c>
      <c r="CE330" s="133">
        <f t="shared" si="3632"/>
        <v>-4601209.666666667</v>
      </c>
      <c r="CF330" s="133">
        <f t="shared" si="3632"/>
        <v>-4936692.5</v>
      </c>
      <c r="CG330" s="133">
        <f t="shared" si="3632"/>
        <v>-5272175.333333333</v>
      </c>
      <c r="CH330" s="133">
        <f t="shared" si="3632"/>
        <v>-5607658.166666666</v>
      </c>
      <c r="CI330" s="133">
        <f t="shared" si="3632"/>
        <v>-5943140.9999999991</v>
      </c>
      <c r="CJ330" s="133">
        <f t="shared" si="3632"/>
        <v>-6278623.8333333321</v>
      </c>
      <c r="CK330" s="133">
        <f t="shared" si="3632"/>
        <v>-6614106.6666666651</v>
      </c>
      <c r="CL330" s="133">
        <f t="shared" si="3632"/>
        <v>-6949589.4999999981</v>
      </c>
      <c r="CM330" s="133">
        <f t="shared" si="3632"/>
        <v>-7285072.3333333312</v>
      </c>
      <c r="CN330" s="133">
        <f t="shared" si="3632"/>
        <v>-7620555.1666666642</v>
      </c>
      <c r="CO330" s="133">
        <f t="shared" si="3632"/>
        <v>-7956037.9999999972</v>
      </c>
      <c r="CP330" s="100">
        <v>97736</v>
      </c>
      <c r="CQ330" s="100">
        <v>179704</v>
      </c>
      <c r="CR330" s="100">
        <v>305398</v>
      </c>
      <c r="CS330" s="100">
        <v>99932</v>
      </c>
      <c r="CT330" s="100">
        <v>135569</v>
      </c>
      <c r="CU330" s="100">
        <v>94908</v>
      </c>
      <c r="CV330" s="121">
        <f t="shared" si="3588"/>
        <v>152207.83333333334</v>
      </c>
      <c r="CW330" t="s">
        <v>187</v>
      </c>
      <c r="CX330" t="s">
        <v>187</v>
      </c>
      <c r="CY330" s="4">
        <v>0</v>
      </c>
      <c r="CZ330" s="4">
        <v>0</v>
      </c>
      <c r="DA330" s="136">
        <f t="shared" si="3633"/>
        <v>0</v>
      </c>
      <c r="DB330" s="4">
        <f t="shared" si="3634"/>
        <v>0</v>
      </c>
      <c r="DC330" s="4">
        <f t="shared" si="3635"/>
        <v>0</v>
      </c>
      <c r="DD330" s="136">
        <f t="shared" si="3636"/>
        <v>0</v>
      </c>
      <c r="DE330" s="31">
        <v>0</v>
      </c>
      <c r="DG330" s="31">
        <v>0</v>
      </c>
      <c r="DH330" s="48">
        <f t="shared" si="3593"/>
        <v>0</v>
      </c>
      <c r="DI330" s="62">
        <v>182073.033</v>
      </c>
      <c r="DJ330" s="62">
        <v>219262.375</v>
      </c>
      <c r="DK330" s="48">
        <f t="shared" si="3594"/>
        <v>7</v>
      </c>
      <c r="DL330" s="62">
        <v>183704</v>
      </c>
      <c r="DM330" s="62">
        <v>219184.4766667934</v>
      </c>
      <c r="DN330" s="62">
        <v>55705.820999999996</v>
      </c>
      <c r="DO330" s="62">
        <v>63388.865999999995</v>
      </c>
      <c r="DP330" s="48">
        <f t="shared" si="3595"/>
        <v>2</v>
      </c>
      <c r="DQ330" s="62">
        <v>306015</v>
      </c>
      <c r="DR330" s="62">
        <v>357582.64368367888</v>
      </c>
      <c r="DS330" s="62">
        <v>24598.966000000004</v>
      </c>
      <c r="DT330" s="62">
        <v>28062.039999999997</v>
      </c>
      <c r="DU330" s="48">
        <f t="shared" si="3596"/>
        <v>1</v>
      </c>
      <c r="DV330" s="62">
        <v>99886</v>
      </c>
      <c r="DW330" s="62">
        <v>115855.9610890663</v>
      </c>
      <c r="DX330" s="62">
        <f t="shared" si="3597"/>
        <v>0</v>
      </c>
      <c r="DY330" s="62">
        <f t="shared" si="3598"/>
        <v>0</v>
      </c>
      <c r="DZ330" s="48">
        <f t="shared" si="3599"/>
        <v>0</v>
      </c>
      <c r="EA330" s="62">
        <f t="shared" si="3600"/>
        <v>0</v>
      </c>
      <c r="EB330" s="62">
        <f t="shared" si="3601"/>
        <v>0</v>
      </c>
      <c r="EC330" s="48">
        <f t="shared" si="3602"/>
        <v>0</v>
      </c>
      <c r="ED330" s="62">
        <f t="shared" si="3603"/>
        <v>0</v>
      </c>
      <c r="EE330" s="62">
        <f t="shared" si="3604"/>
        <v>0</v>
      </c>
      <c r="EF330" s="48">
        <f t="shared" si="3605"/>
        <v>0</v>
      </c>
      <c r="EG330" s="62">
        <f t="shared" si="3606"/>
        <v>0</v>
      </c>
      <c r="EH330" s="62">
        <f t="shared" si="3607"/>
        <v>0</v>
      </c>
      <c r="EI330" s="48">
        <f t="shared" si="3608"/>
        <v>0</v>
      </c>
      <c r="EJ330" s="62">
        <f t="shared" si="3609"/>
        <v>0</v>
      </c>
      <c r="EK330" s="62">
        <f t="shared" si="3610"/>
        <v>0</v>
      </c>
      <c r="EL330" s="48">
        <f t="shared" si="3611"/>
        <v>0</v>
      </c>
      <c r="EM330" s="62">
        <f t="shared" si="3612"/>
        <v>0</v>
      </c>
      <c r="EN330" s="62">
        <f t="shared" si="3613"/>
        <v>0</v>
      </c>
      <c r="EO330" s="48">
        <f t="shared" si="3614"/>
        <v>0</v>
      </c>
      <c r="EP330" s="62">
        <f t="shared" si="3630"/>
        <v>248259.6</v>
      </c>
      <c r="EQ330" s="62">
        <f t="shared" si="3630"/>
        <v>1221551.55</v>
      </c>
      <c r="ER330" s="62">
        <f t="shared" si="3630"/>
        <v>375960.15</v>
      </c>
      <c r="ES330" s="62">
        <f t="shared" si="3631"/>
        <v>313515.90000000002</v>
      </c>
      <c r="ET330" s="62">
        <f t="shared" si="3631"/>
        <v>294563.25</v>
      </c>
      <c r="EU330" s="62">
        <f t="shared" si="3631"/>
        <v>263560.5</v>
      </c>
      <c r="EV330" s="31" t="s">
        <v>192</v>
      </c>
      <c r="EW330" s="103">
        <v>0</v>
      </c>
      <c r="EX330" s="31">
        <v>28000</v>
      </c>
      <c r="EY330" s="31">
        <v>1</v>
      </c>
      <c r="FA330" s="31"/>
      <c r="FB330" s="119"/>
      <c r="FC330" s="119"/>
      <c r="FE330" s="137">
        <v>1.1599999999999999</v>
      </c>
      <c r="FF330" s="137">
        <v>1.3</v>
      </c>
      <c r="FG330" s="137">
        <v>1.36</v>
      </c>
      <c r="FH330" s="106">
        <v>1.35</v>
      </c>
      <c r="FI330" s="107" t="b">
        <f t="shared" si="3616"/>
        <v>1</v>
      </c>
      <c r="FJ330" s="34"/>
      <c r="FK330" s="104" t="s">
        <v>187</v>
      </c>
      <c r="FL330" s="104" t="s">
        <v>187</v>
      </c>
      <c r="FM330" s="104" t="s">
        <v>187</v>
      </c>
      <c r="FN330" s="104" t="s">
        <v>187</v>
      </c>
      <c r="FO330" s="104">
        <v>0</v>
      </c>
      <c r="FP330" s="104"/>
      <c r="FQ330" s="104">
        <v>0</v>
      </c>
      <c r="FR330" s="120" t="b">
        <f t="shared" si="3617"/>
        <v>1</v>
      </c>
      <c r="FS330" s="120" t="b">
        <f t="shared" si="3618"/>
        <v>1</v>
      </c>
      <c r="FT330" s="120" t="b">
        <f t="shared" si="3619"/>
        <v>1</v>
      </c>
      <c r="FU330" s="120" t="b">
        <f t="shared" si="3620"/>
        <v>1</v>
      </c>
      <c r="FV330" s="120" t="b">
        <f t="shared" si="3621"/>
        <v>1</v>
      </c>
      <c r="FW330" s="120"/>
      <c r="FX330" s="120" t="b">
        <f t="shared" si="3622"/>
        <v>1</v>
      </c>
      <c r="FY330" s="104" t="s">
        <v>368</v>
      </c>
      <c r="FZ330" s="104" t="b">
        <f t="shared" si="3623"/>
        <v>1</v>
      </c>
      <c r="GA330" s="120">
        <v>0</v>
      </c>
      <c r="GB330" s="120" t="s">
        <v>193</v>
      </c>
      <c r="GC330" s="8"/>
      <c r="GD330" s="104" t="s">
        <v>368</v>
      </c>
      <c r="GE330" s="104">
        <v>0</v>
      </c>
      <c r="GF330" s="104" t="e">
        <v>#N/A</v>
      </c>
      <c r="GG330" s="104">
        <v>0</v>
      </c>
      <c r="GH330" s="120" t="b">
        <f t="shared" si="3624"/>
        <v>1</v>
      </c>
      <c r="GI330" s="8" t="b">
        <f t="shared" si="3625"/>
        <v>0</v>
      </c>
      <c r="GJ330" s="31" t="s">
        <v>203</v>
      </c>
    </row>
    <row r="331" spans="1:192" hidden="1" x14ac:dyDescent="0.25">
      <c r="A331" s="138">
        <v>106798</v>
      </c>
      <c r="B331" s="138">
        <v>101186</v>
      </c>
      <c r="C331" s="128" t="s">
        <v>368</v>
      </c>
      <c r="D331" s="130"/>
      <c r="E331" s="138" t="s">
        <v>780</v>
      </c>
      <c r="F331" s="124">
        <v>0</v>
      </c>
      <c r="G331" s="128"/>
      <c r="H331" s="138" t="s">
        <v>227</v>
      </c>
      <c r="I331" s="130" t="s">
        <v>319</v>
      </c>
      <c r="J331" s="138" t="s">
        <v>259</v>
      </c>
      <c r="K331" s="138"/>
      <c r="L331" s="130">
        <v>0</v>
      </c>
      <c r="M331" s="138"/>
      <c r="N331" s="125">
        <v>0</v>
      </c>
      <c r="O331" s="125">
        <v>0</v>
      </c>
      <c r="P331" s="125" t="str">
        <f t="shared" si="3565"/>
        <v>нет минмакс</v>
      </c>
      <c r="Q331" s="95">
        <v>0</v>
      </c>
      <c r="R331" s="95">
        <f t="shared" si="3566"/>
        <v>0</v>
      </c>
      <c r="S331" s="114">
        <v>12598</v>
      </c>
      <c r="T331" s="114">
        <v>11338.2</v>
      </c>
      <c r="U331" s="131">
        <f t="shared" si="3567"/>
        <v>1</v>
      </c>
      <c r="V331" s="115">
        <f t="shared" si="3626"/>
        <v>37613</v>
      </c>
      <c r="W331" s="115">
        <f t="shared" si="3568"/>
        <v>33851.700000000004</v>
      </c>
      <c r="X331" s="115">
        <f t="shared" si="3569"/>
        <v>2</v>
      </c>
      <c r="Y331" s="132"/>
      <c r="Z331" s="95">
        <v>37613</v>
      </c>
      <c r="AA331" s="115">
        <v>0</v>
      </c>
      <c r="AB331" s="115">
        <v>0</v>
      </c>
      <c r="AC331" s="95">
        <v>0</v>
      </c>
      <c r="AD331" s="95">
        <v>0</v>
      </c>
      <c r="AE331" s="95">
        <f t="shared" si="3570"/>
        <v>0</v>
      </c>
      <c r="AF331" s="95">
        <f t="shared" si="3571"/>
        <v>0</v>
      </c>
      <c r="AG331" s="114">
        <v>0</v>
      </c>
      <c r="AH331" s="95">
        <f t="shared" si="3572"/>
        <v>37613</v>
      </c>
      <c r="AI331" s="114">
        <f t="shared" si="3573"/>
        <v>33851.700000000004</v>
      </c>
      <c r="AJ331" s="114">
        <f t="shared" si="3574"/>
        <v>4375</v>
      </c>
      <c r="AK331" s="114">
        <f t="shared" si="3627"/>
        <v>11677</v>
      </c>
      <c r="AL331" s="114">
        <f t="shared" si="3575"/>
        <v>13077</v>
      </c>
      <c r="AM331" s="114">
        <f t="shared" si="3576"/>
        <v>9032</v>
      </c>
      <c r="AN331" s="133">
        <f t="shared" si="3577"/>
        <v>125.53365810451726</v>
      </c>
      <c r="AO331" s="133" t="str">
        <f t="shared" si="3578"/>
        <v>&gt; 120 дней</v>
      </c>
      <c r="AP331" s="139" t="s">
        <v>185</v>
      </c>
      <c r="AQ331" s="134" t="s">
        <v>197</v>
      </c>
      <c r="AR331" s="138" t="s">
        <v>185</v>
      </c>
      <c r="AS331" s="134" t="s">
        <v>191</v>
      </c>
      <c r="AT331" s="115" t="s">
        <v>185</v>
      </c>
      <c r="AU331" s="138"/>
      <c r="AV331" s="97" t="str">
        <f t="shared" si="3579"/>
        <v>0-16</v>
      </c>
      <c r="AW331" s="126">
        <f t="shared" si="3580"/>
        <v>0</v>
      </c>
      <c r="AX331" s="138"/>
      <c r="AY331" s="115">
        <f t="shared" si="3581"/>
        <v>0</v>
      </c>
      <c r="AZ331" s="130" t="s">
        <v>439</v>
      </c>
      <c r="BA331" s="129" t="s">
        <v>187</v>
      </c>
      <c r="BB331" s="129" t="s">
        <v>187</v>
      </c>
      <c r="BC331" s="140" t="s">
        <v>187</v>
      </c>
      <c r="BD331" s="139" t="s">
        <v>187</v>
      </c>
      <c r="BE331" s="29">
        <v>0</v>
      </c>
      <c r="BF331" s="32">
        <f t="shared" si="3582"/>
        <v>0</v>
      </c>
      <c r="BG331" s="32">
        <v>0</v>
      </c>
      <c r="BH331" s="32">
        <f t="shared" si="3583"/>
        <v>0</v>
      </c>
      <c r="BI331" s="99">
        <v>0</v>
      </c>
      <c r="BJ331" s="130" t="s">
        <v>187</v>
      </c>
      <c r="BK331" s="95">
        <v>3238</v>
      </c>
      <c r="BL331" s="95">
        <v>5040</v>
      </c>
      <c r="BM331" s="95">
        <v>0</v>
      </c>
      <c r="BN331" s="95">
        <v>754</v>
      </c>
      <c r="BO331" s="95">
        <v>0</v>
      </c>
      <c r="BP331" s="95">
        <v>0</v>
      </c>
      <c r="BQ331" s="133">
        <f t="shared" si="3584"/>
        <v>3010.6666666666665</v>
      </c>
      <c r="BR331" s="95">
        <f t="shared" si="3585"/>
        <v>34375</v>
      </c>
      <c r="BS331" s="133">
        <f t="shared" si="3628"/>
        <v>29335</v>
      </c>
      <c r="BT331" s="133">
        <f t="shared" si="3628"/>
        <v>29335</v>
      </c>
      <c r="BU331" s="133">
        <f t="shared" si="3628"/>
        <v>28581</v>
      </c>
      <c r="BV331" s="133">
        <f t="shared" si="3628"/>
        <v>28581</v>
      </c>
      <c r="BW331" s="133">
        <f t="shared" si="3628"/>
        <v>28581</v>
      </c>
      <c r="BX331" s="133">
        <f t="shared" ref="BX331:CO333" si="3637">BW331-$BQ331</f>
        <v>25570.333333333332</v>
      </c>
      <c r="BY331" s="133">
        <f t="shared" si="3637"/>
        <v>22559.666666666664</v>
      </c>
      <c r="BZ331" s="133">
        <f t="shared" si="3637"/>
        <v>19548.999999999996</v>
      </c>
      <c r="CA331" s="133">
        <f t="shared" si="3637"/>
        <v>16538.333333333328</v>
      </c>
      <c r="CB331" s="133">
        <f t="shared" si="3637"/>
        <v>13527.666666666662</v>
      </c>
      <c r="CC331" s="133">
        <f t="shared" si="3637"/>
        <v>10516.999999999996</v>
      </c>
      <c r="CD331" s="133">
        <f t="shared" si="3637"/>
        <v>7506.3333333333303</v>
      </c>
      <c r="CE331" s="133">
        <f t="shared" si="3637"/>
        <v>4495.6666666666642</v>
      </c>
      <c r="CF331" s="133">
        <f t="shared" si="3637"/>
        <v>1484.9999999999977</v>
      </c>
      <c r="CG331" s="133">
        <f t="shared" si="3637"/>
        <v>-1525.6666666666688</v>
      </c>
      <c r="CH331" s="133">
        <f t="shared" si="3637"/>
        <v>-4536.3333333333358</v>
      </c>
      <c r="CI331" s="133">
        <f t="shared" si="3637"/>
        <v>-7547.0000000000018</v>
      </c>
      <c r="CJ331" s="133">
        <f t="shared" si="3637"/>
        <v>-10557.666666666668</v>
      </c>
      <c r="CK331" s="133">
        <f t="shared" si="3637"/>
        <v>-13568.333333333334</v>
      </c>
      <c r="CL331" s="133">
        <f t="shared" si="3637"/>
        <v>-16579</v>
      </c>
      <c r="CM331" s="133">
        <f t="shared" si="3637"/>
        <v>-19589.666666666668</v>
      </c>
      <c r="CN331" s="133">
        <f t="shared" si="3637"/>
        <v>-22600.333333333336</v>
      </c>
      <c r="CO331" s="133">
        <f t="shared" si="3637"/>
        <v>-25611.000000000004</v>
      </c>
      <c r="CP331" s="100">
        <v>0</v>
      </c>
      <c r="CQ331" s="100">
        <v>1400</v>
      </c>
      <c r="CR331" s="100">
        <v>0</v>
      </c>
      <c r="CS331" s="100">
        <v>2</v>
      </c>
      <c r="CT331" s="100">
        <v>7300</v>
      </c>
      <c r="CU331" s="100">
        <v>4375</v>
      </c>
      <c r="CV331" s="121">
        <f t="shared" si="3588"/>
        <v>3269.25</v>
      </c>
      <c r="CW331" t="s">
        <v>187</v>
      </c>
      <c r="CX331" t="s">
        <v>187</v>
      </c>
      <c r="CY331" s="4">
        <v>0</v>
      </c>
      <c r="CZ331" s="4">
        <v>0</v>
      </c>
      <c r="DA331" s="136">
        <f t="shared" si="3633"/>
        <v>0</v>
      </c>
      <c r="DB331" s="4">
        <f t="shared" si="3634"/>
        <v>0</v>
      </c>
      <c r="DC331" s="4">
        <f t="shared" si="3635"/>
        <v>0</v>
      </c>
      <c r="DD331" s="136">
        <f t="shared" si="3636"/>
        <v>0</v>
      </c>
      <c r="DE331" s="31">
        <v>0</v>
      </c>
      <c r="DG331" s="31">
        <v>0</v>
      </c>
      <c r="DH331" s="48">
        <f t="shared" si="3593"/>
        <v>0</v>
      </c>
      <c r="DI331" s="62">
        <v>12554.839</v>
      </c>
      <c r="DJ331" s="62">
        <v>11279.249</v>
      </c>
      <c r="DK331" s="48">
        <f t="shared" si="3594"/>
        <v>1</v>
      </c>
      <c r="DL331" s="62">
        <v>1400</v>
      </c>
      <c r="DM331" s="62">
        <v>1257.76</v>
      </c>
      <c r="DN331" s="62">
        <v>12600</v>
      </c>
      <c r="DO331" s="62">
        <v>11319.82</v>
      </c>
      <c r="DP331" s="48">
        <f t="shared" si="3595"/>
        <v>1</v>
      </c>
      <c r="DQ331" s="62">
        <v>0</v>
      </c>
      <c r="DR331" s="62">
        <v>0</v>
      </c>
      <c r="DS331" s="62">
        <v>12599.934999999999</v>
      </c>
      <c r="DT331" s="62">
        <v>11319.762000000001</v>
      </c>
      <c r="DU331" s="48">
        <f t="shared" si="3596"/>
        <v>1</v>
      </c>
      <c r="DV331" s="62">
        <v>2</v>
      </c>
      <c r="DW331" s="62">
        <v>1.7967968253968254</v>
      </c>
      <c r="DX331" s="62">
        <f t="shared" si="3597"/>
        <v>0</v>
      </c>
      <c r="DY331" s="62">
        <f t="shared" si="3598"/>
        <v>0</v>
      </c>
      <c r="DZ331" s="48">
        <f t="shared" si="3599"/>
        <v>0</v>
      </c>
      <c r="EA331" s="62">
        <f t="shared" si="3600"/>
        <v>0</v>
      </c>
      <c r="EB331" s="62">
        <f t="shared" si="3601"/>
        <v>0</v>
      </c>
      <c r="EC331" s="48">
        <f t="shared" si="3602"/>
        <v>0</v>
      </c>
      <c r="ED331" s="62">
        <f t="shared" si="3603"/>
        <v>0</v>
      </c>
      <c r="EE331" s="62">
        <f t="shared" si="3604"/>
        <v>0</v>
      </c>
      <c r="EF331" s="48">
        <f t="shared" si="3605"/>
        <v>0</v>
      </c>
      <c r="EG331" s="62">
        <f t="shared" si="3606"/>
        <v>0</v>
      </c>
      <c r="EH331" s="62">
        <f t="shared" si="3607"/>
        <v>0</v>
      </c>
      <c r="EI331" s="48">
        <f t="shared" si="3608"/>
        <v>0</v>
      </c>
      <c r="EJ331" s="62">
        <f t="shared" si="3609"/>
        <v>0</v>
      </c>
      <c r="EK331" s="62">
        <f t="shared" si="3610"/>
        <v>0</v>
      </c>
      <c r="EL331" s="48">
        <f t="shared" si="3611"/>
        <v>0</v>
      </c>
      <c r="EM331" s="62">
        <f t="shared" si="3612"/>
        <v>0</v>
      </c>
      <c r="EN331" s="62">
        <f t="shared" si="3613"/>
        <v>0</v>
      </c>
      <c r="EO331" s="48">
        <f t="shared" si="3614"/>
        <v>0</v>
      </c>
      <c r="EP331" s="62">
        <f t="shared" si="3630"/>
        <v>2914.2000000000003</v>
      </c>
      <c r="EQ331" s="62">
        <f t="shared" si="3630"/>
        <v>4536</v>
      </c>
      <c r="ER331" s="62">
        <f t="shared" si="3630"/>
        <v>0</v>
      </c>
      <c r="ES331" s="62">
        <f t="shared" si="3631"/>
        <v>678.6</v>
      </c>
      <c r="ET331" s="62">
        <f t="shared" si="3631"/>
        <v>0</v>
      </c>
      <c r="EU331" s="62">
        <f t="shared" si="3631"/>
        <v>0</v>
      </c>
      <c r="EV331" s="31" t="s">
        <v>192</v>
      </c>
      <c r="EW331" s="103">
        <v>0</v>
      </c>
      <c r="EX331" s="31">
        <v>28000</v>
      </c>
      <c r="EY331" s="31">
        <v>1</v>
      </c>
      <c r="FA331" s="31"/>
      <c r="FB331" s="119"/>
      <c r="FC331" s="119"/>
      <c r="FE331" s="137">
        <v>0.9</v>
      </c>
      <c r="FF331" s="137">
        <v>0.9</v>
      </c>
      <c r="FG331" s="137">
        <v>0.9</v>
      </c>
      <c r="FH331" s="106">
        <v>0.9</v>
      </c>
      <c r="FI331" s="107" t="b">
        <f t="shared" si="3616"/>
        <v>1</v>
      </c>
      <c r="FJ331" s="34"/>
      <c r="FK331" s="104" t="s">
        <v>187</v>
      </c>
      <c r="FL331" s="104" t="s">
        <v>187</v>
      </c>
      <c r="FM331" s="104" t="s">
        <v>187</v>
      </c>
      <c r="FN331" s="104" t="s">
        <v>187</v>
      </c>
      <c r="FO331" s="104">
        <v>0</v>
      </c>
      <c r="FP331" s="104"/>
      <c r="FQ331" s="104">
        <v>0</v>
      </c>
      <c r="FR331" s="120" t="b">
        <f t="shared" si="3617"/>
        <v>1</v>
      </c>
      <c r="FS331" s="120" t="b">
        <f t="shared" si="3618"/>
        <v>1</v>
      </c>
      <c r="FT331" s="120" t="b">
        <f t="shared" si="3619"/>
        <v>1</v>
      </c>
      <c r="FU331" s="120" t="b">
        <f t="shared" si="3620"/>
        <v>1</v>
      </c>
      <c r="FV331" s="120" t="b">
        <f t="shared" si="3621"/>
        <v>1</v>
      </c>
      <c r="FW331" s="120"/>
      <c r="FX331" s="120" t="b">
        <f t="shared" si="3622"/>
        <v>1</v>
      </c>
      <c r="FY331" s="104" t="s">
        <v>368</v>
      </c>
      <c r="FZ331" s="104" t="b">
        <f t="shared" si="3623"/>
        <v>1</v>
      </c>
      <c r="GA331" s="120">
        <v>0</v>
      </c>
      <c r="GB331" s="120">
        <v>0</v>
      </c>
      <c r="GC331" s="8"/>
      <c r="GD331" s="104" t="s">
        <v>368</v>
      </c>
      <c r="GE331" s="104">
        <v>0</v>
      </c>
      <c r="GF331" s="104" t="e">
        <v>#N/A</v>
      </c>
      <c r="GG331" s="104">
        <v>0</v>
      </c>
      <c r="GH331" s="120" t="b">
        <f t="shared" si="3624"/>
        <v>1</v>
      </c>
      <c r="GI331" s="8" t="b">
        <f t="shared" si="3625"/>
        <v>0</v>
      </c>
      <c r="GJ331" s="31" t="s">
        <v>203</v>
      </c>
    </row>
    <row r="332" spans="1:192" hidden="1" x14ac:dyDescent="0.25">
      <c r="A332" s="138">
        <v>98780</v>
      </c>
      <c r="B332" s="138">
        <v>650454</v>
      </c>
      <c r="C332" s="128" t="s">
        <v>368</v>
      </c>
      <c r="D332" s="130"/>
      <c r="E332" s="138" t="s">
        <v>781</v>
      </c>
      <c r="F332" s="124" t="s">
        <v>193</v>
      </c>
      <c r="G332" s="128"/>
      <c r="H332" s="138" t="s">
        <v>227</v>
      </c>
      <c r="I332" s="130" t="s">
        <v>319</v>
      </c>
      <c r="J332" s="138" t="s">
        <v>259</v>
      </c>
      <c r="K332" s="138"/>
      <c r="L332" s="130">
        <v>0</v>
      </c>
      <c r="M332" s="138"/>
      <c r="N332" s="125">
        <v>0</v>
      </c>
      <c r="O332" s="125">
        <v>0</v>
      </c>
      <c r="P332" s="125" t="str">
        <f t="shared" ref="P332:P338" si="3638">IF(AND(N332=0,O332=0),"нет минмакс",IF((S332-N332)&lt;0,"меньше мин",IF((S332-O332)&gt;0,"больше макс","в диапазоне")))</f>
        <v>нет минмакс</v>
      </c>
      <c r="Q332" s="95">
        <v>74289</v>
      </c>
      <c r="R332" s="95">
        <f t="shared" ref="R332:R338" si="3639">Q332*FH332</f>
        <v>142634.88</v>
      </c>
      <c r="S332" s="114">
        <v>5318</v>
      </c>
      <c r="T332" s="114">
        <v>10689.179999999998</v>
      </c>
      <c r="U332" s="131">
        <f t="shared" ref="U332:U338" si="3640">IFERROR(ROUNDUP(S332/$EX332,0)*$EY332,0)</f>
        <v>1</v>
      </c>
      <c r="V332" s="115">
        <f t="shared" si="3626"/>
        <v>19750</v>
      </c>
      <c r="W332" s="115">
        <f t="shared" ref="W332:W338" si="3641">V332*FH332</f>
        <v>37920</v>
      </c>
      <c r="X332" s="115">
        <f t="shared" ref="X332:X338" si="3642">IFERROR(ROUNDUP(V332/$EX332,0)*$EY332,0)</f>
        <v>1</v>
      </c>
      <c r="Y332" s="132"/>
      <c r="Z332" s="95">
        <v>19750</v>
      </c>
      <c r="AA332" s="115">
        <v>0</v>
      </c>
      <c r="AB332" s="115">
        <v>0</v>
      </c>
      <c r="AC332" s="95">
        <v>0</v>
      </c>
      <c r="AD332" s="95">
        <v>0</v>
      </c>
      <c r="AE332" s="95">
        <f t="shared" ref="AE332:AE338" si="3643">AA332*FH332</f>
        <v>0</v>
      </c>
      <c r="AF332" s="95">
        <f t="shared" ref="AF332:AF338" si="3644">AB332*FH332</f>
        <v>0</v>
      </c>
      <c r="AG332" s="114">
        <v>0</v>
      </c>
      <c r="AH332" s="95">
        <f t="shared" ref="AH332:AH338" si="3645">V332-AG332</f>
        <v>19750</v>
      </c>
      <c r="AI332" s="114">
        <f t="shared" ref="AI332:AI338" si="3646">IF(AH332&gt;0,AH332*FH332,0)</f>
        <v>37920</v>
      </c>
      <c r="AJ332" s="114">
        <f t="shared" ref="AJ332:AJ338" si="3647">CU332</f>
        <v>47481</v>
      </c>
      <c r="AK332" s="114">
        <f t="shared" si="3627"/>
        <v>109621</v>
      </c>
      <c r="AL332" s="114">
        <f t="shared" ref="AL332:AL338" si="3648">SUM(CP332:CU332)</f>
        <v>165717</v>
      </c>
      <c r="AM332" s="114">
        <f t="shared" ref="AM332:AM338" si="3649">SUM(BK332:BP332)</f>
        <v>586042</v>
      </c>
      <c r="AN332" s="133">
        <f t="shared" ref="AN332:AN338" si="3650">IFERROR(S332/BQ332*30,"нет оборота")</f>
        <v>1.6333982888598426</v>
      </c>
      <c r="AO332" s="133" t="str">
        <f t="shared" ref="AO332:AO338" si="3651">IF(S332=0,"нет остатка",IF(AN332="нет оборота","нет плана",IF(AN332&lt;30,"&lt; 30 дней",IF(AND(AN332&gt;=30,AN332&lt;60),"&gt; 30 дней (до 60)",IF(AND(AN332&gt;=60,AN332&lt;70),"&gt; 60 дней (до 70)",IF(AND(AN332&gt;=70,AN332&lt;80),"&gt; 70 дней (до 80)",IF(AND(AN332&gt;=80,AN332&lt;90),"&gt; 80 дней (до 90)",IF(AND(AN332&gt;=90,AN332&lt;120),"&gt; 90 дней (до 120)",IF(AN332&gt;=120,"&gt; 120 дней")))))))))</f>
        <v>&lt; 30 дней</v>
      </c>
      <c r="AP332" s="139" t="s">
        <v>185</v>
      </c>
      <c r="AQ332" s="134" t="s">
        <v>186</v>
      </c>
      <c r="AR332" s="138" t="s">
        <v>185</v>
      </c>
      <c r="AS332" s="134" t="s">
        <v>186</v>
      </c>
      <c r="AT332" s="115" t="s">
        <v>185</v>
      </c>
      <c r="AU332" s="138"/>
      <c r="AV332" s="97" t="str">
        <f t="shared" ref="AV332:AV338" si="3652">IF(V332=0,"нет остатка",IF(SUM(BK332:BP332)=0,"Нет планов",IF(BR332&lt;=0,"0-01",IF(BS332&lt;=0,"0-02",IF(BT332&lt;=0,"0-03",IF(BU332&lt;=0,"0-04",IF(BV332&lt;=0,"0-05",IF(BW332&lt;=0,"0-06",IF(BX332&lt;=0,"0-07",IF(BY332&lt;=0,"0-08",IF(BZ332&lt;=0,"0-09",IF(CA332&lt;=0,"0-10",IF(CB332&lt;=0,"0-11",IF(CC332&lt;=0,"0-12",IF(CD332&lt;=0,"0-13",IF(CE332&lt;=0,"0-14",IF(CF332&lt;=0,"0-15",IF(CG332&lt;=0,"0-16",IF(CH332&lt;=0,"0-17",IF(CI332&lt;=0,"0-18",IF(CJ332&lt;=0,"0-19",IF(CK332&lt;=0,"0-20",IF(CL332&lt;=0,"0-21",IF(CM332&lt;=0,"0-22",IF(CN332&lt;=0,"0-23",IF(CO332&lt;=0,"0-24","0-25 более 24"))))))))))))))))))))))))))</f>
        <v>0-02</v>
      </c>
      <c r="AW332" s="126">
        <f t="shared" ref="AW332:AW338" si="3653">IF(AT332="Да",W332,0)</f>
        <v>0</v>
      </c>
      <c r="AX332" s="138"/>
      <c r="AY332" s="115">
        <f t="shared" ref="AY332:AY338" si="3654">IF(AX332&gt;6,W332,0)</f>
        <v>0</v>
      </c>
      <c r="AZ332" s="130" t="s">
        <v>439</v>
      </c>
      <c r="BA332" s="129" t="s">
        <v>187</v>
      </c>
      <c r="BB332" s="129" t="s">
        <v>187</v>
      </c>
      <c r="BC332" s="140" t="s">
        <v>187</v>
      </c>
      <c r="BD332" s="139" t="s">
        <v>187</v>
      </c>
      <c r="BE332" s="29">
        <v>0</v>
      </c>
      <c r="BF332" s="32">
        <f t="shared" ref="BF332:BF338" si="3655">BE332*FH332</f>
        <v>0</v>
      </c>
      <c r="BG332" s="32">
        <v>0</v>
      </c>
      <c r="BH332" s="32">
        <f t="shared" ref="BH332:BH338" si="3656">BG332*FH332</f>
        <v>0</v>
      </c>
      <c r="BI332" s="99">
        <v>0</v>
      </c>
      <c r="BJ332" s="130" t="s">
        <v>187</v>
      </c>
      <c r="BK332" s="95">
        <v>14296</v>
      </c>
      <c r="BL332" s="95">
        <v>220543</v>
      </c>
      <c r="BM332" s="95">
        <v>144982</v>
      </c>
      <c r="BN332" s="95">
        <v>56102</v>
      </c>
      <c r="BO332" s="95">
        <v>144953</v>
      </c>
      <c r="BP332" s="95">
        <v>5166</v>
      </c>
      <c r="BQ332" s="133">
        <f t="shared" ref="BQ332:BQ338" si="3657">IF(COUNTIF(BK332:BP332,"&gt;0")=0,0,SUM(BK332:BP332)/COUNTIF(BK332:BP332,"&gt;0"))</f>
        <v>97673.666666666672</v>
      </c>
      <c r="BR332" s="95">
        <f t="shared" ref="BR332:BR338" si="3658">IF(OR(Q332=0,SUM(BK332:BP332)=0,V332&gt;Q332),V332-BK332,Q332-BK332)</f>
        <v>59993</v>
      </c>
      <c r="BS332" s="133">
        <f t="shared" ref="BS332:BW337" si="3659">BR332-BL332</f>
        <v>-160550</v>
      </c>
      <c r="BT332" s="133">
        <f t="shared" si="3659"/>
        <v>-305532</v>
      </c>
      <c r="BU332" s="133">
        <f t="shared" si="3659"/>
        <v>-361634</v>
      </c>
      <c r="BV332" s="133">
        <f t="shared" si="3659"/>
        <v>-506587</v>
      </c>
      <c r="BW332" s="133">
        <f t="shared" si="3659"/>
        <v>-511753</v>
      </c>
      <c r="BX332" s="133">
        <f t="shared" si="3637"/>
        <v>-609426.66666666663</v>
      </c>
      <c r="BY332" s="133">
        <f t="shared" si="3637"/>
        <v>-707100.33333333326</v>
      </c>
      <c r="BZ332" s="133">
        <f t="shared" si="3637"/>
        <v>-804773.99999999988</v>
      </c>
      <c r="CA332" s="133">
        <f t="shared" si="3637"/>
        <v>-902447.66666666651</v>
      </c>
      <c r="CB332" s="133">
        <f t="shared" si="3637"/>
        <v>-1000121.3333333331</v>
      </c>
      <c r="CC332" s="133">
        <f t="shared" si="3637"/>
        <v>-1097794.9999999998</v>
      </c>
      <c r="CD332" s="133">
        <f t="shared" si="3637"/>
        <v>-1195468.6666666665</v>
      </c>
      <c r="CE332" s="133">
        <f t="shared" si="3637"/>
        <v>-1293142.3333333333</v>
      </c>
      <c r="CF332" s="133">
        <f t="shared" si="3637"/>
        <v>-1390816</v>
      </c>
      <c r="CG332" s="133">
        <f t="shared" si="3637"/>
        <v>-1488489.6666666667</v>
      </c>
      <c r="CH332" s="133">
        <f t="shared" si="3637"/>
        <v>-1586163.3333333335</v>
      </c>
      <c r="CI332" s="133">
        <f t="shared" si="3637"/>
        <v>-1683837.0000000002</v>
      </c>
      <c r="CJ332" s="133">
        <f t="shared" si="3637"/>
        <v>-1781510.666666667</v>
      </c>
      <c r="CK332" s="133">
        <f t="shared" si="3637"/>
        <v>-1879184.3333333337</v>
      </c>
      <c r="CL332" s="133">
        <f t="shared" si="3637"/>
        <v>-1976858.0000000005</v>
      </c>
      <c r="CM332" s="133">
        <f t="shared" si="3637"/>
        <v>-2074531.6666666672</v>
      </c>
      <c r="CN332" s="133">
        <f t="shared" si="3637"/>
        <v>-2172205.333333334</v>
      </c>
      <c r="CO332" s="133">
        <f t="shared" si="3637"/>
        <v>-2269879.0000000005</v>
      </c>
      <c r="CP332" s="100">
        <v>10611</v>
      </c>
      <c r="CQ332" s="100">
        <v>23922</v>
      </c>
      <c r="CR332" s="100">
        <v>21563</v>
      </c>
      <c r="CS332" s="100">
        <v>51692</v>
      </c>
      <c r="CT332" s="100">
        <v>10448</v>
      </c>
      <c r="CU332" s="100">
        <v>47481</v>
      </c>
      <c r="CV332" s="121">
        <f t="shared" ref="CV332:CV338" si="3660">IF(COUNTIF(CP332:CU332,"&gt;0")=0,0,SUM(CP332:CU332)/COUNTIF(CP332:CU332,"&gt;0"))</f>
        <v>27619.5</v>
      </c>
      <c r="CW332" t="s">
        <v>187</v>
      </c>
      <c r="CX332" t="s">
        <v>187</v>
      </c>
      <c r="CY332" s="4">
        <v>0</v>
      </c>
      <c r="CZ332" s="4">
        <v>0</v>
      </c>
      <c r="DA332" s="136">
        <f t="shared" si="3633"/>
        <v>0</v>
      </c>
      <c r="DB332" s="4">
        <f t="shared" si="3634"/>
        <v>0</v>
      </c>
      <c r="DC332" s="4">
        <f t="shared" si="3635"/>
        <v>0</v>
      </c>
      <c r="DD332" s="136">
        <f t="shared" si="3636"/>
        <v>0</v>
      </c>
      <c r="DE332" s="31">
        <v>0</v>
      </c>
      <c r="DG332" s="31">
        <v>0</v>
      </c>
      <c r="DH332" s="48">
        <f t="shared" ref="DH332:DH338" si="3661">IFERROR(ROUNDUP(DG332/$EX332,0)*$EY332,0)</f>
        <v>0</v>
      </c>
      <c r="DI332" s="62">
        <v>10002.161</v>
      </c>
      <c r="DJ332" s="62">
        <v>20923.98</v>
      </c>
      <c r="DK332" s="48">
        <f t="shared" ref="DK332:DK338" si="3662">IFERROR(ROUNDUP(DI332/$EX332,0)*$EY332,0)</f>
        <v>1</v>
      </c>
      <c r="DL332" s="62">
        <v>23922</v>
      </c>
      <c r="DM332" s="62">
        <v>50131.87242464997</v>
      </c>
      <c r="DN332" s="62">
        <v>14205.286</v>
      </c>
      <c r="DO332" s="62">
        <v>29745.024000000001</v>
      </c>
      <c r="DP332" s="48">
        <f t="shared" ref="DP332:DP338" si="3663">IFERROR(ROUNDUP(DN332/$EX332,0)*$EY332,0)</f>
        <v>1</v>
      </c>
      <c r="DQ332" s="62">
        <v>21563</v>
      </c>
      <c r="DR332" s="62">
        <v>45133.703184226608</v>
      </c>
      <c r="DS332" s="62">
        <v>27621.548999999999</v>
      </c>
      <c r="DT332" s="62">
        <v>54849.896999999997</v>
      </c>
      <c r="DU332" s="48">
        <f t="shared" ref="DU332:DU338" si="3664">IFERROR(ROUNDUP(DS332/$EX332,0)*$EY332,0)</f>
        <v>1</v>
      </c>
      <c r="DV332" s="62">
        <v>51692</v>
      </c>
      <c r="DW332" s="62">
        <v>108294.30202722058</v>
      </c>
      <c r="DX332" s="62">
        <f t="shared" ref="DX332:DX338" si="3665">$DF332*BK332/30</f>
        <v>0</v>
      </c>
      <c r="DY332" s="62">
        <f t="shared" ref="DY332:DY338" si="3666">DX332*$FH332</f>
        <v>0</v>
      </c>
      <c r="DZ332" s="48">
        <f t="shared" ref="DZ332:DZ338" si="3667">IFERROR(ROUNDUP(DX332/$EX332,0)*$EY332,0)</f>
        <v>0</v>
      </c>
      <c r="EA332" s="62">
        <f t="shared" ref="EA332:EA338" si="3668">$DF332*BL332/30</f>
        <v>0</v>
      </c>
      <c r="EB332" s="62">
        <f t="shared" ref="EB332:EB338" si="3669">EA332*$FH332</f>
        <v>0</v>
      </c>
      <c r="EC332" s="48">
        <f t="shared" ref="EC332:EC338" si="3670">IFERROR(ROUNDUP(EA332/$EX332,0)*$EY332,0)</f>
        <v>0</v>
      </c>
      <c r="ED332" s="62">
        <f t="shared" ref="ED332:ED338" si="3671">$DF332*BM332/30</f>
        <v>0</v>
      </c>
      <c r="EE332" s="62">
        <f t="shared" ref="EE332:EE338" si="3672">ED332*$FH332</f>
        <v>0</v>
      </c>
      <c r="EF332" s="48">
        <f t="shared" ref="EF332:EF338" si="3673">IFERROR(ROUNDUP(ED332/$EX332,0)*$EY332,0)</f>
        <v>0</v>
      </c>
      <c r="EG332" s="62">
        <f t="shared" ref="EG332:EG338" si="3674">$DF332*BN332/30</f>
        <v>0</v>
      </c>
      <c r="EH332" s="62">
        <f t="shared" ref="EH332:EH338" si="3675">EG332*$FH332</f>
        <v>0</v>
      </c>
      <c r="EI332" s="48">
        <f t="shared" ref="EI332:EI338" si="3676">IFERROR(ROUNDUP(EG332/$EX332,0)*$EY332,0)</f>
        <v>0</v>
      </c>
      <c r="EJ332" s="62">
        <f t="shared" ref="EJ332:EJ338" si="3677">$DF332*BO332/30</f>
        <v>0</v>
      </c>
      <c r="EK332" s="62">
        <f t="shared" ref="EK332:EK338" si="3678">EJ332*$FH332</f>
        <v>0</v>
      </c>
      <c r="EL332" s="48">
        <f t="shared" ref="EL332:EL338" si="3679">IFERROR(ROUNDUP(EJ332/$EX332,0)*$EY332,0)</f>
        <v>0</v>
      </c>
      <c r="EM332" s="62">
        <f t="shared" ref="EM332:EM338" si="3680">$DF332*BP332/30</f>
        <v>0</v>
      </c>
      <c r="EN332" s="62">
        <f t="shared" ref="EN332:EN338" si="3681">EM332*$FH332</f>
        <v>0</v>
      </c>
      <c r="EO332" s="48">
        <f t="shared" ref="EO332:EO338" si="3682">IFERROR(ROUNDUP(EM332/$EX332,0)*$EY332,0)</f>
        <v>0</v>
      </c>
      <c r="EP332" s="62">
        <f t="shared" si="3630"/>
        <v>27448.32</v>
      </c>
      <c r="EQ332" s="62">
        <f t="shared" si="3630"/>
        <v>423442.56</v>
      </c>
      <c r="ER332" s="62">
        <f t="shared" si="3630"/>
        <v>278365.44</v>
      </c>
      <c r="ES332" s="62">
        <f t="shared" si="3631"/>
        <v>107715.84</v>
      </c>
      <c r="ET332" s="62">
        <f t="shared" si="3631"/>
        <v>278309.76000000001</v>
      </c>
      <c r="EU332" s="62">
        <f t="shared" si="3631"/>
        <v>9918.7199999999993</v>
      </c>
      <c r="EV332" s="31" t="s">
        <v>192</v>
      </c>
      <c r="EW332" s="103">
        <v>0</v>
      </c>
      <c r="EX332" s="31">
        <v>28000</v>
      </c>
      <c r="EY332" s="31">
        <v>1</v>
      </c>
      <c r="FA332" s="31"/>
      <c r="FB332" s="119"/>
      <c r="FC332" s="119"/>
      <c r="FE332" s="137">
        <v>2.09</v>
      </c>
      <c r="FF332" s="137">
        <v>2.0099999999999998</v>
      </c>
      <c r="FG332" s="137">
        <v>1.97</v>
      </c>
      <c r="FH332" s="106">
        <v>1.92</v>
      </c>
      <c r="FI332" s="107" t="b">
        <f t="shared" ref="FI332:FI338" si="3683">EXACT(AT332,AP332)</f>
        <v>1</v>
      </c>
      <c r="FJ332" s="34"/>
      <c r="FK332" s="104" t="s">
        <v>187</v>
      </c>
      <c r="FL332" s="104" t="s">
        <v>187</v>
      </c>
      <c r="FM332" s="104" t="s">
        <v>187</v>
      </c>
      <c r="FN332" s="104" t="s">
        <v>187</v>
      </c>
      <c r="FO332" s="104">
        <v>0</v>
      </c>
      <c r="FP332" s="104"/>
      <c r="FQ332" s="104">
        <v>0</v>
      </c>
      <c r="FR332" s="120" t="b">
        <f t="shared" si="3617"/>
        <v>1</v>
      </c>
      <c r="FS332" s="120" t="b">
        <f t="shared" si="3618"/>
        <v>1</v>
      </c>
      <c r="FT332" s="120" t="b">
        <f t="shared" si="3619"/>
        <v>1</v>
      </c>
      <c r="FU332" s="120" t="b">
        <f t="shared" si="3620"/>
        <v>1</v>
      </c>
      <c r="FV332" s="120" t="b">
        <f t="shared" si="3621"/>
        <v>1</v>
      </c>
      <c r="FW332" s="120"/>
      <c r="FX332" s="120" t="b">
        <f t="shared" ref="FX332:FX338" si="3684">EXACT(FQ332,BI332)</f>
        <v>1</v>
      </c>
      <c r="FY332" s="104" t="s">
        <v>368</v>
      </c>
      <c r="FZ332" s="104" t="b">
        <f t="shared" ref="FZ332:FZ338" si="3685">EXACT(FY332,C332)</f>
        <v>1</v>
      </c>
      <c r="GA332" s="120">
        <v>0</v>
      </c>
      <c r="GB332" s="120" t="s">
        <v>193</v>
      </c>
      <c r="GC332" s="8"/>
      <c r="GD332" s="104" t="s">
        <v>368</v>
      </c>
      <c r="GE332" s="104">
        <v>0</v>
      </c>
      <c r="GF332" s="104" t="e">
        <v>#N/A</v>
      </c>
      <c r="GG332" s="104">
        <v>0</v>
      </c>
      <c r="GH332" s="120" t="b">
        <f t="shared" ref="GH332:GH338" si="3686">EXACT(GD332,C332)</f>
        <v>1</v>
      </c>
      <c r="GI332" s="8" t="b">
        <f t="shared" ref="GI332:GI338" si="3687">EXACT(GG332,G332)</f>
        <v>0</v>
      </c>
      <c r="GJ332" s="31" t="s">
        <v>203</v>
      </c>
    </row>
    <row r="333" spans="1:192" hidden="1" x14ac:dyDescent="0.25">
      <c r="A333" s="138">
        <v>158411</v>
      </c>
      <c r="B333" s="138">
        <v>158411</v>
      </c>
      <c r="C333" s="128" t="s">
        <v>368</v>
      </c>
      <c r="D333" s="130"/>
      <c r="E333" s="138" t="s">
        <v>782</v>
      </c>
      <c r="F333" s="124">
        <v>0</v>
      </c>
      <c r="G333" s="128"/>
      <c r="H333" s="138" t="s">
        <v>227</v>
      </c>
      <c r="I333" s="130" t="s">
        <v>319</v>
      </c>
      <c r="J333" s="138" t="s">
        <v>259</v>
      </c>
      <c r="K333" s="138"/>
      <c r="L333" s="130">
        <v>0</v>
      </c>
      <c r="M333" s="138"/>
      <c r="N333" s="125">
        <v>0</v>
      </c>
      <c r="O333" s="125">
        <v>0</v>
      </c>
      <c r="P333" s="125" t="str">
        <f t="shared" si="3638"/>
        <v>нет минмакс</v>
      </c>
      <c r="Q333" s="95">
        <v>0</v>
      </c>
      <c r="R333" s="95">
        <f t="shared" si="3639"/>
        <v>0</v>
      </c>
      <c r="S333" s="114">
        <v>14000</v>
      </c>
      <c r="T333" s="114">
        <v>12460</v>
      </c>
      <c r="U333" s="131">
        <f t="shared" si="3640"/>
        <v>1</v>
      </c>
      <c r="V333" s="115">
        <f t="shared" ref="V333:V338" si="3688">SUM(Z333:AD333)</f>
        <v>0</v>
      </c>
      <c r="W333" s="115">
        <f t="shared" si="3641"/>
        <v>0</v>
      </c>
      <c r="X333" s="115">
        <f t="shared" si="3642"/>
        <v>0</v>
      </c>
      <c r="Y333" s="132"/>
      <c r="Z333" s="95">
        <v>0</v>
      </c>
      <c r="AA333" s="115">
        <v>0</v>
      </c>
      <c r="AB333" s="115">
        <v>0</v>
      </c>
      <c r="AC333" s="95">
        <v>0</v>
      </c>
      <c r="AD333" s="95">
        <v>0</v>
      </c>
      <c r="AE333" s="95">
        <f t="shared" si="3643"/>
        <v>0</v>
      </c>
      <c r="AF333" s="95">
        <f t="shared" si="3644"/>
        <v>0</v>
      </c>
      <c r="AG333" s="114">
        <v>0</v>
      </c>
      <c r="AH333" s="95">
        <f t="shared" si="3645"/>
        <v>0</v>
      </c>
      <c r="AI333" s="114">
        <f t="shared" si="3646"/>
        <v>0</v>
      </c>
      <c r="AJ333" s="114">
        <f t="shared" si="3647"/>
        <v>8194</v>
      </c>
      <c r="AK333" s="114">
        <f t="shared" ref="AK333:AK338" si="3689">SUM(CS333:CU333)</f>
        <v>22194</v>
      </c>
      <c r="AL333" s="114">
        <f t="shared" si="3648"/>
        <v>22194</v>
      </c>
      <c r="AM333" s="114">
        <f t="shared" si="3649"/>
        <v>40799</v>
      </c>
      <c r="AN333" s="133">
        <f t="shared" si="3650"/>
        <v>61.766219760288237</v>
      </c>
      <c r="AO333" s="133" t="str">
        <f t="shared" si="3651"/>
        <v>&gt; 60 дней (до 70)</v>
      </c>
      <c r="AP333" s="139" t="s">
        <v>185</v>
      </c>
      <c r="AQ333" s="134" t="s">
        <v>197</v>
      </c>
      <c r="AR333" s="138" t="s">
        <v>185</v>
      </c>
      <c r="AS333" s="134" t="s">
        <v>191</v>
      </c>
      <c r="AT333" s="115" t="s">
        <v>185</v>
      </c>
      <c r="AU333" s="138"/>
      <c r="AV333" s="97" t="str">
        <f t="shared" si="3652"/>
        <v>нет остатка</v>
      </c>
      <c r="AW333" s="126">
        <f t="shared" si="3653"/>
        <v>0</v>
      </c>
      <c r="AX333" s="138"/>
      <c r="AY333" s="115">
        <f t="shared" si="3654"/>
        <v>0</v>
      </c>
      <c r="AZ333" s="130" t="s">
        <v>495</v>
      </c>
      <c r="BA333" s="129" t="s">
        <v>187</v>
      </c>
      <c r="BB333" s="129" t="s">
        <v>187</v>
      </c>
      <c r="BC333" s="140" t="s">
        <v>187</v>
      </c>
      <c r="BD333" s="139" t="s">
        <v>187</v>
      </c>
      <c r="BE333" s="29">
        <v>0</v>
      </c>
      <c r="BF333" s="32">
        <f t="shared" si="3655"/>
        <v>0</v>
      </c>
      <c r="BG333" s="32">
        <v>0</v>
      </c>
      <c r="BH333" s="32">
        <f t="shared" si="3656"/>
        <v>0</v>
      </c>
      <c r="BI333" s="99">
        <v>0</v>
      </c>
      <c r="BJ333" s="130" t="s">
        <v>187</v>
      </c>
      <c r="BK333" s="95">
        <v>3649</v>
      </c>
      <c r="BL333" s="95">
        <v>8114</v>
      </c>
      <c r="BM333" s="95">
        <v>9235</v>
      </c>
      <c r="BN333" s="95">
        <v>9494</v>
      </c>
      <c r="BO333" s="95">
        <v>5926</v>
      </c>
      <c r="BP333" s="95">
        <v>4381</v>
      </c>
      <c r="BQ333" s="133">
        <f t="shared" si="3657"/>
        <v>6799.833333333333</v>
      </c>
      <c r="BR333" s="95">
        <f t="shared" si="3658"/>
        <v>-3649</v>
      </c>
      <c r="BS333" s="133">
        <f t="shared" si="3659"/>
        <v>-11763</v>
      </c>
      <c r="BT333" s="133">
        <f t="shared" si="3659"/>
        <v>-20998</v>
      </c>
      <c r="BU333" s="133">
        <f t="shared" si="3659"/>
        <v>-30492</v>
      </c>
      <c r="BV333" s="133">
        <f t="shared" si="3659"/>
        <v>-36418</v>
      </c>
      <c r="BW333" s="133">
        <f t="shared" si="3659"/>
        <v>-40799</v>
      </c>
      <c r="BX333" s="133">
        <f t="shared" si="3637"/>
        <v>-47598.833333333336</v>
      </c>
      <c r="BY333" s="133">
        <f t="shared" si="3637"/>
        <v>-54398.666666666672</v>
      </c>
      <c r="BZ333" s="133">
        <f t="shared" si="3637"/>
        <v>-61198.500000000007</v>
      </c>
      <c r="CA333" s="133">
        <f t="shared" si="3637"/>
        <v>-67998.333333333343</v>
      </c>
      <c r="CB333" s="133">
        <f t="shared" si="3637"/>
        <v>-74798.166666666672</v>
      </c>
      <c r="CC333" s="133">
        <f t="shared" si="3637"/>
        <v>-81598</v>
      </c>
      <c r="CD333" s="133">
        <f t="shared" si="3637"/>
        <v>-88397.833333333328</v>
      </c>
      <c r="CE333" s="133">
        <f t="shared" si="3637"/>
        <v>-95197.666666666657</v>
      </c>
      <c r="CF333" s="133">
        <f t="shared" si="3637"/>
        <v>-101997.49999999999</v>
      </c>
      <c r="CG333" s="133">
        <f t="shared" si="3637"/>
        <v>-108797.33333333331</v>
      </c>
      <c r="CH333" s="133">
        <f t="shared" si="3637"/>
        <v>-115597.16666666664</v>
      </c>
      <c r="CI333" s="133">
        <f t="shared" si="3637"/>
        <v>-122396.99999999997</v>
      </c>
      <c r="CJ333" s="133">
        <f t="shared" si="3637"/>
        <v>-129196.8333333333</v>
      </c>
      <c r="CK333" s="133">
        <f t="shared" si="3637"/>
        <v>-135996.66666666663</v>
      </c>
      <c r="CL333" s="133">
        <f t="shared" si="3637"/>
        <v>-142796.49999999997</v>
      </c>
      <c r="CM333" s="133">
        <f t="shared" si="3637"/>
        <v>-149596.33333333331</v>
      </c>
      <c r="CN333" s="133">
        <f t="shared" si="3637"/>
        <v>-156396.16666666666</v>
      </c>
      <c r="CO333" s="133">
        <f t="shared" si="3637"/>
        <v>-163196</v>
      </c>
      <c r="CP333" s="100">
        <v>0</v>
      </c>
      <c r="CQ333" s="100">
        <v>0</v>
      </c>
      <c r="CR333" s="100">
        <v>0</v>
      </c>
      <c r="CS333" s="100">
        <v>8000</v>
      </c>
      <c r="CT333" s="100">
        <v>6000</v>
      </c>
      <c r="CU333" s="100">
        <v>8194</v>
      </c>
      <c r="CV333" s="121">
        <f t="shared" si="3660"/>
        <v>7398</v>
      </c>
      <c r="CW333" t="s">
        <v>187</v>
      </c>
      <c r="CX333" t="s">
        <v>187</v>
      </c>
      <c r="CY333" s="4">
        <v>0</v>
      </c>
      <c r="CZ333" s="4">
        <v>0</v>
      </c>
      <c r="DA333" s="136">
        <f t="shared" si="3633"/>
        <v>0</v>
      </c>
      <c r="DB333" s="4">
        <f t="shared" si="3634"/>
        <v>0</v>
      </c>
      <c r="DC333" s="4">
        <f t="shared" si="3635"/>
        <v>0</v>
      </c>
      <c r="DD333" s="136">
        <f t="shared" si="3636"/>
        <v>0</v>
      </c>
      <c r="DE333" s="31">
        <v>0</v>
      </c>
      <c r="DG333" s="31">
        <v>0</v>
      </c>
      <c r="DH333" s="48">
        <f t="shared" si="3661"/>
        <v>0</v>
      </c>
      <c r="DI333" s="62">
        <v>0</v>
      </c>
      <c r="DJ333" s="62">
        <v>0</v>
      </c>
      <c r="DK333" s="48">
        <f t="shared" si="3662"/>
        <v>0</v>
      </c>
      <c r="DL333" s="62">
        <v>0</v>
      </c>
      <c r="DM333" s="62">
        <v>0</v>
      </c>
      <c r="DN333" s="62">
        <v>0</v>
      </c>
      <c r="DO333" s="62">
        <v>0</v>
      </c>
      <c r="DP333" s="48">
        <f t="shared" si="3663"/>
        <v>0</v>
      </c>
      <c r="DQ333" s="62">
        <v>0</v>
      </c>
      <c r="DR333" s="62">
        <v>0</v>
      </c>
      <c r="DS333" s="62">
        <v>2838.71</v>
      </c>
      <c r="DT333" s="62">
        <v>2242.5810000000001</v>
      </c>
      <c r="DU333" s="48">
        <f t="shared" si="3664"/>
        <v>1</v>
      </c>
      <c r="DV333" s="62">
        <v>8000</v>
      </c>
      <c r="DW333" s="62">
        <v>7129.971428571429</v>
      </c>
      <c r="DX333" s="62">
        <f t="shared" si="3665"/>
        <v>0</v>
      </c>
      <c r="DY333" s="62">
        <f t="shared" si="3666"/>
        <v>0</v>
      </c>
      <c r="DZ333" s="48">
        <f t="shared" si="3667"/>
        <v>0</v>
      </c>
      <c r="EA333" s="62">
        <f t="shared" si="3668"/>
        <v>0</v>
      </c>
      <c r="EB333" s="62">
        <f t="shared" si="3669"/>
        <v>0</v>
      </c>
      <c r="EC333" s="48">
        <f t="shared" si="3670"/>
        <v>0</v>
      </c>
      <c r="ED333" s="62">
        <f t="shared" si="3671"/>
        <v>0</v>
      </c>
      <c r="EE333" s="62">
        <f t="shared" si="3672"/>
        <v>0</v>
      </c>
      <c r="EF333" s="48">
        <f t="shared" si="3673"/>
        <v>0</v>
      </c>
      <c r="EG333" s="62">
        <f t="shared" si="3674"/>
        <v>0</v>
      </c>
      <c r="EH333" s="62">
        <f t="shared" si="3675"/>
        <v>0</v>
      </c>
      <c r="EI333" s="48">
        <f t="shared" si="3676"/>
        <v>0</v>
      </c>
      <c r="EJ333" s="62">
        <f t="shared" si="3677"/>
        <v>0</v>
      </c>
      <c r="EK333" s="62">
        <f t="shared" si="3678"/>
        <v>0</v>
      </c>
      <c r="EL333" s="48">
        <f t="shared" si="3679"/>
        <v>0</v>
      </c>
      <c r="EM333" s="62">
        <f t="shared" si="3680"/>
        <v>0</v>
      </c>
      <c r="EN333" s="62">
        <f t="shared" si="3681"/>
        <v>0</v>
      </c>
      <c r="EO333" s="48">
        <f t="shared" si="3682"/>
        <v>0</v>
      </c>
      <c r="EP333" s="62">
        <f t="shared" si="3630"/>
        <v>3247.61</v>
      </c>
      <c r="EQ333" s="62">
        <f t="shared" si="3630"/>
        <v>7221.46</v>
      </c>
      <c r="ER333" s="62">
        <f t="shared" si="3630"/>
        <v>8219.15</v>
      </c>
      <c r="ES333" s="62">
        <f t="shared" si="3631"/>
        <v>8449.66</v>
      </c>
      <c r="ET333" s="62">
        <f t="shared" si="3631"/>
        <v>5274.14</v>
      </c>
      <c r="EU333" s="62">
        <f t="shared" si="3631"/>
        <v>3899.09</v>
      </c>
      <c r="EV333" s="31" t="s">
        <v>192</v>
      </c>
      <c r="EW333" s="103">
        <v>0</v>
      </c>
      <c r="EX333" s="31">
        <v>40000</v>
      </c>
      <c r="EY333" s="31">
        <v>1</v>
      </c>
      <c r="FA333" s="31"/>
      <c r="FB333" s="119"/>
      <c r="FC333" s="119"/>
      <c r="FE333" s="137">
        <v>0.76</v>
      </c>
      <c r="FF333" s="137">
        <v>0.89</v>
      </c>
      <c r="FG333" s="137">
        <v>0.89</v>
      </c>
      <c r="FH333" s="106">
        <v>0.89</v>
      </c>
      <c r="FI333" s="107" t="b">
        <f t="shared" si="3683"/>
        <v>1</v>
      </c>
      <c r="FJ333" s="34"/>
      <c r="FK333" s="104" t="s">
        <v>187</v>
      </c>
      <c r="FL333" s="104" t="s">
        <v>187</v>
      </c>
      <c r="FM333" s="104" t="s">
        <v>187</v>
      </c>
      <c r="FN333" s="104" t="s">
        <v>187</v>
      </c>
      <c r="FO333" s="104">
        <v>0</v>
      </c>
      <c r="FP333" s="104"/>
      <c r="FQ333" s="104">
        <v>0</v>
      </c>
      <c r="FR333" s="120" t="b">
        <f t="shared" si="3617"/>
        <v>1</v>
      </c>
      <c r="FS333" s="120" t="b">
        <f t="shared" si="3618"/>
        <v>1</v>
      </c>
      <c r="FT333" s="120" t="b">
        <f t="shared" si="3619"/>
        <v>1</v>
      </c>
      <c r="FU333" s="120" t="b">
        <f t="shared" si="3620"/>
        <v>1</v>
      </c>
      <c r="FV333" s="120" t="b">
        <f t="shared" si="3621"/>
        <v>1</v>
      </c>
      <c r="FW333" s="120"/>
      <c r="FX333" s="120" t="b">
        <f t="shared" si="3684"/>
        <v>1</v>
      </c>
      <c r="FY333" s="104" t="s">
        <v>368</v>
      </c>
      <c r="FZ333" s="104" t="b">
        <f t="shared" si="3685"/>
        <v>1</v>
      </c>
      <c r="GA333" s="120">
        <v>0</v>
      </c>
      <c r="GB333" s="120">
        <v>0</v>
      </c>
      <c r="GC333" s="8"/>
      <c r="GD333" s="104" t="s">
        <v>368</v>
      </c>
      <c r="GE333" s="104">
        <v>0</v>
      </c>
      <c r="GF333" s="104" t="e">
        <v>#N/A</v>
      </c>
      <c r="GG333" s="104">
        <v>0</v>
      </c>
      <c r="GH333" s="120" t="b">
        <f t="shared" si="3686"/>
        <v>1</v>
      </c>
      <c r="GI333" s="8" t="b">
        <f t="shared" si="3687"/>
        <v>0</v>
      </c>
      <c r="GJ333" s="31" t="s">
        <v>203</v>
      </c>
    </row>
    <row r="334" spans="1:192" ht="30" hidden="1" x14ac:dyDescent="0.25">
      <c r="A334" s="138">
        <v>131986</v>
      </c>
      <c r="B334" s="138">
        <v>131986</v>
      </c>
      <c r="C334" s="128" t="s">
        <v>368</v>
      </c>
      <c r="D334" s="130"/>
      <c r="E334" s="138" t="s">
        <v>783</v>
      </c>
      <c r="F334" s="124">
        <v>0</v>
      </c>
      <c r="G334" s="128"/>
      <c r="H334" s="138" t="s">
        <v>227</v>
      </c>
      <c r="I334" s="130" t="s">
        <v>538</v>
      </c>
      <c r="J334" s="138" t="s">
        <v>511</v>
      </c>
      <c r="K334" s="138"/>
      <c r="L334" s="130">
        <v>0</v>
      </c>
      <c r="M334" s="138"/>
      <c r="N334" s="125">
        <v>0</v>
      </c>
      <c r="O334" s="125">
        <v>0</v>
      </c>
      <c r="P334" s="125" t="str">
        <f t="shared" si="3638"/>
        <v>нет минмакс</v>
      </c>
      <c r="Q334" s="95">
        <v>759</v>
      </c>
      <c r="R334" s="95">
        <f t="shared" si="3639"/>
        <v>100939.41</v>
      </c>
      <c r="S334" s="114">
        <v>68.180000305175781</v>
      </c>
      <c r="T334" s="114">
        <v>10235.181645812989</v>
      </c>
      <c r="U334" s="131">
        <f t="shared" si="3640"/>
        <v>0</v>
      </c>
      <c r="V334" s="115">
        <f t="shared" si="3688"/>
        <v>309</v>
      </c>
      <c r="W334" s="115">
        <f t="shared" si="3641"/>
        <v>41093.910000000003</v>
      </c>
      <c r="X334" s="115">
        <f t="shared" si="3642"/>
        <v>0</v>
      </c>
      <c r="Y334" s="132"/>
      <c r="Z334" s="95">
        <v>309</v>
      </c>
      <c r="AA334" s="115">
        <v>0</v>
      </c>
      <c r="AB334" s="115">
        <v>0</v>
      </c>
      <c r="AC334" s="95">
        <v>0</v>
      </c>
      <c r="AD334" s="95">
        <v>0</v>
      </c>
      <c r="AE334" s="95">
        <f t="shared" si="3643"/>
        <v>0</v>
      </c>
      <c r="AF334" s="95">
        <f t="shared" si="3644"/>
        <v>0</v>
      </c>
      <c r="AG334" s="114">
        <v>0</v>
      </c>
      <c r="AH334" s="95">
        <f t="shared" si="3645"/>
        <v>309</v>
      </c>
      <c r="AI334" s="114">
        <f t="shared" si="3646"/>
        <v>41093.910000000003</v>
      </c>
      <c r="AJ334" s="114">
        <f t="shared" si="3647"/>
        <v>43</v>
      </c>
      <c r="AK334" s="114">
        <f t="shared" si="3689"/>
        <v>90</v>
      </c>
      <c r="AL334" s="114">
        <f t="shared" si="3648"/>
        <v>233</v>
      </c>
      <c r="AM334" s="114">
        <f t="shared" si="3649"/>
        <v>0</v>
      </c>
      <c r="AN334" s="133" t="str">
        <f t="shared" si="3650"/>
        <v>нет оборота</v>
      </c>
      <c r="AO334" s="133" t="str">
        <f t="shared" si="3651"/>
        <v>нет плана</v>
      </c>
      <c r="AP334" s="139" t="s">
        <v>195</v>
      </c>
      <c r="AQ334" s="134" t="s">
        <v>200</v>
      </c>
      <c r="AR334" s="138" t="s">
        <v>185</v>
      </c>
      <c r="AS334" s="134" t="s">
        <v>191</v>
      </c>
      <c r="AT334" s="115" t="s">
        <v>195</v>
      </c>
      <c r="AU334" s="138"/>
      <c r="AV334" s="97" t="str">
        <f t="shared" si="3652"/>
        <v>Нет планов</v>
      </c>
      <c r="AW334" s="126">
        <f t="shared" si="3653"/>
        <v>41093.910000000003</v>
      </c>
      <c r="AX334" s="138"/>
      <c r="AY334" s="115">
        <f t="shared" si="3654"/>
        <v>0</v>
      </c>
      <c r="AZ334" s="130" t="s">
        <v>439</v>
      </c>
      <c r="BA334" s="26" t="s">
        <v>196</v>
      </c>
      <c r="BB334" s="26" t="s">
        <v>606</v>
      </c>
      <c r="BC334" s="27" t="s">
        <v>187</v>
      </c>
      <c r="BD334" s="139" t="s">
        <v>187</v>
      </c>
      <c r="BE334" s="29">
        <v>0</v>
      </c>
      <c r="BF334" s="32">
        <f t="shared" si="3655"/>
        <v>0</v>
      </c>
      <c r="BG334" s="32">
        <v>0</v>
      </c>
      <c r="BH334" s="32">
        <f t="shared" si="3656"/>
        <v>0</v>
      </c>
      <c r="BI334" s="99">
        <v>0</v>
      </c>
      <c r="BJ334" s="130" t="s">
        <v>187</v>
      </c>
      <c r="BK334" s="95">
        <v>0</v>
      </c>
      <c r="BL334" s="95">
        <v>0</v>
      </c>
      <c r="BM334" s="95">
        <v>0</v>
      </c>
      <c r="BN334" s="95">
        <v>0</v>
      </c>
      <c r="BO334" s="95">
        <v>0</v>
      </c>
      <c r="BP334" s="95">
        <v>0</v>
      </c>
      <c r="BQ334" s="133">
        <f t="shared" si="3657"/>
        <v>0</v>
      </c>
      <c r="BR334" s="95">
        <f t="shared" si="3658"/>
        <v>309</v>
      </c>
      <c r="BS334" s="133">
        <f t="shared" si="3659"/>
        <v>309</v>
      </c>
      <c r="BT334" s="133">
        <f t="shared" si="3659"/>
        <v>309</v>
      </c>
      <c r="BU334" s="133">
        <f t="shared" si="3659"/>
        <v>309</v>
      </c>
      <c r="BV334" s="133">
        <f t="shared" si="3659"/>
        <v>309</v>
      </c>
      <c r="BW334" s="133">
        <f t="shared" si="3659"/>
        <v>309</v>
      </c>
      <c r="BX334" s="133">
        <f t="shared" ref="BX334:CO335" si="3690">BW334-$BQ334</f>
        <v>309</v>
      </c>
      <c r="BY334" s="133">
        <f t="shared" si="3690"/>
        <v>309</v>
      </c>
      <c r="BZ334" s="133">
        <f t="shared" si="3690"/>
        <v>309</v>
      </c>
      <c r="CA334" s="133">
        <f t="shared" si="3690"/>
        <v>309</v>
      </c>
      <c r="CB334" s="133">
        <f t="shared" si="3690"/>
        <v>309</v>
      </c>
      <c r="CC334" s="133">
        <f t="shared" si="3690"/>
        <v>309</v>
      </c>
      <c r="CD334" s="133">
        <f t="shared" si="3690"/>
        <v>309</v>
      </c>
      <c r="CE334" s="133">
        <f t="shared" si="3690"/>
        <v>309</v>
      </c>
      <c r="CF334" s="133">
        <f t="shared" si="3690"/>
        <v>309</v>
      </c>
      <c r="CG334" s="133">
        <f t="shared" si="3690"/>
        <v>309</v>
      </c>
      <c r="CH334" s="133">
        <f t="shared" si="3690"/>
        <v>309</v>
      </c>
      <c r="CI334" s="133">
        <f t="shared" si="3690"/>
        <v>309</v>
      </c>
      <c r="CJ334" s="133">
        <f t="shared" si="3690"/>
        <v>309</v>
      </c>
      <c r="CK334" s="133">
        <f t="shared" si="3690"/>
        <v>309</v>
      </c>
      <c r="CL334" s="133">
        <f t="shared" si="3690"/>
        <v>309</v>
      </c>
      <c r="CM334" s="133">
        <f t="shared" si="3690"/>
        <v>309</v>
      </c>
      <c r="CN334" s="133">
        <f t="shared" si="3690"/>
        <v>309</v>
      </c>
      <c r="CO334" s="133">
        <f t="shared" si="3690"/>
        <v>309</v>
      </c>
      <c r="CP334" s="100">
        <v>0</v>
      </c>
      <c r="CQ334" s="100">
        <v>0</v>
      </c>
      <c r="CR334" s="100">
        <v>143</v>
      </c>
      <c r="CS334" s="100">
        <v>22</v>
      </c>
      <c r="CT334" s="100">
        <v>25</v>
      </c>
      <c r="CU334" s="100">
        <v>43</v>
      </c>
      <c r="CV334" s="121">
        <f t="shared" si="3660"/>
        <v>58.25</v>
      </c>
      <c r="CW334" t="s">
        <v>187</v>
      </c>
      <c r="CX334" t="s">
        <v>187</v>
      </c>
      <c r="CY334" s="4">
        <v>0</v>
      </c>
      <c r="CZ334" s="4">
        <v>0</v>
      </c>
      <c r="DA334" s="136">
        <f t="shared" si="3633"/>
        <v>0</v>
      </c>
      <c r="DB334" s="4">
        <f t="shared" si="3634"/>
        <v>0</v>
      </c>
      <c r="DC334" s="4">
        <f t="shared" si="3635"/>
        <v>0</v>
      </c>
      <c r="DD334" s="136">
        <f t="shared" si="3636"/>
        <v>0</v>
      </c>
      <c r="DE334" s="31">
        <v>0</v>
      </c>
      <c r="DG334" s="31">
        <v>0</v>
      </c>
      <c r="DH334" s="48">
        <f t="shared" si="3661"/>
        <v>0</v>
      </c>
      <c r="DI334" s="62">
        <v>121.429</v>
      </c>
      <c r="DJ334" s="62">
        <v>17983.014999999999</v>
      </c>
      <c r="DK334" s="48">
        <f t="shared" si="3662"/>
        <v>0</v>
      </c>
      <c r="DL334" s="62">
        <v>0</v>
      </c>
      <c r="DM334" s="62">
        <v>0</v>
      </c>
      <c r="DN334" s="62">
        <v>140.964</v>
      </c>
      <c r="DO334" s="62">
        <v>21161.585999999999</v>
      </c>
      <c r="DP334" s="48">
        <f t="shared" si="3663"/>
        <v>0</v>
      </c>
      <c r="DQ334" s="62">
        <v>142.69999999999999</v>
      </c>
      <c r="DR334" s="62">
        <v>21422.152208852604</v>
      </c>
      <c r="DS334" s="62">
        <v>74.515000000000001</v>
      </c>
      <c r="DT334" s="62">
        <v>11186.182000000001</v>
      </c>
      <c r="DU334" s="48">
        <f t="shared" si="3664"/>
        <v>0</v>
      </c>
      <c r="DV334" s="62">
        <v>21.82</v>
      </c>
      <c r="DW334" s="62">
        <v>3275.6227133648481</v>
      </c>
      <c r="DX334" s="62">
        <f t="shared" si="3665"/>
        <v>0</v>
      </c>
      <c r="DY334" s="62">
        <f t="shared" si="3666"/>
        <v>0</v>
      </c>
      <c r="DZ334" s="48">
        <f t="shared" si="3667"/>
        <v>0</v>
      </c>
      <c r="EA334" s="62">
        <f t="shared" si="3668"/>
        <v>0</v>
      </c>
      <c r="EB334" s="62">
        <f t="shared" si="3669"/>
        <v>0</v>
      </c>
      <c r="EC334" s="48">
        <f t="shared" si="3670"/>
        <v>0</v>
      </c>
      <c r="ED334" s="62">
        <f t="shared" si="3671"/>
        <v>0</v>
      </c>
      <c r="EE334" s="62">
        <f t="shared" si="3672"/>
        <v>0</v>
      </c>
      <c r="EF334" s="48">
        <f t="shared" si="3673"/>
        <v>0</v>
      </c>
      <c r="EG334" s="62">
        <f t="shared" si="3674"/>
        <v>0</v>
      </c>
      <c r="EH334" s="62">
        <f t="shared" si="3675"/>
        <v>0</v>
      </c>
      <c r="EI334" s="48">
        <f t="shared" si="3676"/>
        <v>0</v>
      </c>
      <c r="EJ334" s="62">
        <f t="shared" si="3677"/>
        <v>0</v>
      </c>
      <c r="EK334" s="62">
        <f t="shared" si="3678"/>
        <v>0</v>
      </c>
      <c r="EL334" s="48">
        <f t="shared" si="3679"/>
        <v>0</v>
      </c>
      <c r="EM334" s="62">
        <f t="shared" si="3680"/>
        <v>0</v>
      </c>
      <c r="EN334" s="62">
        <f t="shared" si="3681"/>
        <v>0</v>
      </c>
      <c r="EO334" s="48">
        <f t="shared" si="3682"/>
        <v>0</v>
      </c>
      <c r="EP334" s="62">
        <f t="shared" si="3630"/>
        <v>0</v>
      </c>
      <c r="EQ334" s="62">
        <f t="shared" si="3630"/>
        <v>0</v>
      </c>
      <c r="ER334" s="62">
        <f t="shared" si="3630"/>
        <v>0</v>
      </c>
      <c r="ES334" s="62">
        <f t="shared" si="3631"/>
        <v>0</v>
      </c>
      <c r="ET334" s="62">
        <f t="shared" si="3631"/>
        <v>0</v>
      </c>
      <c r="EU334" s="62">
        <f t="shared" si="3631"/>
        <v>0</v>
      </c>
      <c r="EV334" t="s">
        <v>192</v>
      </c>
      <c r="EW334" s="103">
        <v>0</v>
      </c>
      <c r="EX334" s="31" t="s">
        <v>187</v>
      </c>
      <c r="EY334" s="31" t="e">
        <v>#REF!</v>
      </c>
      <c r="FA334" s="31"/>
      <c r="FB334" s="119"/>
      <c r="FC334" s="119"/>
      <c r="FE334" s="137">
        <v>150.12</v>
      </c>
      <c r="FF334" s="137">
        <v>150.12</v>
      </c>
      <c r="FG334" s="137">
        <v>150.12</v>
      </c>
      <c r="FH334" s="106">
        <v>132.99</v>
      </c>
      <c r="FI334" s="107" t="b">
        <f t="shared" si="3683"/>
        <v>1</v>
      </c>
      <c r="FJ334" s="34"/>
      <c r="FK334" s="104" t="s">
        <v>196</v>
      </c>
      <c r="FL334" s="104" t="s">
        <v>606</v>
      </c>
      <c r="FM334" s="104" t="s">
        <v>187</v>
      </c>
      <c r="FN334" s="104" t="s">
        <v>187</v>
      </c>
      <c r="FO334" s="104">
        <v>0</v>
      </c>
      <c r="FP334" s="104"/>
      <c r="FQ334" s="104">
        <v>0</v>
      </c>
      <c r="FR334" s="120" t="b">
        <f t="shared" si="3617"/>
        <v>1</v>
      </c>
      <c r="FS334" s="120" t="b">
        <f t="shared" si="3618"/>
        <v>1</v>
      </c>
      <c r="FT334" s="120" t="b">
        <f t="shared" si="3619"/>
        <v>1</v>
      </c>
      <c r="FU334" s="120" t="b">
        <f t="shared" si="3620"/>
        <v>1</v>
      </c>
      <c r="FV334" s="120" t="b">
        <f t="shared" si="3621"/>
        <v>1</v>
      </c>
      <c r="FW334" s="120"/>
      <c r="FX334" s="120" t="b">
        <f t="shared" si="3684"/>
        <v>1</v>
      </c>
      <c r="FY334" s="104" t="s">
        <v>368</v>
      </c>
      <c r="FZ334" s="104" t="b">
        <f t="shared" si="3685"/>
        <v>1</v>
      </c>
      <c r="GA334" s="120">
        <v>0</v>
      </c>
      <c r="GB334" s="120">
        <v>0</v>
      </c>
      <c r="GC334" s="8"/>
      <c r="GD334" s="104" t="s">
        <v>368</v>
      </c>
      <c r="GE334" s="104">
        <v>0</v>
      </c>
      <c r="GF334" s="104" t="e">
        <v>#N/A</v>
      </c>
      <c r="GG334" s="104">
        <v>0</v>
      </c>
      <c r="GH334" s="120" t="b">
        <f t="shared" si="3686"/>
        <v>1</v>
      </c>
      <c r="GI334" s="8" t="b">
        <f t="shared" si="3687"/>
        <v>0</v>
      </c>
      <c r="GJ334" s="31" t="s">
        <v>203</v>
      </c>
    </row>
    <row r="335" spans="1:192" hidden="1" x14ac:dyDescent="0.25">
      <c r="A335" s="138">
        <v>52677</v>
      </c>
      <c r="B335" s="138">
        <v>986220</v>
      </c>
      <c r="C335" s="128" t="s">
        <v>368</v>
      </c>
      <c r="D335" s="130"/>
      <c r="E335" s="138" t="s">
        <v>784</v>
      </c>
      <c r="F335" s="124" t="s">
        <v>193</v>
      </c>
      <c r="G335" s="128"/>
      <c r="H335" s="138" t="s">
        <v>227</v>
      </c>
      <c r="I335" s="130" t="s">
        <v>319</v>
      </c>
      <c r="J335" s="138" t="s">
        <v>259</v>
      </c>
      <c r="K335" s="138"/>
      <c r="L335" s="130">
        <v>0</v>
      </c>
      <c r="M335" s="138"/>
      <c r="N335" s="125">
        <v>0</v>
      </c>
      <c r="O335" s="125">
        <v>0</v>
      </c>
      <c r="P335" s="125" t="str">
        <f t="shared" si="3638"/>
        <v>нет минмакс</v>
      </c>
      <c r="Q335" s="95">
        <v>17420</v>
      </c>
      <c r="R335" s="95">
        <f t="shared" si="3639"/>
        <v>81874</v>
      </c>
      <c r="S335" s="114">
        <v>2190</v>
      </c>
      <c r="T335" s="114">
        <v>10358.700000000001</v>
      </c>
      <c r="U335" s="131">
        <f t="shared" si="3640"/>
        <v>1</v>
      </c>
      <c r="V335" s="115">
        <f t="shared" si="3688"/>
        <v>18992</v>
      </c>
      <c r="W335" s="115">
        <f t="shared" si="3641"/>
        <v>89262.400000000009</v>
      </c>
      <c r="X335" s="115">
        <f t="shared" si="3642"/>
        <v>2</v>
      </c>
      <c r="Y335" s="132"/>
      <c r="Z335" s="95">
        <v>18992</v>
      </c>
      <c r="AA335" s="115">
        <v>0</v>
      </c>
      <c r="AB335" s="115">
        <v>0</v>
      </c>
      <c r="AC335" s="95">
        <v>0</v>
      </c>
      <c r="AD335" s="95">
        <v>0</v>
      </c>
      <c r="AE335" s="95">
        <f t="shared" si="3643"/>
        <v>0</v>
      </c>
      <c r="AF335" s="95">
        <f t="shared" si="3644"/>
        <v>0</v>
      </c>
      <c r="AG335" s="114">
        <v>0</v>
      </c>
      <c r="AH335" s="95">
        <f t="shared" si="3645"/>
        <v>18992</v>
      </c>
      <c r="AI335" s="114">
        <f t="shared" si="3646"/>
        <v>89262.400000000009</v>
      </c>
      <c r="AJ335" s="114">
        <f t="shared" si="3647"/>
        <v>36293</v>
      </c>
      <c r="AK335" s="114">
        <f t="shared" si="3689"/>
        <v>149506</v>
      </c>
      <c r="AL335" s="114">
        <f t="shared" si="3648"/>
        <v>231647</v>
      </c>
      <c r="AM335" s="114">
        <f t="shared" si="3649"/>
        <v>372399</v>
      </c>
      <c r="AN335" s="133">
        <f t="shared" si="3650"/>
        <v>1.0585420476424481</v>
      </c>
      <c r="AO335" s="133" t="str">
        <f t="shared" si="3651"/>
        <v>&lt; 30 дней</v>
      </c>
      <c r="AP335" s="139" t="s">
        <v>185</v>
      </c>
      <c r="AQ335" s="134" t="s">
        <v>186</v>
      </c>
      <c r="AR335" s="138" t="s">
        <v>185</v>
      </c>
      <c r="AS335" s="134" t="s">
        <v>186</v>
      </c>
      <c r="AT335" s="115" t="s">
        <v>185</v>
      </c>
      <c r="AU335" s="138"/>
      <c r="AV335" s="97" t="str">
        <f t="shared" si="3652"/>
        <v>0-01</v>
      </c>
      <c r="AW335" s="126">
        <f t="shared" si="3653"/>
        <v>0</v>
      </c>
      <c r="AX335" s="138"/>
      <c r="AY335" s="115">
        <f t="shared" si="3654"/>
        <v>0</v>
      </c>
      <c r="AZ335" s="130" t="s">
        <v>439</v>
      </c>
      <c r="BA335" s="129" t="s">
        <v>187</v>
      </c>
      <c r="BB335" s="129" t="s">
        <v>187</v>
      </c>
      <c r="BC335" s="140" t="s">
        <v>187</v>
      </c>
      <c r="BD335" s="139" t="s">
        <v>187</v>
      </c>
      <c r="BE335" s="29">
        <v>0</v>
      </c>
      <c r="BF335" s="32">
        <f t="shared" si="3655"/>
        <v>0</v>
      </c>
      <c r="BG335" s="32">
        <v>0</v>
      </c>
      <c r="BH335" s="32">
        <f t="shared" si="3656"/>
        <v>0</v>
      </c>
      <c r="BI335" s="99">
        <v>0</v>
      </c>
      <c r="BJ335" s="130" t="s">
        <v>187</v>
      </c>
      <c r="BK335" s="95">
        <v>44576</v>
      </c>
      <c r="BL335" s="95">
        <v>55597</v>
      </c>
      <c r="BM335" s="95">
        <v>65527</v>
      </c>
      <c r="BN335" s="95">
        <v>63273</v>
      </c>
      <c r="BO335" s="95">
        <v>73542</v>
      </c>
      <c r="BP335" s="95">
        <v>69884</v>
      </c>
      <c r="BQ335" s="133">
        <f t="shared" si="3657"/>
        <v>62066.5</v>
      </c>
      <c r="BR335" s="95">
        <f t="shared" si="3658"/>
        <v>-25584</v>
      </c>
      <c r="BS335" s="133">
        <f t="shared" si="3659"/>
        <v>-81181</v>
      </c>
      <c r="BT335" s="133">
        <f t="shared" si="3659"/>
        <v>-146708</v>
      </c>
      <c r="BU335" s="133">
        <f t="shared" si="3659"/>
        <v>-209981</v>
      </c>
      <c r="BV335" s="133">
        <f t="shared" si="3659"/>
        <v>-283523</v>
      </c>
      <c r="BW335" s="133">
        <f t="shared" si="3659"/>
        <v>-353407</v>
      </c>
      <c r="BX335" s="133">
        <f t="shared" si="3690"/>
        <v>-415473.5</v>
      </c>
      <c r="BY335" s="133">
        <f t="shared" si="3690"/>
        <v>-477540</v>
      </c>
      <c r="BZ335" s="133">
        <f t="shared" si="3690"/>
        <v>-539606.5</v>
      </c>
      <c r="CA335" s="133">
        <f t="shared" si="3690"/>
        <v>-601673</v>
      </c>
      <c r="CB335" s="133">
        <f t="shared" si="3690"/>
        <v>-663739.5</v>
      </c>
      <c r="CC335" s="133">
        <f t="shared" si="3690"/>
        <v>-725806</v>
      </c>
      <c r="CD335" s="133">
        <f t="shared" si="3690"/>
        <v>-787872.5</v>
      </c>
      <c r="CE335" s="133">
        <f t="shared" si="3690"/>
        <v>-849939</v>
      </c>
      <c r="CF335" s="133">
        <f t="shared" si="3690"/>
        <v>-912005.5</v>
      </c>
      <c r="CG335" s="133">
        <f t="shared" si="3690"/>
        <v>-974072</v>
      </c>
      <c r="CH335" s="133">
        <f t="shared" si="3690"/>
        <v>-1036138.5</v>
      </c>
      <c r="CI335" s="133">
        <f t="shared" si="3690"/>
        <v>-1098205</v>
      </c>
      <c r="CJ335" s="133">
        <f t="shared" si="3690"/>
        <v>-1160271.5</v>
      </c>
      <c r="CK335" s="133">
        <f t="shared" si="3690"/>
        <v>-1222338</v>
      </c>
      <c r="CL335" s="133">
        <f t="shared" si="3690"/>
        <v>-1284404.5</v>
      </c>
      <c r="CM335" s="133">
        <f t="shared" si="3690"/>
        <v>-1346471</v>
      </c>
      <c r="CN335" s="133">
        <f t="shared" si="3690"/>
        <v>-1408537.5</v>
      </c>
      <c r="CO335" s="133">
        <f t="shared" si="3690"/>
        <v>-1470604</v>
      </c>
      <c r="CP335" s="100">
        <v>28968</v>
      </c>
      <c r="CQ335" s="100">
        <v>31350</v>
      </c>
      <c r="CR335" s="100">
        <v>21823</v>
      </c>
      <c r="CS335" s="100">
        <v>61781</v>
      </c>
      <c r="CT335" s="100">
        <v>51432</v>
      </c>
      <c r="CU335" s="100">
        <v>36293</v>
      </c>
      <c r="CV335" s="121">
        <f t="shared" si="3660"/>
        <v>38607.833333333336</v>
      </c>
      <c r="CW335" t="s">
        <v>187</v>
      </c>
      <c r="CX335" t="s">
        <v>187</v>
      </c>
      <c r="CY335" s="4">
        <v>0</v>
      </c>
      <c r="CZ335" s="4">
        <v>0</v>
      </c>
      <c r="DA335" s="136">
        <f t="shared" si="3633"/>
        <v>0</v>
      </c>
      <c r="DB335" s="4">
        <f t="shared" si="3634"/>
        <v>0</v>
      </c>
      <c r="DC335" s="4">
        <f t="shared" si="3635"/>
        <v>0</v>
      </c>
      <c r="DD335" s="136">
        <f t="shared" si="3636"/>
        <v>0</v>
      </c>
      <c r="DE335" s="31">
        <v>0</v>
      </c>
      <c r="DG335" s="31">
        <v>0</v>
      </c>
      <c r="DH335" s="48">
        <f t="shared" si="3661"/>
        <v>0</v>
      </c>
      <c r="DI335" s="62">
        <v>27727.095999999998</v>
      </c>
      <c r="DJ335" s="62">
        <v>123737.448</v>
      </c>
      <c r="DK335" s="48">
        <f t="shared" si="3662"/>
        <v>3</v>
      </c>
      <c r="DL335" s="62">
        <v>31350</v>
      </c>
      <c r="DM335" s="62">
        <v>139914.78341602834</v>
      </c>
      <c r="DN335" s="62">
        <v>9324.143</v>
      </c>
      <c r="DO335" s="62">
        <v>42994.095000000001</v>
      </c>
      <c r="DP335" s="48">
        <f t="shared" si="3663"/>
        <v>1</v>
      </c>
      <c r="DQ335" s="62">
        <v>21823</v>
      </c>
      <c r="DR335" s="62">
        <v>100490.44398016919</v>
      </c>
      <c r="DS335" s="62">
        <v>10996.871999999999</v>
      </c>
      <c r="DT335" s="62">
        <v>50742.648999999998</v>
      </c>
      <c r="DU335" s="48">
        <f t="shared" si="3664"/>
        <v>2</v>
      </c>
      <c r="DV335" s="62">
        <v>61556</v>
      </c>
      <c r="DW335" s="62">
        <v>283611.38028529752</v>
      </c>
      <c r="DX335" s="62">
        <f t="shared" si="3665"/>
        <v>0</v>
      </c>
      <c r="DY335" s="62">
        <f t="shared" si="3666"/>
        <v>0</v>
      </c>
      <c r="DZ335" s="48">
        <f t="shared" si="3667"/>
        <v>0</v>
      </c>
      <c r="EA335" s="62">
        <f t="shared" si="3668"/>
        <v>0</v>
      </c>
      <c r="EB335" s="62">
        <f t="shared" si="3669"/>
        <v>0</v>
      </c>
      <c r="EC335" s="48">
        <f t="shared" si="3670"/>
        <v>0</v>
      </c>
      <c r="ED335" s="62">
        <f t="shared" si="3671"/>
        <v>0</v>
      </c>
      <c r="EE335" s="62">
        <f t="shared" si="3672"/>
        <v>0</v>
      </c>
      <c r="EF335" s="48">
        <f t="shared" si="3673"/>
        <v>0</v>
      </c>
      <c r="EG335" s="62">
        <f t="shared" si="3674"/>
        <v>0</v>
      </c>
      <c r="EH335" s="62">
        <f t="shared" si="3675"/>
        <v>0</v>
      </c>
      <c r="EI335" s="48">
        <f t="shared" si="3676"/>
        <v>0</v>
      </c>
      <c r="EJ335" s="62">
        <f t="shared" si="3677"/>
        <v>0</v>
      </c>
      <c r="EK335" s="62">
        <f t="shared" si="3678"/>
        <v>0</v>
      </c>
      <c r="EL335" s="48">
        <f t="shared" si="3679"/>
        <v>0</v>
      </c>
      <c r="EM335" s="62">
        <f t="shared" si="3680"/>
        <v>0</v>
      </c>
      <c r="EN335" s="62">
        <f t="shared" si="3681"/>
        <v>0</v>
      </c>
      <c r="EO335" s="48">
        <f t="shared" si="3682"/>
        <v>0</v>
      </c>
      <c r="EP335" s="62">
        <f t="shared" si="3630"/>
        <v>209507.20000000001</v>
      </c>
      <c r="EQ335" s="62">
        <f t="shared" si="3630"/>
        <v>261305.90000000002</v>
      </c>
      <c r="ER335" s="62">
        <f t="shared" si="3630"/>
        <v>307976.90000000002</v>
      </c>
      <c r="ES335" s="62">
        <f t="shared" si="3631"/>
        <v>297383.10000000003</v>
      </c>
      <c r="ET335" s="62">
        <f t="shared" si="3631"/>
        <v>345647.4</v>
      </c>
      <c r="EU335" s="62">
        <f t="shared" si="3631"/>
        <v>328454.8</v>
      </c>
      <c r="EV335" s="31" t="s">
        <v>192</v>
      </c>
      <c r="EW335" s="103">
        <v>0</v>
      </c>
      <c r="EX335" s="31">
        <v>10000</v>
      </c>
      <c r="EY335" s="31">
        <v>1</v>
      </c>
      <c r="FA335" s="31"/>
      <c r="FB335" s="119"/>
      <c r="FC335" s="119"/>
      <c r="FE335" s="137">
        <v>4.62</v>
      </c>
      <c r="FF335" s="137">
        <v>4.7300000000000004</v>
      </c>
      <c r="FG335" s="137">
        <v>4.72</v>
      </c>
      <c r="FH335" s="106">
        <v>4.7</v>
      </c>
      <c r="FI335" s="107" t="b">
        <f t="shared" si="3683"/>
        <v>1</v>
      </c>
      <c r="FJ335" s="34"/>
      <c r="FK335" s="104" t="s">
        <v>187</v>
      </c>
      <c r="FL335" s="104" t="s">
        <v>187</v>
      </c>
      <c r="FM335" s="104" t="s">
        <v>187</v>
      </c>
      <c r="FN335" s="104" t="s">
        <v>187</v>
      </c>
      <c r="FO335" s="104">
        <v>0</v>
      </c>
      <c r="FP335" s="104"/>
      <c r="FQ335" s="104">
        <v>0</v>
      </c>
      <c r="FR335" s="120" t="b">
        <f t="shared" si="3617"/>
        <v>1</v>
      </c>
      <c r="FS335" s="120" t="b">
        <f t="shared" si="3618"/>
        <v>1</v>
      </c>
      <c r="FT335" s="120" t="b">
        <f t="shared" si="3619"/>
        <v>1</v>
      </c>
      <c r="FU335" s="120" t="b">
        <f t="shared" si="3620"/>
        <v>1</v>
      </c>
      <c r="FV335" s="120" t="b">
        <f t="shared" si="3621"/>
        <v>1</v>
      </c>
      <c r="FW335" s="120"/>
      <c r="FX335" s="120" t="b">
        <f t="shared" si="3684"/>
        <v>1</v>
      </c>
      <c r="FY335" s="104" t="s">
        <v>368</v>
      </c>
      <c r="FZ335" s="104" t="b">
        <f t="shared" si="3685"/>
        <v>1</v>
      </c>
      <c r="GA335" s="120">
        <v>0</v>
      </c>
      <c r="GB335" s="120" t="s">
        <v>193</v>
      </c>
      <c r="GC335" s="8"/>
      <c r="GD335" s="104" t="s">
        <v>368</v>
      </c>
      <c r="GE335" s="104">
        <v>0</v>
      </c>
      <c r="GF335" s="104" t="e">
        <v>#N/A</v>
      </c>
      <c r="GG335" s="104">
        <v>0</v>
      </c>
      <c r="GH335" s="120" t="b">
        <f t="shared" si="3686"/>
        <v>1</v>
      </c>
      <c r="GI335" s="8" t="b">
        <f t="shared" si="3687"/>
        <v>0</v>
      </c>
      <c r="GJ335" s="31" t="s">
        <v>203</v>
      </c>
    </row>
    <row r="336" spans="1:192" x14ac:dyDescent="0.25">
      <c r="A336" s="130">
        <v>93955</v>
      </c>
      <c r="B336" s="130">
        <v>620421</v>
      </c>
      <c r="C336" s="128" t="s">
        <v>491</v>
      </c>
      <c r="D336" s="130"/>
      <c r="E336" s="130" t="s">
        <v>785</v>
      </c>
      <c r="F336" s="109" t="s">
        <v>239</v>
      </c>
      <c r="G336" s="128"/>
      <c r="H336" s="130" t="s">
        <v>188</v>
      </c>
      <c r="I336" s="130" t="s">
        <v>493</v>
      </c>
      <c r="J336" s="130" t="s">
        <v>480</v>
      </c>
      <c r="K336" s="130"/>
      <c r="L336" s="130" t="s">
        <v>478</v>
      </c>
      <c r="M336" s="130"/>
      <c r="N336" s="111">
        <v>23.449600000000004</v>
      </c>
      <c r="O336" s="111">
        <v>82.073599999999999</v>
      </c>
      <c r="P336" s="111" t="str">
        <f t="shared" si="3638"/>
        <v>в диапазоне</v>
      </c>
      <c r="Q336" s="95">
        <v>52</v>
      </c>
      <c r="R336" s="95">
        <f t="shared" si="3639"/>
        <v>8424</v>
      </c>
      <c r="S336" s="131">
        <v>60</v>
      </c>
      <c r="T336" s="131">
        <v>9720</v>
      </c>
      <c r="U336" s="131">
        <f t="shared" si="3640"/>
        <v>1</v>
      </c>
      <c r="V336" s="113">
        <f t="shared" si="3688"/>
        <v>233.5</v>
      </c>
      <c r="W336" s="113">
        <f t="shared" si="3641"/>
        <v>37827</v>
      </c>
      <c r="X336" s="113">
        <f t="shared" si="3642"/>
        <v>1</v>
      </c>
      <c r="Y336" s="132"/>
      <c r="Z336" s="95">
        <v>233.5</v>
      </c>
      <c r="AA336" s="95">
        <v>0</v>
      </c>
      <c r="AB336" s="95">
        <v>0</v>
      </c>
      <c r="AC336" s="95">
        <v>0</v>
      </c>
      <c r="AD336" s="95">
        <v>0</v>
      </c>
      <c r="AE336" s="95">
        <f t="shared" si="3643"/>
        <v>0</v>
      </c>
      <c r="AF336" s="95">
        <f t="shared" si="3644"/>
        <v>0</v>
      </c>
      <c r="AG336" s="114">
        <v>0</v>
      </c>
      <c r="AH336" s="95">
        <f t="shared" si="3645"/>
        <v>233.5</v>
      </c>
      <c r="AI336" s="114">
        <f t="shared" si="3646"/>
        <v>37827</v>
      </c>
      <c r="AJ336" s="133">
        <f t="shared" si="3647"/>
        <v>88</v>
      </c>
      <c r="AK336" s="133">
        <f t="shared" si="3689"/>
        <v>129</v>
      </c>
      <c r="AL336" s="133">
        <f t="shared" si="3648"/>
        <v>129</v>
      </c>
      <c r="AM336" s="133">
        <f t="shared" si="3649"/>
        <v>498.6</v>
      </c>
      <c r="AN336" s="133">
        <f t="shared" si="3650"/>
        <v>14.440433212996389</v>
      </c>
      <c r="AO336" s="133" t="str">
        <f t="shared" si="3651"/>
        <v>&lt; 30 дней</v>
      </c>
      <c r="AP336" s="29" t="s">
        <v>185</v>
      </c>
      <c r="AQ336" s="134" t="s">
        <v>186</v>
      </c>
      <c r="AR336" s="29" t="s">
        <v>185</v>
      </c>
      <c r="AS336" s="134" t="s">
        <v>198</v>
      </c>
      <c r="AT336" s="25" t="s">
        <v>185</v>
      </c>
      <c r="AU336" s="14"/>
      <c r="AV336" s="97" t="str">
        <f t="shared" si="3652"/>
        <v>0-03</v>
      </c>
      <c r="AW336" s="117">
        <f t="shared" si="3653"/>
        <v>0</v>
      </c>
      <c r="AX336" s="14"/>
      <c r="AY336" s="25">
        <f t="shared" si="3654"/>
        <v>0</v>
      </c>
      <c r="AZ336" s="130" t="s">
        <v>439</v>
      </c>
      <c r="BA336" s="26" t="s">
        <v>187</v>
      </c>
      <c r="BB336" s="26" t="s">
        <v>187</v>
      </c>
      <c r="BC336" s="27" t="s">
        <v>187</v>
      </c>
      <c r="BD336" s="28" t="s">
        <v>187</v>
      </c>
      <c r="BE336" s="29">
        <v>0</v>
      </c>
      <c r="BF336" s="32">
        <f t="shared" si="3655"/>
        <v>0</v>
      </c>
      <c r="BG336" s="32">
        <v>0</v>
      </c>
      <c r="BH336" s="32">
        <f t="shared" si="3656"/>
        <v>0</v>
      </c>
      <c r="BI336" s="99">
        <v>0</v>
      </c>
      <c r="BJ336" s="130" t="s">
        <v>187</v>
      </c>
      <c r="BK336" s="95">
        <v>146.56</v>
      </c>
      <c r="BL336" s="95">
        <v>0</v>
      </c>
      <c r="BM336" s="95">
        <v>146.56</v>
      </c>
      <c r="BN336" s="95">
        <v>0</v>
      </c>
      <c r="BO336" s="95">
        <v>146.56</v>
      </c>
      <c r="BP336" s="95">
        <v>58.92</v>
      </c>
      <c r="BQ336" s="133">
        <f t="shared" si="3657"/>
        <v>124.65</v>
      </c>
      <c r="BR336" s="95">
        <f t="shared" si="3658"/>
        <v>86.94</v>
      </c>
      <c r="BS336" s="133">
        <f t="shared" si="3659"/>
        <v>86.94</v>
      </c>
      <c r="BT336" s="133">
        <f t="shared" si="3659"/>
        <v>-59.620000000000005</v>
      </c>
      <c r="BU336" s="133">
        <f t="shared" si="3659"/>
        <v>-59.620000000000005</v>
      </c>
      <c r="BV336" s="133">
        <f t="shared" si="3659"/>
        <v>-206.18</v>
      </c>
      <c r="BW336" s="133">
        <f t="shared" si="3659"/>
        <v>-265.10000000000002</v>
      </c>
      <c r="BX336" s="133">
        <f t="shared" ref="BX336:CO336" si="3691">BW336-$BQ336</f>
        <v>-389.75</v>
      </c>
      <c r="BY336" s="133">
        <f t="shared" si="3691"/>
        <v>-514.4</v>
      </c>
      <c r="BZ336" s="133">
        <f t="shared" si="3691"/>
        <v>-639.04999999999995</v>
      </c>
      <c r="CA336" s="133">
        <f t="shared" si="3691"/>
        <v>-763.69999999999993</v>
      </c>
      <c r="CB336" s="133">
        <f t="shared" si="3691"/>
        <v>-888.34999999999991</v>
      </c>
      <c r="CC336" s="133">
        <f t="shared" si="3691"/>
        <v>-1012.9999999999999</v>
      </c>
      <c r="CD336" s="133">
        <f t="shared" si="3691"/>
        <v>-1137.6499999999999</v>
      </c>
      <c r="CE336" s="133">
        <f t="shared" si="3691"/>
        <v>-1262.3</v>
      </c>
      <c r="CF336" s="133">
        <f t="shared" si="3691"/>
        <v>-1386.95</v>
      </c>
      <c r="CG336" s="133">
        <f t="shared" si="3691"/>
        <v>-1511.6000000000001</v>
      </c>
      <c r="CH336" s="133">
        <f t="shared" si="3691"/>
        <v>-1636.2500000000002</v>
      </c>
      <c r="CI336" s="133">
        <f t="shared" si="3691"/>
        <v>-1760.9000000000003</v>
      </c>
      <c r="CJ336" s="133">
        <f t="shared" si="3691"/>
        <v>-1885.5500000000004</v>
      </c>
      <c r="CK336" s="133">
        <f t="shared" si="3691"/>
        <v>-2010.2000000000005</v>
      </c>
      <c r="CL336" s="133">
        <f t="shared" si="3691"/>
        <v>-2134.8500000000004</v>
      </c>
      <c r="CM336" s="133">
        <f t="shared" si="3691"/>
        <v>-2259.5000000000005</v>
      </c>
      <c r="CN336" s="133">
        <f t="shared" si="3691"/>
        <v>-2384.1500000000005</v>
      </c>
      <c r="CO336" s="133">
        <f t="shared" si="3691"/>
        <v>-2508.8000000000006</v>
      </c>
      <c r="CP336" s="100">
        <v>0</v>
      </c>
      <c r="CQ336" s="100">
        <v>0</v>
      </c>
      <c r="CR336" s="100">
        <v>0</v>
      </c>
      <c r="CS336" s="100">
        <v>0</v>
      </c>
      <c r="CT336" s="100">
        <v>41</v>
      </c>
      <c r="CU336" s="100">
        <v>88</v>
      </c>
      <c r="CV336" s="121">
        <f t="shared" si="3660"/>
        <v>64.5</v>
      </c>
      <c r="CW336" t="s">
        <v>187</v>
      </c>
      <c r="CX336" t="s">
        <v>187</v>
      </c>
      <c r="CY336" s="4">
        <v>0</v>
      </c>
      <c r="CZ336" s="4">
        <v>0</v>
      </c>
      <c r="DA336" s="136">
        <f t="shared" ref="DA336:DA338" si="3692">IFERROR(CZ336/CY336,0)</f>
        <v>0</v>
      </c>
      <c r="DB336" s="4">
        <f t="shared" ref="DB336:DB338" si="3693">CY336*FH336</f>
        <v>0</v>
      </c>
      <c r="DC336" s="4">
        <f t="shared" ref="DC336:DC338" si="3694">CZ336*FH336</f>
        <v>0</v>
      </c>
      <c r="DD336" s="136">
        <f t="shared" ref="DD336:DD338" si="3695">IFERROR(DC336/DB336,0)</f>
        <v>0</v>
      </c>
      <c r="DE336" s="31">
        <v>0</v>
      </c>
      <c r="DF336" s="31">
        <v>45</v>
      </c>
      <c r="DG336" s="31">
        <v>60</v>
      </c>
      <c r="DH336" s="48">
        <f t="shared" si="3661"/>
        <v>1</v>
      </c>
      <c r="DI336" s="62">
        <v>0</v>
      </c>
      <c r="DJ336" s="62">
        <v>0</v>
      </c>
      <c r="DK336" s="48">
        <f t="shared" si="3662"/>
        <v>0</v>
      </c>
      <c r="DL336" s="62">
        <v>0</v>
      </c>
      <c r="DM336" s="62">
        <v>0</v>
      </c>
      <c r="DN336" s="62">
        <v>0</v>
      </c>
      <c r="DO336" s="62">
        <v>0</v>
      </c>
      <c r="DP336" s="48">
        <f t="shared" si="3663"/>
        <v>0</v>
      </c>
      <c r="DQ336" s="62">
        <v>0</v>
      </c>
      <c r="DR336" s="62">
        <v>0</v>
      </c>
      <c r="DS336" s="62">
        <v>54.193000000000005</v>
      </c>
      <c r="DT336" s="62">
        <v>8779.3549999999996</v>
      </c>
      <c r="DU336" s="48">
        <f t="shared" si="3664"/>
        <v>1</v>
      </c>
      <c r="DV336" s="62">
        <v>0</v>
      </c>
      <c r="DW336" s="62">
        <v>0</v>
      </c>
      <c r="DX336" s="62">
        <f t="shared" si="3665"/>
        <v>219.84</v>
      </c>
      <c r="DY336" s="62">
        <f t="shared" si="3666"/>
        <v>35614.080000000002</v>
      </c>
      <c r="DZ336" s="48">
        <f t="shared" si="3667"/>
        <v>1</v>
      </c>
      <c r="EA336" s="62">
        <f t="shared" si="3668"/>
        <v>0</v>
      </c>
      <c r="EB336" s="62">
        <f t="shared" si="3669"/>
        <v>0</v>
      </c>
      <c r="EC336" s="48">
        <f t="shared" si="3670"/>
        <v>0</v>
      </c>
      <c r="ED336" s="62">
        <f t="shared" si="3671"/>
        <v>219.84</v>
      </c>
      <c r="EE336" s="62">
        <f t="shared" si="3672"/>
        <v>35614.080000000002</v>
      </c>
      <c r="EF336" s="48">
        <f t="shared" si="3673"/>
        <v>1</v>
      </c>
      <c r="EG336" s="62">
        <f t="shared" si="3674"/>
        <v>0</v>
      </c>
      <c r="EH336" s="62">
        <f t="shared" si="3675"/>
        <v>0</v>
      </c>
      <c r="EI336" s="48">
        <f t="shared" si="3676"/>
        <v>0</v>
      </c>
      <c r="EJ336" s="62">
        <f t="shared" si="3677"/>
        <v>219.84</v>
      </c>
      <c r="EK336" s="62">
        <f t="shared" si="3678"/>
        <v>35614.080000000002</v>
      </c>
      <c r="EL336" s="48">
        <f t="shared" si="3679"/>
        <v>1</v>
      </c>
      <c r="EM336" s="62">
        <f t="shared" si="3680"/>
        <v>88.38000000000001</v>
      </c>
      <c r="EN336" s="62">
        <f t="shared" si="3681"/>
        <v>14317.560000000001</v>
      </c>
      <c r="EO336" s="48">
        <f t="shared" si="3682"/>
        <v>1</v>
      </c>
      <c r="EP336" s="62">
        <f t="shared" ref="EP336:EU338" si="3696">BK336*$FH336</f>
        <v>23742.720000000001</v>
      </c>
      <c r="EQ336" s="62">
        <f t="shared" si="3696"/>
        <v>0</v>
      </c>
      <c r="ER336" s="62">
        <f t="shared" si="3696"/>
        <v>23742.720000000001</v>
      </c>
      <c r="ES336" s="62">
        <f t="shared" si="3696"/>
        <v>0</v>
      </c>
      <c r="ET336" s="62">
        <f t="shared" si="3696"/>
        <v>23742.720000000001</v>
      </c>
      <c r="EU336" s="62">
        <f t="shared" si="3696"/>
        <v>9545.0400000000009</v>
      </c>
      <c r="EV336" s="31" t="s">
        <v>192</v>
      </c>
      <c r="EW336" s="103">
        <v>0</v>
      </c>
      <c r="EX336" s="31">
        <v>378</v>
      </c>
      <c r="EY336" s="31">
        <v>1</v>
      </c>
      <c r="FA336" s="31"/>
      <c r="FB336" s="119"/>
      <c r="FC336" s="119"/>
      <c r="FE336" s="137">
        <v>155.58000000000001</v>
      </c>
      <c r="FF336" s="137">
        <v>162</v>
      </c>
      <c r="FG336" s="137">
        <v>162</v>
      </c>
      <c r="FH336" s="106">
        <v>162</v>
      </c>
      <c r="FI336" s="107" t="b">
        <f t="shared" si="3683"/>
        <v>1</v>
      </c>
      <c r="FJ336" s="34"/>
      <c r="FK336" s="104" t="s">
        <v>187</v>
      </c>
      <c r="FL336" s="104" t="s">
        <v>187</v>
      </c>
      <c r="FM336" s="104" t="s">
        <v>187</v>
      </c>
      <c r="FN336" s="104" t="s">
        <v>187</v>
      </c>
      <c r="FO336" s="104">
        <v>0</v>
      </c>
      <c r="FP336" s="104"/>
      <c r="FQ336" s="104">
        <v>0</v>
      </c>
      <c r="FR336" s="103" t="b">
        <f t="shared" si="3617"/>
        <v>1</v>
      </c>
      <c r="FS336" s="103" t="b">
        <f t="shared" si="3618"/>
        <v>1</v>
      </c>
      <c r="FT336" s="103" t="b">
        <f t="shared" si="3619"/>
        <v>1</v>
      </c>
      <c r="FU336" s="103" t="b">
        <f t="shared" si="3620"/>
        <v>1</v>
      </c>
      <c r="FV336" s="103" t="b">
        <f t="shared" si="3621"/>
        <v>1</v>
      </c>
      <c r="FW336" s="103"/>
      <c r="FX336" s="120" t="b">
        <f t="shared" si="3684"/>
        <v>1</v>
      </c>
      <c r="FY336" s="104" t="s">
        <v>491</v>
      </c>
      <c r="FZ336" s="104" t="b">
        <f t="shared" si="3685"/>
        <v>1</v>
      </c>
      <c r="GA336" s="104">
        <v>0</v>
      </c>
      <c r="GB336" s="104" t="s">
        <v>239</v>
      </c>
      <c r="GD336" s="104" t="s">
        <v>491</v>
      </c>
      <c r="GE336" s="104">
        <v>0</v>
      </c>
      <c r="GF336" s="104" t="e">
        <v>#N/A</v>
      </c>
      <c r="GG336" s="104">
        <v>0</v>
      </c>
      <c r="GH336" s="104" t="b">
        <f t="shared" si="3686"/>
        <v>1</v>
      </c>
      <c r="GI336" s="8" t="b">
        <f t="shared" si="3687"/>
        <v>0</v>
      </c>
      <c r="GJ336" s="31" t="s">
        <v>203</v>
      </c>
    </row>
    <row r="337" spans="1:192" hidden="1" x14ac:dyDescent="0.25">
      <c r="A337" s="138">
        <v>131083</v>
      </c>
      <c r="B337" s="138">
        <v>131083</v>
      </c>
      <c r="C337" s="128" t="s">
        <v>368</v>
      </c>
      <c r="D337" s="130"/>
      <c r="E337" s="138" t="s">
        <v>786</v>
      </c>
      <c r="F337" s="124">
        <v>0</v>
      </c>
      <c r="G337" s="128"/>
      <c r="H337" s="138" t="s">
        <v>227</v>
      </c>
      <c r="I337" s="130" t="s">
        <v>677</v>
      </c>
      <c r="J337" s="138" t="s">
        <v>511</v>
      </c>
      <c r="K337" s="138"/>
      <c r="L337" s="130">
        <v>0</v>
      </c>
      <c r="M337" s="138"/>
      <c r="N337" s="125">
        <v>0</v>
      </c>
      <c r="O337" s="125">
        <v>0</v>
      </c>
      <c r="P337" s="125" t="str">
        <f t="shared" si="3638"/>
        <v>нет минмакс</v>
      </c>
      <c r="Q337" s="95">
        <v>0</v>
      </c>
      <c r="R337" s="95">
        <f t="shared" si="3639"/>
        <v>0</v>
      </c>
      <c r="S337" s="114">
        <v>33</v>
      </c>
      <c r="T337" s="114">
        <v>8985.5700000000015</v>
      </c>
      <c r="U337" s="131">
        <f t="shared" si="3640"/>
        <v>0</v>
      </c>
      <c r="V337" s="115">
        <f t="shared" si="3688"/>
        <v>0</v>
      </c>
      <c r="W337" s="115">
        <f t="shared" si="3641"/>
        <v>0</v>
      </c>
      <c r="X337" s="115">
        <f t="shared" si="3642"/>
        <v>0</v>
      </c>
      <c r="Y337" s="132"/>
      <c r="Z337" s="95">
        <v>0</v>
      </c>
      <c r="AA337" s="115">
        <v>0</v>
      </c>
      <c r="AB337" s="115">
        <v>0</v>
      </c>
      <c r="AC337" s="95">
        <v>0</v>
      </c>
      <c r="AD337" s="95">
        <v>0</v>
      </c>
      <c r="AE337" s="95">
        <f t="shared" si="3643"/>
        <v>0</v>
      </c>
      <c r="AF337" s="95">
        <f t="shared" si="3644"/>
        <v>0</v>
      </c>
      <c r="AG337" s="114">
        <v>0</v>
      </c>
      <c r="AH337" s="95">
        <f t="shared" si="3645"/>
        <v>0</v>
      </c>
      <c r="AI337" s="114">
        <f t="shared" si="3646"/>
        <v>0</v>
      </c>
      <c r="AJ337" s="114">
        <f t="shared" si="3647"/>
        <v>0</v>
      </c>
      <c r="AK337" s="114">
        <f t="shared" si="3689"/>
        <v>33</v>
      </c>
      <c r="AL337" s="114">
        <f t="shared" si="3648"/>
        <v>33</v>
      </c>
      <c r="AM337" s="114">
        <f t="shared" si="3649"/>
        <v>0</v>
      </c>
      <c r="AN337" s="133" t="str">
        <f t="shared" si="3650"/>
        <v>нет оборота</v>
      </c>
      <c r="AO337" s="133" t="str">
        <f t="shared" si="3651"/>
        <v>нет плана</v>
      </c>
      <c r="AP337" s="29" t="s">
        <v>185</v>
      </c>
      <c r="AQ337" s="134" t="s">
        <v>200</v>
      </c>
      <c r="AR337" s="115" t="s">
        <v>185</v>
      </c>
      <c r="AS337" s="134" t="s">
        <v>191</v>
      </c>
      <c r="AT337" s="115" t="s">
        <v>185</v>
      </c>
      <c r="AU337" s="138"/>
      <c r="AV337" s="97" t="str">
        <f t="shared" si="3652"/>
        <v>нет остатка</v>
      </c>
      <c r="AW337" s="126">
        <f t="shared" si="3653"/>
        <v>0</v>
      </c>
      <c r="AX337" s="138"/>
      <c r="AY337" s="115">
        <f t="shared" si="3654"/>
        <v>0</v>
      </c>
      <c r="AZ337" s="130" t="s">
        <v>439</v>
      </c>
      <c r="BA337" s="129" t="s">
        <v>187</v>
      </c>
      <c r="BB337" s="129" t="s">
        <v>187</v>
      </c>
      <c r="BC337" s="140" t="s">
        <v>187</v>
      </c>
      <c r="BD337" s="139" t="s">
        <v>187</v>
      </c>
      <c r="BE337" s="29">
        <v>0</v>
      </c>
      <c r="BF337" s="32">
        <f t="shared" si="3655"/>
        <v>0</v>
      </c>
      <c r="BG337" s="32">
        <v>0</v>
      </c>
      <c r="BH337" s="32">
        <f t="shared" si="3656"/>
        <v>0</v>
      </c>
      <c r="BI337" s="99">
        <v>0</v>
      </c>
      <c r="BJ337" s="130" t="s">
        <v>187</v>
      </c>
      <c r="BK337" s="95">
        <v>0</v>
      </c>
      <c r="BL337" s="95">
        <v>0</v>
      </c>
      <c r="BM337" s="95">
        <v>0</v>
      </c>
      <c r="BN337" s="95">
        <v>0</v>
      </c>
      <c r="BO337" s="95">
        <v>0</v>
      </c>
      <c r="BP337" s="95">
        <v>0</v>
      </c>
      <c r="BQ337" s="133">
        <f t="shared" si="3657"/>
        <v>0</v>
      </c>
      <c r="BR337" s="95">
        <f t="shared" si="3658"/>
        <v>0</v>
      </c>
      <c r="BS337" s="133">
        <f t="shared" si="3659"/>
        <v>0</v>
      </c>
      <c r="BT337" s="133">
        <f t="shared" si="3659"/>
        <v>0</v>
      </c>
      <c r="BU337" s="133">
        <f t="shared" si="3659"/>
        <v>0</v>
      </c>
      <c r="BV337" s="133">
        <f t="shared" si="3659"/>
        <v>0</v>
      </c>
      <c r="BW337" s="133">
        <f t="shared" si="3659"/>
        <v>0</v>
      </c>
      <c r="BX337" s="133">
        <f t="shared" ref="BX337:CO338" si="3697">BW337-$BQ337</f>
        <v>0</v>
      </c>
      <c r="BY337" s="133">
        <f t="shared" si="3697"/>
        <v>0</v>
      </c>
      <c r="BZ337" s="133">
        <f t="shared" si="3697"/>
        <v>0</v>
      </c>
      <c r="CA337" s="133">
        <f t="shared" si="3697"/>
        <v>0</v>
      </c>
      <c r="CB337" s="133">
        <f t="shared" si="3697"/>
        <v>0</v>
      </c>
      <c r="CC337" s="133">
        <f t="shared" si="3697"/>
        <v>0</v>
      </c>
      <c r="CD337" s="133">
        <f t="shared" si="3697"/>
        <v>0</v>
      </c>
      <c r="CE337" s="133">
        <f t="shared" si="3697"/>
        <v>0</v>
      </c>
      <c r="CF337" s="133">
        <f t="shared" si="3697"/>
        <v>0</v>
      </c>
      <c r="CG337" s="133">
        <f t="shared" si="3697"/>
        <v>0</v>
      </c>
      <c r="CH337" s="133">
        <f t="shared" si="3697"/>
        <v>0</v>
      </c>
      <c r="CI337" s="133">
        <f t="shared" si="3697"/>
        <v>0</v>
      </c>
      <c r="CJ337" s="133">
        <f t="shared" si="3697"/>
        <v>0</v>
      </c>
      <c r="CK337" s="133">
        <f t="shared" si="3697"/>
        <v>0</v>
      </c>
      <c r="CL337" s="133">
        <f t="shared" si="3697"/>
        <v>0</v>
      </c>
      <c r="CM337" s="133">
        <f t="shared" si="3697"/>
        <v>0</v>
      </c>
      <c r="CN337" s="133">
        <f t="shared" si="3697"/>
        <v>0</v>
      </c>
      <c r="CO337" s="133">
        <f t="shared" si="3697"/>
        <v>0</v>
      </c>
      <c r="CP337" s="100">
        <v>0</v>
      </c>
      <c r="CQ337" s="100">
        <v>0</v>
      </c>
      <c r="CR337" s="100">
        <v>0</v>
      </c>
      <c r="CS337" s="100">
        <v>0</v>
      </c>
      <c r="CT337" s="100">
        <v>33</v>
      </c>
      <c r="CU337" s="100">
        <v>0</v>
      </c>
      <c r="CV337" s="121">
        <f t="shared" si="3660"/>
        <v>33</v>
      </c>
      <c r="CW337" t="s">
        <v>187</v>
      </c>
      <c r="CX337" t="s">
        <v>187</v>
      </c>
      <c r="CY337" s="4">
        <v>0</v>
      </c>
      <c r="CZ337" s="4">
        <v>0</v>
      </c>
      <c r="DA337" s="136">
        <f t="shared" si="3692"/>
        <v>0</v>
      </c>
      <c r="DB337" s="4">
        <f t="shared" si="3693"/>
        <v>0</v>
      </c>
      <c r="DC337" s="4">
        <f t="shared" si="3694"/>
        <v>0</v>
      </c>
      <c r="DD337" s="136">
        <f t="shared" si="3695"/>
        <v>0</v>
      </c>
      <c r="DE337" s="31">
        <v>0</v>
      </c>
      <c r="DG337" s="31">
        <v>0</v>
      </c>
      <c r="DH337" s="48">
        <f t="shared" si="3661"/>
        <v>0</v>
      </c>
      <c r="DI337" s="62">
        <v>33</v>
      </c>
      <c r="DJ337" s="62">
        <v>8985.57</v>
      </c>
      <c r="DK337" s="48">
        <f t="shared" si="3662"/>
        <v>0</v>
      </c>
      <c r="DL337" s="62">
        <v>0</v>
      </c>
      <c r="DM337" s="62">
        <v>0</v>
      </c>
      <c r="DN337" s="62">
        <v>33</v>
      </c>
      <c r="DO337" s="62">
        <v>8985.57</v>
      </c>
      <c r="DP337" s="48">
        <f t="shared" si="3663"/>
        <v>0</v>
      </c>
      <c r="DQ337" s="62">
        <v>0</v>
      </c>
      <c r="DR337" s="62">
        <v>0</v>
      </c>
      <c r="DS337" s="62">
        <v>33</v>
      </c>
      <c r="DT337" s="62">
        <v>8985.57</v>
      </c>
      <c r="DU337" s="48">
        <f t="shared" si="3664"/>
        <v>0</v>
      </c>
      <c r="DV337" s="62">
        <v>0</v>
      </c>
      <c r="DW337" s="62">
        <v>0</v>
      </c>
      <c r="DX337" s="62">
        <f t="shared" si="3665"/>
        <v>0</v>
      </c>
      <c r="DY337" s="62">
        <f t="shared" si="3666"/>
        <v>0</v>
      </c>
      <c r="DZ337" s="48">
        <f t="shared" si="3667"/>
        <v>0</v>
      </c>
      <c r="EA337" s="62">
        <f t="shared" si="3668"/>
        <v>0</v>
      </c>
      <c r="EB337" s="62">
        <f t="shared" si="3669"/>
        <v>0</v>
      </c>
      <c r="EC337" s="48">
        <f t="shared" si="3670"/>
        <v>0</v>
      </c>
      <c r="ED337" s="62">
        <f t="shared" si="3671"/>
        <v>0</v>
      </c>
      <c r="EE337" s="62">
        <f t="shared" si="3672"/>
        <v>0</v>
      </c>
      <c r="EF337" s="48">
        <f t="shared" si="3673"/>
        <v>0</v>
      </c>
      <c r="EG337" s="62">
        <f t="shared" si="3674"/>
        <v>0</v>
      </c>
      <c r="EH337" s="62">
        <f t="shared" si="3675"/>
        <v>0</v>
      </c>
      <c r="EI337" s="48">
        <f t="shared" si="3676"/>
        <v>0</v>
      </c>
      <c r="EJ337" s="62">
        <f t="shared" si="3677"/>
        <v>0</v>
      </c>
      <c r="EK337" s="62">
        <f t="shared" si="3678"/>
        <v>0</v>
      </c>
      <c r="EL337" s="48">
        <f t="shared" si="3679"/>
        <v>0</v>
      </c>
      <c r="EM337" s="62">
        <f t="shared" si="3680"/>
        <v>0</v>
      </c>
      <c r="EN337" s="62">
        <f t="shared" si="3681"/>
        <v>0</v>
      </c>
      <c r="EO337" s="48">
        <f t="shared" si="3682"/>
        <v>0</v>
      </c>
      <c r="EP337" s="62">
        <f t="shared" si="3696"/>
        <v>0</v>
      </c>
      <c r="EQ337" s="62">
        <f t="shared" si="3696"/>
        <v>0</v>
      </c>
      <c r="ER337" s="62">
        <f t="shared" si="3696"/>
        <v>0</v>
      </c>
      <c r="ES337" s="62">
        <f t="shared" si="3696"/>
        <v>0</v>
      </c>
      <c r="ET337" s="62">
        <f t="shared" si="3696"/>
        <v>0</v>
      </c>
      <c r="EU337" s="62">
        <f t="shared" si="3696"/>
        <v>0</v>
      </c>
      <c r="EV337" t="s">
        <v>192</v>
      </c>
      <c r="EW337" s="103">
        <v>0</v>
      </c>
      <c r="EX337" s="31" t="s">
        <v>187</v>
      </c>
      <c r="EY337" s="31" t="e">
        <v>#REF!</v>
      </c>
      <c r="FA337" s="31"/>
      <c r="FB337" s="119"/>
      <c r="FC337" s="119"/>
      <c r="FE337" s="137">
        <v>272.29000000000002</v>
      </c>
      <c r="FF337" s="137">
        <v>272.29000000000002</v>
      </c>
      <c r="FG337" s="137">
        <v>272.29000000000002</v>
      </c>
      <c r="FH337" s="106">
        <v>272.29000000000002</v>
      </c>
      <c r="FI337" s="107" t="b">
        <f t="shared" si="3683"/>
        <v>1</v>
      </c>
      <c r="FJ337" s="34"/>
      <c r="FK337" s="104" t="s">
        <v>187</v>
      </c>
      <c r="FL337" s="104" t="s">
        <v>187</v>
      </c>
      <c r="FM337" s="104" t="s">
        <v>187</v>
      </c>
      <c r="FN337" s="104" t="s">
        <v>187</v>
      </c>
      <c r="FO337" s="104">
        <v>0</v>
      </c>
      <c r="FP337" s="104"/>
      <c r="FQ337" s="104">
        <v>0</v>
      </c>
      <c r="FR337" s="120" t="b">
        <f t="shared" si="3617"/>
        <v>1</v>
      </c>
      <c r="FS337" s="120" t="b">
        <f t="shared" si="3618"/>
        <v>1</v>
      </c>
      <c r="FT337" s="120" t="b">
        <f t="shared" si="3619"/>
        <v>1</v>
      </c>
      <c r="FU337" s="120" t="b">
        <f t="shared" si="3620"/>
        <v>1</v>
      </c>
      <c r="FV337" s="120" t="b">
        <f t="shared" si="3621"/>
        <v>1</v>
      </c>
      <c r="FW337" s="120"/>
      <c r="FX337" s="120" t="b">
        <f t="shared" si="3684"/>
        <v>1</v>
      </c>
      <c r="FY337" s="104" t="s">
        <v>368</v>
      </c>
      <c r="FZ337" s="104" t="b">
        <f t="shared" si="3685"/>
        <v>1</v>
      </c>
      <c r="GA337" s="120">
        <v>0</v>
      </c>
      <c r="GB337" s="120">
        <v>0</v>
      </c>
      <c r="GC337" s="8"/>
      <c r="GD337" s="104" t="s">
        <v>368</v>
      </c>
      <c r="GE337" s="104">
        <v>0</v>
      </c>
      <c r="GF337" s="104" t="e">
        <v>#N/A</v>
      </c>
      <c r="GG337" s="104">
        <v>0</v>
      </c>
      <c r="GH337" s="120" t="b">
        <f t="shared" si="3686"/>
        <v>1</v>
      </c>
      <c r="GI337" s="8" t="b">
        <f t="shared" si="3687"/>
        <v>0</v>
      </c>
      <c r="GJ337" s="31" t="s">
        <v>203</v>
      </c>
    </row>
    <row r="338" spans="1:192" hidden="1" x14ac:dyDescent="0.25">
      <c r="A338" s="138">
        <v>101156</v>
      </c>
      <c r="B338" s="138">
        <v>650484</v>
      </c>
      <c r="C338" s="128" t="s">
        <v>368</v>
      </c>
      <c r="D338" s="130"/>
      <c r="E338" s="138" t="s">
        <v>787</v>
      </c>
      <c r="F338" s="124" t="s">
        <v>193</v>
      </c>
      <c r="G338" s="128"/>
      <c r="H338" s="138" t="s">
        <v>227</v>
      </c>
      <c r="I338" s="130" t="s">
        <v>319</v>
      </c>
      <c r="J338" s="138" t="s">
        <v>259</v>
      </c>
      <c r="K338" s="138"/>
      <c r="L338" s="130">
        <v>0</v>
      </c>
      <c r="M338" s="138"/>
      <c r="N338" s="125">
        <v>0</v>
      </c>
      <c r="O338" s="125">
        <v>0</v>
      </c>
      <c r="P338" s="125" t="str">
        <f t="shared" si="3638"/>
        <v>нет минмакс</v>
      </c>
      <c r="Q338" s="95">
        <v>51273</v>
      </c>
      <c r="R338" s="95">
        <f t="shared" si="3639"/>
        <v>98444.160000000003</v>
      </c>
      <c r="S338" s="114">
        <v>4071</v>
      </c>
      <c r="T338" s="114">
        <v>8386.26</v>
      </c>
      <c r="U338" s="131">
        <f t="shared" si="3640"/>
        <v>1</v>
      </c>
      <c r="V338" s="115">
        <f t="shared" si="3688"/>
        <v>65683</v>
      </c>
      <c r="W338" s="115">
        <f t="shared" si="3641"/>
        <v>126111.36</v>
      </c>
      <c r="X338" s="115">
        <f t="shared" si="3642"/>
        <v>3</v>
      </c>
      <c r="Y338" s="132"/>
      <c r="Z338" s="95">
        <v>65683</v>
      </c>
      <c r="AA338" s="115">
        <v>0</v>
      </c>
      <c r="AB338" s="115">
        <v>0</v>
      </c>
      <c r="AC338" s="95">
        <v>0</v>
      </c>
      <c r="AD338" s="95">
        <v>0</v>
      </c>
      <c r="AE338" s="95">
        <f t="shared" si="3643"/>
        <v>0</v>
      </c>
      <c r="AF338" s="95">
        <f t="shared" si="3644"/>
        <v>0</v>
      </c>
      <c r="AG338" s="114">
        <v>0</v>
      </c>
      <c r="AH338" s="95">
        <f t="shared" si="3645"/>
        <v>65683</v>
      </c>
      <c r="AI338" s="114">
        <f t="shared" si="3646"/>
        <v>126111.36</v>
      </c>
      <c r="AJ338" s="114">
        <f t="shared" si="3647"/>
        <v>254332</v>
      </c>
      <c r="AK338" s="114">
        <f t="shared" si="3689"/>
        <v>490355</v>
      </c>
      <c r="AL338" s="114">
        <f t="shared" si="3648"/>
        <v>740956</v>
      </c>
      <c r="AM338" s="114">
        <f t="shared" si="3649"/>
        <v>981177</v>
      </c>
      <c r="AN338" s="133">
        <f t="shared" si="3650"/>
        <v>0.74683772652640656</v>
      </c>
      <c r="AO338" s="133" t="str">
        <f t="shared" si="3651"/>
        <v>&lt; 30 дней</v>
      </c>
      <c r="AP338" s="139" t="s">
        <v>185</v>
      </c>
      <c r="AQ338" s="134" t="s">
        <v>186</v>
      </c>
      <c r="AR338" s="138" t="s">
        <v>185</v>
      </c>
      <c r="AS338" s="134" t="s">
        <v>186</v>
      </c>
      <c r="AT338" s="115" t="s">
        <v>185</v>
      </c>
      <c r="AU338" s="138"/>
      <c r="AV338" s="97" t="str">
        <f t="shared" si="3652"/>
        <v>0-01</v>
      </c>
      <c r="AW338" s="126">
        <f t="shared" si="3653"/>
        <v>0</v>
      </c>
      <c r="AX338" s="138"/>
      <c r="AY338" s="115">
        <f t="shared" si="3654"/>
        <v>0</v>
      </c>
      <c r="AZ338" s="130" t="s">
        <v>439</v>
      </c>
      <c r="BA338" s="129" t="s">
        <v>187</v>
      </c>
      <c r="BB338" s="129" t="s">
        <v>187</v>
      </c>
      <c r="BC338" s="140" t="s">
        <v>187</v>
      </c>
      <c r="BD338" s="139" t="s">
        <v>187</v>
      </c>
      <c r="BE338" s="29">
        <v>0</v>
      </c>
      <c r="BF338" s="32">
        <f t="shared" si="3655"/>
        <v>0</v>
      </c>
      <c r="BG338" s="32">
        <v>0</v>
      </c>
      <c r="BH338" s="32">
        <f t="shared" si="3656"/>
        <v>0</v>
      </c>
      <c r="BI338" s="99">
        <v>0</v>
      </c>
      <c r="BJ338" s="130" t="s">
        <v>187</v>
      </c>
      <c r="BK338" s="95">
        <v>160517</v>
      </c>
      <c r="BL338" s="95">
        <v>281707</v>
      </c>
      <c r="BM338" s="95">
        <v>170912</v>
      </c>
      <c r="BN338" s="95">
        <v>127663</v>
      </c>
      <c r="BO338" s="95">
        <v>140549</v>
      </c>
      <c r="BP338" s="95">
        <v>99829</v>
      </c>
      <c r="BQ338" s="133">
        <f t="shared" si="3657"/>
        <v>163529.5</v>
      </c>
      <c r="BR338" s="95">
        <f t="shared" si="3658"/>
        <v>-94834</v>
      </c>
      <c r="BS338" s="133">
        <f t="shared" ref="BS338:BW342" si="3698">BR338-BL338</f>
        <v>-376541</v>
      </c>
      <c r="BT338" s="133">
        <f t="shared" si="3698"/>
        <v>-547453</v>
      </c>
      <c r="BU338" s="133">
        <f t="shared" si="3698"/>
        <v>-675116</v>
      </c>
      <c r="BV338" s="133">
        <f t="shared" si="3698"/>
        <v>-815665</v>
      </c>
      <c r="BW338" s="133">
        <f t="shared" si="3698"/>
        <v>-915494</v>
      </c>
      <c r="BX338" s="133">
        <f t="shared" si="3697"/>
        <v>-1079023.5</v>
      </c>
      <c r="BY338" s="133">
        <f t="shared" si="3697"/>
        <v>-1242553</v>
      </c>
      <c r="BZ338" s="133">
        <f t="shared" si="3697"/>
        <v>-1406082.5</v>
      </c>
      <c r="CA338" s="133">
        <f t="shared" si="3697"/>
        <v>-1569612</v>
      </c>
      <c r="CB338" s="133">
        <f t="shared" si="3697"/>
        <v>-1733141.5</v>
      </c>
      <c r="CC338" s="133">
        <f t="shared" si="3697"/>
        <v>-1896671</v>
      </c>
      <c r="CD338" s="133">
        <f t="shared" si="3697"/>
        <v>-2060200.5</v>
      </c>
      <c r="CE338" s="133">
        <f t="shared" si="3697"/>
        <v>-2223730</v>
      </c>
      <c r="CF338" s="133">
        <f t="shared" si="3697"/>
        <v>-2387259.5</v>
      </c>
      <c r="CG338" s="133">
        <f t="shared" si="3697"/>
        <v>-2550789</v>
      </c>
      <c r="CH338" s="133">
        <f t="shared" si="3697"/>
        <v>-2714318.5</v>
      </c>
      <c r="CI338" s="133">
        <f t="shared" si="3697"/>
        <v>-2877848</v>
      </c>
      <c r="CJ338" s="133">
        <f t="shared" si="3697"/>
        <v>-3041377.5</v>
      </c>
      <c r="CK338" s="133">
        <f t="shared" si="3697"/>
        <v>-3204907</v>
      </c>
      <c r="CL338" s="133">
        <f t="shared" si="3697"/>
        <v>-3368436.5</v>
      </c>
      <c r="CM338" s="133">
        <f t="shared" si="3697"/>
        <v>-3531966</v>
      </c>
      <c r="CN338" s="133">
        <f t="shared" si="3697"/>
        <v>-3695495.5</v>
      </c>
      <c r="CO338" s="133">
        <f t="shared" si="3697"/>
        <v>-3859025</v>
      </c>
      <c r="CP338" s="100">
        <v>99577</v>
      </c>
      <c r="CQ338" s="100">
        <v>68437</v>
      </c>
      <c r="CR338" s="100">
        <v>82587</v>
      </c>
      <c r="CS338" s="100">
        <v>106219</v>
      </c>
      <c r="CT338" s="100">
        <v>129804</v>
      </c>
      <c r="CU338" s="100">
        <v>254332</v>
      </c>
      <c r="CV338" s="121">
        <f t="shared" si="3660"/>
        <v>123492.66666666667</v>
      </c>
      <c r="CW338" t="s">
        <v>187</v>
      </c>
      <c r="CX338" t="s">
        <v>187</v>
      </c>
      <c r="CY338" s="4">
        <v>0</v>
      </c>
      <c r="CZ338" s="4">
        <v>0</v>
      </c>
      <c r="DA338" s="136">
        <f t="shared" si="3692"/>
        <v>0</v>
      </c>
      <c r="DB338" s="4">
        <f t="shared" si="3693"/>
        <v>0</v>
      </c>
      <c r="DC338" s="4">
        <f t="shared" si="3694"/>
        <v>0</v>
      </c>
      <c r="DD338" s="136">
        <f t="shared" si="3695"/>
        <v>0</v>
      </c>
      <c r="DE338" s="31">
        <v>0</v>
      </c>
      <c r="DG338" s="31">
        <v>0</v>
      </c>
      <c r="DH338" s="48">
        <f t="shared" si="3661"/>
        <v>0</v>
      </c>
      <c r="DI338" s="62">
        <v>29317.161000000004</v>
      </c>
      <c r="DJ338" s="62">
        <v>61635.866000000002</v>
      </c>
      <c r="DK338" s="48">
        <f t="shared" si="3662"/>
        <v>2</v>
      </c>
      <c r="DL338" s="62">
        <v>68437</v>
      </c>
      <c r="DM338" s="62">
        <v>143971.9434918222</v>
      </c>
      <c r="DN338" s="62">
        <v>33378.179000000004</v>
      </c>
      <c r="DO338" s="62">
        <v>70687.144</v>
      </c>
      <c r="DP338" s="48">
        <f t="shared" si="3663"/>
        <v>2</v>
      </c>
      <c r="DQ338" s="62">
        <v>82587</v>
      </c>
      <c r="DR338" s="62">
        <v>174876.1959865978</v>
      </c>
      <c r="DS338" s="62">
        <v>27014.870999999999</v>
      </c>
      <c r="DT338" s="62">
        <v>53402.121999999996</v>
      </c>
      <c r="DU338" s="48">
        <f t="shared" si="3664"/>
        <v>1</v>
      </c>
      <c r="DV338" s="62">
        <v>106219</v>
      </c>
      <c r="DW338" s="62">
        <v>224942.74416801095</v>
      </c>
      <c r="DX338" s="62">
        <f t="shared" si="3665"/>
        <v>0</v>
      </c>
      <c r="DY338" s="62">
        <f t="shared" si="3666"/>
        <v>0</v>
      </c>
      <c r="DZ338" s="48">
        <f t="shared" si="3667"/>
        <v>0</v>
      </c>
      <c r="EA338" s="62">
        <f t="shared" si="3668"/>
        <v>0</v>
      </c>
      <c r="EB338" s="62">
        <f t="shared" si="3669"/>
        <v>0</v>
      </c>
      <c r="EC338" s="48">
        <f t="shared" si="3670"/>
        <v>0</v>
      </c>
      <c r="ED338" s="62">
        <f t="shared" si="3671"/>
        <v>0</v>
      </c>
      <c r="EE338" s="62">
        <f t="shared" si="3672"/>
        <v>0</v>
      </c>
      <c r="EF338" s="48">
        <f t="shared" si="3673"/>
        <v>0</v>
      </c>
      <c r="EG338" s="62">
        <f t="shared" si="3674"/>
        <v>0</v>
      </c>
      <c r="EH338" s="62">
        <f t="shared" si="3675"/>
        <v>0</v>
      </c>
      <c r="EI338" s="48">
        <f t="shared" si="3676"/>
        <v>0</v>
      </c>
      <c r="EJ338" s="62">
        <f t="shared" si="3677"/>
        <v>0</v>
      </c>
      <c r="EK338" s="62">
        <f t="shared" si="3678"/>
        <v>0</v>
      </c>
      <c r="EL338" s="48">
        <f t="shared" si="3679"/>
        <v>0</v>
      </c>
      <c r="EM338" s="62">
        <f t="shared" si="3680"/>
        <v>0</v>
      </c>
      <c r="EN338" s="62">
        <f t="shared" si="3681"/>
        <v>0</v>
      </c>
      <c r="EO338" s="48">
        <f t="shared" si="3682"/>
        <v>0</v>
      </c>
      <c r="EP338" s="62">
        <f t="shared" si="3696"/>
        <v>308192.64000000001</v>
      </c>
      <c r="EQ338" s="62">
        <f t="shared" si="3696"/>
        <v>540877.43999999994</v>
      </c>
      <c r="ER338" s="62">
        <f t="shared" si="3696"/>
        <v>328151.03999999998</v>
      </c>
      <c r="ES338" s="62">
        <f t="shared" si="3696"/>
        <v>245112.95999999999</v>
      </c>
      <c r="ET338" s="62">
        <f t="shared" si="3696"/>
        <v>269854.08000000002</v>
      </c>
      <c r="EU338" s="62">
        <f t="shared" si="3696"/>
        <v>191671.67999999999</v>
      </c>
      <c r="EV338" s="31" t="s">
        <v>192</v>
      </c>
      <c r="EW338" s="103">
        <v>0</v>
      </c>
      <c r="EX338" s="31">
        <v>28000</v>
      </c>
      <c r="EY338" s="31">
        <v>1</v>
      </c>
      <c r="FA338" s="31"/>
      <c r="FB338" s="119"/>
      <c r="FC338" s="119"/>
      <c r="FE338" s="137">
        <v>2.12</v>
      </c>
      <c r="FF338" s="137">
        <v>2.06</v>
      </c>
      <c r="FG338" s="137">
        <v>2.0099999999999998</v>
      </c>
      <c r="FH338" s="106">
        <v>1.92</v>
      </c>
      <c r="FI338" s="107" t="b">
        <f t="shared" si="3683"/>
        <v>1</v>
      </c>
      <c r="FJ338" s="34"/>
      <c r="FK338" s="104" t="s">
        <v>187</v>
      </c>
      <c r="FL338" s="104" t="s">
        <v>187</v>
      </c>
      <c r="FM338" s="104" t="s">
        <v>187</v>
      </c>
      <c r="FN338" s="104" t="s">
        <v>187</v>
      </c>
      <c r="FO338" s="104">
        <v>0</v>
      </c>
      <c r="FP338" s="104"/>
      <c r="FQ338" s="104">
        <v>0</v>
      </c>
      <c r="FR338" s="120" t="b">
        <f t="shared" si="3617"/>
        <v>1</v>
      </c>
      <c r="FS338" s="120" t="b">
        <f t="shared" si="3618"/>
        <v>1</v>
      </c>
      <c r="FT338" s="120" t="b">
        <f t="shared" si="3619"/>
        <v>1</v>
      </c>
      <c r="FU338" s="120" t="b">
        <f t="shared" si="3620"/>
        <v>1</v>
      </c>
      <c r="FV338" s="120" t="b">
        <f t="shared" si="3621"/>
        <v>1</v>
      </c>
      <c r="FW338" s="120"/>
      <c r="FX338" s="120" t="b">
        <f t="shared" si="3684"/>
        <v>1</v>
      </c>
      <c r="FY338" s="104" t="s">
        <v>368</v>
      </c>
      <c r="FZ338" s="104" t="b">
        <f t="shared" si="3685"/>
        <v>1</v>
      </c>
      <c r="GA338" s="120">
        <v>0</v>
      </c>
      <c r="GB338" s="120" t="s">
        <v>193</v>
      </c>
      <c r="GC338" s="8"/>
      <c r="GD338" s="104" t="s">
        <v>368</v>
      </c>
      <c r="GE338" s="104">
        <v>0</v>
      </c>
      <c r="GF338" s="104" t="e">
        <v>#N/A</v>
      </c>
      <c r="GG338" s="104">
        <v>0</v>
      </c>
      <c r="GH338" s="120" t="b">
        <f t="shared" si="3686"/>
        <v>1</v>
      </c>
      <c r="GI338" s="8" t="b">
        <f t="shared" si="3687"/>
        <v>0</v>
      </c>
      <c r="GJ338" s="31" t="s">
        <v>203</v>
      </c>
    </row>
    <row r="339" spans="1:192" hidden="1" x14ac:dyDescent="0.25">
      <c r="A339" s="138">
        <v>127213</v>
      </c>
      <c r="B339" s="138">
        <v>536711</v>
      </c>
      <c r="C339" s="128" t="s">
        <v>368</v>
      </c>
      <c r="D339" s="130"/>
      <c r="E339" s="138" t="s">
        <v>788</v>
      </c>
      <c r="F339" s="124" t="s">
        <v>226</v>
      </c>
      <c r="G339" s="128"/>
      <c r="H339" s="138" t="s">
        <v>227</v>
      </c>
      <c r="I339" s="130" t="s">
        <v>319</v>
      </c>
      <c r="J339" s="138" t="s">
        <v>259</v>
      </c>
      <c r="K339" s="138"/>
      <c r="L339" s="130">
        <v>0</v>
      </c>
      <c r="M339" s="138"/>
      <c r="N339" s="125">
        <v>0</v>
      </c>
      <c r="O339" s="125">
        <v>0</v>
      </c>
      <c r="P339" s="125" t="str">
        <f t="shared" ref="P339:P343" si="3699">IF(AND(N339=0,O339=0),"нет минмакс",IF((S339-N339)&lt;0,"меньше мин",IF((S339-O339)&gt;0,"больше макс","в диапазоне")))</f>
        <v>нет минмакс</v>
      </c>
      <c r="Q339" s="95">
        <v>3369</v>
      </c>
      <c r="R339" s="95">
        <f t="shared" ref="R339:R343" si="3700">Q339*FH339</f>
        <v>6636.93</v>
      </c>
      <c r="S339" s="114">
        <v>3220</v>
      </c>
      <c r="T339" s="114">
        <v>6858.5999999999995</v>
      </c>
      <c r="U339" s="131">
        <f t="shared" ref="U339:U343" si="3701">IFERROR(ROUNDUP(S339/$EX339,0)*$EY339,0)</f>
        <v>1</v>
      </c>
      <c r="V339" s="115">
        <f t="shared" ref="V339:V343" si="3702">SUM(Z339:AD339)</f>
        <v>2474</v>
      </c>
      <c r="W339" s="115">
        <f t="shared" ref="W339:W343" si="3703">V339*FH339</f>
        <v>4873.78</v>
      </c>
      <c r="X339" s="115">
        <f t="shared" ref="X339:X343" si="3704">IFERROR(ROUNDUP(V339/$EX339,0)*$EY339,0)</f>
        <v>1</v>
      </c>
      <c r="Y339" s="132"/>
      <c r="Z339" s="95">
        <v>2474</v>
      </c>
      <c r="AA339" s="115">
        <v>0</v>
      </c>
      <c r="AB339" s="115">
        <v>0</v>
      </c>
      <c r="AC339" s="95">
        <v>0</v>
      </c>
      <c r="AD339" s="95">
        <v>0</v>
      </c>
      <c r="AE339" s="95">
        <f t="shared" ref="AE339:AE343" si="3705">AA339*FH339</f>
        <v>0</v>
      </c>
      <c r="AF339" s="95">
        <f t="shared" ref="AF339:AF343" si="3706">AB339*FH339</f>
        <v>0</v>
      </c>
      <c r="AG339" s="114">
        <v>0</v>
      </c>
      <c r="AH339" s="95">
        <f t="shared" ref="AH339:AH343" si="3707">V339-AG339</f>
        <v>2474</v>
      </c>
      <c r="AI339" s="114">
        <f t="shared" ref="AI339:AI343" si="3708">IF(AH339&gt;0,AH339*FH339,0)</f>
        <v>4873.78</v>
      </c>
      <c r="AJ339" s="114">
        <f t="shared" ref="AJ339:AJ343" si="3709">CU339</f>
        <v>2998</v>
      </c>
      <c r="AK339" s="114">
        <f t="shared" ref="AK339:AK343" si="3710">SUM(CS339:CU339)</f>
        <v>9631</v>
      </c>
      <c r="AL339" s="114">
        <f t="shared" ref="AL339:AL343" si="3711">SUM(CP339:CU339)</f>
        <v>15649</v>
      </c>
      <c r="AM339" s="114">
        <f t="shared" ref="AM339:AM343" si="3712">SUM(BK339:BP339)</f>
        <v>30978</v>
      </c>
      <c r="AN339" s="133">
        <f t="shared" ref="AN339:AN343" si="3713">IFERROR(S339/BQ339*30,"нет оборота")</f>
        <v>18.710052295177224</v>
      </c>
      <c r="AO339" s="133" t="str">
        <f t="shared" ref="AO339:AO343" si="3714">IF(S339=0,"нет остатка",IF(AN339="нет оборота","нет плана",IF(AN339&lt;30,"&lt; 30 дней",IF(AND(AN339&gt;=30,AN339&lt;60),"&gt; 30 дней (до 60)",IF(AND(AN339&gt;=60,AN339&lt;70),"&gt; 60 дней (до 70)",IF(AND(AN339&gt;=70,AN339&lt;80),"&gt; 70 дней (до 80)",IF(AND(AN339&gt;=80,AN339&lt;90),"&gt; 80 дней (до 90)",IF(AND(AN339&gt;=90,AN339&lt;120),"&gt; 90 дней (до 120)",IF(AN339&gt;=120,"&gt; 120 дней")))))))))</f>
        <v>&lt; 30 дней</v>
      </c>
      <c r="AP339" s="139" t="s">
        <v>185</v>
      </c>
      <c r="AQ339" s="134" t="s">
        <v>198</v>
      </c>
      <c r="AR339" s="138" t="s">
        <v>185</v>
      </c>
      <c r="AS339" s="134" t="s">
        <v>190</v>
      </c>
      <c r="AT339" s="115" t="s">
        <v>185</v>
      </c>
      <c r="AU339" s="138"/>
      <c r="AV339" s="97" t="str">
        <f t="shared" ref="AV339:AV343" si="3715">IF(V339=0,"нет остатка",IF(SUM(BK339:BP339)=0,"Нет планов",IF(BR339&lt;=0,"0-01",IF(BS339&lt;=0,"0-02",IF(BT339&lt;=0,"0-03",IF(BU339&lt;=0,"0-04",IF(BV339&lt;=0,"0-05",IF(BW339&lt;=0,"0-06",IF(BX339&lt;=0,"0-07",IF(BY339&lt;=0,"0-08",IF(BZ339&lt;=0,"0-09",IF(CA339&lt;=0,"0-10",IF(CB339&lt;=0,"0-11",IF(CC339&lt;=0,"0-12",IF(CD339&lt;=0,"0-13",IF(CE339&lt;=0,"0-14",IF(CF339&lt;=0,"0-15",IF(CG339&lt;=0,"0-16",IF(CH339&lt;=0,"0-17",IF(CI339&lt;=0,"0-18",IF(CJ339&lt;=0,"0-19",IF(CK339&lt;=0,"0-20",IF(CL339&lt;=0,"0-21",IF(CM339&lt;=0,"0-22",IF(CN339&lt;=0,"0-23",IF(CO339&lt;=0,"0-24","0-25 более 24"))))))))))))))))))))))))))</f>
        <v>0-02</v>
      </c>
      <c r="AW339" s="126">
        <f t="shared" ref="AW339:AW343" si="3716">IF(AT339="Да",W339,0)</f>
        <v>0</v>
      </c>
      <c r="AX339" s="138"/>
      <c r="AY339" s="115">
        <f t="shared" ref="AY339:AY343" si="3717">IF(AX339&gt;6,W339,0)</f>
        <v>0</v>
      </c>
      <c r="AZ339" s="130" t="s">
        <v>439</v>
      </c>
      <c r="BA339" s="129" t="s">
        <v>187</v>
      </c>
      <c r="BB339" s="129" t="s">
        <v>187</v>
      </c>
      <c r="BC339" s="140" t="s">
        <v>187</v>
      </c>
      <c r="BD339" s="139" t="s">
        <v>187</v>
      </c>
      <c r="BE339" s="29">
        <v>0</v>
      </c>
      <c r="BF339" s="32">
        <f t="shared" ref="BF339:BF343" si="3718">BE339*FH339</f>
        <v>0</v>
      </c>
      <c r="BG339" s="32">
        <v>0</v>
      </c>
      <c r="BH339" s="32">
        <f t="shared" ref="BH339:BH343" si="3719">BG339*FH339</f>
        <v>0</v>
      </c>
      <c r="BI339" s="99">
        <v>0</v>
      </c>
      <c r="BJ339" s="130" t="s">
        <v>187</v>
      </c>
      <c r="BK339" s="95">
        <v>2629</v>
      </c>
      <c r="BL339" s="95">
        <v>5289</v>
      </c>
      <c r="BM339" s="95">
        <v>5627</v>
      </c>
      <c r="BN339" s="95">
        <v>6684</v>
      </c>
      <c r="BO339" s="95">
        <v>6512</v>
      </c>
      <c r="BP339" s="95">
        <v>4237</v>
      </c>
      <c r="BQ339" s="133">
        <f t="shared" ref="BQ339:BQ343" si="3720">IF(COUNTIF(BK339:BP339,"&gt;0")=0,0,SUM(BK339:BP339)/COUNTIF(BK339:BP339,"&gt;0"))</f>
        <v>5163</v>
      </c>
      <c r="BR339" s="95">
        <f t="shared" ref="BR339:BR343" si="3721">IF(OR(Q339=0,SUM(BK339:BP339)=0,V339&gt;Q339),V339-BK339,Q339-BK339)</f>
        <v>740</v>
      </c>
      <c r="BS339" s="133">
        <f t="shared" si="3698"/>
        <v>-4549</v>
      </c>
      <c r="BT339" s="133">
        <f t="shared" si="3698"/>
        <v>-10176</v>
      </c>
      <c r="BU339" s="133">
        <f t="shared" si="3698"/>
        <v>-16860</v>
      </c>
      <c r="BV339" s="133">
        <f t="shared" si="3698"/>
        <v>-23372</v>
      </c>
      <c r="BW339" s="133">
        <f t="shared" si="3698"/>
        <v>-27609</v>
      </c>
      <c r="BX339" s="133">
        <f t="shared" ref="BX339:CO342" si="3722">BW339-$BQ339</f>
        <v>-32772</v>
      </c>
      <c r="BY339" s="133">
        <f t="shared" si="3722"/>
        <v>-37935</v>
      </c>
      <c r="BZ339" s="133">
        <f t="shared" si="3722"/>
        <v>-43098</v>
      </c>
      <c r="CA339" s="133">
        <f t="shared" si="3722"/>
        <v>-48261</v>
      </c>
      <c r="CB339" s="133">
        <f t="shared" si="3722"/>
        <v>-53424</v>
      </c>
      <c r="CC339" s="133">
        <f t="shared" si="3722"/>
        <v>-58587</v>
      </c>
      <c r="CD339" s="133">
        <f t="shared" si="3722"/>
        <v>-63750</v>
      </c>
      <c r="CE339" s="133">
        <f t="shared" si="3722"/>
        <v>-68913</v>
      </c>
      <c r="CF339" s="133">
        <f t="shared" si="3722"/>
        <v>-74076</v>
      </c>
      <c r="CG339" s="133">
        <f t="shared" si="3722"/>
        <v>-79239</v>
      </c>
      <c r="CH339" s="133">
        <f t="shared" si="3722"/>
        <v>-84402</v>
      </c>
      <c r="CI339" s="133">
        <f t="shared" si="3722"/>
        <v>-89565</v>
      </c>
      <c r="CJ339" s="133">
        <f t="shared" si="3722"/>
        <v>-94728</v>
      </c>
      <c r="CK339" s="133">
        <f t="shared" si="3722"/>
        <v>-99891</v>
      </c>
      <c r="CL339" s="133">
        <f t="shared" si="3722"/>
        <v>-105054</v>
      </c>
      <c r="CM339" s="133">
        <f t="shared" si="3722"/>
        <v>-110217</v>
      </c>
      <c r="CN339" s="133">
        <f t="shared" si="3722"/>
        <v>-115380</v>
      </c>
      <c r="CO339" s="133">
        <f t="shared" si="3722"/>
        <v>-120543</v>
      </c>
      <c r="CP339" s="100">
        <v>2542</v>
      </c>
      <c r="CQ339" s="100">
        <v>1644</v>
      </c>
      <c r="CR339" s="100">
        <v>1832</v>
      </c>
      <c r="CS339" s="100">
        <v>1780</v>
      </c>
      <c r="CT339" s="100">
        <v>4853</v>
      </c>
      <c r="CU339" s="100">
        <v>2998</v>
      </c>
      <c r="CV339" s="121">
        <f t="shared" ref="CV339:CV343" si="3723">IF(COUNTIF(CP339:CU339,"&gt;0")=0,0,SUM(CP339:CU339)/COUNTIF(CP339:CU339,"&gt;0"))</f>
        <v>2608.1666666666665</v>
      </c>
      <c r="CW339" t="s">
        <v>187</v>
      </c>
      <c r="CX339" t="s">
        <v>187</v>
      </c>
      <c r="CY339" s="4">
        <v>0</v>
      </c>
      <c r="CZ339" s="4">
        <v>0</v>
      </c>
      <c r="DA339" s="136">
        <f t="shared" ref="DA339:DA344" si="3724">IFERROR(CZ339/CY339,0)</f>
        <v>0</v>
      </c>
      <c r="DB339" s="4">
        <f t="shared" ref="DB339:DB344" si="3725">CY339*FH339</f>
        <v>0</v>
      </c>
      <c r="DC339" s="4">
        <f t="shared" ref="DC339:DC344" si="3726">CZ339*FH339</f>
        <v>0</v>
      </c>
      <c r="DD339" s="136">
        <f t="shared" ref="DD339:DD344" si="3727">IFERROR(DC339/DB339,0)</f>
        <v>0</v>
      </c>
      <c r="DE339" s="31">
        <v>0</v>
      </c>
      <c r="DG339" s="31">
        <v>0</v>
      </c>
      <c r="DH339" s="48">
        <f t="shared" ref="DH339:DH343" si="3728">IFERROR(ROUNDUP(DG339/$EX339,0)*$EY339,0)</f>
        <v>0</v>
      </c>
      <c r="DI339" s="62">
        <v>994.226</v>
      </c>
      <c r="DJ339" s="62">
        <v>2118.9859999999999</v>
      </c>
      <c r="DK339" s="48">
        <f t="shared" ref="DK339:DK343" si="3729">IFERROR(ROUNDUP(DI339/$EX339,0)*$EY339,0)</f>
        <v>1</v>
      </c>
      <c r="DL339" s="62">
        <v>1644</v>
      </c>
      <c r="DM339" s="62">
        <v>3503.8454608367415</v>
      </c>
      <c r="DN339" s="62">
        <v>1796.5</v>
      </c>
      <c r="DO339" s="62">
        <v>3832.674</v>
      </c>
      <c r="DP339" s="48">
        <f t="shared" ref="DP339:DP343" si="3730">IFERROR(ROUNDUP(DN339/$EX339,0)*$EY339,0)</f>
        <v>1</v>
      </c>
      <c r="DQ339" s="62">
        <v>1832</v>
      </c>
      <c r="DR339" s="62">
        <v>3907.7944350282496</v>
      </c>
      <c r="DS339" s="62">
        <v>2683.8710000000001</v>
      </c>
      <c r="DT339" s="62">
        <v>5725.3539999999994</v>
      </c>
      <c r="DU339" s="48">
        <f t="shared" ref="DU339:DU343" si="3731">IFERROR(ROUNDUP(DS339/$EX339,0)*$EY339,0)</f>
        <v>1</v>
      </c>
      <c r="DV339" s="62">
        <v>1780</v>
      </c>
      <c r="DW339" s="62">
        <v>3796.8745056497182</v>
      </c>
      <c r="DX339" s="62">
        <f t="shared" ref="DX339:DX343" si="3732">$DF339*BK339/30</f>
        <v>0</v>
      </c>
      <c r="DY339" s="62">
        <f t="shared" ref="DY339:DY343" si="3733">DX339*$FH339</f>
        <v>0</v>
      </c>
      <c r="DZ339" s="48">
        <f t="shared" ref="DZ339:DZ343" si="3734">IFERROR(ROUNDUP(DX339/$EX339,0)*$EY339,0)</f>
        <v>0</v>
      </c>
      <c r="EA339" s="62">
        <f t="shared" ref="EA339:EA343" si="3735">$DF339*BL339/30</f>
        <v>0</v>
      </c>
      <c r="EB339" s="62">
        <f t="shared" ref="EB339:EB343" si="3736">EA339*$FH339</f>
        <v>0</v>
      </c>
      <c r="EC339" s="48">
        <f t="shared" ref="EC339:EC343" si="3737">IFERROR(ROUNDUP(EA339/$EX339,0)*$EY339,0)</f>
        <v>0</v>
      </c>
      <c r="ED339" s="62">
        <f t="shared" ref="ED339:ED343" si="3738">$DF339*BM339/30</f>
        <v>0</v>
      </c>
      <c r="EE339" s="62">
        <f t="shared" ref="EE339:EE343" si="3739">ED339*$FH339</f>
        <v>0</v>
      </c>
      <c r="EF339" s="48">
        <f t="shared" ref="EF339:EF343" si="3740">IFERROR(ROUNDUP(ED339/$EX339,0)*$EY339,0)</f>
        <v>0</v>
      </c>
      <c r="EG339" s="62">
        <f t="shared" ref="EG339:EG343" si="3741">$DF339*BN339/30</f>
        <v>0</v>
      </c>
      <c r="EH339" s="62">
        <f t="shared" ref="EH339:EH343" si="3742">EG339*$FH339</f>
        <v>0</v>
      </c>
      <c r="EI339" s="48">
        <f t="shared" ref="EI339:EI343" si="3743">IFERROR(ROUNDUP(EG339/$EX339,0)*$EY339,0)</f>
        <v>0</v>
      </c>
      <c r="EJ339" s="62">
        <f t="shared" ref="EJ339:EJ343" si="3744">$DF339*BO339/30</f>
        <v>0</v>
      </c>
      <c r="EK339" s="62">
        <f t="shared" ref="EK339:EK343" si="3745">EJ339*$FH339</f>
        <v>0</v>
      </c>
      <c r="EL339" s="48">
        <f t="shared" ref="EL339:EL343" si="3746">IFERROR(ROUNDUP(EJ339/$EX339,0)*$EY339,0)</f>
        <v>0</v>
      </c>
      <c r="EM339" s="62">
        <f t="shared" ref="EM339:EM343" si="3747">$DF339*BP339/30</f>
        <v>0</v>
      </c>
      <c r="EN339" s="62">
        <f t="shared" ref="EN339:EN343" si="3748">EM339*$FH339</f>
        <v>0</v>
      </c>
      <c r="EO339" s="48">
        <f t="shared" ref="EO339:EO343" si="3749">IFERROR(ROUNDUP(EM339/$EX339,0)*$EY339,0)</f>
        <v>0</v>
      </c>
      <c r="EP339" s="62">
        <f t="shared" ref="EP339:ER343" si="3750">BK339*$FH339</f>
        <v>5179.13</v>
      </c>
      <c r="EQ339" s="62">
        <f t="shared" si="3750"/>
        <v>10419.33</v>
      </c>
      <c r="ER339" s="62">
        <f t="shared" si="3750"/>
        <v>11085.19</v>
      </c>
      <c r="ES339" s="62">
        <f t="shared" ref="ES339:EU343" si="3751">BN339*$FH339</f>
        <v>13167.48</v>
      </c>
      <c r="ET339" s="62">
        <f t="shared" si="3751"/>
        <v>12828.64</v>
      </c>
      <c r="EU339" s="62">
        <f t="shared" si="3751"/>
        <v>8346.89</v>
      </c>
      <c r="EV339" s="31" t="s">
        <v>192</v>
      </c>
      <c r="EW339" s="103">
        <v>0</v>
      </c>
      <c r="EX339" s="31">
        <v>20000</v>
      </c>
      <c r="EY339" s="31">
        <v>1</v>
      </c>
      <c r="FA339" s="31"/>
      <c r="FB339" s="119"/>
      <c r="FC339" s="119"/>
      <c r="FE339" s="137">
        <v>2.13</v>
      </c>
      <c r="FF339" s="137">
        <v>2.13</v>
      </c>
      <c r="FG339" s="137">
        <v>2.13</v>
      </c>
      <c r="FH339" s="106">
        <v>1.97</v>
      </c>
      <c r="FI339" s="107" t="b">
        <f t="shared" ref="FI339:FI343" si="3752">EXACT(AT339,AP339)</f>
        <v>1</v>
      </c>
      <c r="FJ339" s="34"/>
      <c r="FK339" s="104" t="s">
        <v>187</v>
      </c>
      <c r="FL339" s="104" t="s">
        <v>187</v>
      </c>
      <c r="FM339" s="104" t="s">
        <v>187</v>
      </c>
      <c r="FN339" s="104" t="s">
        <v>187</v>
      </c>
      <c r="FO339" s="104">
        <v>0</v>
      </c>
      <c r="FP339" s="104"/>
      <c r="FQ339" s="104">
        <v>0</v>
      </c>
      <c r="FR339" s="120" t="b">
        <f t="shared" si="3617"/>
        <v>1</v>
      </c>
      <c r="FS339" s="120" t="b">
        <f t="shared" si="3618"/>
        <v>1</v>
      </c>
      <c r="FT339" s="120" t="b">
        <f t="shared" si="3619"/>
        <v>1</v>
      </c>
      <c r="FU339" s="120" t="b">
        <f t="shared" si="3620"/>
        <v>1</v>
      </c>
      <c r="FV339" s="120" t="b">
        <f t="shared" si="3621"/>
        <v>1</v>
      </c>
      <c r="FW339" s="120"/>
      <c r="FX339" s="120" t="b">
        <f t="shared" ref="FX339:FX343" si="3753">EXACT(FQ339,BI339)</f>
        <v>1</v>
      </c>
      <c r="FY339" s="104" t="s">
        <v>368</v>
      </c>
      <c r="FZ339" s="104" t="b">
        <f t="shared" ref="FZ339:FZ343" si="3754">EXACT(FY339,C339)</f>
        <v>1</v>
      </c>
      <c r="GA339" s="120">
        <v>0</v>
      </c>
      <c r="GB339" s="120" t="s">
        <v>226</v>
      </c>
      <c r="GC339" s="8"/>
      <c r="GD339" s="104" t="s">
        <v>368</v>
      </c>
      <c r="GE339" s="104">
        <v>0</v>
      </c>
      <c r="GF339" s="104" t="e">
        <v>#N/A</v>
      </c>
      <c r="GG339" s="104">
        <v>0</v>
      </c>
      <c r="GH339" s="120" t="b">
        <f t="shared" ref="GH339:GH343" si="3755">EXACT(GD339,C339)</f>
        <v>1</v>
      </c>
      <c r="GI339" s="8" t="b">
        <f t="shared" ref="GI339:GI343" si="3756">EXACT(GG339,G339)</f>
        <v>0</v>
      </c>
      <c r="GJ339" s="31" t="s">
        <v>203</v>
      </c>
    </row>
    <row r="340" spans="1:192" hidden="1" x14ac:dyDescent="0.25">
      <c r="A340" s="138">
        <v>125433</v>
      </c>
      <c r="B340" s="138">
        <v>0</v>
      </c>
      <c r="C340" s="128" t="s">
        <v>368</v>
      </c>
      <c r="D340" s="130"/>
      <c r="E340" s="138" t="s">
        <v>789</v>
      </c>
      <c r="F340" s="124">
        <v>0</v>
      </c>
      <c r="G340" s="128"/>
      <c r="H340" s="138" t="s">
        <v>227</v>
      </c>
      <c r="I340" s="130" t="s">
        <v>319</v>
      </c>
      <c r="J340" s="138" t="s">
        <v>259</v>
      </c>
      <c r="K340" s="138"/>
      <c r="L340" s="130">
        <v>0</v>
      </c>
      <c r="M340" s="138"/>
      <c r="N340" s="125">
        <v>0</v>
      </c>
      <c r="O340" s="125">
        <v>0</v>
      </c>
      <c r="P340" s="125" t="str">
        <f t="shared" si="3699"/>
        <v>нет минмакс</v>
      </c>
      <c r="Q340" s="95">
        <v>14000</v>
      </c>
      <c r="R340" s="95">
        <f t="shared" si="3700"/>
        <v>20720</v>
      </c>
      <c r="S340" s="114">
        <v>4000</v>
      </c>
      <c r="T340" s="114">
        <v>6600</v>
      </c>
      <c r="U340" s="131">
        <f t="shared" si="3701"/>
        <v>1</v>
      </c>
      <c r="V340" s="115">
        <f t="shared" si="3702"/>
        <v>14000</v>
      </c>
      <c r="W340" s="115">
        <f t="shared" si="3703"/>
        <v>20720</v>
      </c>
      <c r="X340" s="115">
        <f t="shared" si="3704"/>
        <v>1</v>
      </c>
      <c r="Y340" s="132"/>
      <c r="Z340" s="95">
        <v>14000</v>
      </c>
      <c r="AA340" s="115">
        <v>0</v>
      </c>
      <c r="AB340" s="115">
        <v>0</v>
      </c>
      <c r="AC340" s="95">
        <v>0</v>
      </c>
      <c r="AD340" s="95">
        <v>0</v>
      </c>
      <c r="AE340" s="95">
        <f t="shared" si="3705"/>
        <v>0</v>
      </c>
      <c r="AF340" s="95">
        <f t="shared" si="3706"/>
        <v>0</v>
      </c>
      <c r="AG340" s="114">
        <v>0</v>
      </c>
      <c r="AH340" s="95">
        <f t="shared" si="3707"/>
        <v>14000</v>
      </c>
      <c r="AI340" s="114">
        <f t="shared" si="3708"/>
        <v>20720</v>
      </c>
      <c r="AJ340" s="114">
        <f t="shared" si="3709"/>
        <v>5000</v>
      </c>
      <c r="AK340" s="114">
        <f t="shared" si="3710"/>
        <v>11000</v>
      </c>
      <c r="AL340" s="114">
        <f t="shared" si="3711"/>
        <v>16000</v>
      </c>
      <c r="AM340" s="114">
        <f t="shared" si="3712"/>
        <v>27609</v>
      </c>
      <c r="AN340" s="133">
        <f t="shared" si="3713"/>
        <v>21.732043898728673</v>
      </c>
      <c r="AO340" s="133" t="str">
        <f t="shared" si="3714"/>
        <v>&lt; 30 дней</v>
      </c>
      <c r="AP340" s="139" t="s">
        <v>185</v>
      </c>
      <c r="AQ340" s="134" t="s">
        <v>197</v>
      </c>
      <c r="AR340" s="138" t="s">
        <v>185</v>
      </c>
      <c r="AS340" s="134" t="s">
        <v>218</v>
      </c>
      <c r="AT340" s="115" t="s">
        <v>185</v>
      </c>
      <c r="AU340" s="138"/>
      <c r="AV340" s="97" t="str">
        <f t="shared" si="3715"/>
        <v>0-04</v>
      </c>
      <c r="AW340" s="126">
        <f t="shared" si="3716"/>
        <v>0</v>
      </c>
      <c r="AX340" s="138"/>
      <c r="AY340" s="115">
        <f t="shared" si="3717"/>
        <v>0</v>
      </c>
      <c r="AZ340" s="130" t="s">
        <v>439</v>
      </c>
      <c r="BA340" s="129" t="s">
        <v>187</v>
      </c>
      <c r="BB340" s="129" t="s">
        <v>187</v>
      </c>
      <c r="BC340" s="140" t="s">
        <v>187</v>
      </c>
      <c r="BD340" s="139" t="s">
        <v>187</v>
      </c>
      <c r="BE340" s="29">
        <v>0</v>
      </c>
      <c r="BF340" s="32">
        <f t="shared" si="3718"/>
        <v>0</v>
      </c>
      <c r="BG340" s="32">
        <v>0</v>
      </c>
      <c r="BH340" s="32">
        <f t="shared" si="3719"/>
        <v>0</v>
      </c>
      <c r="BI340" s="99">
        <v>0</v>
      </c>
      <c r="BJ340" s="130" t="s">
        <v>187</v>
      </c>
      <c r="BK340" s="95">
        <v>0</v>
      </c>
      <c r="BL340" s="95">
        <v>4549</v>
      </c>
      <c r="BM340" s="95">
        <v>5627</v>
      </c>
      <c r="BN340" s="95">
        <v>6684</v>
      </c>
      <c r="BO340" s="95">
        <v>6512</v>
      </c>
      <c r="BP340" s="95">
        <v>4237</v>
      </c>
      <c r="BQ340" s="133">
        <f t="shared" si="3720"/>
        <v>5521.8</v>
      </c>
      <c r="BR340" s="95">
        <f t="shared" si="3721"/>
        <v>14000</v>
      </c>
      <c r="BS340" s="133">
        <f t="shared" si="3698"/>
        <v>9451</v>
      </c>
      <c r="BT340" s="133">
        <f t="shared" si="3698"/>
        <v>3824</v>
      </c>
      <c r="BU340" s="133">
        <f t="shared" si="3698"/>
        <v>-2860</v>
      </c>
      <c r="BV340" s="133">
        <f t="shared" si="3698"/>
        <v>-9372</v>
      </c>
      <c r="BW340" s="133">
        <f t="shared" si="3698"/>
        <v>-13609</v>
      </c>
      <c r="BX340" s="133">
        <f t="shared" si="3722"/>
        <v>-19130.8</v>
      </c>
      <c r="BY340" s="133">
        <f t="shared" si="3722"/>
        <v>-24652.6</v>
      </c>
      <c r="BZ340" s="133">
        <f t="shared" si="3722"/>
        <v>-30174.399999999998</v>
      </c>
      <c r="CA340" s="133">
        <f t="shared" si="3722"/>
        <v>-35696.199999999997</v>
      </c>
      <c r="CB340" s="133">
        <f t="shared" si="3722"/>
        <v>-41218</v>
      </c>
      <c r="CC340" s="133">
        <f t="shared" si="3722"/>
        <v>-46739.8</v>
      </c>
      <c r="CD340" s="133">
        <f t="shared" si="3722"/>
        <v>-52261.600000000006</v>
      </c>
      <c r="CE340" s="133">
        <f t="shared" si="3722"/>
        <v>-57783.400000000009</v>
      </c>
      <c r="CF340" s="133">
        <f t="shared" si="3722"/>
        <v>-63305.200000000012</v>
      </c>
      <c r="CG340" s="133">
        <f t="shared" si="3722"/>
        <v>-68827.000000000015</v>
      </c>
      <c r="CH340" s="133">
        <f t="shared" si="3722"/>
        <v>-74348.800000000017</v>
      </c>
      <c r="CI340" s="133">
        <f t="shared" si="3722"/>
        <v>-79870.60000000002</v>
      </c>
      <c r="CJ340" s="133">
        <f t="shared" si="3722"/>
        <v>-85392.400000000023</v>
      </c>
      <c r="CK340" s="133">
        <f t="shared" si="3722"/>
        <v>-90914.200000000026</v>
      </c>
      <c r="CL340" s="133">
        <f t="shared" si="3722"/>
        <v>-96436.000000000029</v>
      </c>
      <c r="CM340" s="133">
        <f t="shared" si="3722"/>
        <v>-101957.80000000003</v>
      </c>
      <c r="CN340" s="133">
        <f t="shared" si="3722"/>
        <v>-107479.60000000003</v>
      </c>
      <c r="CO340" s="133">
        <f t="shared" si="3722"/>
        <v>-113001.40000000004</v>
      </c>
      <c r="CP340" s="100">
        <v>0</v>
      </c>
      <c r="CQ340" s="100">
        <v>3000</v>
      </c>
      <c r="CR340" s="100">
        <v>2000</v>
      </c>
      <c r="CS340" s="100">
        <v>3000</v>
      </c>
      <c r="CT340" s="100">
        <v>3000</v>
      </c>
      <c r="CU340" s="100">
        <v>5000</v>
      </c>
      <c r="CV340" s="121">
        <f t="shared" si="3723"/>
        <v>3200</v>
      </c>
      <c r="CW340" t="s">
        <v>187</v>
      </c>
      <c r="CX340" t="s">
        <v>187</v>
      </c>
      <c r="CY340" s="4">
        <v>0</v>
      </c>
      <c r="CZ340" s="4">
        <v>0</v>
      </c>
      <c r="DA340" s="136">
        <f t="shared" si="3724"/>
        <v>0</v>
      </c>
      <c r="DB340" s="4">
        <f t="shared" si="3725"/>
        <v>0</v>
      </c>
      <c r="DC340" s="4">
        <f t="shared" si="3726"/>
        <v>0</v>
      </c>
      <c r="DD340" s="136">
        <f t="shared" si="3727"/>
        <v>0</v>
      </c>
      <c r="DE340" s="31">
        <v>0</v>
      </c>
      <c r="DG340" s="31">
        <v>0</v>
      </c>
      <c r="DH340" s="48">
        <f t="shared" si="3728"/>
        <v>0</v>
      </c>
      <c r="DI340" s="62">
        <v>6096.7740000000003</v>
      </c>
      <c r="DJ340" s="62">
        <v>10041.997000000001</v>
      </c>
      <c r="DK340" s="48">
        <f t="shared" si="3729"/>
        <v>1</v>
      </c>
      <c r="DL340" s="62">
        <v>3000</v>
      </c>
      <c r="DM340" s="62">
        <v>4941.3</v>
      </c>
      <c r="DN340" s="62">
        <v>7214.2860000000001</v>
      </c>
      <c r="DO340" s="62">
        <v>11882.65</v>
      </c>
      <c r="DP340" s="48">
        <f t="shared" si="3730"/>
        <v>1</v>
      </c>
      <c r="DQ340" s="62">
        <v>2000</v>
      </c>
      <c r="DR340" s="62">
        <v>3294.2</v>
      </c>
      <c r="DS340" s="62">
        <v>5741.9350000000004</v>
      </c>
      <c r="DT340" s="62">
        <v>9457.5419999999995</v>
      </c>
      <c r="DU340" s="48">
        <f t="shared" si="3731"/>
        <v>1</v>
      </c>
      <c r="DV340" s="62">
        <v>3000</v>
      </c>
      <c r="DW340" s="62">
        <v>4941.3</v>
      </c>
      <c r="DX340" s="62">
        <f t="shared" si="3732"/>
        <v>0</v>
      </c>
      <c r="DY340" s="62">
        <f t="shared" si="3733"/>
        <v>0</v>
      </c>
      <c r="DZ340" s="48">
        <f t="shared" si="3734"/>
        <v>0</v>
      </c>
      <c r="EA340" s="62">
        <f t="shared" si="3735"/>
        <v>0</v>
      </c>
      <c r="EB340" s="62">
        <f t="shared" si="3736"/>
        <v>0</v>
      </c>
      <c r="EC340" s="48">
        <f t="shared" si="3737"/>
        <v>0</v>
      </c>
      <c r="ED340" s="62">
        <f t="shared" si="3738"/>
        <v>0</v>
      </c>
      <c r="EE340" s="62">
        <f t="shared" si="3739"/>
        <v>0</v>
      </c>
      <c r="EF340" s="48">
        <f t="shared" si="3740"/>
        <v>0</v>
      </c>
      <c r="EG340" s="62">
        <f t="shared" si="3741"/>
        <v>0</v>
      </c>
      <c r="EH340" s="62">
        <f t="shared" si="3742"/>
        <v>0</v>
      </c>
      <c r="EI340" s="48">
        <f t="shared" si="3743"/>
        <v>0</v>
      </c>
      <c r="EJ340" s="62">
        <f t="shared" si="3744"/>
        <v>0</v>
      </c>
      <c r="EK340" s="62">
        <f t="shared" si="3745"/>
        <v>0</v>
      </c>
      <c r="EL340" s="48">
        <f t="shared" si="3746"/>
        <v>0</v>
      </c>
      <c r="EM340" s="62">
        <f t="shared" si="3747"/>
        <v>0</v>
      </c>
      <c r="EN340" s="62">
        <f t="shared" si="3748"/>
        <v>0</v>
      </c>
      <c r="EO340" s="48">
        <f t="shared" si="3749"/>
        <v>0</v>
      </c>
      <c r="EP340" s="62">
        <f t="shared" si="3750"/>
        <v>0</v>
      </c>
      <c r="EQ340" s="62">
        <f t="shared" si="3750"/>
        <v>6732.5199999999995</v>
      </c>
      <c r="ER340" s="62">
        <f t="shared" si="3750"/>
        <v>8327.9599999999991</v>
      </c>
      <c r="ES340" s="62">
        <f t="shared" si="3751"/>
        <v>9892.32</v>
      </c>
      <c r="ET340" s="62">
        <f t="shared" si="3751"/>
        <v>9637.76</v>
      </c>
      <c r="EU340" s="62">
        <f t="shared" si="3751"/>
        <v>6270.76</v>
      </c>
      <c r="EV340" s="31" t="s">
        <v>192</v>
      </c>
      <c r="EW340" s="103">
        <v>0</v>
      </c>
      <c r="EX340" s="31">
        <v>20000</v>
      </c>
      <c r="EY340" s="31">
        <v>1</v>
      </c>
      <c r="FA340" s="31"/>
      <c r="FB340" s="119"/>
      <c r="FC340" s="119"/>
      <c r="FE340" s="137">
        <v>1.65</v>
      </c>
      <c r="FF340" s="137">
        <v>1.65</v>
      </c>
      <c r="FG340" s="137">
        <v>1.65</v>
      </c>
      <c r="FH340" s="106">
        <v>1.48</v>
      </c>
      <c r="FI340" s="107" t="b">
        <f t="shared" si="3752"/>
        <v>1</v>
      </c>
      <c r="FJ340" s="34"/>
      <c r="FK340" s="104" t="s">
        <v>187</v>
      </c>
      <c r="FL340" s="104" t="s">
        <v>187</v>
      </c>
      <c r="FM340" s="104" t="s">
        <v>187</v>
      </c>
      <c r="FN340" s="104" t="s">
        <v>187</v>
      </c>
      <c r="FO340" s="104">
        <v>0</v>
      </c>
      <c r="FP340" s="104"/>
      <c r="FQ340" s="104">
        <v>0</v>
      </c>
      <c r="FR340" s="120" t="b">
        <f t="shared" si="3617"/>
        <v>1</v>
      </c>
      <c r="FS340" s="120" t="b">
        <f t="shared" si="3618"/>
        <v>1</v>
      </c>
      <c r="FT340" s="120" t="b">
        <f t="shared" si="3619"/>
        <v>1</v>
      </c>
      <c r="FU340" s="120" t="b">
        <f t="shared" si="3620"/>
        <v>1</v>
      </c>
      <c r="FV340" s="120" t="b">
        <f t="shared" si="3621"/>
        <v>1</v>
      </c>
      <c r="FW340" s="120"/>
      <c r="FX340" s="120" t="b">
        <f t="shared" si="3753"/>
        <v>1</v>
      </c>
      <c r="FY340" s="104" t="s">
        <v>368</v>
      </c>
      <c r="FZ340" s="104" t="b">
        <f t="shared" si="3754"/>
        <v>1</v>
      </c>
      <c r="GA340" s="120">
        <v>0</v>
      </c>
      <c r="GB340" s="120">
        <v>0</v>
      </c>
      <c r="GC340" s="8"/>
      <c r="GD340" s="104" t="s">
        <v>368</v>
      </c>
      <c r="GE340" s="104">
        <v>0</v>
      </c>
      <c r="GF340" s="104" t="e">
        <v>#N/A</v>
      </c>
      <c r="GG340" s="104">
        <v>0</v>
      </c>
      <c r="GH340" s="120" t="b">
        <f t="shared" si="3755"/>
        <v>1</v>
      </c>
      <c r="GI340" s="8" t="b">
        <f t="shared" si="3756"/>
        <v>0</v>
      </c>
      <c r="GJ340" s="31" t="s">
        <v>203</v>
      </c>
    </row>
    <row r="341" spans="1:192" hidden="1" x14ac:dyDescent="0.25">
      <c r="A341" s="138">
        <v>137435</v>
      </c>
      <c r="B341" s="138">
        <v>538994</v>
      </c>
      <c r="C341" s="128" t="s">
        <v>368</v>
      </c>
      <c r="D341" s="130"/>
      <c r="E341" s="138" t="s">
        <v>790</v>
      </c>
      <c r="F341" s="124" t="s">
        <v>193</v>
      </c>
      <c r="G341" s="128"/>
      <c r="H341" s="138" t="s">
        <v>227</v>
      </c>
      <c r="I341" s="130" t="s">
        <v>319</v>
      </c>
      <c r="J341" s="138" t="s">
        <v>259</v>
      </c>
      <c r="K341" s="138"/>
      <c r="L341" s="130">
        <v>0</v>
      </c>
      <c r="M341" s="138"/>
      <c r="N341" s="125">
        <v>0</v>
      </c>
      <c r="O341" s="125">
        <v>0</v>
      </c>
      <c r="P341" s="125" t="str">
        <f t="shared" si="3699"/>
        <v>нет минмакс</v>
      </c>
      <c r="Q341" s="95">
        <v>36549</v>
      </c>
      <c r="R341" s="95">
        <f t="shared" si="3700"/>
        <v>70539.569999999992</v>
      </c>
      <c r="S341" s="114">
        <v>3008</v>
      </c>
      <c r="T341" s="114">
        <v>6136.32</v>
      </c>
      <c r="U341" s="131">
        <f t="shared" si="3701"/>
        <v>1</v>
      </c>
      <c r="V341" s="115">
        <f t="shared" si="3702"/>
        <v>35820</v>
      </c>
      <c r="W341" s="115">
        <f t="shared" si="3703"/>
        <v>69132.599999999991</v>
      </c>
      <c r="X341" s="115">
        <f t="shared" si="3704"/>
        <v>2</v>
      </c>
      <c r="Y341" s="132"/>
      <c r="Z341" s="95">
        <v>35820</v>
      </c>
      <c r="AA341" s="115">
        <v>0</v>
      </c>
      <c r="AB341" s="115">
        <v>0</v>
      </c>
      <c r="AC341" s="95">
        <v>0</v>
      </c>
      <c r="AD341" s="95">
        <v>0</v>
      </c>
      <c r="AE341" s="95">
        <f t="shared" si="3705"/>
        <v>0</v>
      </c>
      <c r="AF341" s="95">
        <f t="shared" si="3706"/>
        <v>0</v>
      </c>
      <c r="AG341" s="114">
        <v>0</v>
      </c>
      <c r="AH341" s="95">
        <f t="shared" si="3707"/>
        <v>35820</v>
      </c>
      <c r="AI341" s="114">
        <f t="shared" si="3708"/>
        <v>69132.599999999991</v>
      </c>
      <c r="AJ341" s="114">
        <f t="shared" si="3709"/>
        <v>77404</v>
      </c>
      <c r="AK341" s="114">
        <f t="shared" si="3710"/>
        <v>157355</v>
      </c>
      <c r="AL341" s="114">
        <f t="shared" si="3711"/>
        <v>221078</v>
      </c>
      <c r="AM341" s="114">
        <f t="shared" si="3712"/>
        <v>281043</v>
      </c>
      <c r="AN341" s="133">
        <f t="shared" si="3713"/>
        <v>1.9265379319178915</v>
      </c>
      <c r="AO341" s="133" t="str">
        <f t="shared" si="3714"/>
        <v>&lt; 30 дней</v>
      </c>
      <c r="AP341" s="139" t="s">
        <v>185</v>
      </c>
      <c r="AQ341" s="134" t="s">
        <v>186</v>
      </c>
      <c r="AR341" s="138" t="s">
        <v>185</v>
      </c>
      <c r="AS341" s="134" t="s">
        <v>186</v>
      </c>
      <c r="AT341" s="115" t="s">
        <v>185</v>
      </c>
      <c r="AU341" s="138"/>
      <c r="AV341" s="97" t="str">
        <f t="shared" si="3715"/>
        <v>0-01</v>
      </c>
      <c r="AW341" s="126">
        <f t="shared" si="3716"/>
        <v>0</v>
      </c>
      <c r="AX341" s="138"/>
      <c r="AY341" s="115">
        <f t="shared" si="3717"/>
        <v>0</v>
      </c>
      <c r="AZ341" s="130" t="s">
        <v>439</v>
      </c>
      <c r="BA341" s="129" t="s">
        <v>187</v>
      </c>
      <c r="BB341" s="129" t="s">
        <v>187</v>
      </c>
      <c r="BC341" s="140" t="s">
        <v>187</v>
      </c>
      <c r="BD341" s="139" t="s">
        <v>187</v>
      </c>
      <c r="BE341" s="29">
        <v>0</v>
      </c>
      <c r="BF341" s="32">
        <f t="shared" si="3718"/>
        <v>0</v>
      </c>
      <c r="BG341" s="32">
        <v>0</v>
      </c>
      <c r="BH341" s="32">
        <f t="shared" si="3719"/>
        <v>0</v>
      </c>
      <c r="BI341" s="99">
        <v>0</v>
      </c>
      <c r="BJ341" s="130" t="s">
        <v>187</v>
      </c>
      <c r="BK341" s="95">
        <v>58196</v>
      </c>
      <c r="BL341" s="95">
        <v>38349</v>
      </c>
      <c r="BM341" s="95">
        <v>48679</v>
      </c>
      <c r="BN341" s="95">
        <v>55673</v>
      </c>
      <c r="BO341" s="95">
        <v>47809</v>
      </c>
      <c r="BP341" s="95">
        <v>32337</v>
      </c>
      <c r="BQ341" s="133">
        <f t="shared" si="3720"/>
        <v>46840.5</v>
      </c>
      <c r="BR341" s="95">
        <f t="shared" si="3721"/>
        <v>-21647</v>
      </c>
      <c r="BS341" s="133">
        <f t="shared" si="3698"/>
        <v>-59996</v>
      </c>
      <c r="BT341" s="133">
        <f t="shared" si="3698"/>
        <v>-108675</v>
      </c>
      <c r="BU341" s="133">
        <f t="shared" si="3698"/>
        <v>-164348</v>
      </c>
      <c r="BV341" s="133">
        <f t="shared" si="3698"/>
        <v>-212157</v>
      </c>
      <c r="BW341" s="133">
        <f t="shared" si="3698"/>
        <v>-244494</v>
      </c>
      <c r="BX341" s="133">
        <f t="shared" si="3722"/>
        <v>-291334.5</v>
      </c>
      <c r="BY341" s="133">
        <f t="shared" si="3722"/>
        <v>-338175</v>
      </c>
      <c r="BZ341" s="133">
        <f t="shared" si="3722"/>
        <v>-385015.5</v>
      </c>
      <c r="CA341" s="133">
        <f t="shared" si="3722"/>
        <v>-431856</v>
      </c>
      <c r="CB341" s="133">
        <f t="shared" si="3722"/>
        <v>-478696.5</v>
      </c>
      <c r="CC341" s="133">
        <f t="shared" si="3722"/>
        <v>-525537</v>
      </c>
      <c r="CD341" s="133">
        <f t="shared" si="3722"/>
        <v>-572377.5</v>
      </c>
      <c r="CE341" s="133">
        <f t="shared" si="3722"/>
        <v>-619218</v>
      </c>
      <c r="CF341" s="133">
        <f t="shared" si="3722"/>
        <v>-666058.5</v>
      </c>
      <c r="CG341" s="133">
        <f t="shared" si="3722"/>
        <v>-712899</v>
      </c>
      <c r="CH341" s="133">
        <f t="shared" si="3722"/>
        <v>-759739.5</v>
      </c>
      <c r="CI341" s="133">
        <f t="shared" si="3722"/>
        <v>-806580</v>
      </c>
      <c r="CJ341" s="133">
        <f t="shared" si="3722"/>
        <v>-853420.5</v>
      </c>
      <c r="CK341" s="133">
        <f t="shared" si="3722"/>
        <v>-900261</v>
      </c>
      <c r="CL341" s="133">
        <f t="shared" si="3722"/>
        <v>-947101.5</v>
      </c>
      <c r="CM341" s="133">
        <f t="shared" si="3722"/>
        <v>-993942</v>
      </c>
      <c r="CN341" s="133">
        <f t="shared" si="3722"/>
        <v>-1040782.5</v>
      </c>
      <c r="CO341" s="133">
        <f t="shared" si="3722"/>
        <v>-1087623</v>
      </c>
      <c r="CP341" s="100">
        <v>7867</v>
      </c>
      <c r="CQ341" s="100">
        <v>24099</v>
      </c>
      <c r="CR341" s="100">
        <v>31757</v>
      </c>
      <c r="CS341" s="100">
        <v>26743</v>
      </c>
      <c r="CT341" s="100">
        <v>53208</v>
      </c>
      <c r="CU341" s="100">
        <v>77404</v>
      </c>
      <c r="CV341" s="121">
        <f t="shared" si="3723"/>
        <v>36846.333333333336</v>
      </c>
      <c r="CW341" t="s">
        <v>187</v>
      </c>
      <c r="CX341" t="s">
        <v>187</v>
      </c>
      <c r="CY341" s="4">
        <v>0</v>
      </c>
      <c r="CZ341" s="4">
        <v>0</v>
      </c>
      <c r="DA341" s="136">
        <f t="shared" si="3724"/>
        <v>0</v>
      </c>
      <c r="DB341" s="4">
        <f t="shared" si="3725"/>
        <v>0</v>
      </c>
      <c r="DC341" s="4">
        <f t="shared" si="3726"/>
        <v>0</v>
      </c>
      <c r="DD341" s="136">
        <f t="shared" si="3727"/>
        <v>0</v>
      </c>
      <c r="DE341" s="31">
        <v>0</v>
      </c>
      <c r="DG341" s="31">
        <v>0</v>
      </c>
      <c r="DH341" s="48">
        <f t="shared" si="3728"/>
        <v>0</v>
      </c>
      <c r="DI341" s="62">
        <v>15166.773999999999</v>
      </c>
      <c r="DJ341" s="62">
        <v>31426.292999999998</v>
      </c>
      <c r="DK341" s="48">
        <f t="shared" si="3729"/>
        <v>1</v>
      </c>
      <c r="DL341" s="62">
        <v>24611</v>
      </c>
      <c r="DM341" s="62">
        <v>50683.536592067874</v>
      </c>
      <c r="DN341" s="62">
        <v>12811.75</v>
      </c>
      <c r="DO341" s="62">
        <v>27062.5</v>
      </c>
      <c r="DP341" s="48">
        <f t="shared" si="3730"/>
        <v>1</v>
      </c>
      <c r="DQ341" s="62">
        <v>31757</v>
      </c>
      <c r="DR341" s="62">
        <v>67041.843576750194</v>
      </c>
      <c r="DS341" s="62">
        <v>8971.1939999999995</v>
      </c>
      <c r="DT341" s="62">
        <v>18922.59</v>
      </c>
      <c r="DU341" s="48">
        <f t="shared" si="3731"/>
        <v>1</v>
      </c>
      <c r="DV341" s="62">
        <v>26916</v>
      </c>
      <c r="DW341" s="62">
        <v>56786.497803012302</v>
      </c>
      <c r="DX341" s="62">
        <f t="shared" si="3732"/>
        <v>0</v>
      </c>
      <c r="DY341" s="62">
        <f t="shared" si="3733"/>
        <v>0</v>
      </c>
      <c r="DZ341" s="48">
        <f t="shared" si="3734"/>
        <v>0</v>
      </c>
      <c r="EA341" s="62">
        <f t="shared" si="3735"/>
        <v>0</v>
      </c>
      <c r="EB341" s="62">
        <f t="shared" si="3736"/>
        <v>0</v>
      </c>
      <c r="EC341" s="48">
        <f t="shared" si="3737"/>
        <v>0</v>
      </c>
      <c r="ED341" s="62">
        <f t="shared" si="3738"/>
        <v>0</v>
      </c>
      <c r="EE341" s="62">
        <f t="shared" si="3739"/>
        <v>0</v>
      </c>
      <c r="EF341" s="48">
        <f t="shared" si="3740"/>
        <v>0</v>
      </c>
      <c r="EG341" s="62">
        <f t="shared" si="3741"/>
        <v>0</v>
      </c>
      <c r="EH341" s="62">
        <f t="shared" si="3742"/>
        <v>0</v>
      </c>
      <c r="EI341" s="48">
        <f t="shared" si="3743"/>
        <v>0</v>
      </c>
      <c r="EJ341" s="62">
        <f t="shared" si="3744"/>
        <v>0</v>
      </c>
      <c r="EK341" s="62">
        <f t="shared" si="3745"/>
        <v>0</v>
      </c>
      <c r="EL341" s="48">
        <f t="shared" si="3746"/>
        <v>0</v>
      </c>
      <c r="EM341" s="62">
        <f t="shared" si="3747"/>
        <v>0</v>
      </c>
      <c r="EN341" s="62">
        <f t="shared" si="3748"/>
        <v>0</v>
      </c>
      <c r="EO341" s="48">
        <f t="shared" si="3749"/>
        <v>0</v>
      </c>
      <c r="EP341" s="62">
        <f t="shared" si="3750"/>
        <v>112318.28</v>
      </c>
      <c r="EQ341" s="62">
        <f t="shared" si="3750"/>
        <v>74013.569999999992</v>
      </c>
      <c r="ER341" s="62">
        <f t="shared" si="3750"/>
        <v>93950.47</v>
      </c>
      <c r="ES341" s="62">
        <f t="shared" si="3751"/>
        <v>107448.89</v>
      </c>
      <c r="ET341" s="62">
        <f t="shared" si="3751"/>
        <v>92271.37</v>
      </c>
      <c r="EU341" s="62">
        <f t="shared" si="3751"/>
        <v>62410.409999999996</v>
      </c>
      <c r="EV341" s="31" t="s">
        <v>192</v>
      </c>
      <c r="EW341" s="103">
        <v>0</v>
      </c>
      <c r="EX341" s="31">
        <v>28000</v>
      </c>
      <c r="EY341" s="31">
        <v>1</v>
      </c>
      <c r="FA341" s="31"/>
      <c r="FB341" s="119"/>
      <c r="FC341" s="119"/>
      <c r="FE341" s="137">
        <v>2.11</v>
      </c>
      <c r="FF341" s="137">
        <v>2.04</v>
      </c>
      <c r="FG341" s="137">
        <v>1.99</v>
      </c>
      <c r="FH341" s="106">
        <v>1.93</v>
      </c>
      <c r="FI341" s="107" t="b">
        <f t="shared" si="3752"/>
        <v>1</v>
      </c>
      <c r="FJ341" s="34"/>
      <c r="FK341" s="104" t="s">
        <v>187</v>
      </c>
      <c r="FL341" s="104" t="s">
        <v>187</v>
      </c>
      <c r="FM341" s="104" t="s">
        <v>187</v>
      </c>
      <c r="FN341" s="104" t="s">
        <v>187</v>
      </c>
      <c r="FO341" s="104">
        <v>0</v>
      </c>
      <c r="FP341" s="104"/>
      <c r="FQ341" s="104">
        <v>0</v>
      </c>
      <c r="FR341" s="120" t="b">
        <f t="shared" si="3617"/>
        <v>1</v>
      </c>
      <c r="FS341" s="120" t="b">
        <f t="shared" si="3618"/>
        <v>1</v>
      </c>
      <c r="FT341" s="120" t="b">
        <f t="shared" si="3619"/>
        <v>1</v>
      </c>
      <c r="FU341" s="120" t="b">
        <f t="shared" si="3620"/>
        <v>1</v>
      </c>
      <c r="FV341" s="120" t="b">
        <f t="shared" si="3621"/>
        <v>1</v>
      </c>
      <c r="FW341" s="120"/>
      <c r="FX341" s="120" t="b">
        <f t="shared" si="3753"/>
        <v>1</v>
      </c>
      <c r="FY341" s="104" t="s">
        <v>368</v>
      </c>
      <c r="FZ341" s="104" t="b">
        <f t="shared" si="3754"/>
        <v>1</v>
      </c>
      <c r="GA341" s="120">
        <v>0</v>
      </c>
      <c r="GB341" s="120" t="s">
        <v>193</v>
      </c>
      <c r="GC341" s="8"/>
      <c r="GD341" s="104" t="s">
        <v>368</v>
      </c>
      <c r="GE341" s="104">
        <v>0</v>
      </c>
      <c r="GF341" s="104" t="e">
        <v>#N/A</v>
      </c>
      <c r="GG341" s="104">
        <v>0</v>
      </c>
      <c r="GH341" s="120" t="b">
        <f t="shared" si="3755"/>
        <v>1</v>
      </c>
      <c r="GI341" s="8" t="b">
        <f t="shared" si="3756"/>
        <v>0</v>
      </c>
      <c r="GJ341" s="31" t="s">
        <v>203</v>
      </c>
    </row>
    <row r="342" spans="1:192" hidden="1" x14ac:dyDescent="0.25">
      <c r="A342" s="138">
        <v>127214</v>
      </c>
      <c r="B342" s="138">
        <v>536712</v>
      </c>
      <c r="C342" s="128" t="s">
        <v>368</v>
      </c>
      <c r="D342" s="130"/>
      <c r="E342" s="138" t="s">
        <v>791</v>
      </c>
      <c r="F342" s="124" t="s">
        <v>193</v>
      </c>
      <c r="G342" s="128"/>
      <c r="H342" s="138" t="s">
        <v>227</v>
      </c>
      <c r="I342" s="130" t="s">
        <v>319</v>
      </c>
      <c r="J342" s="138" t="s">
        <v>259</v>
      </c>
      <c r="K342" s="138"/>
      <c r="L342" s="130">
        <v>0</v>
      </c>
      <c r="M342" s="138"/>
      <c r="N342" s="125">
        <v>0</v>
      </c>
      <c r="O342" s="125">
        <v>0</v>
      </c>
      <c r="P342" s="125" t="str">
        <f t="shared" si="3699"/>
        <v>нет минмакс</v>
      </c>
      <c r="Q342" s="95">
        <v>6224</v>
      </c>
      <c r="R342" s="95">
        <f t="shared" si="3700"/>
        <v>12385.76</v>
      </c>
      <c r="S342" s="114">
        <v>3067</v>
      </c>
      <c r="T342" s="114">
        <v>6318.02</v>
      </c>
      <c r="U342" s="131">
        <f t="shared" si="3701"/>
        <v>1</v>
      </c>
      <c r="V342" s="115">
        <f t="shared" si="3702"/>
        <v>2432</v>
      </c>
      <c r="W342" s="115">
        <f t="shared" si="3703"/>
        <v>4839.68</v>
      </c>
      <c r="X342" s="115">
        <f t="shared" si="3704"/>
        <v>1</v>
      </c>
      <c r="Y342" s="132"/>
      <c r="Z342" s="95">
        <v>2432</v>
      </c>
      <c r="AA342" s="115">
        <v>0</v>
      </c>
      <c r="AB342" s="115">
        <v>0</v>
      </c>
      <c r="AC342" s="95">
        <v>0</v>
      </c>
      <c r="AD342" s="95">
        <v>0</v>
      </c>
      <c r="AE342" s="95">
        <f t="shared" si="3705"/>
        <v>0</v>
      </c>
      <c r="AF342" s="95">
        <f t="shared" si="3706"/>
        <v>0</v>
      </c>
      <c r="AG342" s="114">
        <v>0</v>
      </c>
      <c r="AH342" s="95">
        <f t="shared" si="3707"/>
        <v>2432</v>
      </c>
      <c r="AI342" s="114">
        <f t="shared" si="3708"/>
        <v>4839.68</v>
      </c>
      <c r="AJ342" s="114">
        <f t="shared" si="3709"/>
        <v>1793</v>
      </c>
      <c r="AK342" s="114">
        <f t="shared" si="3710"/>
        <v>5946</v>
      </c>
      <c r="AL342" s="114">
        <f t="shared" si="3711"/>
        <v>11898</v>
      </c>
      <c r="AM342" s="114">
        <f t="shared" si="3712"/>
        <v>13432</v>
      </c>
      <c r="AN342" s="133">
        <f t="shared" si="3713"/>
        <v>41.100357355568789</v>
      </c>
      <c r="AO342" s="133" t="str">
        <f t="shared" si="3714"/>
        <v>&gt; 30 дней (до 60)</v>
      </c>
      <c r="AP342" s="139" t="s">
        <v>185</v>
      </c>
      <c r="AQ342" s="134" t="s">
        <v>197</v>
      </c>
      <c r="AR342" s="138" t="s">
        <v>185</v>
      </c>
      <c r="AS342" s="134" t="s">
        <v>198</v>
      </c>
      <c r="AT342" s="115" t="s">
        <v>185</v>
      </c>
      <c r="AU342" s="138"/>
      <c r="AV342" s="97" t="str">
        <f t="shared" si="3715"/>
        <v>0-03</v>
      </c>
      <c r="AW342" s="126">
        <f t="shared" si="3716"/>
        <v>0</v>
      </c>
      <c r="AX342" s="138"/>
      <c r="AY342" s="115">
        <f t="shared" si="3717"/>
        <v>0</v>
      </c>
      <c r="AZ342" s="130" t="s">
        <v>439</v>
      </c>
      <c r="BA342" s="129" t="s">
        <v>187</v>
      </c>
      <c r="BB342" s="129" t="s">
        <v>187</v>
      </c>
      <c r="BC342" s="140" t="s">
        <v>187</v>
      </c>
      <c r="BD342" s="139" t="s">
        <v>187</v>
      </c>
      <c r="BE342" s="29">
        <v>0</v>
      </c>
      <c r="BF342" s="32">
        <f t="shared" si="3718"/>
        <v>0</v>
      </c>
      <c r="BG342" s="32">
        <v>0</v>
      </c>
      <c r="BH342" s="32">
        <f t="shared" si="3719"/>
        <v>0</v>
      </c>
      <c r="BI342" s="99">
        <v>0</v>
      </c>
      <c r="BJ342" s="130" t="s">
        <v>187</v>
      </c>
      <c r="BK342" s="95">
        <v>2073</v>
      </c>
      <c r="BL342" s="95">
        <v>2495</v>
      </c>
      <c r="BM342" s="95">
        <v>2421</v>
      </c>
      <c r="BN342" s="95">
        <v>2168</v>
      </c>
      <c r="BO342" s="95">
        <v>2007</v>
      </c>
      <c r="BP342" s="95">
        <v>2268</v>
      </c>
      <c r="BQ342" s="133">
        <f t="shared" si="3720"/>
        <v>2238.6666666666665</v>
      </c>
      <c r="BR342" s="95">
        <f t="shared" si="3721"/>
        <v>4151</v>
      </c>
      <c r="BS342" s="133">
        <f t="shared" si="3698"/>
        <v>1656</v>
      </c>
      <c r="BT342" s="133">
        <f t="shared" si="3698"/>
        <v>-765</v>
      </c>
      <c r="BU342" s="133">
        <f t="shared" si="3698"/>
        <v>-2933</v>
      </c>
      <c r="BV342" s="133">
        <f t="shared" si="3698"/>
        <v>-4940</v>
      </c>
      <c r="BW342" s="133">
        <f t="shared" si="3698"/>
        <v>-7208</v>
      </c>
      <c r="BX342" s="133">
        <f t="shared" si="3722"/>
        <v>-9446.6666666666661</v>
      </c>
      <c r="BY342" s="133">
        <f t="shared" si="3722"/>
        <v>-11685.333333333332</v>
      </c>
      <c r="BZ342" s="133">
        <f t="shared" si="3722"/>
        <v>-13923.999999999998</v>
      </c>
      <c r="CA342" s="133">
        <f t="shared" si="3722"/>
        <v>-16162.666666666664</v>
      </c>
      <c r="CB342" s="133">
        <f t="shared" si="3722"/>
        <v>-18401.333333333332</v>
      </c>
      <c r="CC342" s="133">
        <f t="shared" si="3722"/>
        <v>-20640</v>
      </c>
      <c r="CD342" s="133">
        <f t="shared" si="3722"/>
        <v>-22878.666666666668</v>
      </c>
      <c r="CE342" s="133">
        <f t="shared" si="3722"/>
        <v>-25117.333333333336</v>
      </c>
      <c r="CF342" s="133">
        <f t="shared" si="3722"/>
        <v>-27356.000000000004</v>
      </c>
      <c r="CG342" s="133">
        <f t="shared" si="3722"/>
        <v>-29594.666666666672</v>
      </c>
      <c r="CH342" s="133">
        <f t="shared" si="3722"/>
        <v>-31833.333333333339</v>
      </c>
      <c r="CI342" s="133">
        <f t="shared" si="3722"/>
        <v>-34072.000000000007</v>
      </c>
      <c r="CJ342" s="133">
        <f t="shared" si="3722"/>
        <v>-36310.666666666672</v>
      </c>
      <c r="CK342" s="133">
        <f t="shared" si="3722"/>
        <v>-38549.333333333336</v>
      </c>
      <c r="CL342" s="133">
        <f t="shared" si="3722"/>
        <v>-40788</v>
      </c>
      <c r="CM342" s="133">
        <f t="shared" si="3722"/>
        <v>-43026.666666666664</v>
      </c>
      <c r="CN342" s="133">
        <f t="shared" si="3722"/>
        <v>-45265.333333333328</v>
      </c>
      <c r="CO342" s="133">
        <f t="shared" si="3722"/>
        <v>-47503.999999999993</v>
      </c>
      <c r="CP342" s="100">
        <v>4857</v>
      </c>
      <c r="CQ342" s="100">
        <v>453</v>
      </c>
      <c r="CR342" s="100">
        <v>642</v>
      </c>
      <c r="CS342" s="100">
        <v>4153</v>
      </c>
      <c r="CT342" s="100">
        <v>0</v>
      </c>
      <c r="CU342" s="100">
        <v>1793</v>
      </c>
      <c r="CV342" s="121">
        <f t="shared" si="3723"/>
        <v>2379.6</v>
      </c>
      <c r="CW342" t="s">
        <v>187</v>
      </c>
      <c r="CX342" t="s">
        <v>187</v>
      </c>
      <c r="CY342" s="4">
        <v>0</v>
      </c>
      <c r="CZ342" s="4">
        <v>0</v>
      </c>
      <c r="DA342" s="136">
        <f t="shared" si="3724"/>
        <v>0</v>
      </c>
      <c r="DB342" s="4">
        <f t="shared" si="3725"/>
        <v>0</v>
      </c>
      <c r="DC342" s="4">
        <f t="shared" si="3726"/>
        <v>0</v>
      </c>
      <c r="DD342" s="136">
        <f t="shared" si="3727"/>
        <v>0</v>
      </c>
      <c r="DE342" s="31">
        <v>0</v>
      </c>
      <c r="DG342" s="31">
        <v>0</v>
      </c>
      <c r="DH342" s="48">
        <f t="shared" si="3728"/>
        <v>0</v>
      </c>
      <c r="DI342" s="62">
        <v>5993.5159999999996</v>
      </c>
      <c r="DJ342" s="62">
        <v>12206.134999999998</v>
      </c>
      <c r="DK342" s="48">
        <f t="shared" si="3729"/>
        <v>1</v>
      </c>
      <c r="DL342" s="62">
        <v>453</v>
      </c>
      <c r="DM342" s="62">
        <v>922.67972169512962</v>
      </c>
      <c r="DN342" s="62">
        <v>5426.357</v>
      </c>
      <c r="DO342" s="62">
        <v>11050.934000000001</v>
      </c>
      <c r="DP342" s="48">
        <f t="shared" si="3730"/>
        <v>1</v>
      </c>
      <c r="DQ342" s="62">
        <v>642</v>
      </c>
      <c r="DR342" s="62">
        <v>1307.6387692307692</v>
      </c>
      <c r="DS342" s="62">
        <v>4036</v>
      </c>
      <c r="DT342" s="62">
        <v>8218.5990000000002</v>
      </c>
      <c r="DU342" s="48">
        <f t="shared" si="3731"/>
        <v>1</v>
      </c>
      <c r="DV342" s="62">
        <v>4153</v>
      </c>
      <c r="DW342" s="62">
        <v>8458.6137107065952</v>
      </c>
      <c r="DX342" s="62">
        <f t="shared" si="3732"/>
        <v>0</v>
      </c>
      <c r="DY342" s="62">
        <f t="shared" si="3733"/>
        <v>0</v>
      </c>
      <c r="DZ342" s="48">
        <f t="shared" si="3734"/>
        <v>0</v>
      </c>
      <c r="EA342" s="62">
        <f t="shared" si="3735"/>
        <v>0</v>
      </c>
      <c r="EB342" s="62">
        <f t="shared" si="3736"/>
        <v>0</v>
      </c>
      <c r="EC342" s="48">
        <f t="shared" si="3737"/>
        <v>0</v>
      </c>
      <c r="ED342" s="62">
        <f t="shared" si="3738"/>
        <v>0</v>
      </c>
      <c r="EE342" s="62">
        <f t="shared" si="3739"/>
        <v>0</v>
      </c>
      <c r="EF342" s="48">
        <f t="shared" si="3740"/>
        <v>0</v>
      </c>
      <c r="EG342" s="62">
        <f t="shared" si="3741"/>
        <v>0</v>
      </c>
      <c r="EH342" s="62">
        <f t="shared" si="3742"/>
        <v>0</v>
      </c>
      <c r="EI342" s="48">
        <f t="shared" si="3743"/>
        <v>0</v>
      </c>
      <c r="EJ342" s="62">
        <f t="shared" si="3744"/>
        <v>0</v>
      </c>
      <c r="EK342" s="62">
        <f t="shared" si="3745"/>
        <v>0</v>
      </c>
      <c r="EL342" s="48">
        <f t="shared" si="3746"/>
        <v>0</v>
      </c>
      <c r="EM342" s="62">
        <f t="shared" si="3747"/>
        <v>0</v>
      </c>
      <c r="EN342" s="62">
        <f t="shared" si="3748"/>
        <v>0</v>
      </c>
      <c r="EO342" s="48">
        <f t="shared" si="3749"/>
        <v>0</v>
      </c>
      <c r="EP342" s="62">
        <f t="shared" si="3750"/>
        <v>4125.2700000000004</v>
      </c>
      <c r="EQ342" s="62">
        <f t="shared" si="3750"/>
        <v>4965.05</v>
      </c>
      <c r="ER342" s="62">
        <f t="shared" si="3750"/>
        <v>4817.79</v>
      </c>
      <c r="ES342" s="62">
        <f t="shared" si="3751"/>
        <v>4314.32</v>
      </c>
      <c r="ET342" s="62">
        <f t="shared" si="3751"/>
        <v>3993.93</v>
      </c>
      <c r="EU342" s="62">
        <f t="shared" si="3751"/>
        <v>4513.32</v>
      </c>
      <c r="EV342" s="31" t="s">
        <v>192</v>
      </c>
      <c r="EW342" s="103">
        <v>0</v>
      </c>
      <c r="EX342" s="31">
        <v>20000</v>
      </c>
      <c r="EY342" s="31">
        <v>1</v>
      </c>
      <c r="FA342" s="31"/>
      <c r="FB342" s="119"/>
      <c r="FC342" s="119"/>
      <c r="FE342" s="137">
        <v>2.04</v>
      </c>
      <c r="FF342" s="137">
        <v>2.06</v>
      </c>
      <c r="FG342" s="137">
        <v>2.0699999999999998</v>
      </c>
      <c r="FH342" s="106">
        <v>1.99</v>
      </c>
      <c r="FI342" s="107" t="b">
        <f t="shared" si="3752"/>
        <v>1</v>
      </c>
      <c r="FJ342" s="34"/>
      <c r="FK342" s="104" t="s">
        <v>187</v>
      </c>
      <c r="FL342" s="104" t="s">
        <v>187</v>
      </c>
      <c r="FM342" s="104" t="s">
        <v>187</v>
      </c>
      <c r="FN342" s="104" t="s">
        <v>187</v>
      </c>
      <c r="FO342" s="104">
        <v>0</v>
      </c>
      <c r="FP342" s="104"/>
      <c r="FQ342" s="104">
        <v>0</v>
      </c>
      <c r="FR342" s="120" t="b">
        <f t="shared" si="3617"/>
        <v>1</v>
      </c>
      <c r="FS342" s="120" t="b">
        <f t="shared" si="3618"/>
        <v>1</v>
      </c>
      <c r="FT342" s="120" t="b">
        <f t="shared" si="3619"/>
        <v>1</v>
      </c>
      <c r="FU342" s="120" t="b">
        <f t="shared" si="3620"/>
        <v>1</v>
      </c>
      <c r="FV342" s="120" t="b">
        <f t="shared" si="3621"/>
        <v>1</v>
      </c>
      <c r="FW342" s="120"/>
      <c r="FX342" s="120" t="b">
        <f t="shared" si="3753"/>
        <v>1</v>
      </c>
      <c r="FY342" s="104" t="s">
        <v>368</v>
      </c>
      <c r="FZ342" s="104" t="b">
        <f t="shared" si="3754"/>
        <v>1</v>
      </c>
      <c r="GA342" s="120">
        <v>0</v>
      </c>
      <c r="GB342" s="120" t="s">
        <v>193</v>
      </c>
      <c r="GC342" s="8"/>
      <c r="GD342" s="104" t="s">
        <v>368</v>
      </c>
      <c r="GE342" s="104">
        <v>0</v>
      </c>
      <c r="GF342" s="104" t="e">
        <v>#N/A</v>
      </c>
      <c r="GG342" s="104">
        <v>0</v>
      </c>
      <c r="GH342" s="120" t="b">
        <f t="shared" si="3755"/>
        <v>1</v>
      </c>
      <c r="GI342" s="8" t="b">
        <f t="shared" si="3756"/>
        <v>0</v>
      </c>
      <c r="GJ342" s="31" t="s">
        <v>203</v>
      </c>
    </row>
    <row r="343" spans="1:192" hidden="1" x14ac:dyDescent="0.25">
      <c r="A343" s="138">
        <v>104250</v>
      </c>
      <c r="B343" s="138">
        <v>104250</v>
      </c>
      <c r="C343" s="128" t="s">
        <v>368</v>
      </c>
      <c r="D343" s="130"/>
      <c r="E343" s="138" t="s">
        <v>792</v>
      </c>
      <c r="F343" s="124" t="s">
        <v>193</v>
      </c>
      <c r="G343" s="128"/>
      <c r="H343" s="138" t="s">
        <v>227</v>
      </c>
      <c r="I343" s="130" t="s">
        <v>677</v>
      </c>
      <c r="J343" s="138" t="s">
        <v>511</v>
      </c>
      <c r="K343" s="138"/>
      <c r="L343" s="130">
        <v>0</v>
      </c>
      <c r="M343" s="138"/>
      <c r="N343" s="125">
        <v>0</v>
      </c>
      <c r="O343" s="125">
        <v>0</v>
      </c>
      <c r="P343" s="125" t="str">
        <f t="shared" si="3699"/>
        <v>нет минмакс</v>
      </c>
      <c r="Q343" s="95">
        <v>0</v>
      </c>
      <c r="R343" s="95">
        <f t="shared" si="3700"/>
        <v>0</v>
      </c>
      <c r="S343" s="114">
        <v>38.881000518798828</v>
      </c>
      <c r="T343" s="114">
        <v>6133.0890218353279</v>
      </c>
      <c r="U343" s="131">
        <f t="shared" si="3701"/>
        <v>0</v>
      </c>
      <c r="V343" s="115">
        <f t="shared" si="3702"/>
        <v>0</v>
      </c>
      <c r="W343" s="115">
        <f t="shared" si="3703"/>
        <v>0</v>
      </c>
      <c r="X343" s="115">
        <f t="shared" si="3704"/>
        <v>0</v>
      </c>
      <c r="Y343" s="132"/>
      <c r="Z343" s="95">
        <v>0</v>
      </c>
      <c r="AA343" s="115">
        <v>0</v>
      </c>
      <c r="AB343" s="115">
        <v>0</v>
      </c>
      <c r="AC343" s="95">
        <v>0</v>
      </c>
      <c r="AD343" s="95">
        <v>0</v>
      </c>
      <c r="AE343" s="95">
        <f t="shared" si="3705"/>
        <v>0</v>
      </c>
      <c r="AF343" s="95">
        <f t="shared" si="3706"/>
        <v>0</v>
      </c>
      <c r="AG343" s="114">
        <v>0</v>
      </c>
      <c r="AH343" s="95">
        <f t="shared" si="3707"/>
        <v>0</v>
      </c>
      <c r="AI343" s="114">
        <f t="shared" si="3708"/>
        <v>0</v>
      </c>
      <c r="AJ343" s="114">
        <f t="shared" si="3709"/>
        <v>66716</v>
      </c>
      <c r="AK343" s="114">
        <f t="shared" si="3710"/>
        <v>109229</v>
      </c>
      <c r="AL343" s="114">
        <f t="shared" si="3711"/>
        <v>174710</v>
      </c>
      <c r="AM343" s="114">
        <f t="shared" si="3712"/>
        <v>254767.01</v>
      </c>
      <c r="AN343" s="133">
        <f t="shared" si="3713"/>
        <v>2.7470511560283212E-2</v>
      </c>
      <c r="AO343" s="133" t="str">
        <f t="shared" si="3714"/>
        <v>&lt; 30 дней</v>
      </c>
      <c r="AP343" s="139" t="s">
        <v>185</v>
      </c>
      <c r="AQ343" s="134" t="s">
        <v>186</v>
      </c>
      <c r="AR343" s="138" t="s">
        <v>185</v>
      </c>
      <c r="AS343" s="134" t="s">
        <v>191</v>
      </c>
      <c r="AT343" s="115" t="s">
        <v>185</v>
      </c>
      <c r="AU343" s="138"/>
      <c r="AV343" s="97" t="str">
        <f t="shared" si="3715"/>
        <v>нет остатка</v>
      </c>
      <c r="AW343" s="126">
        <f t="shared" si="3716"/>
        <v>0</v>
      </c>
      <c r="AX343" s="138"/>
      <c r="AY343" s="115">
        <f t="shared" si="3717"/>
        <v>0</v>
      </c>
      <c r="AZ343" s="130" t="s">
        <v>439</v>
      </c>
      <c r="BA343" s="129" t="s">
        <v>187</v>
      </c>
      <c r="BB343" s="129" t="s">
        <v>187</v>
      </c>
      <c r="BC343" s="140" t="s">
        <v>187</v>
      </c>
      <c r="BD343" s="139" t="s">
        <v>187</v>
      </c>
      <c r="BE343" s="29">
        <v>0</v>
      </c>
      <c r="BF343" s="32">
        <f t="shared" si="3718"/>
        <v>0</v>
      </c>
      <c r="BG343" s="32">
        <v>0</v>
      </c>
      <c r="BH343" s="32">
        <f t="shared" si="3719"/>
        <v>0</v>
      </c>
      <c r="BI343" s="99">
        <v>0</v>
      </c>
      <c r="BJ343" s="130" t="s">
        <v>187</v>
      </c>
      <c r="BK343" s="95">
        <v>40749.519999999997</v>
      </c>
      <c r="BL343" s="95">
        <v>39191.71</v>
      </c>
      <c r="BM343" s="95">
        <v>43529.11</v>
      </c>
      <c r="BN343" s="95">
        <v>42876.43</v>
      </c>
      <c r="BO343" s="95">
        <v>46095.66</v>
      </c>
      <c r="BP343" s="95">
        <v>42324.58</v>
      </c>
      <c r="BQ343" s="133">
        <f t="shared" si="3720"/>
        <v>42461.168333333335</v>
      </c>
      <c r="BR343" s="95">
        <f t="shared" si="3721"/>
        <v>-40749.519999999997</v>
      </c>
      <c r="BS343" s="133">
        <f t="shared" ref="BS343:BW344" si="3757">BR343-BL343</f>
        <v>-79941.23</v>
      </c>
      <c r="BT343" s="133">
        <f t="shared" si="3757"/>
        <v>-123470.34</v>
      </c>
      <c r="BU343" s="133">
        <f t="shared" si="3757"/>
        <v>-166346.76999999999</v>
      </c>
      <c r="BV343" s="133">
        <f t="shared" si="3757"/>
        <v>-212442.43</v>
      </c>
      <c r="BW343" s="133">
        <f t="shared" si="3757"/>
        <v>-254767.01</v>
      </c>
      <c r="BX343" s="133">
        <f t="shared" ref="BX343:CO343" si="3758">BW343-$BQ343</f>
        <v>-297228.17833333334</v>
      </c>
      <c r="BY343" s="133">
        <f t="shared" si="3758"/>
        <v>-339689.34666666668</v>
      </c>
      <c r="BZ343" s="133">
        <f t="shared" si="3758"/>
        <v>-382150.51500000001</v>
      </c>
      <c r="CA343" s="133">
        <f t="shared" si="3758"/>
        <v>-424611.68333333335</v>
      </c>
      <c r="CB343" s="133">
        <f t="shared" si="3758"/>
        <v>-467072.85166666668</v>
      </c>
      <c r="CC343" s="133">
        <f t="shared" si="3758"/>
        <v>-509534.02</v>
      </c>
      <c r="CD343" s="133">
        <f t="shared" si="3758"/>
        <v>-551995.18833333335</v>
      </c>
      <c r="CE343" s="133">
        <f t="shared" si="3758"/>
        <v>-594456.35666666669</v>
      </c>
      <c r="CF343" s="133">
        <f t="shared" si="3758"/>
        <v>-636917.52500000002</v>
      </c>
      <c r="CG343" s="133">
        <f t="shared" si="3758"/>
        <v>-679378.69333333336</v>
      </c>
      <c r="CH343" s="133">
        <f t="shared" si="3758"/>
        <v>-721839.86166666669</v>
      </c>
      <c r="CI343" s="133">
        <f t="shared" si="3758"/>
        <v>-764301.03</v>
      </c>
      <c r="CJ343" s="133">
        <f t="shared" si="3758"/>
        <v>-806762.19833333336</v>
      </c>
      <c r="CK343" s="133">
        <f t="shared" si="3758"/>
        <v>-849223.3666666667</v>
      </c>
      <c r="CL343" s="133">
        <f t="shared" si="3758"/>
        <v>-891684.53500000003</v>
      </c>
      <c r="CM343" s="133">
        <f t="shared" si="3758"/>
        <v>-934145.70333333337</v>
      </c>
      <c r="CN343" s="133">
        <f t="shared" si="3758"/>
        <v>-976606.8716666667</v>
      </c>
      <c r="CO343" s="133">
        <f t="shared" si="3758"/>
        <v>-1019068.04</v>
      </c>
      <c r="CP343" s="100">
        <v>6</v>
      </c>
      <c r="CQ343" s="100">
        <v>3392</v>
      </c>
      <c r="CR343" s="100">
        <v>62083</v>
      </c>
      <c r="CS343" s="100">
        <v>13761</v>
      </c>
      <c r="CT343" s="100">
        <v>28752</v>
      </c>
      <c r="CU343" s="100">
        <v>66716</v>
      </c>
      <c r="CV343" s="121">
        <f t="shared" si="3723"/>
        <v>29118.333333333332</v>
      </c>
      <c r="CW343" t="s">
        <v>187</v>
      </c>
      <c r="CX343" t="s">
        <v>187</v>
      </c>
      <c r="CY343" s="4">
        <v>0</v>
      </c>
      <c r="CZ343" s="4">
        <v>0</v>
      </c>
      <c r="DA343" s="136">
        <f t="shared" si="3724"/>
        <v>0</v>
      </c>
      <c r="DB343" s="4">
        <f t="shared" si="3725"/>
        <v>0</v>
      </c>
      <c r="DC343" s="4">
        <f t="shared" si="3726"/>
        <v>0</v>
      </c>
      <c r="DD343" s="136">
        <f t="shared" si="3727"/>
        <v>0</v>
      </c>
      <c r="DE343" s="31">
        <v>0</v>
      </c>
      <c r="DG343" s="31">
        <v>0</v>
      </c>
      <c r="DH343" s="48">
        <f t="shared" si="3728"/>
        <v>0</v>
      </c>
      <c r="DI343" s="62">
        <v>0.72899999999999998</v>
      </c>
      <c r="DJ343" s="62">
        <v>125.316</v>
      </c>
      <c r="DK343" s="48">
        <f t="shared" si="3729"/>
        <v>0</v>
      </c>
      <c r="DL343" s="62">
        <v>3391.7709999999997</v>
      </c>
      <c r="DM343" s="62">
        <v>583307.61719840812</v>
      </c>
      <c r="DN343" s="62">
        <v>28.798000000000002</v>
      </c>
      <c r="DO343" s="62">
        <v>4500.3519999999999</v>
      </c>
      <c r="DP343" s="48">
        <f t="shared" si="3730"/>
        <v>0</v>
      </c>
      <c r="DQ343" s="62">
        <v>62083.073000000011</v>
      </c>
      <c r="DR343" s="62">
        <v>9688438.1378059611</v>
      </c>
      <c r="DS343" s="62">
        <v>22.144000000000002</v>
      </c>
      <c r="DT343" s="62">
        <v>3474.3070000000002</v>
      </c>
      <c r="DU343" s="48">
        <f t="shared" si="3731"/>
        <v>0</v>
      </c>
      <c r="DV343" s="62">
        <v>13760.964000000002</v>
      </c>
      <c r="DW343" s="62">
        <v>2168156.9164516903</v>
      </c>
      <c r="DX343" s="62">
        <f t="shared" si="3732"/>
        <v>0</v>
      </c>
      <c r="DY343" s="62">
        <f t="shared" si="3733"/>
        <v>0</v>
      </c>
      <c r="DZ343" s="48">
        <f t="shared" si="3734"/>
        <v>0</v>
      </c>
      <c r="EA343" s="62">
        <f t="shared" si="3735"/>
        <v>0</v>
      </c>
      <c r="EB343" s="62">
        <f t="shared" si="3736"/>
        <v>0</v>
      </c>
      <c r="EC343" s="48">
        <f t="shared" si="3737"/>
        <v>0</v>
      </c>
      <c r="ED343" s="62">
        <f t="shared" si="3738"/>
        <v>0</v>
      </c>
      <c r="EE343" s="62">
        <f t="shared" si="3739"/>
        <v>0</v>
      </c>
      <c r="EF343" s="48">
        <f t="shared" si="3740"/>
        <v>0</v>
      </c>
      <c r="EG343" s="62">
        <f t="shared" si="3741"/>
        <v>0</v>
      </c>
      <c r="EH343" s="62">
        <f t="shared" si="3742"/>
        <v>0</v>
      </c>
      <c r="EI343" s="48">
        <f t="shared" si="3743"/>
        <v>0</v>
      </c>
      <c r="EJ343" s="62">
        <f t="shared" si="3744"/>
        <v>0</v>
      </c>
      <c r="EK343" s="62">
        <f t="shared" si="3745"/>
        <v>0</v>
      </c>
      <c r="EL343" s="48">
        <f t="shared" si="3746"/>
        <v>0</v>
      </c>
      <c r="EM343" s="62">
        <f t="shared" si="3747"/>
        <v>0</v>
      </c>
      <c r="EN343" s="62">
        <f t="shared" si="3748"/>
        <v>0</v>
      </c>
      <c r="EO343" s="48">
        <f t="shared" si="3749"/>
        <v>0</v>
      </c>
      <c r="EP343" s="62">
        <f t="shared" si="3750"/>
        <v>5697190.3911999995</v>
      </c>
      <c r="EQ343" s="62">
        <f t="shared" si="3750"/>
        <v>5479392.9751000004</v>
      </c>
      <c r="ER343" s="62">
        <f t="shared" si="3750"/>
        <v>6085804.8690999998</v>
      </c>
      <c r="ES343" s="62">
        <f t="shared" si="3751"/>
        <v>5994553.6782999998</v>
      </c>
      <c r="ET343" s="62">
        <f t="shared" si="3751"/>
        <v>6444634.2246000003</v>
      </c>
      <c r="EU343" s="62">
        <f t="shared" si="3751"/>
        <v>5917399.5298000006</v>
      </c>
      <c r="EV343" t="s">
        <v>192</v>
      </c>
      <c r="EW343" s="103">
        <v>0</v>
      </c>
      <c r="EX343" s="31" t="s">
        <v>187</v>
      </c>
      <c r="EY343" s="31" t="e">
        <v>#REF!</v>
      </c>
      <c r="FA343" s="31"/>
      <c r="FB343" s="119"/>
      <c r="FC343" s="119"/>
      <c r="FE343" s="137">
        <v>156.06</v>
      </c>
      <c r="FF343" s="137">
        <v>157.74</v>
      </c>
      <c r="FG343" s="137">
        <v>152.46</v>
      </c>
      <c r="FH343" s="106">
        <v>139.81</v>
      </c>
      <c r="FI343" s="107" t="b">
        <f t="shared" si="3752"/>
        <v>1</v>
      </c>
      <c r="FJ343" s="34"/>
      <c r="FK343" s="104" t="s">
        <v>187</v>
      </c>
      <c r="FL343" s="104" t="s">
        <v>187</v>
      </c>
      <c r="FM343" s="104" t="s">
        <v>187</v>
      </c>
      <c r="FN343" s="104" t="s">
        <v>187</v>
      </c>
      <c r="FO343" s="104">
        <v>0</v>
      </c>
      <c r="FP343" s="104"/>
      <c r="FQ343" s="104">
        <v>0</v>
      </c>
      <c r="FR343" s="120" t="b">
        <f t="shared" si="3617"/>
        <v>1</v>
      </c>
      <c r="FS343" s="120" t="b">
        <f t="shared" si="3618"/>
        <v>1</v>
      </c>
      <c r="FT343" s="120" t="b">
        <f t="shared" si="3619"/>
        <v>1</v>
      </c>
      <c r="FU343" s="120" t="b">
        <f t="shared" si="3620"/>
        <v>1</v>
      </c>
      <c r="FV343" s="120" t="b">
        <f t="shared" si="3621"/>
        <v>1</v>
      </c>
      <c r="FW343" s="120"/>
      <c r="FX343" s="120" t="b">
        <f t="shared" si="3753"/>
        <v>1</v>
      </c>
      <c r="FY343" s="104" t="s">
        <v>368</v>
      </c>
      <c r="FZ343" s="104" t="b">
        <f t="shared" si="3754"/>
        <v>1</v>
      </c>
      <c r="GA343" s="120">
        <v>0</v>
      </c>
      <c r="GB343" s="120" t="s">
        <v>193</v>
      </c>
      <c r="GC343" s="8"/>
      <c r="GD343" s="104" t="s">
        <v>368</v>
      </c>
      <c r="GE343" s="104">
        <v>0</v>
      </c>
      <c r="GF343" s="104" t="e">
        <v>#N/A</v>
      </c>
      <c r="GG343" s="104">
        <v>0</v>
      </c>
      <c r="GH343" s="120" t="b">
        <f t="shared" si="3755"/>
        <v>1</v>
      </c>
      <c r="GI343" s="8" t="b">
        <f t="shared" si="3756"/>
        <v>0</v>
      </c>
      <c r="GJ343" s="31" t="s">
        <v>203</v>
      </c>
    </row>
    <row r="344" spans="1:192" hidden="1" x14ac:dyDescent="0.25">
      <c r="A344" s="138">
        <v>142591</v>
      </c>
      <c r="B344" s="138">
        <v>142591</v>
      </c>
      <c r="C344" s="128" t="s">
        <v>368</v>
      </c>
      <c r="D344" s="130"/>
      <c r="E344" s="138" t="s">
        <v>793</v>
      </c>
      <c r="F344" s="124">
        <v>0</v>
      </c>
      <c r="G344" s="128"/>
      <c r="H344" s="138" t="s">
        <v>227</v>
      </c>
      <c r="I344" s="130" t="s">
        <v>319</v>
      </c>
      <c r="J344" s="138" t="s">
        <v>259</v>
      </c>
      <c r="K344" s="138"/>
      <c r="L344" s="130">
        <v>0</v>
      </c>
      <c r="M344" s="138"/>
      <c r="N344" s="125">
        <v>0</v>
      </c>
      <c r="O344" s="125">
        <v>0</v>
      </c>
      <c r="P344" s="125" t="str">
        <f t="shared" ref="P344:P348" si="3759">IF(AND(N344=0,O344=0),"нет минмакс",IF((S344-N344)&lt;0,"меньше мин",IF((S344-O344)&gt;0,"больше макс","в диапазоне")))</f>
        <v>нет минмакс</v>
      </c>
      <c r="Q344" s="95">
        <v>38000</v>
      </c>
      <c r="R344" s="95">
        <f t="shared" ref="R344:R348" si="3760">Q344*FH344</f>
        <v>27360</v>
      </c>
      <c r="S344" s="114">
        <v>6000</v>
      </c>
      <c r="T344" s="114">
        <v>4680</v>
      </c>
      <c r="U344" s="131">
        <f t="shared" ref="U344:U348" si="3761">IFERROR(ROUNDUP(S344/$EX344,0)*$EY344,0)</f>
        <v>1</v>
      </c>
      <c r="V344" s="115">
        <f t="shared" ref="V344:V348" si="3762">SUM(Z344:AD344)</f>
        <v>28000</v>
      </c>
      <c r="W344" s="115">
        <f t="shared" ref="W344:W348" si="3763">V344*FH344</f>
        <v>20160</v>
      </c>
      <c r="X344" s="115">
        <f t="shared" ref="X344:X348" si="3764">IFERROR(ROUNDUP(V344/$EX344,0)*$EY344,0)</f>
        <v>1</v>
      </c>
      <c r="Y344" s="132"/>
      <c r="Z344" s="95">
        <v>28000</v>
      </c>
      <c r="AA344" s="115">
        <v>0</v>
      </c>
      <c r="AB344" s="115">
        <v>0</v>
      </c>
      <c r="AC344" s="95">
        <v>0</v>
      </c>
      <c r="AD344" s="95">
        <v>0</v>
      </c>
      <c r="AE344" s="95">
        <f t="shared" ref="AE344:AE348" si="3765">AA344*FH344</f>
        <v>0</v>
      </c>
      <c r="AF344" s="95">
        <f t="shared" ref="AF344:AF348" si="3766">AB344*FH344</f>
        <v>0</v>
      </c>
      <c r="AG344" s="114">
        <v>0</v>
      </c>
      <c r="AH344" s="95">
        <f t="shared" ref="AH344:AH348" si="3767">V344-AG344</f>
        <v>28000</v>
      </c>
      <c r="AI344" s="114">
        <f t="shared" ref="AI344:AI348" si="3768">IF(AH344&gt;0,AH344*FH344,0)</f>
        <v>20160</v>
      </c>
      <c r="AJ344" s="114">
        <f t="shared" ref="AJ344:AJ348" si="3769">CU344</f>
        <v>0</v>
      </c>
      <c r="AK344" s="114">
        <f t="shared" ref="AK344:AK348" si="3770">SUM(CS344:CU344)</f>
        <v>6920</v>
      </c>
      <c r="AL344" s="114">
        <f t="shared" ref="AL344:AL348" si="3771">SUM(CP344:CU344)</f>
        <v>28226</v>
      </c>
      <c r="AM344" s="114">
        <f t="shared" ref="AM344:AM348" si="3772">SUM(BK344:BP344)</f>
        <v>86090</v>
      </c>
      <c r="AN344" s="133">
        <f t="shared" ref="AN344:AN348" si="3773">IFERROR(S344/BQ344*30,"нет оборота")</f>
        <v>12.545011034963411</v>
      </c>
      <c r="AO344" s="133" t="str">
        <f t="shared" ref="AO344:AO348" si="3774">IF(S344=0,"нет остатка",IF(AN344="нет оборота","нет плана",IF(AN344&lt;30,"&lt; 30 дней",IF(AND(AN344&gt;=30,AN344&lt;60),"&gt; 30 дней (до 60)",IF(AND(AN344&gt;=60,AN344&lt;70),"&gt; 60 дней (до 70)",IF(AND(AN344&gt;=70,AN344&lt;80),"&gt; 70 дней (до 80)",IF(AND(AN344&gt;=80,AN344&lt;90),"&gt; 80 дней (до 90)",IF(AND(AN344&gt;=90,AN344&lt;120),"&gt; 90 дней (до 120)",IF(AN344&gt;=120,"&gt; 120 дней")))))))))</f>
        <v>&lt; 30 дней</v>
      </c>
      <c r="AP344" s="139" t="s">
        <v>185</v>
      </c>
      <c r="AQ344" s="134" t="s">
        <v>190</v>
      </c>
      <c r="AR344" s="138" t="s">
        <v>185</v>
      </c>
      <c r="AS344" s="134" t="s">
        <v>190</v>
      </c>
      <c r="AT344" s="115" t="s">
        <v>185</v>
      </c>
      <c r="AU344" s="138"/>
      <c r="AV344" s="97" t="str">
        <f t="shared" ref="AV344:AV348" si="3775">IF(V344=0,"нет остатка",IF(SUM(BK344:BP344)=0,"Нет планов",IF(BR344&lt;=0,"0-01",IF(BS344&lt;=0,"0-02",IF(BT344&lt;=0,"0-03",IF(BU344&lt;=0,"0-04",IF(BV344&lt;=0,"0-05",IF(BW344&lt;=0,"0-06",IF(BX344&lt;=0,"0-07",IF(BY344&lt;=0,"0-08",IF(BZ344&lt;=0,"0-09",IF(CA344&lt;=0,"0-10",IF(CB344&lt;=0,"0-11",IF(CC344&lt;=0,"0-12",IF(CD344&lt;=0,"0-13",IF(CE344&lt;=0,"0-14",IF(CF344&lt;=0,"0-15",IF(CG344&lt;=0,"0-16",IF(CH344&lt;=0,"0-17",IF(CI344&lt;=0,"0-18",IF(CJ344&lt;=0,"0-19",IF(CK344&lt;=0,"0-20",IF(CL344&lt;=0,"0-21",IF(CM344&lt;=0,"0-22",IF(CN344&lt;=0,"0-23",IF(CO344&lt;=0,"0-24","0-25 более 24"))))))))))))))))))))))))))</f>
        <v>0-03</v>
      </c>
      <c r="AW344" s="126">
        <f t="shared" ref="AW344:AW348" si="3776">IF(AT344="Да",W344,0)</f>
        <v>0</v>
      </c>
      <c r="AX344" s="138"/>
      <c r="AY344" s="115">
        <f t="shared" ref="AY344:AY348" si="3777">IF(AX344&gt;6,W344,0)</f>
        <v>0</v>
      </c>
      <c r="AZ344" s="130" t="s">
        <v>439</v>
      </c>
      <c r="BA344" s="129" t="s">
        <v>187</v>
      </c>
      <c r="BB344" s="129" t="s">
        <v>187</v>
      </c>
      <c r="BC344" s="140" t="s">
        <v>187</v>
      </c>
      <c r="BD344" s="139" t="s">
        <v>187</v>
      </c>
      <c r="BE344" s="29">
        <v>0</v>
      </c>
      <c r="BF344" s="32">
        <f t="shared" ref="BF344:BF348" si="3778">BE344*FH344</f>
        <v>0</v>
      </c>
      <c r="BG344" s="32">
        <v>0</v>
      </c>
      <c r="BH344" s="32">
        <f t="shared" ref="BH344:BH348" si="3779">BG344*FH344</f>
        <v>0</v>
      </c>
      <c r="BI344" s="99">
        <v>0</v>
      </c>
      <c r="BJ344" s="130" t="s">
        <v>187</v>
      </c>
      <c r="BK344" s="95">
        <v>12438</v>
      </c>
      <c r="BL344" s="95">
        <v>14907</v>
      </c>
      <c r="BM344" s="95">
        <v>17192</v>
      </c>
      <c r="BN344" s="95">
        <v>17368</v>
      </c>
      <c r="BO344" s="95">
        <v>13013</v>
      </c>
      <c r="BP344" s="95">
        <v>11172</v>
      </c>
      <c r="BQ344" s="133">
        <f t="shared" ref="BQ344:BQ348" si="3780">IF(COUNTIF(BK344:BP344,"&gt;0")=0,0,SUM(BK344:BP344)/COUNTIF(BK344:BP344,"&gt;0"))</f>
        <v>14348.333333333334</v>
      </c>
      <c r="BR344" s="95">
        <f t="shared" ref="BR344:BR348" si="3781">IF(OR(Q344=0,SUM(BK344:BP344)=0,V344&gt;Q344),V344-BK344,Q344-BK344)</f>
        <v>25562</v>
      </c>
      <c r="BS344" s="133">
        <f t="shared" si="3757"/>
        <v>10655</v>
      </c>
      <c r="BT344" s="133">
        <f t="shared" si="3757"/>
        <v>-6537</v>
      </c>
      <c r="BU344" s="133">
        <f t="shared" si="3757"/>
        <v>-23905</v>
      </c>
      <c r="BV344" s="133">
        <f t="shared" si="3757"/>
        <v>-36918</v>
      </c>
      <c r="BW344" s="133">
        <f t="shared" si="3757"/>
        <v>-48090</v>
      </c>
      <c r="BX344" s="133">
        <f t="shared" ref="BX344:CO344" si="3782">BW344-$BQ344</f>
        <v>-62438.333333333336</v>
      </c>
      <c r="BY344" s="133">
        <f t="shared" si="3782"/>
        <v>-76786.666666666672</v>
      </c>
      <c r="BZ344" s="133">
        <f t="shared" si="3782"/>
        <v>-91135</v>
      </c>
      <c r="CA344" s="133">
        <f t="shared" si="3782"/>
        <v>-105483.33333333333</v>
      </c>
      <c r="CB344" s="133">
        <f t="shared" si="3782"/>
        <v>-119831.66666666666</v>
      </c>
      <c r="CC344" s="133">
        <f t="shared" si="3782"/>
        <v>-134180</v>
      </c>
      <c r="CD344" s="133">
        <f t="shared" si="3782"/>
        <v>-148528.33333333334</v>
      </c>
      <c r="CE344" s="133">
        <f t="shared" si="3782"/>
        <v>-162876.66666666669</v>
      </c>
      <c r="CF344" s="133">
        <f t="shared" si="3782"/>
        <v>-177225.00000000003</v>
      </c>
      <c r="CG344" s="133">
        <f t="shared" si="3782"/>
        <v>-191573.33333333337</v>
      </c>
      <c r="CH344" s="133">
        <f t="shared" si="3782"/>
        <v>-205921.66666666672</v>
      </c>
      <c r="CI344" s="133">
        <f t="shared" si="3782"/>
        <v>-220270.00000000006</v>
      </c>
      <c r="CJ344" s="133">
        <f t="shared" si="3782"/>
        <v>-234618.3333333334</v>
      </c>
      <c r="CK344" s="133">
        <f t="shared" si="3782"/>
        <v>-248966.66666666674</v>
      </c>
      <c r="CL344" s="133">
        <f t="shared" si="3782"/>
        <v>-263315.00000000006</v>
      </c>
      <c r="CM344" s="133">
        <f t="shared" si="3782"/>
        <v>-277663.33333333337</v>
      </c>
      <c r="CN344" s="133">
        <f t="shared" si="3782"/>
        <v>-292011.66666666669</v>
      </c>
      <c r="CO344" s="133">
        <f t="shared" si="3782"/>
        <v>-306360</v>
      </c>
      <c r="CP344" s="100">
        <v>21306</v>
      </c>
      <c r="CQ344" s="100">
        <v>0</v>
      </c>
      <c r="CR344" s="100">
        <v>0</v>
      </c>
      <c r="CS344" s="100">
        <v>0</v>
      </c>
      <c r="CT344" s="100">
        <v>6920</v>
      </c>
      <c r="CU344" s="100">
        <v>0</v>
      </c>
      <c r="CV344" s="121">
        <f t="shared" ref="CV344:CV348" si="3783">IF(COUNTIF(CP344:CU344,"&gt;0")=0,0,SUM(CP344:CU344)/COUNTIF(CP344:CU344,"&gt;0"))</f>
        <v>14113</v>
      </c>
      <c r="CW344" t="s">
        <v>187</v>
      </c>
      <c r="CX344" t="s">
        <v>187</v>
      </c>
      <c r="CY344" s="4">
        <v>0</v>
      </c>
      <c r="CZ344" s="4">
        <v>0</v>
      </c>
      <c r="DA344" s="136">
        <f t="shared" si="3724"/>
        <v>0</v>
      </c>
      <c r="DB344" s="4">
        <f t="shared" si="3725"/>
        <v>0</v>
      </c>
      <c r="DC344" s="4">
        <f t="shared" si="3726"/>
        <v>0</v>
      </c>
      <c r="DD344" s="136">
        <f t="shared" si="3727"/>
        <v>0</v>
      </c>
      <c r="DE344" s="31">
        <v>0</v>
      </c>
      <c r="DG344" s="31">
        <v>0</v>
      </c>
      <c r="DH344" s="48">
        <f t="shared" ref="DH344:DH348" si="3784">IFERROR(ROUNDUP(DG344/$EX344,0)*$EY344,0)</f>
        <v>0</v>
      </c>
      <c r="DI344" s="62">
        <v>6000</v>
      </c>
      <c r="DJ344" s="62">
        <v>4660.5200000000004</v>
      </c>
      <c r="DK344" s="48">
        <f t="shared" ref="DK344:DK348" si="3785">IFERROR(ROUNDUP(DI344/$EX344,0)*$EY344,0)</f>
        <v>1</v>
      </c>
      <c r="DL344" s="62">
        <v>0</v>
      </c>
      <c r="DM344" s="62">
        <v>0</v>
      </c>
      <c r="DN344" s="62">
        <v>6000</v>
      </c>
      <c r="DO344" s="62">
        <v>4660.5200000000004</v>
      </c>
      <c r="DP344" s="48">
        <f t="shared" ref="DP344:DP348" si="3786">IFERROR(ROUNDUP(DN344/$EX344,0)*$EY344,0)</f>
        <v>1</v>
      </c>
      <c r="DQ344" s="62">
        <v>0</v>
      </c>
      <c r="DR344" s="62">
        <v>0</v>
      </c>
      <c r="DS344" s="62">
        <v>6000</v>
      </c>
      <c r="DT344" s="62">
        <v>4660.5200000000004</v>
      </c>
      <c r="DU344" s="48">
        <f t="shared" ref="DU344:DU348" si="3787">IFERROR(ROUNDUP(DS344/$EX344,0)*$EY344,0)</f>
        <v>1</v>
      </c>
      <c r="DV344" s="62">
        <v>0</v>
      </c>
      <c r="DW344" s="62">
        <v>0</v>
      </c>
      <c r="DX344" s="62">
        <f t="shared" ref="DX344:DX348" si="3788">$DF344*BK344/30</f>
        <v>0</v>
      </c>
      <c r="DY344" s="62">
        <f t="shared" ref="DY344:DY348" si="3789">DX344*$FH344</f>
        <v>0</v>
      </c>
      <c r="DZ344" s="48">
        <f t="shared" ref="DZ344:DZ348" si="3790">IFERROR(ROUNDUP(DX344/$EX344,0)*$EY344,0)</f>
        <v>0</v>
      </c>
      <c r="EA344" s="62">
        <f t="shared" ref="EA344:EA348" si="3791">$DF344*BL344/30</f>
        <v>0</v>
      </c>
      <c r="EB344" s="62">
        <f t="shared" ref="EB344:EB348" si="3792">EA344*$FH344</f>
        <v>0</v>
      </c>
      <c r="EC344" s="48">
        <f t="shared" ref="EC344:EC348" si="3793">IFERROR(ROUNDUP(EA344/$EX344,0)*$EY344,0)</f>
        <v>0</v>
      </c>
      <c r="ED344" s="62">
        <f t="shared" ref="ED344:ED348" si="3794">$DF344*BM344/30</f>
        <v>0</v>
      </c>
      <c r="EE344" s="62">
        <f t="shared" ref="EE344:EE348" si="3795">ED344*$FH344</f>
        <v>0</v>
      </c>
      <c r="EF344" s="48">
        <f t="shared" ref="EF344:EF348" si="3796">IFERROR(ROUNDUP(ED344/$EX344,0)*$EY344,0)</f>
        <v>0</v>
      </c>
      <c r="EG344" s="62">
        <f t="shared" ref="EG344:EG348" si="3797">$DF344*BN344/30</f>
        <v>0</v>
      </c>
      <c r="EH344" s="62">
        <f t="shared" ref="EH344:EH348" si="3798">EG344*$FH344</f>
        <v>0</v>
      </c>
      <c r="EI344" s="48">
        <f t="shared" ref="EI344:EI348" si="3799">IFERROR(ROUNDUP(EG344/$EX344,0)*$EY344,0)</f>
        <v>0</v>
      </c>
      <c r="EJ344" s="62">
        <f t="shared" ref="EJ344:EJ348" si="3800">$DF344*BO344/30</f>
        <v>0</v>
      </c>
      <c r="EK344" s="62">
        <f t="shared" ref="EK344:EK348" si="3801">EJ344*$FH344</f>
        <v>0</v>
      </c>
      <c r="EL344" s="48">
        <f t="shared" ref="EL344:EL348" si="3802">IFERROR(ROUNDUP(EJ344/$EX344,0)*$EY344,0)</f>
        <v>0</v>
      </c>
      <c r="EM344" s="62">
        <f t="shared" ref="EM344:EM348" si="3803">$DF344*BP344/30</f>
        <v>0</v>
      </c>
      <c r="EN344" s="62">
        <f t="shared" ref="EN344:EN348" si="3804">EM344*$FH344</f>
        <v>0</v>
      </c>
      <c r="EO344" s="48">
        <f t="shared" ref="EO344:EO348" si="3805">IFERROR(ROUNDUP(EM344/$EX344,0)*$EY344,0)</f>
        <v>0</v>
      </c>
      <c r="EP344" s="62">
        <f t="shared" ref="EP344:EU347" si="3806">BK344*$FH344</f>
        <v>8955.3599999999988</v>
      </c>
      <c r="EQ344" s="62">
        <f t="shared" si="3806"/>
        <v>10733.039999999999</v>
      </c>
      <c r="ER344" s="62">
        <f t="shared" si="3806"/>
        <v>12378.24</v>
      </c>
      <c r="ES344" s="62">
        <f t="shared" si="3806"/>
        <v>12504.96</v>
      </c>
      <c r="ET344" s="62">
        <f t="shared" si="3806"/>
        <v>9369.3599999999988</v>
      </c>
      <c r="EU344" s="62">
        <f t="shared" si="3806"/>
        <v>8043.84</v>
      </c>
      <c r="EV344" s="31" t="s">
        <v>192</v>
      </c>
      <c r="EW344" s="103">
        <v>0</v>
      </c>
      <c r="EX344" s="31">
        <v>40000</v>
      </c>
      <c r="EY344" s="31">
        <v>1</v>
      </c>
      <c r="FA344" s="31"/>
      <c r="FB344" s="119"/>
      <c r="FC344" s="119"/>
      <c r="FE344" s="137">
        <v>0.78</v>
      </c>
      <c r="FF344" s="137">
        <v>0.78</v>
      </c>
      <c r="FG344" s="137">
        <v>0.78</v>
      </c>
      <c r="FH344" s="106">
        <v>0.72</v>
      </c>
      <c r="FI344" s="107" t="b">
        <f t="shared" ref="FI344:FI348" si="3807">EXACT(AT344,AP344)</f>
        <v>1</v>
      </c>
      <c r="FJ344" s="34"/>
      <c r="FK344" s="104" t="s">
        <v>187</v>
      </c>
      <c r="FL344" s="104" t="s">
        <v>187</v>
      </c>
      <c r="FM344" s="104" t="s">
        <v>187</v>
      </c>
      <c r="FN344" s="104" t="s">
        <v>187</v>
      </c>
      <c r="FO344" s="104">
        <v>0</v>
      </c>
      <c r="FP344" s="104"/>
      <c r="FQ344" s="104">
        <v>0</v>
      </c>
      <c r="FR344" s="120" t="b">
        <f t="shared" si="3617"/>
        <v>1</v>
      </c>
      <c r="FS344" s="120" t="b">
        <f t="shared" si="3618"/>
        <v>1</v>
      </c>
      <c r="FT344" s="120" t="b">
        <f t="shared" si="3619"/>
        <v>1</v>
      </c>
      <c r="FU344" s="120" t="b">
        <f t="shared" si="3620"/>
        <v>1</v>
      </c>
      <c r="FV344" s="120" t="b">
        <f t="shared" si="3621"/>
        <v>1</v>
      </c>
      <c r="FW344" s="120"/>
      <c r="FX344" s="120" t="b">
        <f t="shared" ref="FX344:FX348" si="3808">EXACT(FQ344,BI344)</f>
        <v>1</v>
      </c>
      <c r="FY344" s="104" t="s">
        <v>368</v>
      </c>
      <c r="FZ344" s="104" t="b">
        <f t="shared" ref="FZ344:FZ348" si="3809">EXACT(FY344,C344)</f>
        <v>1</v>
      </c>
      <c r="GA344" s="120">
        <v>0</v>
      </c>
      <c r="GB344" s="120">
        <v>0</v>
      </c>
      <c r="GC344" s="8"/>
      <c r="GD344" s="104" t="s">
        <v>368</v>
      </c>
      <c r="GE344" s="104">
        <v>0</v>
      </c>
      <c r="GF344" s="104" t="e">
        <v>#N/A</v>
      </c>
      <c r="GG344" s="104">
        <v>0</v>
      </c>
      <c r="GH344" s="120" t="b">
        <f t="shared" ref="GH344:GH348" si="3810">EXACT(GD344,C344)</f>
        <v>1</v>
      </c>
      <c r="GI344" s="8" t="b">
        <f t="shared" ref="GI344:GI348" si="3811">EXACT(GG344,G344)</f>
        <v>0</v>
      </c>
      <c r="GJ344" s="31" t="s">
        <v>203</v>
      </c>
    </row>
    <row r="345" spans="1:192" hidden="1" x14ac:dyDescent="0.25">
      <c r="A345" s="138">
        <v>158675</v>
      </c>
      <c r="B345" s="138">
        <v>982144</v>
      </c>
      <c r="C345" s="128" t="s">
        <v>368</v>
      </c>
      <c r="D345" s="130"/>
      <c r="E345" s="138" t="s">
        <v>794</v>
      </c>
      <c r="F345" s="124" t="s">
        <v>226</v>
      </c>
      <c r="G345" s="128"/>
      <c r="H345" s="138" t="s">
        <v>227</v>
      </c>
      <c r="I345" s="130" t="s">
        <v>319</v>
      </c>
      <c r="J345" s="138" t="s">
        <v>259</v>
      </c>
      <c r="K345" s="138"/>
      <c r="L345" s="130">
        <v>0</v>
      </c>
      <c r="M345" s="138"/>
      <c r="N345" s="125">
        <v>0</v>
      </c>
      <c r="O345" s="125">
        <v>300</v>
      </c>
      <c r="P345" s="125" t="str">
        <f t="shared" si="3759"/>
        <v>больше макс</v>
      </c>
      <c r="Q345" s="95">
        <v>0</v>
      </c>
      <c r="R345" s="95">
        <f t="shared" si="3760"/>
        <v>0</v>
      </c>
      <c r="S345" s="114">
        <v>2104</v>
      </c>
      <c r="T345" s="114">
        <v>4186.96</v>
      </c>
      <c r="U345" s="131">
        <f t="shared" si="3761"/>
        <v>1</v>
      </c>
      <c r="V345" s="115">
        <f t="shared" si="3762"/>
        <v>0</v>
      </c>
      <c r="W345" s="115">
        <f t="shared" si="3763"/>
        <v>0</v>
      </c>
      <c r="X345" s="115">
        <f t="shared" si="3764"/>
        <v>0</v>
      </c>
      <c r="Y345" s="132"/>
      <c r="Z345" s="95">
        <v>0</v>
      </c>
      <c r="AA345" s="115">
        <v>0</v>
      </c>
      <c r="AB345" s="115">
        <v>0</v>
      </c>
      <c r="AC345" s="95">
        <v>0</v>
      </c>
      <c r="AD345" s="95">
        <v>0</v>
      </c>
      <c r="AE345" s="95">
        <f t="shared" si="3765"/>
        <v>0</v>
      </c>
      <c r="AF345" s="95">
        <f t="shared" si="3766"/>
        <v>0</v>
      </c>
      <c r="AG345" s="114">
        <v>0</v>
      </c>
      <c r="AH345" s="95">
        <f t="shared" si="3767"/>
        <v>0</v>
      </c>
      <c r="AI345" s="114">
        <f t="shared" si="3768"/>
        <v>0</v>
      </c>
      <c r="AJ345" s="114">
        <f t="shared" si="3769"/>
        <v>0</v>
      </c>
      <c r="AK345" s="114">
        <f t="shared" si="3770"/>
        <v>1772</v>
      </c>
      <c r="AL345" s="114">
        <f t="shared" si="3771"/>
        <v>6491</v>
      </c>
      <c r="AM345" s="114">
        <f t="shared" si="3772"/>
        <v>0</v>
      </c>
      <c r="AN345" s="133" t="str">
        <f t="shared" si="3773"/>
        <v>нет оборота</v>
      </c>
      <c r="AO345" s="133" t="str">
        <f t="shared" si="3774"/>
        <v>нет плана</v>
      </c>
      <c r="AP345" s="29" t="s">
        <v>185</v>
      </c>
      <c r="AQ345" s="134" t="s">
        <v>200</v>
      </c>
      <c r="AR345" s="115" t="s">
        <v>185</v>
      </c>
      <c r="AS345" s="134" t="s">
        <v>191</v>
      </c>
      <c r="AT345" s="115" t="s">
        <v>185</v>
      </c>
      <c r="AU345" s="138"/>
      <c r="AV345" s="97" t="str">
        <f t="shared" si="3775"/>
        <v>нет остатка</v>
      </c>
      <c r="AW345" s="126">
        <f t="shared" si="3776"/>
        <v>0</v>
      </c>
      <c r="AX345" s="138"/>
      <c r="AY345" s="115">
        <f t="shared" si="3777"/>
        <v>0</v>
      </c>
      <c r="AZ345" s="130" t="s">
        <v>439</v>
      </c>
      <c r="BA345" s="129" t="s">
        <v>187</v>
      </c>
      <c r="BB345" s="129" t="s">
        <v>187</v>
      </c>
      <c r="BC345" s="140" t="s">
        <v>187</v>
      </c>
      <c r="BD345" s="139" t="s">
        <v>187</v>
      </c>
      <c r="BE345" s="29">
        <v>0</v>
      </c>
      <c r="BF345" s="32">
        <f t="shared" si="3778"/>
        <v>0</v>
      </c>
      <c r="BG345" s="32">
        <v>0</v>
      </c>
      <c r="BH345" s="32">
        <f t="shared" si="3779"/>
        <v>0</v>
      </c>
      <c r="BI345" s="99">
        <v>0</v>
      </c>
      <c r="BJ345" s="130" t="s">
        <v>187</v>
      </c>
      <c r="BK345" s="95">
        <v>0</v>
      </c>
      <c r="BL345" s="95">
        <v>0</v>
      </c>
      <c r="BM345" s="95">
        <v>0</v>
      </c>
      <c r="BN345" s="95">
        <v>0</v>
      </c>
      <c r="BO345" s="95">
        <v>0</v>
      </c>
      <c r="BP345" s="95">
        <v>0</v>
      </c>
      <c r="BQ345" s="133">
        <f t="shared" si="3780"/>
        <v>0</v>
      </c>
      <c r="BR345" s="95">
        <f t="shared" si="3781"/>
        <v>0</v>
      </c>
      <c r="BS345" s="133">
        <f t="shared" ref="BS345:BW348" si="3812">BR345-BL345</f>
        <v>0</v>
      </c>
      <c r="BT345" s="133">
        <f t="shared" si="3812"/>
        <v>0</v>
      </c>
      <c r="BU345" s="133">
        <f t="shared" si="3812"/>
        <v>0</v>
      </c>
      <c r="BV345" s="133">
        <f t="shared" si="3812"/>
        <v>0</v>
      </c>
      <c r="BW345" s="133">
        <f t="shared" si="3812"/>
        <v>0</v>
      </c>
      <c r="BX345" s="133">
        <f t="shared" ref="BX345:CO346" si="3813">BW345-$BQ345</f>
        <v>0</v>
      </c>
      <c r="BY345" s="133">
        <f t="shared" si="3813"/>
        <v>0</v>
      </c>
      <c r="BZ345" s="133">
        <f t="shared" si="3813"/>
        <v>0</v>
      </c>
      <c r="CA345" s="133">
        <f t="shared" si="3813"/>
        <v>0</v>
      </c>
      <c r="CB345" s="133">
        <f t="shared" si="3813"/>
        <v>0</v>
      </c>
      <c r="CC345" s="133">
        <f t="shared" si="3813"/>
        <v>0</v>
      </c>
      <c r="CD345" s="133">
        <f t="shared" si="3813"/>
        <v>0</v>
      </c>
      <c r="CE345" s="133">
        <f t="shared" si="3813"/>
        <v>0</v>
      </c>
      <c r="CF345" s="133">
        <f t="shared" si="3813"/>
        <v>0</v>
      </c>
      <c r="CG345" s="133">
        <f t="shared" si="3813"/>
        <v>0</v>
      </c>
      <c r="CH345" s="133">
        <f t="shared" si="3813"/>
        <v>0</v>
      </c>
      <c r="CI345" s="133">
        <f t="shared" si="3813"/>
        <v>0</v>
      </c>
      <c r="CJ345" s="133">
        <f t="shared" si="3813"/>
        <v>0</v>
      </c>
      <c r="CK345" s="133">
        <f t="shared" si="3813"/>
        <v>0</v>
      </c>
      <c r="CL345" s="133">
        <f t="shared" si="3813"/>
        <v>0</v>
      </c>
      <c r="CM345" s="133">
        <f t="shared" si="3813"/>
        <v>0</v>
      </c>
      <c r="CN345" s="133">
        <f t="shared" si="3813"/>
        <v>0</v>
      </c>
      <c r="CO345" s="133">
        <f t="shared" si="3813"/>
        <v>0</v>
      </c>
      <c r="CP345" s="100">
        <v>1033</v>
      </c>
      <c r="CQ345" s="100">
        <v>1164</v>
      </c>
      <c r="CR345" s="100">
        <v>2522</v>
      </c>
      <c r="CS345" s="100">
        <v>1668</v>
      </c>
      <c r="CT345" s="100">
        <v>104</v>
      </c>
      <c r="CU345" s="100">
        <v>0</v>
      </c>
      <c r="CV345" s="121">
        <f t="shared" si="3783"/>
        <v>1298.2</v>
      </c>
      <c r="CW345" t="s">
        <v>187</v>
      </c>
      <c r="CX345" t="s">
        <v>187</v>
      </c>
      <c r="CY345" s="4">
        <v>0</v>
      </c>
      <c r="CZ345" s="4">
        <v>0</v>
      </c>
      <c r="DA345" s="136">
        <f t="shared" ref="DA345:DA347" si="3814">IFERROR(CZ345/CY345,0)</f>
        <v>0</v>
      </c>
      <c r="DB345" s="4">
        <f t="shared" ref="DB345:DB347" si="3815">CY345*FH345</f>
        <v>0</v>
      </c>
      <c r="DC345" s="4">
        <f t="shared" ref="DC345:DC347" si="3816">CZ345*FH345</f>
        <v>0</v>
      </c>
      <c r="DD345" s="136">
        <f t="shared" ref="DD345:DD347" si="3817">IFERROR(DC345/DB345,0)</f>
        <v>0</v>
      </c>
      <c r="DE345" s="31">
        <v>0</v>
      </c>
      <c r="DG345" s="31">
        <v>0</v>
      </c>
      <c r="DH345" s="48">
        <f t="shared" si="3784"/>
        <v>0</v>
      </c>
      <c r="DI345" s="62">
        <v>2197.1610000000001</v>
      </c>
      <c r="DJ345" s="62">
        <v>4374.0169999999998</v>
      </c>
      <c r="DK345" s="48">
        <f t="shared" si="3785"/>
        <v>1</v>
      </c>
      <c r="DL345" s="62">
        <v>1164</v>
      </c>
      <c r="DM345" s="62">
        <v>2316.7905853658535</v>
      </c>
      <c r="DN345" s="62">
        <v>960.928</v>
      </c>
      <c r="DO345" s="62">
        <v>1920.2459999999999</v>
      </c>
      <c r="DP345" s="48">
        <f t="shared" si="3786"/>
        <v>1</v>
      </c>
      <c r="DQ345" s="62">
        <v>2522</v>
      </c>
      <c r="DR345" s="62">
        <v>5037.6146083788708</v>
      </c>
      <c r="DS345" s="62">
        <v>2136.5160000000001</v>
      </c>
      <c r="DT345" s="62">
        <v>4276.2350000000006</v>
      </c>
      <c r="DU345" s="48">
        <f t="shared" si="3787"/>
        <v>1</v>
      </c>
      <c r="DV345" s="62">
        <v>1668</v>
      </c>
      <c r="DW345" s="62">
        <v>3331.776830601093</v>
      </c>
      <c r="DX345" s="62">
        <f t="shared" si="3788"/>
        <v>0</v>
      </c>
      <c r="DY345" s="62">
        <f t="shared" si="3789"/>
        <v>0</v>
      </c>
      <c r="DZ345" s="48">
        <f t="shared" si="3790"/>
        <v>0</v>
      </c>
      <c r="EA345" s="62">
        <f t="shared" si="3791"/>
        <v>0</v>
      </c>
      <c r="EB345" s="62">
        <f t="shared" si="3792"/>
        <v>0</v>
      </c>
      <c r="EC345" s="48">
        <f t="shared" si="3793"/>
        <v>0</v>
      </c>
      <c r="ED345" s="62">
        <f t="shared" si="3794"/>
        <v>0</v>
      </c>
      <c r="EE345" s="62">
        <f t="shared" si="3795"/>
        <v>0</v>
      </c>
      <c r="EF345" s="48">
        <f t="shared" si="3796"/>
        <v>0</v>
      </c>
      <c r="EG345" s="62">
        <f t="shared" si="3797"/>
        <v>0</v>
      </c>
      <c r="EH345" s="62">
        <f t="shared" si="3798"/>
        <v>0</v>
      </c>
      <c r="EI345" s="48">
        <f t="shared" si="3799"/>
        <v>0</v>
      </c>
      <c r="EJ345" s="62">
        <f t="shared" si="3800"/>
        <v>0</v>
      </c>
      <c r="EK345" s="62">
        <f t="shared" si="3801"/>
        <v>0</v>
      </c>
      <c r="EL345" s="48">
        <f t="shared" si="3802"/>
        <v>0</v>
      </c>
      <c r="EM345" s="62">
        <f t="shared" si="3803"/>
        <v>0</v>
      </c>
      <c r="EN345" s="62">
        <f t="shared" si="3804"/>
        <v>0</v>
      </c>
      <c r="EO345" s="48">
        <f t="shared" si="3805"/>
        <v>0</v>
      </c>
      <c r="EP345" s="62">
        <f t="shared" si="3806"/>
        <v>0</v>
      </c>
      <c r="EQ345" s="62">
        <f t="shared" si="3806"/>
        <v>0</v>
      </c>
      <c r="ER345" s="62">
        <f t="shared" si="3806"/>
        <v>0</v>
      </c>
      <c r="ES345" s="62">
        <f t="shared" si="3806"/>
        <v>0</v>
      </c>
      <c r="ET345" s="62">
        <f t="shared" si="3806"/>
        <v>0</v>
      </c>
      <c r="EU345" s="62">
        <f t="shared" si="3806"/>
        <v>0</v>
      </c>
      <c r="EV345" s="31" t="s">
        <v>192</v>
      </c>
      <c r="EW345" s="103">
        <v>0</v>
      </c>
      <c r="EX345" s="31">
        <v>20000</v>
      </c>
      <c r="EY345" s="31">
        <v>1</v>
      </c>
      <c r="FA345" s="31"/>
      <c r="FB345" s="119"/>
      <c r="FC345" s="119"/>
      <c r="FE345" s="137">
        <v>2</v>
      </c>
      <c r="FF345" s="137">
        <v>1.99</v>
      </c>
      <c r="FG345" s="137">
        <v>1.99</v>
      </c>
      <c r="FH345" s="106">
        <v>1.99</v>
      </c>
      <c r="FI345" s="107" t="b">
        <f t="shared" si="3807"/>
        <v>1</v>
      </c>
      <c r="FJ345" s="34"/>
      <c r="FK345" s="104" t="s">
        <v>187</v>
      </c>
      <c r="FL345" s="104" t="s">
        <v>187</v>
      </c>
      <c r="FM345" s="104" t="s">
        <v>187</v>
      </c>
      <c r="FN345" s="104" t="s">
        <v>187</v>
      </c>
      <c r="FO345" s="104">
        <v>0</v>
      </c>
      <c r="FP345" s="104"/>
      <c r="FQ345" s="104">
        <v>0</v>
      </c>
      <c r="FR345" s="120" t="b">
        <f t="shared" si="3617"/>
        <v>1</v>
      </c>
      <c r="FS345" s="120" t="b">
        <f t="shared" si="3618"/>
        <v>1</v>
      </c>
      <c r="FT345" s="120" t="b">
        <f t="shared" si="3619"/>
        <v>1</v>
      </c>
      <c r="FU345" s="120" t="b">
        <f t="shared" si="3620"/>
        <v>1</v>
      </c>
      <c r="FV345" s="120" t="b">
        <f t="shared" si="3621"/>
        <v>1</v>
      </c>
      <c r="FW345" s="120"/>
      <c r="FX345" s="120" t="b">
        <f t="shared" si="3808"/>
        <v>1</v>
      </c>
      <c r="FY345" s="104" t="s">
        <v>368</v>
      </c>
      <c r="FZ345" s="104" t="b">
        <f t="shared" si="3809"/>
        <v>1</v>
      </c>
      <c r="GA345" s="120">
        <v>0</v>
      </c>
      <c r="GB345" s="120" t="s">
        <v>226</v>
      </c>
      <c r="GC345" s="8"/>
      <c r="GD345" s="104" t="s">
        <v>368</v>
      </c>
      <c r="GE345" s="104">
        <v>0</v>
      </c>
      <c r="GF345" s="104" t="e">
        <v>#N/A</v>
      </c>
      <c r="GG345" s="104">
        <v>0</v>
      </c>
      <c r="GH345" s="120" t="b">
        <f t="shared" si="3810"/>
        <v>1</v>
      </c>
      <c r="GI345" s="8" t="b">
        <f t="shared" si="3811"/>
        <v>0</v>
      </c>
      <c r="GJ345" s="31" t="s">
        <v>203</v>
      </c>
    </row>
    <row r="346" spans="1:192" ht="30" hidden="1" x14ac:dyDescent="0.25">
      <c r="A346" s="130">
        <v>51718</v>
      </c>
      <c r="B346" s="130">
        <v>611317</v>
      </c>
      <c r="C346" s="128" t="s">
        <v>214</v>
      </c>
      <c r="D346" s="130"/>
      <c r="E346" s="130" t="s">
        <v>795</v>
      </c>
      <c r="F346" s="109" t="s">
        <v>216</v>
      </c>
      <c r="G346" s="128"/>
      <c r="H346" s="130" t="s">
        <v>188</v>
      </c>
      <c r="I346" s="130" t="s">
        <v>482</v>
      </c>
      <c r="J346" s="130" t="s">
        <v>483</v>
      </c>
      <c r="K346" s="130"/>
      <c r="L346" s="130">
        <v>0</v>
      </c>
      <c r="M346" s="130"/>
      <c r="N346" s="111">
        <v>0</v>
      </c>
      <c r="O346" s="111">
        <v>0</v>
      </c>
      <c r="P346" s="111" t="str">
        <f t="shared" si="3759"/>
        <v>нет минмакс</v>
      </c>
      <c r="Q346" s="95">
        <v>12</v>
      </c>
      <c r="R346" s="95">
        <f t="shared" si="3760"/>
        <v>3554.88</v>
      </c>
      <c r="S346" s="131">
        <v>12</v>
      </c>
      <c r="T346" s="131">
        <v>3554.88</v>
      </c>
      <c r="U346" s="131">
        <f t="shared" si="3761"/>
        <v>1.5</v>
      </c>
      <c r="V346" s="113">
        <f t="shared" si="3762"/>
        <v>12</v>
      </c>
      <c r="W346" s="113">
        <f t="shared" si="3763"/>
        <v>3554.88</v>
      </c>
      <c r="X346" s="113">
        <f t="shared" si="3764"/>
        <v>1.5</v>
      </c>
      <c r="Y346" s="132"/>
      <c r="Z346" s="95">
        <v>12</v>
      </c>
      <c r="AA346" s="95">
        <v>0</v>
      </c>
      <c r="AB346" s="95">
        <v>0</v>
      </c>
      <c r="AC346" s="95">
        <v>0</v>
      </c>
      <c r="AD346" s="95">
        <v>0</v>
      </c>
      <c r="AE346" s="95">
        <f t="shared" si="3765"/>
        <v>0</v>
      </c>
      <c r="AF346" s="95">
        <f t="shared" si="3766"/>
        <v>0</v>
      </c>
      <c r="AG346" s="114">
        <v>0</v>
      </c>
      <c r="AH346" s="95">
        <f t="shared" si="3767"/>
        <v>12</v>
      </c>
      <c r="AI346" s="114">
        <f t="shared" si="3768"/>
        <v>3554.88</v>
      </c>
      <c r="AJ346" s="133">
        <f t="shared" si="3769"/>
        <v>0</v>
      </c>
      <c r="AK346" s="133">
        <f t="shared" si="3770"/>
        <v>0</v>
      </c>
      <c r="AL346" s="133">
        <f t="shared" si="3771"/>
        <v>59</v>
      </c>
      <c r="AM346" s="133">
        <f t="shared" si="3772"/>
        <v>0</v>
      </c>
      <c r="AN346" s="133" t="str">
        <f t="shared" si="3773"/>
        <v>нет оборота</v>
      </c>
      <c r="AO346" s="133" t="str">
        <f t="shared" si="3774"/>
        <v>нет плана</v>
      </c>
      <c r="AP346" s="29" t="s">
        <v>195</v>
      </c>
      <c r="AQ346" s="134" t="s">
        <v>200</v>
      </c>
      <c r="AR346" s="29" t="s">
        <v>195</v>
      </c>
      <c r="AS346" s="134" t="s">
        <v>200</v>
      </c>
      <c r="AT346" s="94" t="s">
        <v>195</v>
      </c>
      <c r="AU346" s="14"/>
      <c r="AV346" s="97" t="str">
        <f t="shared" si="3775"/>
        <v>Нет планов</v>
      </c>
      <c r="AW346" s="117">
        <f t="shared" si="3776"/>
        <v>3554.88</v>
      </c>
      <c r="AX346" s="14">
        <f>MONTH(BC346)-6</f>
        <v>4</v>
      </c>
      <c r="AY346" s="25">
        <f t="shared" si="3777"/>
        <v>0</v>
      </c>
      <c r="AZ346" s="130" t="s">
        <v>439</v>
      </c>
      <c r="BA346" s="26" t="s">
        <v>196</v>
      </c>
      <c r="BB346" s="26" t="s">
        <v>796</v>
      </c>
      <c r="BC346" s="27">
        <v>45960</v>
      </c>
      <c r="BD346" s="28"/>
      <c r="BE346" s="29">
        <v>0</v>
      </c>
      <c r="BF346" s="32">
        <f t="shared" si="3778"/>
        <v>0</v>
      </c>
      <c r="BG346" s="32">
        <v>0</v>
      </c>
      <c r="BH346" s="32">
        <f t="shared" si="3779"/>
        <v>0</v>
      </c>
      <c r="BI346" s="135">
        <v>0</v>
      </c>
      <c r="BJ346" s="130">
        <v>0</v>
      </c>
      <c r="BK346" s="95">
        <v>0</v>
      </c>
      <c r="BL346" s="95">
        <v>0</v>
      </c>
      <c r="BM346" s="95">
        <v>0</v>
      </c>
      <c r="BN346" s="95">
        <v>0</v>
      </c>
      <c r="BO346" s="95">
        <v>0</v>
      </c>
      <c r="BP346" s="95">
        <v>0</v>
      </c>
      <c r="BQ346" s="133">
        <f t="shared" si="3780"/>
        <v>0</v>
      </c>
      <c r="BR346" s="95">
        <f t="shared" si="3781"/>
        <v>12</v>
      </c>
      <c r="BS346" s="133">
        <f t="shared" si="3812"/>
        <v>12</v>
      </c>
      <c r="BT346" s="133">
        <f t="shared" si="3812"/>
        <v>12</v>
      </c>
      <c r="BU346" s="133">
        <f t="shared" si="3812"/>
        <v>12</v>
      </c>
      <c r="BV346" s="133">
        <f t="shared" si="3812"/>
        <v>12</v>
      </c>
      <c r="BW346" s="133">
        <f t="shared" si="3812"/>
        <v>12</v>
      </c>
      <c r="BX346" s="133">
        <f t="shared" si="3813"/>
        <v>12</v>
      </c>
      <c r="BY346" s="133">
        <f t="shared" si="3813"/>
        <v>12</v>
      </c>
      <c r="BZ346" s="133">
        <f t="shared" si="3813"/>
        <v>12</v>
      </c>
      <c r="CA346" s="133">
        <f t="shared" ref="CA346:CO346" si="3818">BZ346-$BQ346</f>
        <v>12</v>
      </c>
      <c r="CB346" s="133">
        <f t="shared" si="3818"/>
        <v>12</v>
      </c>
      <c r="CC346" s="133">
        <f t="shared" si="3818"/>
        <v>12</v>
      </c>
      <c r="CD346" s="133">
        <f t="shared" si="3818"/>
        <v>12</v>
      </c>
      <c r="CE346" s="133">
        <f t="shared" si="3818"/>
        <v>12</v>
      </c>
      <c r="CF346" s="133">
        <f t="shared" si="3818"/>
        <v>12</v>
      </c>
      <c r="CG346" s="133">
        <f t="shared" si="3818"/>
        <v>12</v>
      </c>
      <c r="CH346" s="133">
        <f t="shared" si="3818"/>
        <v>12</v>
      </c>
      <c r="CI346" s="133">
        <f t="shared" si="3818"/>
        <v>12</v>
      </c>
      <c r="CJ346" s="133">
        <f t="shared" si="3818"/>
        <v>12</v>
      </c>
      <c r="CK346" s="133">
        <f t="shared" si="3818"/>
        <v>12</v>
      </c>
      <c r="CL346" s="133">
        <f t="shared" si="3818"/>
        <v>12</v>
      </c>
      <c r="CM346" s="133">
        <f t="shared" si="3818"/>
        <v>12</v>
      </c>
      <c r="CN346" s="133">
        <f t="shared" si="3818"/>
        <v>12</v>
      </c>
      <c r="CO346" s="133">
        <f t="shared" si="3818"/>
        <v>12</v>
      </c>
      <c r="CP346" s="100">
        <v>32</v>
      </c>
      <c r="CQ346" s="100">
        <v>26</v>
      </c>
      <c r="CR346" s="100">
        <v>1</v>
      </c>
      <c r="CS346" s="100">
        <v>0</v>
      </c>
      <c r="CT346" s="100">
        <v>0</v>
      </c>
      <c r="CU346" s="100">
        <v>0</v>
      </c>
      <c r="CV346" s="121">
        <f t="shared" si="3783"/>
        <v>19.666666666666668</v>
      </c>
      <c r="CW346">
        <v>0</v>
      </c>
      <c r="CX346">
        <v>3</v>
      </c>
      <c r="CY346" s="4">
        <v>0</v>
      </c>
      <c r="CZ346" s="4">
        <v>0</v>
      </c>
      <c r="DA346" s="136">
        <f t="shared" si="3814"/>
        <v>0</v>
      </c>
      <c r="DB346" s="4">
        <f t="shared" si="3815"/>
        <v>0</v>
      </c>
      <c r="DC346" s="4">
        <f t="shared" si="3816"/>
        <v>0</v>
      </c>
      <c r="DD346" s="136">
        <f t="shared" si="3817"/>
        <v>0</v>
      </c>
      <c r="DE346" s="31">
        <v>0</v>
      </c>
      <c r="DF346" s="31">
        <v>25</v>
      </c>
      <c r="DG346" s="31">
        <v>0</v>
      </c>
      <c r="DH346" s="48">
        <f t="shared" si="3784"/>
        <v>0</v>
      </c>
      <c r="DI346" s="62">
        <v>12</v>
      </c>
      <c r="DJ346" s="62">
        <v>3554.86</v>
      </c>
      <c r="DK346" s="48">
        <f t="shared" si="3785"/>
        <v>1.5</v>
      </c>
      <c r="DL346" s="62">
        <v>26</v>
      </c>
      <c r="DM346" s="62">
        <v>22143.68</v>
      </c>
      <c r="DN346" s="62">
        <v>12</v>
      </c>
      <c r="DO346" s="62">
        <v>3554.86</v>
      </c>
      <c r="DP346" s="48">
        <f t="shared" si="3786"/>
        <v>1.5</v>
      </c>
      <c r="DQ346" s="62">
        <v>1</v>
      </c>
      <c r="DR346" s="62">
        <v>799.04</v>
      </c>
      <c r="DS346" s="62">
        <v>12</v>
      </c>
      <c r="DT346" s="62">
        <v>3554.86</v>
      </c>
      <c r="DU346" s="48">
        <f t="shared" si="3787"/>
        <v>1.5</v>
      </c>
      <c r="DV346" s="62">
        <v>0</v>
      </c>
      <c r="DW346" s="62">
        <v>0</v>
      </c>
      <c r="DX346" s="62">
        <f t="shared" si="3788"/>
        <v>0</v>
      </c>
      <c r="DY346" s="62">
        <f t="shared" si="3789"/>
        <v>0</v>
      </c>
      <c r="DZ346" s="48">
        <f t="shared" si="3790"/>
        <v>0</v>
      </c>
      <c r="EA346" s="62">
        <f t="shared" si="3791"/>
        <v>0</v>
      </c>
      <c r="EB346" s="62">
        <f t="shared" si="3792"/>
        <v>0</v>
      </c>
      <c r="EC346" s="48">
        <f t="shared" si="3793"/>
        <v>0</v>
      </c>
      <c r="ED346" s="62">
        <f t="shared" si="3794"/>
        <v>0</v>
      </c>
      <c r="EE346" s="62">
        <f t="shared" si="3795"/>
        <v>0</v>
      </c>
      <c r="EF346" s="48">
        <f t="shared" si="3796"/>
        <v>0</v>
      </c>
      <c r="EG346" s="62">
        <f t="shared" si="3797"/>
        <v>0</v>
      </c>
      <c r="EH346" s="62">
        <f t="shared" si="3798"/>
        <v>0</v>
      </c>
      <c r="EI346" s="48">
        <f t="shared" si="3799"/>
        <v>0</v>
      </c>
      <c r="EJ346" s="62">
        <f t="shared" si="3800"/>
        <v>0</v>
      </c>
      <c r="EK346" s="62">
        <f t="shared" si="3801"/>
        <v>0</v>
      </c>
      <c r="EL346" s="48">
        <f t="shared" si="3802"/>
        <v>0</v>
      </c>
      <c r="EM346" s="62">
        <f t="shared" si="3803"/>
        <v>0</v>
      </c>
      <c r="EN346" s="62">
        <f t="shared" si="3804"/>
        <v>0</v>
      </c>
      <c r="EO346" s="48">
        <f t="shared" si="3805"/>
        <v>0</v>
      </c>
      <c r="EP346" s="62">
        <f t="shared" si="3806"/>
        <v>0</v>
      </c>
      <c r="EQ346" s="62">
        <f t="shared" si="3806"/>
        <v>0</v>
      </c>
      <c r="ER346" s="62">
        <f t="shared" si="3806"/>
        <v>0</v>
      </c>
      <c r="ES346" s="62">
        <f t="shared" si="3806"/>
        <v>0</v>
      </c>
      <c r="ET346" s="62">
        <f t="shared" si="3806"/>
        <v>0</v>
      </c>
      <c r="EU346" s="62">
        <f t="shared" si="3806"/>
        <v>0</v>
      </c>
      <c r="EV346" s="31" t="s">
        <v>192</v>
      </c>
      <c r="EW346" s="103">
        <v>0</v>
      </c>
      <c r="EX346" s="31">
        <f>EZ346</f>
        <v>25</v>
      </c>
      <c r="EY346" s="31">
        <f>FA346</f>
        <v>1.5</v>
      </c>
      <c r="EZ346" s="31">
        <v>25</v>
      </c>
      <c r="FA346" s="31">
        <v>1.5</v>
      </c>
      <c r="FB346" s="119"/>
      <c r="FC346" s="119"/>
      <c r="FE346" s="137">
        <v>334.92</v>
      </c>
      <c r="FF346" s="137">
        <v>296.24</v>
      </c>
      <c r="FG346" s="137">
        <v>296.24</v>
      </c>
      <c r="FH346" s="106">
        <v>296.24</v>
      </c>
      <c r="FI346" s="107" t="b">
        <f t="shared" si="3807"/>
        <v>1</v>
      </c>
      <c r="FJ346" s="34"/>
      <c r="FK346" s="104" t="s">
        <v>196</v>
      </c>
      <c r="FL346" s="104" t="s">
        <v>796</v>
      </c>
      <c r="FM346" s="104">
        <v>45960</v>
      </c>
      <c r="FN346" s="104">
        <v>0</v>
      </c>
      <c r="FO346" s="104">
        <v>0</v>
      </c>
      <c r="FP346" s="104"/>
      <c r="FQ346" s="104">
        <v>0</v>
      </c>
      <c r="FR346" s="103" t="b">
        <f t="shared" si="3617"/>
        <v>1</v>
      </c>
      <c r="FS346" s="103" t="b">
        <f t="shared" si="3618"/>
        <v>1</v>
      </c>
      <c r="FT346" s="103" t="b">
        <f t="shared" si="3619"/>
        <v>1</v>
      </c>
      <c r="FU346" s="103" t="b">
        <f t="shared" si="3620"/>
        <v>0</v>
      </c>
      <c r="FV346" s="103" t="b">
        <f t="shared" si="3621"/>
        <v>1</v>
      </c>
      <c r="FW346" s="103"/>
      <c r="FX346" s="120" t="b">
        <f t="shared" si="3808"/>
        <v>1</v>
      </c>
      <c r="FY346" s="104" t="s">
        <v>214</v>
      </c>
      <c r="FZ346" s="104" t="b">
        <f t="shared" si="3809"/>
        <v>1</v>
      </c>
      <c r="GA346" s="104">
        <v>0</v>
      </c>
      <c r="GB346" s="104" t="s">
        <v>216</v>
      </c>
      <c r="GD346" s="104" t="s">
        <v>214</v>
      </c>
      <c r="GE346" s="104">
        <v>0</v>
      </c>
      <c r="GF346" s="104" t="e">
        <v>#N/A</v>
      </c>
      <c r="GG346" s="104">
        <v>0</v>
      </c>
      <c r="GH346" s="104" t="b">
        <f t="shared" si="3810"/>
        <v>1</v>
      </c>
      <c r="GI346" s="8" t="b">
        <f t="shared" si="3811"/>
        <v>0</v>
      </c>
    </row>
    <row r="347" spans="1:192" hidden="1" x14ac:dyDescent="0.25">
      <c r="A347" s="138">
        <v>104164</v>
      </c>
      <c r="B347" s="138">
        <v>104164</v>
      </c>
      <c r="C347" s="128" t="s">
        <v>368</v>
      </c>
      <c r="D347" s="130"/>
      <c r="E347" s="138" t="s">
        <v>797</v>
      </c>
      <c r="F347" s="124" t="s">
        <v>193</v>
      </c>
      <c r="G347" s="128"/>
      <c r="H347" s="138" t="s">
        <v>227</v>
      </c>
      <c r="I347" s="130" t="s">
        <v>677</v>
      </c>
      <c r="J347" s="138" t="s">
        <v>511</v>
      </c>
      <c r="K347" s="138"/>
      <c r="L347" s="130">
        <v>0</v>
      </c>
      <c r="M347" s="138"/>
      <c r="N347" s="125">
        <v>0</v>
      </c>
      <c r="O347" s="125">
        <v>0</v>
      </c>
      <c r="P347" s="125" t="str">
        <f t="shared" si="3759"/>
        <v>нет минмакс</v>
      </c>
      <c r="Q347" s="95">
        <v>1046.6140058040619</v>
      </c>
      <c r="R347" s="95">
        <f t="shared" si="3760"/>
        <v>129528.94935831071</v>
      </c>
      <c r="S347" s="114">
        <v>28.473000526428223</v>
      </c>
      <c r="T347" s="114">
        <v>4002.7344140052801</v>
      </c>
      <c r="U347" s="131">
        <f t="shared" si="3761"/>
        <v>0</v>
      </c>
      <c r="V347" s="115">
        <f t="shared" si="3762"/>
        <v>0</v>
      </c>
      <c r="W347" s="115">
        <f t="shared" si="3763"/>
        <v>0</v>
      </c>
      <c r="X347" s="115">
        <f t="shared" si="3764"/>
        <v>0</v>
      </c>
      <c r="Y347" s="132"/>
      <c r="Z347" s="95">
        <v>0</v>
      </c>
      <c r="AA347" s="115">
        <v>0</v>
      </c>
      <c r="AB347" s="115">
        <v>0</v>
      </c>
      <c r="AC347" s="95">
        <v>0</v>
      </c>
      <c r="AD347" s="95">
        <v>0</v>
      </c>
      <c r="AE347" s="95">
        <f t="shared" si="3765"/>
        <v>0</v>
      </c>
      <c r="AF347" s="95">
        <f t="shared" si="3766"/>
        <v>0</v>
      </c>
      <c r="AG347" s="114">
        <v>0</v>
      </c>
      <c r="AH347" s="95">
        <f t="shared" si="3767"/>
        <v>0</v>
      </c>
      <c r="AI347" s="114">
        <f t="shared" si="3768"/>
        <v>0</v>
      </c>
      <c r="AJ347" s="114">
        <f t="shared" si="3769"/>
        <v>143007</v>
      </c>
      <c r="AK347" s="114">
        <f t="shared" si="3770"/>
        <v>385046</v>
      </c>
      <c r="AL347" s="114">
        <f t="shared" si="3771"/>
        <v>639142</v>
      </c>
      <c r="AM347" s="114">
        <f t="shared" si="3772"/>
        <v>739470.51</v>
      </c>
      <c r="AN347" s="133">
        <f t="shared" si="3773"/>
        <v>6.9308241849388684E-3</v>
      </c>
      <c r="AO347" s="133" t="str">
        <f t="shared" si="3774"/>
        <v>&lt; 30 дней</v>
      </c>
      <c r="AP347" s="139" t="s">
        <v>185</v>
      </c>
      <c r="AQ347" s="134" t="s">
        <v>186</v>
      </c>
      <c r="AR347" s="138" t="s">
        <v>185</v>
      </c>
      <c r="AS347" s="134" t="s">
        <v>191</v>
      </c>
      <c r="AT347" s="115" t="s">
        <v>185</v>
      </c>
      <c r="AU347" s="138"/>
      <c r="AV347" s="97" t="str">
        <f t="shared" si="3775"/>
        <v>нет остатка</v>
      </c>
      <c r="AW347" s="126">
        <f t="shared" si="3776"/>
        <v>0</v>
      </c>
      <c r="AX347" s="138"/>
      <c r="AY347" s="115">
        <f t="shared" si="3777"/>
        <v>0</v>
      </c>
      <c r="AZ347" s="130" t="s">
        <v>439</v>
      </c>
      <c r="BA347" s="129" t="s">
        <v>187</v>
      </c>
      <c r="BB347" s="129" t="s">
        <v>187</v>
      </c>
      <c r="BC347" s="140" t="s">
        <v>187</v>
      </c>
      <c r="BD347" s="139" t="s">
        <v>187</v>
      </c>
      <c r="BE347" s="29">
        <v>0</v>
      </c>
      <c r="BF347" s="32">
        <f t="shared" si="3778"/>
        <v>0</v>
      </c>
      <c r="BG347" s="32">
        <v>0</v>
      </c>
      <c r="BH347" s="32">
        <f t="shared" si="3779"/>
        <v>0</v>
      </c>
      <c r="BI347" s="99">
        <v>0</v>
      </c>
      <c r="BJ347" s="130" t="s">
        <v>187</v>
      </c>
      <c r="BK347" s="95">
        <v>125634.94</v>
      </c>
      <c r="BL347" s="95">
        <v>118068.09</v>
      </c>
      <c r="BM347" s="95">
        <v>132335.46</v>
      </c>
      <c r="BN347" s="95">
        <v>130119.99</v>
      </c>
      <c r="BO347" s="95">
        <v>122580.02</v>
      </c>
      <c r="BP347" s="95">
        <v>110732.01</v>
      </c>
      <c r="BQ347" s="133">
        <f t="shared" si="3780"/>
        <v>123245.08500000001</v>
      </c>
      <c r="BR347" s="95">
        <f t="shared" si="3781"/>
        <v>-124588.32599419594</v>
      </c>
      <c r="BS347" s="133">
        <f t="shared" si="3812"/>
        <v>-242656.41599419594</v>
      </c>
      <c r="BT347" s="133">
        <f t="shared" si="3812"/>
        <v>-374991.87599419593</v>
      </c>
      <c r="BU347" s="133">
        <f t="shared" si="3812"/>
        <v>-505111.86599419592</v>
      </c>
      <c r="BV347" s="133">
        <f t="shared" si="3812"/>
        <v>-627691.88599419594</v>
      </c>
      <c r="BW347" s="133">
        <f t="shared" si="3812"/>
        <v>-738423.89599419595</v>
      </c>
      <c r="BX347" s="133">
        <f t="shared" ref="BX347:CO347" si="3819">BW347-$BQ347</f>
        <v>-861668.98099419591</v>
      </c>
      <c r="BY347" s="133">
        <f t="shared" si="3819"/>
        <v>-984914.06599419587</v>
      </c>
      <c r="BZ347" s="133">
        <f t="shared" si="3819"/>
        <v>-1108159.1509941958</v>
      </c>
      <c r="CA347" s="133">
        <f t="shared" si="3819"/>
        <v>-1231404.2359941958</v>
      </c>
      <c r="CB347" s="133">
        <f t="shared" si="3819"/>
        <v>-1354649.3209941958</v>
      </c>
      <c r="CC347" s="133">
        <f t="shared" si="3819"/>
        <v>-1477894.4059941957</v>
      </c>
      <c r="CD347" s="133">
        <f t="shared" si="3819"/>
        <v>-1601139.4909941957</v>
      </c>
      <c r="CE347" s="133">
        <f t="shared" si="3819"/>
        <v>-1724384.5759941956</v>
      </c>
      <c r="CF347" s="133">
        <f t="shared" si="3819"/>
        <v>-1847629.6609941956</v>
      </c>
      <c r="CG347" s="133">
        <f t="shared" si="3819"/>
        <v>-1970874.7459941956</v>
      </c>
      <c r="CH347" s="133">
        <f t="shared" si="3819"/>
        <v>-2094119.8309941955</v>
      </c>
      <c r="CI347" s="133">
        <f t="shared" si="3819"/>
        <v>-2217364.9159941957</v>
      </c>
      <c r="CJ347" s="133">
        <f t="shared" si="3819"/>
        <v>-2340610.0009941957</v>
      </c>
      <c r="CK347" s="133">
        <f t="shared" si="3819"/>
        <v>-2463855.0859941957</v>
      </c>
      <c r="CL347" s="133">
        <f t="shared" si="3819"/>
        <v>-2587100.1709941956</v>
      </c>
      <c r="CM347" s="133">
        <f t="shared" si="3819"/>
        <v>-2710345.2559941956</v>
      </c>
      <c r="CN347" s="133">
        <f t="shared" si="3819"/>
        <v>-2833590.3409941955</v>
      </c>
      <c r="CO347" s="133">
        <f t="shared" si="3819"/>
        <v>-2956835.4259941955</v>
      </c>
      <c r="CP347" s="100">
        <v>50726</v>
      </c>
      <c r="CQ347" s="100">
        <v>87624</v>
      </c>
      <c r="CR347" s="100">
        <v>115746</v>
      </c>
      <c r="CS347" s="100">
        <v>178585</v>
      </c>
      <c r="CT347" s="100">
        <v>63454</v>
      </c>
      <c r="CU347" s="100">
        <v>143007</v>
      </c>
      <c r="CV347" s="121">
        <f t="shared" si="3783"/>
        <v>106523.66666666667</v>
      </c>
      <c r="CW347" t="s">
        <v>187</v>
      </c>
      <c r="CX347" t="s">
        <v>187</v>
      </c>
      <c r="CY347" s="4">
        <v>0</v>
      </c>
      <c r="CZ347" s="4">
        <v>0</v>
      </c>
      <c r="DA347" s="136">
        <f t="shared" si="3814"/>
        <v>0</v>
      </c>
      <c r="DB347" s="4">
        <f t="shared" si="3815"/>
        <v>0</v>
      </c>
      <c r="DC347" s="4">
        <f t="shared" si="3816"/>
        <v>0</v>
      </c>
      <c r="DD347" s="136">
        <f t="shared" si="3817"/>
        <v>0</v>
      </c>
      <c r="DE347" s="31">
        <v>0</v>
      </c>
      <c r="DG347" s="31">
        <v>0</v>
      </c>
      <c r="DH347" s="48">
        <f t="shared" si="3784"/>
        <v>0</v>
      </c>
      <c r="DI347" s="62">
        <v>260.12399999999997</v>
      </c>
      <c r="DJ347" s="62">
        <v>35783.837</v>
      </c>
      <c r="DK347" s="48">
        <f t="shared" si="3785"/>
        <v>0</v>
      </c>
      <c r="DL347" s="62">
        <v>87623.592000000019</v>
      </c>
      <c r="DM347" s="62">
        <v>12057530.628779568</v>
      </c>
      <c r="DN347" s="62">
        <v>192.96299999999999</v>
      </c>
      <c r="DO347" s="62">
        <v>27083.655999999999</v>
      </c>
      <c r="DP347" s="48">
        <f t="shared" si="3786"/>
        <v>0</v>
      </c>
      <c r="DQ347" s="62">
        <v>115745.71499999997</v>
      </c>
      <c r="DR347" s="62">
        <v>16323011.084168822</v>
      </c>
      <c r="DS347" s="62">
        <v>169.37</v>
      </c>
      <c r="DT347" s="62">
        <v>23797.761000000002</v>
      </c>
      <c r="DU347" s="48">
        <f t="shared" si="3787"/>
        <v>0</v>
      </c>
      <c r="DV347" s="62">
        <v>178584.73900000015</v>
      </c>
      <c r="DW347" s="62">
        <v>23944215.120076898</v>
      </c>
      <c r="DX347" s="62">
        <f t="shared" si="3788"/>
        <v>0</v>
      </c>
      <c r="DY347" s="62">
        <f t="shared" si="3789"/>
        <v>0</v>
      </c>
      <c r="DZ347" s="48">
        <f t="shared" si="3790"/>
        <v>0</v>
      </c>
      <c r="EA347" s="62">
        <f t="shared" si="3791"/>
        <v>0</v>
      </c>
      <c r="EB347" s="62">
        <f t="shared" si="3792"/>
        <v>0</v>
      </c>
      <c r="EC347" s="48">
        <f t="shared" si="3793"/>
        <v>0</v>
      </c>
      <c r="ED347" s="62">
        <f t="shared" si="3794"/>
        <v>0</v>
      </c>
      <c r="EE347" s="62">
        <f t="shared" si="3795"/>
        <v>0</v>
      </c>
      <c r="EF347" s="48">
        <f t="shared" si="3796"/>
        <v>0</v>
      </c>
      <c r="EG347" s="62">
        <f t="shared" si="3797"/>
        <v>0</v>
      </c>
      <c r="EH347" s="62">
        <f t="shared" si="3798"/>
        <v>0</v>
      </c>
      <c r="EI347" s="48">
        <f t="shared" si="3799"/>
        <v>0</v>
      </c>
      <c r="EJ347" s="62">
        <f t="shared" si="3800"/>
        <v>0</v>
      </c>
      <c r="EK347" s="62">
        <f t="shared" si="3801"/>
        <v>0</v>
      </c>
      <c r="EL347" s="48">
        <f t="shared" si="3802"/>
        <v>0</v>
      </c>
      <c r="EM347" s="62">
        <f t="shared" si="3803"/>
        <v>0</v>
      </c>
      <c r="EN347" s="62">
        <f t="shared" si="3804"/>
        <v>0</v>
      </c>
      <c r="EO347" s="48">
        <f t="shared" si="3805"/>
        <v>0</v>
      </c>
      <c r="EP347" s="62">
        <f t="shared" si="3806"/>
        <v>15548580.174400002</v>
      </c>
      <c r="EQ347" s="62">
        <f t="shared" si="3806"/>
        <v>14612106.818399999</v>
      </c>
      <c r="ER347" s="62">
        <f t="shared" si="3806"/>
        <v>16377836.5296</v>
      </c>
      <c r="ES347" s="62">
        <f t="shared" si="3806"/>
        <v>16103649.962400001</v>
      </c>
      <c r="ET347" s="62">
        <f t="shared" si="3806"/>
        <v>15170503.275200002</v>
      </c>
      <c r="EU347" s="62">
        <f t="shared" si="3806"/>
        <v>13704193.557599999</v>
      </c>
      <c r="EV347" t="s">
        <v>192</v>
      </c>
      <c r="EW347" s="103">
        <v>0</v>
      </c>
      <c r="EX347" s="31" t="s">
        <v>187</v>
      </c>
      <c r="EY347" s="31" t="e">
        <v>#REF!</v>
      </c>
      <c r="FA347" s="31"/>
      <c r="FB347" s="119"/>
      <c r="FC347" s="119"/>
      <c r="FE347" s="137">
        <v>141.03</v>
      </c>
      <c r="FF347" s="137">
        <v>140.58000000000001</v>
      </c>
      <c r="FG347" s="137">
        <v>137.16</v>
      </c>
      <c r="FH347" s="106">
        <v>123.76</v>
      </c>
      <c r="FI347" s="107" t="b">
        <f t="shared" si="3807"/>
        <v>1</v>
      </c>
      <c r="FJ347" s="34"/>
      <c r="FK347" s="104" t="s">
        <v>187</v>
      </c>
      <c r="FL347" s="104" t="s">
        <v>187</v>
      </c>
      <c r="FM347" s="104" t="s">
        <v>187</v>
      </c>
      <c r="FN347" s="104" t="s">
        <v>187</v>
      </c>
      <c r="FO347" s="104">
        <v>0</v>
      </c>
      <c r="FP347" s="104"/>
      <c r="FQ347" s="104">
        <v>0</v>
      </c>
      <c r="FR347" s="120" t="b">
        <f t="shared" si="3617"/>
        <v>1</v>
      </c>
      <c r="FS347" s="120" t="b">
        <f t="shared" si="3618"/>
        <v>1</v>
      </c>
      <c r="FT347" s="120" t="b">
        <f t="shared" si="3619"/>
        <v>1</v>
      </c>
      <c r="FU347" s="120" t="b">
        <f t="shared" si="3620"/>
        <v>1</v>
      </c>
      <c r="FV347" s="120" t="b">
        <f t="shared" si="3621"/>
        <v>1</v>
      </c>
      <c r="FW347" s="120"/>
      <c r="FX347" s="120" t="b">
        <f t="shared" si="3808"/>
        <v>1</v>
      </c>
      <c r="FY347" s="104" t="s">
        <v>368</v>
      </c>
      <c r="FZ347" s="104" t="b">
        <f t="shared" si="3809"/>
        <v>1</v>
      </c>
      <c r="GA347" s="120">
        <v>0</v>
      </c>
      <c r="GB347" s="120" t="s">
        <v>193</v>
      </c>
      <c r="GC347" s="8"/>
      <c r="GD347" s="104" t="s">
        <v>368</v>
      </c>
      <c r="GE347" s="104">
        <v>0</v>
      </c>
      <c r="GF347" s="104" t="e">
        <v>#N/A</v>
      </c>
      <c r="GG347" s="104">
        <v>0</v>
      </c>
      <c r="GH347" s="120" t="b">
        <f t="shared" si="3810"/>
        <v>1</v>
      </c>
      <c r="GI347" s="8" t="b">
        <f t="shared" si="3811"/>
        <v>0</v>
      </c>
      <c r="GJ347" s="31" t="s">
        <v>203</v>
      </c>
    </row>
    <row r="348" spans="1:192" hidden="1" x14ac:dyDescent="0.25">
      <c r="A348" s="130">
        <v>54829</v>
      </c>
      <c r="B348" s="130">
        <v>979283</v>
      </c>
      <c r="C348" s="128" t="s">
        <v>368</v>
      </c>
      <c r="D348" s="130"/>
      <c r="E348" s="130" t="s">
        <v>798</v>
      </c>
      <c r="F348" s="109">
        <v>0</v>
      </c>
      <c r="G348" s="128"/>
      <c r="H348" s="130" t="s">
        <v>188</v>
      </c>
      <c r="I348" s="130" t="s">
        <v>482</v>
      </c>
      <c r="J348" s="130" t="s">
        <v>483</v>
      </c>
      <c r="K348" s="130"/>
      <c r="L348" s="130">
        <v>0</v>
      </c>
      <c r="M348" s="130"/>
      <c r="N348" s="111">
        <v>0</v>
      </c>
      <c r="O348" s="111">
        <v>0</v>
      </c>
      <c r="P348" s="111" t="str">
        <f t="shared" si="3759"/>
        <v>нет минмакс</v>
      </c>
      <c r="Q348" s="95">
        <v>4</v>
      </c>
      <c r="R348" s="95">
        <f t="shared" si="3760"/>
        <v>2834.12</v>
      </c>
      <c r="S348" s="131">
        <v>4</v>
      </c>
      <c r="T348" s="131">
        <v>2834.12</v>
      </c>
      <c r="U348" s="131">
        <f t="shared" si="3761"/>
        <v>0</v>
      </c>
      <c r="V348" s="113">
        <f t="shared" si="3762"/>
        <v>4</v>
      </c>
      <c r="W348" s="113">
        <f t="shared" si="3763"/>
        <v>2834.12</v>
      </c>
      <c r="X348" s="113">
        <f t="shared" si="3764"/>
        <v>0</v>
      </c>
      <c r="Y348" s="132"/>
      <c r="Z348" s="95">
        <v>4</v>
      </c>
      <c r="AA348" s="95">
        <v>0</v>
      </c>
      <c r="AB348" s="95">
        <v>0</v>
      </c>
      <c r="AC348" s="95">
        <v>0</v>
      </c>
      <c r="AD348" s="95">
        <v>0</v>
      </c>
      <c r="AE348" s="95">
        <f t="shared" si="3765"/>
        <v>0</v>
      </c>
      <c r="AF348" s="95">
        <f t="shared" si="3766"/>
        <v>0</v>
      </c>
      <c r="AG348" s="114">
        <v>0</v>
      </c>
      <c r="AH348" s="95">
        <f t="shared" si="3767"/>
        <v>4</v>
      </c>
      <c r="AI348" s="114">
        <f t="shared" si="3768"/>
        <v>2834.12</v>
      </c>
      <c r="AJ348" s="133">
        <f t="shared" si="3769"/>
        <v>0</v>
      </c>
      <c r="AK348" s="133">
        <f t="shared" si="3770"/>
        <v>0</v>
      </c>
      <c r="AL348" s="133">
        <f t="shared" si="3771"/>
        <v>0</v>
      </c>
      <c r="AM348" s="133">
        <f t="shared" si="3772"/>
        <v>0</v>
      </c>
      <c r="AN348" s="133" t="str">
        <f t="shared" si="3773"/>
        <v>нет оборота</v>
      </c>
      <c r="AO348" s="133" t="str">
        <f t="shared" si="3774"/>
        <v>нет плана</v>
      </c>
      <c r="AP348" s="29" t="s">
        <v>195</v>
      </c>
      <c r="AQ348" s="134" t="s">
        <v>200</v>
      </c>
      <c r="AR348" s="29" t="s">
        <v>195</v>
      </c>
      <c r="AS348" s="134" t="s">
        <v>200</v>
      </c>
      <c r="AT348" s="94" t="s">
        <v>195</v>
      </c>
      <c r="AU348" s="14"/>
      <c r="AV348" s="97" t="str">
        <f t="shared" si="3775"/>
        <v>Нет планов</v>
      </c>
      <c r="AW348" s="117">
        <f t="shared" si="3776"/>
        <v>2834.12</v>
      </c>
      <c r="AX348" s="14"/>
      <c r="AY348" s="25">
        <f t="shared" si="3777"/>
        <v>0</v>
      </c>
      <c r="AZ348" s="130" t="s">
        <v>439</v>
      </c>
      <c r="BA348" s="26" t="s">
        <v>196</v>
      </c>
      <c r="BB348" s="26" t="s">
        <v>799</v>
      </c>
      <c r="BC348" s="27"/>
      <c r="BD348" s="28"/>
      <c r="BE348" s="29">
        <v>0</v>
      </c>
      <c r="BF348" s="32">
        <f t="shared" si="3778"/>
        <v>0</v>
      </c>
      <c r="BG348" s="32">
        <v>0</v>
      </c>
      <c r="BH348" s="32">
        <f t="shared" si="3779"/>
        <v>0</v>
      </c>
      <c r="BI348" s="135" t="s">
        <v>484</v>
      </c>
      <c r="BJ348" s="130">
        <v>0</v>
      </c>
      <c r="BK348" s="95">
        <v>0</v>
      </c>
      <c r="BL348" s="95">
        <v>0</v>
      </c>
      <c r="BM348" s="95">
        <v>0</v>
      </c>
      <c r="BN348" s="95">
        <v>0</v>
      </c>
      <c r="BO348" s="95">
        <v>0</v>
      </c>
      <c r="BP348" s="95">
        <v>0</v>
      </c>
      <c r="BQ348" s="133">
        <f t="shared" si="3780"/>
        <v>0</v>
      </c>
      <c r="BR348" s="95">
        <f t="shared" si="3781"/>
        <v>4</v>
      </c>
      <c r="BS348" s="133">
        <f t="shared" si="3812"/>
        <v>4</v>
      </c>
      <c r="BT348" s="133">
        <f t="shared" si="3812"/>
        <v>4</v>
      </c>
      <c r="BU348" s="133">
        <f t="shared" si="3812"/>
        <v>4</v>
      </c>
      <c r="BV348" s="133">
        <f t="shared" si="3812"/>
        <v>4</v>
      </c>
      <c r="BW348" s="133">
        <f t="shared" si="3812"/>
        <v>4</v>
      </c>
      <c r="BX348" s="133">
        <f t="shared" ref="BX348:CO348" si="3820">BW348-$BQ348</f>
        <v>4</v>
      </c>
      <c r="BY348" s="133">
        <f t="shared" si="3820"/>
        <v>4</v>
      </c>
      <c r="BZ348" s="133">
        <f t="shared" si="3820"/>
        <v>4</v>
      </c>
      <c r="CA348" s="133">
        <f t="shared" si="3820"/>
        <v>4</v>
      </c>
      <c r="CB348" s="133">
        <f t="shared" si="3820"/>
        <v>4</v>
      </c>
      <c r="CC348" s="133">
        <f t="shared" si="3820"/>
        <v>4</v>
      </c>
      <c r="CD348" s="133">
        <f t="shared" si="3820"/>
        <v>4</v>
      </c>
      <c r="CE348" s="133">
        <f t="shared" si="3820"/>
        <v>4</v>
      </c>
      <c r="CF348" s="133">
        <f t="shared" si="3820"/>
        <v>4</v>
      </c>
      <c r="CG348" s="133">
        <f t="shared" si="3820"/>
        <v>4</v>
      </c>
      <c r="CH348" s="133">
        <f t="shared" si="3820"/>
        <v>4</v>
      </c>
      <c r="CI348" s="133">
        <f t="shared" si="3820"/>
        <v>4</v>
      </c>
      <c r="CJ348" s="133">
        <f t="shared" si="3820"/>
        <v>4</v>
      </c>
      <c r="CK348" s="133">
        <f t="shared" si="3820"/>
        <v>4</v>
      </c>
      <c r="CL348" s="133">
        <f t="shared" si="3820"/>
        <v>4</v>
      </c>
      <c r="CM348" s="133">
        <f t="shared" si="3820"/>
        <v>4</v>
      </c>
      <c r="CN348" s="133">
        <f t="shared" si="3820"/>
        <v>4</v>
      </c>
      <c r="CO348" s="133">
        <f t="shared" si="3820"/>
        <v>4</v>
      </c>
      <c r="CP348" s="100">
        <v>0</v>
      </c>
      <c r="CQ348" s="100">
        <v>0</v>
      </c>
      <c r="CR348" s="100">
        <v>0</v>
      </c>
      <c r="CS348" s="100">
        <v>0</v>
      </c>
      <c r="CT348" s="100">
        <v>0</v>
      </c>
      <c r="CU348" s="100">
        <v>0</v>
      </c>
      <c r="CV348" s="121">
        <f t="shared" si="3783"/>
        <v>0</v>
      </c>
      <c r="CW348">
        <v>0</v>
      </c>
      <c r="CX348">
        <v>1</v>
      </c>
      <c r="CY348" s="4">
        <v>0</v>
      </c>
      <c r="CZ348" s="4">
        <v>0</v>
      </c>
      <c r="DA348" s="136">
        <f t="shared" ref="DA348:DA357" si="3821">IFERROR(CZ348/CY348,0)</f>
        <v>0</v>
      </c>
      <c r="DB348" s="4">
        <f t="shared" ref="DB348:DB357" si="3822">CY348*FH348</f>
        <v>0</v>
      </c>
      <c r="DC348" s="4">
        <f t="shared" ref="DC348:DC357" si="3823">CZ348*FH348</f>
        <v>0</v>
      </c>
      <c r="DD348" s="136">
        <f t="shared" ref="DD348:DD357" si="3824">IFERROR(DC348/DB348,0)</f>
        <v>0</v>
      </c>
      <c r="DE348" s="31">
        <v>0</v>
      </c>
      <c r="DF348" s="31">
        <v>25</v>
      </c>
      <c r="DG348" s="31">
        <v>4</v>
      </c>
      <c r="DH348" s="48">
        <f t="shared" si="3784"/>
        <v>0</v>
      </c>
      <c r="DI348" s="62">
        <v>4</v>
      </c>
      <c r="DJ348" s="62">
        <v>2834.13</v>
      </c>
      <c r="DK348" s="48">
        <f t="shared" si="3785"/>
        <v>0</v>
      </c>
      <c r="DL348" s="62">
        <v>0</v>
      </c>
      <c r="DM348" s="62">
        <v>0</v>
      </c>
      <c r="DN348" s="62">
        <v>4</v>
      </c>
      <c r="DO348" s="62">
        <v>2834.13</v>
      </c>
      <c r="DP348" s="48">
        <f t="shared" si="3786"/>
        <v>0</v>
      </c>
      <c r="DQ348" s="62">
        <v>0</v>
      </c>
      <c r="DR348" s="62">
        <v>0</v>
      </c>
      <c r="DS348" s="62">
        <v>4</v>
      </c>
      <c r="DT348" s="62">
        <v>2834.13</v>
      </c>
      <c r="DU348" s="48">
        <f t="shared" si="3787"/>
        <v>0</v>
      </c>
      <c r="DV348" s="62">
        <v>0</v>
      </c>
      <c r="DW348" s="62">
        <v>0</v>
      </c>
      <c r="DX348" s="62">
        <f t="shared" si="3788"/>
        <v>0</v>
      </c>
      <c r="DY348" s="62">
        <f t="shared" si="3789"/>
        <v>0</v>
      </c>
      <c r="DZ348" s="48">
        <f t="shared" si="3790"/>
        <v>0</v>
      </c>
      <c r="EA348" s="62">
        <f t="shared" si="3791"/>
        <v>0</v>
      </c>
      <c r="EB348" s="62">
        <f t="shared" si="3792"/>
        <v>0</v>
      </c>
      <c r="EC348" s="48">
        <f t="shared" si="3793"/>
        <v>0</v>
      </c>
      <c r="ED348" s="62">
        <f t="shared" si="3794"/>
        <v>0</v>
      </c>
      <c r="EE348" s="62">
        <f t="shared" si="3795"/>
        <v>0</v>
      </c>
      <c r="EF348" s="48">
        <f t="shared" si="3796"/>
        <v>0</v>
      </c>
      <c r="EG348" s="62">
        <f t="shared" si="3797"/>
        <v>0</v>
      </c>
      <c r="EH348" s="62">
        <f t="shared" si="3798"/>
        <v>0</v>
      </c>
      <c r="EI348" s="48">
        <f t="shared" si="3799"/>
        <v>0</v>
      </c>
      <c r="EJ348" s="62">
        <f t="shared" si="3800"/>
        <v>0</v>
      </c>
      <c r="EK348" s="62">
        <f t="shared" si="3801"/>
        <v>0</v>
      </c>
      <c r="EL348" s="48">
        <f t="shared" si="3802"/>
        <v>0</v>
      </c>
      <c r="EM348" s="62">
        <f t="shared" si="3803"/>
        <v>0</v>
      </c>
      <c r="EN348" s="62">
        <f t="shared" si="3804"/>
        <v>0</v>
      </c>
      <c r="EO348" s="48">
        <f t="shared" si="3805"/>
        <v>0</v>
      </c>
      <c r="EP348" s="62">
        <f t="shared" ref="EP348:ER354" si="3825">BK348*$FH348</f>
        <v>0</v>
      </c>
      <c r="EQ348" s="62">
        <f t="shared" si="3825"/>
        <v>0</v>
      </c>
      <c r="ER348" s="62">
        <f t="shared" si="3825"/>
        <v>0</v>
      </c>
      <c r="ES348" s="62">
        <f t="shared" ref="ES348:EU354" si="3826">BN348*$FH348</f>
        <v>0</v>
      </c>
      <c r="ET348" s="62">
        <f t="shared" si="3826"/>
        <v>0</v>
      </c>
      <c r="EU348" s="62">
        <f t="shared" si="3826"/>
        <v>0</v>
      </c>
      <c r="EV348" s="31" t="s">
        <v>192</v>
      </c>
      <c r="EW348" s="103">
        <v>0</v>
      </c>
      <c r="EX348" s="31" t="s">
        <v>282</v>
      </c>
      <c r="EY348" s="31" t="s">
        <v>282</v>
      </c>
      <c r="FA348" s="31"/>
      <c r="FB348" s="119"/>
      <c r="FC348" s="119"/>
      <c r="FE348" s="137">
        <v>708.53</v>
      </c>
      <c r="FF348" s="137">
        <v>708.53</v>
      </c>
      <c r="FG348" s="137">
        <v>708.53</v>
      </c>
      <c r="FH348" s="106">
        <v>708.53</v>
      </c>
      <c r="FI348" s="107" t="b">
        <f t="shared" si="3807"/>
        <v>1</v>
      </c>
      <c r="FJ348" s="34"/>
      <c r="FK348" s="104" t="s">
        <v>196</v>
      </c>
      <c r="FL348" s="104" t="s">
        <v>799</v>
      </c>
      <c r="FM348" s="104">
        <v>0</v>
      </c>
      <c r="FN348" s="104">
        <v>0</v>
      </c>
      <c r="FO348" s="104">
        <v>0</v>
      </c>
      <c r="FP348" s="104"/>
      <c r="FQ348" s="104" t="s">
        <v>484</v>
      </c>
      <c r="FR348" s="103" t="b">
        <f t="shared" si="3617"/>
        <v>1</v>
      </c>
      <c r="FS348" s="103" t="b">
        <f t="shared" si="3618"/>
        <v>1</v>
      </c>
      <c r="FT348" s="103" t="b">
        <f t="shared" si="3619"/>
        <v>0</v>
      </c>
      <c r="FU348" s="103" t="b">
        <f t="shared" si="3620"/>
        <v>0</v>
      </c>
      <c r="FV348" s="103" t="b">
        <f t="shared" si="3621"/>
        <v>1</v>
      </c>
      <c r="FW348" s="103"/>
      <c r="FX348" s="120" t="b">
        <f t="shared" si="3808"/>
        <v>1</v>
      </c>
      <c r="FY348" s="104" t="s">
        <v>368</v>
      </c>
      <c r="FZ348" s="104" t="b">
        <f t="shared" si="3809"/>
        <v>1</v>
      </c>
      <c r="GA348" s="104">
        <v>0</v>
      </c>
      <c r="GB348" s="104">
        <v>0</v>
      </c>
      <c r="GD348" s="104" t="s">
        <v>368</v>
      </c>
      <c r="GE348" s="104">
        <v>0</v>
      </c>
      <c r="GF348" s="104" t="e">
        <v>#N/A</v>
      </c>
      <c r="GG348" s="104">
        <v>0</v>
      </c>
      <c r="GH348" s="104" t="b">
        <f t="shared" si="3810"/>
        <v>1</v>
      </c>
      <c r="GI348" s="8" t="b">
        <f t="shared" si="3811"/>
        <v>0</v>
      </c>
      <c r="GJ348" s="31" t="s">
        <v>203</v>
      </c>
    </row>
    <row r="349" spans="1:192" hidden="1" x14ac:dyDescent="0.25">
      <c r="A349" s="138">
        <v>113460</v>
      </c>
      <c r="B349" s="138">
        <v>534695</v>
      </c>
      <c r="C349" s="128" t="s">
        <v>368</v>
      </c>
      <c r="D349" s="130"/>
      <c r="E349" s="138" t="s">
        <v>800</v>
      </c>
      <c r="F349" s="124" t="s">
        <v>193</v>
      </c>
      <c r="G349" s="128"/>
      <c r="H349" s="138" t="s">
        <v>227</v>
      </c>
      <c r="I349" s="130" t="s">
        <v>319</v>
      </c>
      <c r="J349" s="138" t="s">
        <v>259</v>
      </c>
      <c r="K349" s="138"/>
      <c r="L349" s="130">
        <v>0</v>
      </c>
      <c r="M349" s="138"/>
      <c r="N349" s="125">
        <v>0</v>
      </c>
      <c r="O349" s="125">
        <v>0</v>
      </c>
      <c r="P349" s="125" t="str">
        <f t="shared" ref="P349:P357" si="3827">IF(AND(N349=0,O349=0),"нет минмакс",IF((S349-N349)&lt;0,"меньше мин",IF((S349-O349)&gt;0,"больше макс","в диапазоне")))</f>
        <v>нет минмакс</v>
      </c>
      <c r="Q349" s="95">
        <v>1037</v>
      </c>
      <c r="R349" s="95">
        <f t="shared" ref="R349:R357" si="3828">Q349*FH349</f>
        <v>2084.37</v>
      </c>
      <c r="S349" s="114">
        <v>1177</v>
      </c>
      <c r="T349" s="114">
        <v>2306.92</v>
      </c>
      <c r="U349" s="131">
        <f t="shared" ref="U349:U357" si="3829">IFERROR(ROUNDUP(S349/$EX349,0)*$EY349,0)</f>
        <v>1</v>
      </c>
      <c r="V349" s="115">
        <f t="shared" ref="V349:V358" si="3830">SUM(Z349:AD349)</f>
        <v>7774</v>
      </c>
      <c r="W349" s="115">
        <f t="shared" ref="W349:W357" si="3831">V349*FH349</f>
        <v>15625.739999999998</v>
      </c>
      <c r="X349" s="115">
        <f t="shared" ref="X349:X357" si="3832">IFERROR(ROUNDUP(V349/$EX349,0)*$EY349,0)</f>
        <v>1</v>
      </c>
      <c r="Y349" s="132"/>
      <c r="Z349" s="95">
        <v>7774</v>
      </c>
      <c r="AA349" s="115">
        <v>0</v>
      </c>
      <c r="AB349" s="115">
        <v>0</v>
      </c>
      <c r="AC349" s="95">
        <v>0</v>
      </c>
      <c r="AD349" s="95">
        <v>0</v>
      </c>
      <c r="AE349" s="95">
        <f t="shared" ref="AE349:AE357" si="3833">AA349*FH349</f>
        <v>0</v>
      </c>
      <c r="AF349" s="95">
        <f t="shared" ref="AF349:AF357" si="3834">AB349*FH349</f>
        <v>0</v>
      </c>
      <c r="AG349" s="114">
        <v>0</v>
      </c>
      <c r="AH349" s="95">
        <f t="shared" ref="AH349:AH357" si="3835">V349-AG349</f>
        <v>7774</v>
      </c>
      <c r="AI349" s="114">
        <f t="shared" ref="AI349:AI357" si="3836">IF(AH349&gt;0,AH349*FH349,0)</f>
        <v>15625.739999999998</v>
      </c>
      <c r="AJ349" s="114">
        <f t="shared" ref="AJ349:AJ357" si="3837">CU349</f>
        <v>1286</v>
      </c>
      <c r="AK349" s="114">
        <f t="shared" ref="AK349:AK358" si="3838">SUM(CS349:CU349)</f>
        <v>6244</v>
      </c>
      <c r="AL349" s="114">
        <f t="shared" ref="AL349:AL357" si="3839">SUM(CP349:CU349)</f>
        <v>17810</v>
      </c>
      <c r="AM349" s="114">
        <f t="shared" ref="AM349:AM357" si="3840">SUM(BK349:BP349)</f>
        <v>61568</v>
      </c>
      <c r="AN349" s="133">
        <f t="shared" ref="AN349:AN357" si="3841">IFERROR(S349/BQ349*30,"нет оборота")</f>
        <v>3.4410732848232848</v>
      </c>
      <c r="AO349" s="133" t="str">
        <f t="shared" ref="AO349:AO357" si="3842">IF(S349=0,"нет остатка",IF(AN349="нет оборота","нет плана",IF(AN349&lt;30,"&lt; 30 дней",IF(AND(AN349&gt;=30,AN349&lt;60),"&gt; 30 дней (до 60)",IF(AND(AN349&gt;=60,AN349&lt;70),"&gt; 60 дней (до 70)",IF(AND(AN349&gt;=70,AN349&lt;80),"&gt; 70 дней (до 80)",IF(AND(AN349&gt;=80,AN349&lt;90),"&gt; 80 дней (до 90)",IF(AND(AN349&gt;=90,AN349&lt;120),"&gt; 90 дней (до 120)",IF(AN349&gt;=120,"&gt; 120 дней")))))))))</f>
        <v>&lt; 30 дней</v>
      </c>
      <c r="AP349" s="139" t="s">
        <v>185</v>
      </c>
      <c r="AQ349" s="134" t="s">
        <v>186</v>
      </c>
      <c r="AR349" s="138" t="s">
        <v>185</v>
      </c>
      <c r="AS349" s="134" t="s">
        <v>186</v>
      </c>
      <c r="AT349" s="115" t="s">
        <v>185</v>
      </c>
      <c r="AU349" s="138"/>
      <c r="AV349" s="97" t="str">
        <f t="shared" ref="AV349:AV357" si="3843">IF(V349=0,"нет остатка",IF(SUM(BK349:BP349)=0,"Нет планов",IF(BR349&lt;=0,"0-01",IF(BS349&lt;=0,"0-02",IF(BT349&lt;=0,"0-03",IF(BU349&lt;=0,"0-04",IF(BV349&lt;=0,"0-05",IF(BW349&lt;=0,"0-06",IF(BX349&lt;=0,"0-07",IF(BY349&lt;=0,"0-08",IF(BZ349&lt;=0,"0-09",IF(CA349&lt;=0,"0-10",IF(CB349&lt;=0,"0-11",IF(CC349&lt;=0,"0-12",IF(CD349&lt;=0,"0-13",IF(CE349&lt;=0,"0-14",IF(CF349&lt;=0,"0-15",IF(CG349&lt;=0,"0-16",IF(CH349&lt;=0,"0-17",IF(CI349&lt;=0,"0-18",IF(CJ349&lt;=0,"0-19",IF(CK349&lt;=0,"0-20",IF(CL349&lt;=0,"0-21",IF(CM349&lt;=0,"0-22",IF(CN349&lt;=0,"0-23",IF(CO349&lt;=0,"0-24","0-25 более 24"))))))))))))))))))))))))))</f>
        <v>0-02</v>
      </c>
      <c r="AW349" s="126">
        <f t="shared" ref="AW349:AW357" si="3844">IF(AT349="Да",W349,0)</f>
        <v>0</v>
      </c>
      <c r="AX349" s="138"/>
      <c r="AY349" s="115">
        <f t="shared" ref="AY349:AY357" si="3845">IF(AX349&gt;6,W349,0)</f>
        <v>0</v>
      </c>
      <c r="AZ349" s="130" t="s">
        <v>439</v>
      </c>
      <c r="BA349" s="129" t="s">
        <v>187</v>
      </c>
      <c r="BB349" s="129" t="s">
        <v>187</v>
      </c>
      <c r="BC349" s="140" t="s">
        <v>187</v>
      </c>
      <c r="BD349" s="139" t="s">
        <v>187</v>
      </c>
      <c r="BE349" s="29">
        <v>0</v>
      </c>
      <c r="BF349" s="32">
        <f t="shared" ref="BF349:BF357" si="3846">BE349*FH349</f>
        <v>0</v>
      </c>
      <c r="BG349" s="32">
        <v>0</v>
      </c>
      <c r="BH349" s="32">
        <f t="shared" ref="BH349:BH357" si="3847">BG349*FH349</f>
        <v>0</v>
      </c>
      <c r="BI349" s="99">
        <v>0</v>
      </c>
      <c r="BJ349" s="130" t="s">
        <v>187</v>
      </c>
      <c r="BK349" s="95">
        <v>2343</v>
      </c>
      <c r="BL349" s="95">
        <v>9026</v>
      </c>
      <c r="BM349" s="95">
        <v>11533</v>
      </c>
      <c r="BN349" s="95">
        <v>14855</v>
      </c>
      <c r="BO349" s="95">
        <v>11945</v>
      </c>
      <c r="BP349" s="95">
        <v>11866</v>
      </c>
      <c r="BQ349" s="133">
        <f t="shared" ref="BQ349:BQ357" si="3848">IF(COUNTIF(BK349:BP349,"&gt;0")=0,0,SUM(BK349:BP349)/COUNTIF(BK349:BP349,"&gt;0"))</f>
        <v>10261.333333333334</v>
      </c>
      <c r="BR349" s="95">
        <f t="shared" ref="BR349:BR357" si="3849">IF(OR(Q349=0,SUM(BK349:BP349)=0,V349&gt;Q349),V349-BK349,Q349-BK349)</f>
        <v>5431</v>
      </c>
      <c r="BS349" s="133">
        <f t="shared" ref="BS349:BW357" si="3850">BR349-BL349</f>
        <v>-3595</v>
      </c>
      <c r="BT349" s="133">
        <f t="shared" si="3850"/>
        <v>-15128</v>
      </c>
      <c r="BU349" s="133">
        <f t="shared" si="3850"/>
        <v>-29983</v>
      </c>
      <c r="BV349" s="133">
        <f t="shared" si="3850"/>
        <v>-41928</v>
      </c>
      <c r="BW349" s="133">
        <f t="shared" si="3850"/>
        <v>-53794</v>
      </c>
      <c r="BX349" s="133">
        <f t="shared" ref="BX349:CO352" si="3851">BW349-$BQ349</f>
        <v>-64055.333333333336</v>
      </c>
      <c r="BY349" s="133">
        <f t="shared" si="3851"/>
        <v>-74316.666666666672</v>
      </c>
      <c r="BZ349" s="133">
        <f t="shared" si="3851"/>
        <v>-84578</v>
      </c>
      <c r="CA349" s="133">
        <f t="shared" si="3851"/>
        <v>-94839.333333333328</v>
      </c>
      <c r="CB349" s="133">
        <f t="shared" si="3851"/>
        <v>-105100.66666666666</v>
      </c>
      <c r="CC349" s="133">
        <f t="shared" si="3851"/>
        <v>-115361.99999999999</v>
      </c>
      <c r="CD349" s="133">
        <f t="shared" si="3851"/>
        <v>-125623.33333333331</v>
      </c>
      <c r="CE349" s="133">
        <f t="shared" si="3851"/>
        <v>-135884.66666666666</v>
      </c>
      <c r="CF349" s="133">
        <f t="shared" si="3851"/>
        <v>-146146</v>
      </c>
      <c r="CG349" s="133">
        <f t="shared" si="3851"/>
        <v>-156407.33333333334</v>
      </c>
      <c r="CH349" s="133">
        <f t="shared" si="3851"/>
        <v>-166668.66666666669</v>
      </c>
      <c r="CI349" s="133">
        <f t="shared" si="3851"/>
        <v>-176930.00000000003</v>
      </c>
      <c r="CJ349" s="133">
        <f t="shared" si="3851"/>
        <v>-187191.33333333337</v>
      </c>
      <c r="CK349" s="133">
        <f t="shared" si="3851"/>
        <v>-197452.66666666672</v>
      </c>
      <c r="CL349" s="133">
        <f t="shared" si="3851"/>
        <v>-207714.00000000006</v>
      </c>
      <c r="CM349" s="133">
        <f t="shared" si="3851"/>
        <v>-217975.3333333334</v>
      </c>
      <c r="CN349" s="133">
        <f t="shared" si="3851"/>
        <v>-228236.66666666674</v>
      </c>
      <c r="CO349" s="133">
        <f t="shared" si="3851"/>
        <v>-238498.00000000009</v>
      </c>
      <c r="CP349" s="100">
        <v>8836</v>
      </c>
      <c r="CQ349" s="100">
        <v>2730</v>
      </c>
      <c r="CR349" s="100">
        <v>0</v>
      </c>
      <c r="CS349" s="100">
        <v>1011</v>
      </c>
      <c r="CT349" s="100">
        <v>3947</v>
      </c>
      <c r="CU349" s="100">
        <v>1286</v>
      </c>
      <c r="CV349" s="121">
        <f t="shared" ref="CV349:CV357" si="3852">IF(COUNTIF(CP349:CU349,"&gt;0")=0,0,SUM(CP349:CU349)/COUNTIF(CP349:CU349,"&gt;0"))</f>
        <v>3562</v>
      </c>
      <c r="CW349" t="s">
        <v>187</v>
      </c>
      <c r="CX349" t="s">
        <v>187</v>
      </c>
      <c r="CY349" s="4">
        <v>0</v>
      </c>
      <c r="CZ349" s="4">
        <v>0</v>
      </c>
      <c r="DA349" s="136">
        <f t="shared" si="3821"/>
        <v>0</v>
      </c>
      <c r="DB349" s="4">
        <f t="shared" si="3822"/>
        <v>0</v>
      </c>
      <c r="DC349" s="4">
        <f t="shared" si="3823"/>
        <v>0</v>
      </c>
      <c r="DD349" s="136">
        <f t="shared" si="3824"/>
        <v>0</v>
      </c>
      <c r="DE349" s="31">
        <v>0</v>
      </c>
      <c r="DG349" s="31">
        <v>0</v>
      </c>
      <c r="DH349" s="48">
        <f t="shared" ref="DH349:DH357" si="3853">IFERROR(ROUNDUP(DG349/$EX349,0)*$EY349,0)</f>
        <v>0</v>
      </c>
      <c r="DI349" s="62">
        <v>1520.7089999999998</v>
      </c>
      <c r="DJ349" s="62">
        <v>2986.5410000000002</v>
      </c>
      <c r="DK349" s="48">
        <f t="shared" ref="DK349:DK357" si="3854">IFERROR(ROUNDUP(DI349/$EX349,0)*$EY349,0)</f>
        <v>1</v>
      </c>
      <c r="DL349" s="62">
        <v>2730</v>
      </c>
      <c r="DM349" s="62">
        <v>5360.342265133434</v>
      </c>
      <c r="DN349" s="62">
        <v>2176.9639999999999</v>
      </c>
      <c r="DO349" s="62">
        <v>4273.3770000000004</v>
      </c>
      <c r="DP349" s="48">
        <f t="shared" ref="DP349:DP357" si="3855">IFERROR(ROUNDUP(DN349/$EX349,0)*$EY349,0)</f>
        <v>1</v>
      </c>
      <c r="DQ349" s="62">
        <v>0</v>
      </c>
      <c r="DR349" s="62">
        <v>0</v>
      </c>
      <c r="DS349" s="62">
        <v>1875.5160000000001</v>
      </c>
      <c r="DT349" s="62">
        <v>3681.6350000000002</v>
      </c>
      <c r="DU349" s="48">
        <f t="shared" ref="DU349:DU357" si="3856">IFERROR(ROUNDUP(DS349/$EX349,0)*$EY349,0)</f>
        <v>1</v>
      </c>
      <c r="DV349" s="62">
        <v>1011</v>
      </c>
      <c r="DW349" s="62">
        <v>1984.5911517367456</v>
      </c>
      <c r="DX349" s="62">
        <f t="shared" ref="DX349:DX357" si="3857">$DF349*BK349/30</f>
        <v>0</v>
      </c>
      <c r="DY349" s="62">
        <f t="shared" ref="DY349:DY357" si="3858">DX349*$FH349</f>
        <v>0</v>
      </c>
      <c r="DZ349" s="48">
        <f t="shared" ref="DZ349:DZ357" si="3859">IFERROR(ROUNDUP(DX349/$EX349,0)*$EY349,0)</f>
        <v>0</v>
      </c>
      <c r="EA349" s="62">
        <f t="shared" ref="EA349:EA357" si="3860">$DF349*BL349/30</f>
        <v>0</v>
      </c>
      <c r="EB349" s="62">
        <f t="shared" ref="EB349:EB357" si="3861">EA349*$FH349</f>
        <v>0</v>
      </c>
      <c r="EC349" s="48">
        <f t="shared" ref="EC349:EC357" si="3862">IFERROR(ROUNDUP(EA349/$EX349,0)*$EY349,0)</f>
        <v>0</v>
      </c>
      <c r="ED349" s="62">
        <f t="shared" ref="ED349:ED357" si="3863">$DF349*BM349/30</f>
        <v>0</v>
      </c>
      <c r="EE349" s="62">
        <f t="shared" ref="EE349:EE357" si="3864">ED349*$FH349</f>
        <v>0</v>
      </c>
      <c r="EF349" s="48">
        <f t="shared" ref="EF349:EF357" si="3865">IFERROR(ROUNDUP(ED349/$EX349,0)*$EY349,0)</f>
        <v>0</v>
      </c>
      <c r="EG349" s="62">
        <f t="shared" ref="EG349:EG357" si="3866">$DF349*BN349/30</f>
        <v>0</v>
      </c>
      <c r="EH349" s="62">
        <f t="shared" ref="EH349:EH357" si="3867">EG349*$FH349</f>
        <v>0</v>
      </c>
      <c r="EI349" s="48">
        <f t="shared" ref="EI349:EI357" si="3868">IFERROR(ROUNDUP(EG349/$EX349,0)*$EY349,0)</f>
        <v>0</v>
      </c>
      <c r="EJ349" s="62">
        <f t="shared" ref="EJ349:EJ357" si="3869">$DF349*BO349/30</f>
        <v>0</v>
      </c>
      <c r="EK349" s="62">
        <f t="shared" ref="EK349:EK357" si="3870">EJ349*$FH349</f>
        <v>0</v>
      </c>
      <c r="EL349" s="48">
        <f t="shared" ref="EL349:EL357" si="3871">IFERROR(ROUNDUP(EJ349/$EX349,0)*$EY349,0)</f>
        <v>0</v>
      </c>
      <c r="EM349" s="62">
        <f t="shared" ref="EM349:EM357" si="3872">$DF349*BP349/30</f>
        <v>0</v>
      </c>
      <c r="EN349" s="62">
        <f t="shared" ref="EN349:EN357" si="3873">EM349*$FH349</f>
        <v>0</v>
      </c>
      <c r="EO349" s="48">
        <f t="shared" ref="EO349:EO357" si="3874">IFERROR(ROUNDUP(EM349/$EX349,0)*$EY349,0)</f>
        <v>0</v>
      </c>
      <c r="EP349" s="62">
        <f t="shared" si="3825"/>
        <v>4709.4299999999994</v>
      </c>
      <c r="EQ349" s="62">
        <f t="shared" si="3825"/>
        <v>18142.259999999998</v>
      </c>
      <c r="ER349" s="62">
        <f t="shared" si="3825"/>
        <v>23181.329999999998</v>
      </c>
      <c r="ES349" s="62">
        <f t="shared" si="3826"/>
        <v>29858.549999999996</v>
      </c>
      <c r="ET349" s="62">
        <f t="shared" si="3826"/>
        <v>24009.449999999997</v>
      </c>
      <c r="EU349" s="62">
        <f t="shared" si="3826"/>
        <v>23850.659999999996</v>
      </c>
      <c r="EV349" s="31" t="s">
        <v>192</v>
      </c>
      <c r="EW349" s="103">
        <v>0</v>
      </c>
      <c r="EX349" s="31">
        <v>20000</v>
      </c>
      <c r="EY349" s="31">
        <v>1</v>
      </c>
      <c r="FA349" s="31"/>
      <c r="FB349" s="119"/>
      <c r="FC349" s="119"/>
      <c r="FE349" s="137">
        <v>1.96</v>
      </c>
      <c r="FF349" s="137">
        <v>1.96</v>
      </c>
      <c r="FG349" s="137">
        <v>2.0099999999999998</v>
      </c>
      <c r="FH349" s="106">
        <v>2.0099999999999998</v>
      </c>
      <c r="FI349" s="107" t="b">
        <f t="shared" ref="FI349:FI357" si="3875">EXACT(AT349,AP349)</f>
        <v>1</v>
      </c>
      <c r="FJ349" s="34"/>
      <c r="FK349" s="104" t="s">
        <v>187</v>
      </c>
      <c r="FL349" s="104" t="s">
        <v>187</v>
      </c>
      <c r="FM349" s="104" t="s">
        <v>187</v>
      </c>
      <c r="FN349" s="104" t="s">
        <v>187</v>
      </c>
      <c r="FO349" s="104">
        <v>0</v>
      </c>
      <c r="FP349" s="104"/>
      <c r="FQ349" s="104">
        <v>0</v>
      </c>
      <c r="FR349" s="120" t="b">
        <f t="shared" si="3617"/>
        <v>1</v>
      </c>
      <c r="FS349" s="120" t="b">
        <f t="shared" si="3618"/>
        <v>1</v>
      </c>
      <c r="FT349" s="120" t="b">
        <f t="shared" si="3619"/>
        <v>1</v>
      </c>
      <c r="FU349" s="120" t="b">
        <f t="shared" si="3620"/>
        <v>1</v>
      </c>
      <c r="FV349" s="120" t="b">
        <f t="shared" si="3621"/>
        <v>1</v>
      </c>
      <c r="FW349" s="120"/>
      <c r="FX349" s="120" t="b">
        <f t="shared" ref="FX349:FX357" si="3876">EXACT(FQ349,BI349)</f>
        <v>1</v>
      </c>
      <c r="FY349" s="104" t="s">
        <v>368</v>
      </c>
      <c r="FZ349" s="104" t="b">
        <f t="shared" ref="FZ349:FZ357" si="3877">EXACT(FY349,C349)</f>
        <v>1</v>
      </c>
      <c r="GA349" s="120">
        <v>0</v>
      </c>
      <c r="GB349" s="120" t="s">
        <v>193</v>
      </c>
      <c r="GC349" s="8"/>
      <c r="GD349" s="104" t="s">
        <v>368</v>
      </c>
      <c r="GE349" s="104">
        <v>0</v>
      </c>
      <c r="GF349" s="104" t="e">
        <v>#N/A</v>
      </c>
      <c r="GG349" s="104">
        <v>0</v>
      </c>
      <c r="GH349" s="120" t="b">
        <f t="shared" ref="GH349:GH357" si="3878">EXACT(GD349,C349)</f>
        <v>1</v>
      </c>
      <c r="GI349" s="8" t="b">
        <f t="shared" ref="GI349:GI357" si="3879">EXACT(GG349,G349)</f>
        <v>0</v>
      </c>
      <c r="GJ349" s="31" t="s">
        <v>203</v>
      </c>
    </row>
    <row r="350" spans="1:192" hidden="1" x14ac:dyDescent="0.25">
      <c r="A350" s="138">
        <v>143463</v>
      </c>
      <c r="B350" s="138">
        <v>566549</v>
      </c>
      <c r="C350" s="128" t="s">
        <v>368</v>
      </c>
      <c r="D350" s="130"/>
      <c r="E350" s="138" t="s">
        <v>801</v>
      </c>
      <c r="F350" s="124" t="s">
        <v>207</v>
      </c>
      <c r="G350" s="128"/>
      <c r="H350" s="138" t="s">
        <v>227</v>
      </c>
      <c r="I350" s="130" t="s">
        <v>319</v>
      </c>
      <c r="J350" s="138" t="s">
        <v>259</v>
      </c>
      <c r="K350" s="138"/>
      <c r="L350" s="130">
        <v>0</v>
      </c>
      <c r="M350" s="138"/>
      <c r="N350" s="125">
        <v>0</v>
      </c>
      <c r="O350" s="125">
        <v>0</v>
      </c>
      <c r="P350" s="125" t="str">
        <f t="shared" si="3827"/>
        <v>нет минмакс</v>
      </c>
      <c r="Q350" s="95">
        <v>789</v>
      </c>
      <c r="R350" s="95">
        <f t="shared" si="3828"/>
        <v>2295.9900000000002</v>
      </c>
      <c r="S350" s="114">
        <v>789</v>
      </c>
      <c r="T350" s="114">
        <v>2295.9900000000002</v>
      </c>
      <c r="U350" s="131">
        <f t="shared" si="3829"/>
        <v>1</v>
      </c>
      <c r="V350" s="115">
        <f t="shared" si="3830"/>
        <v>201</v>
      </c>
      <c r="W350" s="115">
        <f t="shared" si="3831"/>
        <v>584.91000000000008</v>
      </c>
      <c r="X350" s="115">
        <f t="shared" si="3832"/>
        <v>1</v>
      </c>
      <c r="Y350" s="132"/>
      <c r="Z350" s="95">
        <v>201</v>
      </c>
      <c r="AA350" s="115">
        <v>0</v>
      </c>
      <c r="AB350" s="115">
        <v>0</v>
      </c>
      <c r="AC350" s="95">
        <v>0</v>
      </c>
      <c r="AD350" s="95">
        <v>0</v>
      </c>
      <c r="AE350" s="95">
        <f t="shared" si="3833"/>
        <v>0</v>
      </c>
      <c r="AF350" s="95">
        <f t="shared" si="3834"/>
        <v>0</v>
      </c>
      <c r="AG350" s="114">
        <v>0</v>
      </c>
      <c r="AH350" s="95">
        <f t="shared" si="3835"/>
        <v>201</v>
      </c>
      <c r="AI350" s="114">
        <f t="shared" si="3836"/>
        <v>584.91000000000008</v>
      </c>
      <c r="AJ350" s="114">
        <f t="shared" si="3837"/>
        <v>0</v>
      </c>
      <c r="AK350" s="114">
        <f t="shared" si="3838"/>
        <v>0</v>
      </c>
      <c r="AL350" s="114">
        <f t="shared" si="3839"/>
        <v>3814</v>
      </c>
      <c r="AM350" s="114">
        <f t="shared" si="3840"/>
        <v>4554</v>
      </c>
      <c r="AN350" s="133">
        <f t="shared" si="3841"/>
        <v>20.790513833992094</v>
      </c>
      <c r="AO350" s="133" t="str">
        <f t="shared" si="3842"/>
        <v>&lt; 30 дней</v>
      </c>
      <c r="AP350" s="139" t="s">
        <v>185</v>
      </c>
      <c r="AQ350" s="134" t="s">
        <v>218</v>
      </c>
      <c r="AR350" s="138" t="s">
        <v>185</v>
      </c>
      <c r="AS350" s="134" t="s">
        <v>197</v>
      </c>
      <c r="AT350" s="115" t="s">
        <v>185</v>
      </c>
      <c r="AU350" s="138"/>
      <c r="AV350" s="97" t="str">
        <f t="shared" si="3843"/>
        <v>0-03</v>
      </c>
      <c r="AW350" s="126">
        <f t="shared" si="3844"/>
        <v>0</v>
      </c>
      <c r="AX350" s="138"/>
      <c r="AY350" s="115">
        <f t="shared" si="3845"/>
        <v>0</v>
      </c>
      <c r="AZ350" s="130" t="s">
        <v>439</v>
      </c>
      <c r="BA350" s="129" t="s">
        <v>187</v>
      </c>
      <c r="BB350" s="129" t="s">
        <v>187</v>
      </c>
      <c r="BC350" s="140" t="s">
        <v>187</v>
      </c>
      <c r="BD350" s="139" t="s">
        <v>187</v>
      </c>
      <c r="BE350" s="29">
        <v>0</v>
      </c>
      <c r="BF350" s="32">
        <f t="shared" si="3846"/>
        <v>0</v>
      </c>
      <c r="BG350" s="32">
        <v>0</v>
      </c>
      <c r="BH350" s="32">
        <f t="shared" si="3847"/>
        <v>0</v>
      </c>
      <c r="BI350" s="99">
        <v>0</v>
      </c>
      <c r="BJ350" s="130" t="s">
        <v>187</v>
      </c>
      <c r="BK350" s="95">
        <v>567</v>
      </c>
      <c r="BL350" s="95">
        <v>0</v>
      </c>
      <c r="BM350" s="95">
        <v>1165</v>
      </c>
      <c r="BN350" s="95">
        <v>0</v>
      </c>
      <c r="BO350" s="95">
        <v>1394</v>
      </c>
      <c r="BP350" s="95">
        <v>1428</v>
      </c>
      <c r="BQ350" s="133">
        <f t="shared" si="3848"/>
        <v>1138.5</v>
      </c>
      <c r="BR350" s="95">
        <f t="shared" si="3849"/>
        <v>222</v>
      </c>
      <c r="BS350" s="133">
        <f t="shared" si="3850"/>
        <v>222</v>
      </c>
      <c r="BT350" s="133">
        <f t="shared" si="3850"/>
        <v>-943</v>
      </c>
      <c r="BU350" s="133">
        <f t="shared" si="3850"/>
        <v>-943</v>
      </c>
      <c r="BV350" s="133">
        <f t="shared" si="3850"/>
        <v>-2337</v>
      </c>
      <c r="BW350" s="133">
        <f t="shared" si="3850"/>
        <v>-3765</v>
      </c>
      <c r="BX350" s="133">
        <f t="shared" si="3851"/>
        <v>-4903.5</v>
      </c>
      <c r="BY350" s="133">
        <f t="shared" si="3851"/>
        <v>-6042</v>
      </c>
      <c r="BZ350" s="133">
        <f t="shared" si="3851"/>
        <v>-7180.5</v>
      </c>
      <c r="CA350" s="133">
        <f t="shared" si="3851"/>
        <v>-8319</v>
      </c>
      <c r="CB350" s="133">
        <f t="shared" si="3851"/>
        <v>-9457.5</v>
      </c>
      <c r="CC350" s="133">
        <f t="shared" si="3851"/>
        <v>-10596</v>
      </c>
      <c r="CD350" s="133">
        <f t="shared" si="3851"/>
        <v>-11734.5</v>
      </c>
      <c r="CE350" s="133">
        <f t="shared" si="3851"/>
        <v>-12873</v>
      </c>
      <c r="CF350" s="133">
        <f t="shared" si="3851"/>
        <v>-14011.5</v>
      </c>
      <c r="CG350" s="133">
        <f t="shared" si="3851"/>
        <v>-15150</v>
      </c>
      <c r="CH350" s="133">
        <f t="shared" si="3851"/>
        <v>-16288.5</v>
      </c>
      <c r="CI350" s="133">
        <f t="shared" si="3851"/>
        <v>-17427</v>
      </c>
      <c r="CJ350" s="133">
        <f t="shared" si="3851"/>
        <v>-18565.5</v>
      </c>
      <c r="CK350" s="133">
        <f t="shared" si="3851"/>
        <v>-19704</v>
      </c>
      <c r="CL350" s="133">
        <f t="shared" si="3851"/>
        <v>-20842.5</v>
      </c>
      <c r="CM350" s="133">
        <f t="shared" si="3851"/>
        <v>-21981</v>
      </c>
      <c r="CN350" s="133">
        <f t="shared" si="3851"/>
        <v>-23119.5</v>
      </c>
      <c r="CO350" s="133">
        <f t="shared" si="3851"/>
        <v>-24258</v>
      </c>
      <c r="CP350" s="100">
        <v>0</v>
      </c>
      <c r="CQ350" s="100">
        <v>3814</v>
      </c>
      <c r="CR350" s="100">
        <v>0</v>
      </c>
      <c r="CS350" s="100">
        <v>0</v>
      </c>
      <c r="CT350" s="100">
        <v>0</v>
      </c>
      <c r="CU350" s="100">
        <v>0</v>
      </c>
      <c r="CV350" s="121">
        <f t="shared" si="3852"/>
        <v>3814</v>
      </c>
      <c r="CW350" t="s">
        <v>187</v>
      </c>
      <c r="CX350" t="s">
        <v>187</v>
      </c>
      <c r="CY350" s="4">
        <v>0</v>
      </c>
      <c r="CZ350" s="4">
        <v>0</v>
      </c>
      <c r="DA350" s="136">
        <f t="shared" si="3821"/>
        <v>0</v>
      </c>
      <c r="DB350" s="4">
        <f t="shared" si="3822"/>
        <v>0</v>
      </c>
      <c r="DC350" s="4">
        <f t="shared" si="3823"/>
        <v>0</v>
      </c>
      <c r="DD350" s="136">
        <f t="shared" si="3824"/>
        <v>0</v>
      </c>
      <c r="DE350" s="31">
        <v>0</v>
      </c>
      <c r="DG350" s="31">
        <v>0</v>
      </c>
      <c r="DH350" s="48">
        <f t="shared" si="3853"/>
        <v>0</v>
      </c>
      <c r="DI350" s="62">
        <v>2829.8059999999996</v>
      </c>
      <c r="DJ350" s="62">
        <v>8251.7330000000002</v>
      </c>
      <c r="DK350" s="48">
        <f t="shared" si="3854"/>
        <v>1</v>
      </c>
      <c r="DL350" s="62">
        <v>3814</v>
      </c>
      <c r="DM350" s="62">
        <v>11115.651522919834</v>
      </c>
      <c r="DN350" s="62">
        <v>789</v>
      </c>
      <c r="DO350" s="62">
        <v>2299.48</v>
      </c>
      <c r="DP350" s="48">
        <f t="shared" si="3855"/>
        <v>1</v>
      </c>
      <c r="DQ350" s="62">
        <v>0</v>
      </c>
      <c r="DR350" s="62">
        <v>0</v>
      </c>
      <c r="DS350" s="62">
        <v>789</v>
      </c>
      <c r="DT350" s="62">
        <v>2299.48</v>
      </c>
      <c r="DU350" s="48">
        <f t="shared" si="3856"/>
        <v>1</v>
      </c>
      <c r="DV350" s="62">
        <v>0</v>
      </c>
      <c r="DW350" s="62">
        <v>0</v>
      </c>
      <c r="DX350" s="62">
        <f t="shared" si="3857"/>
        <v>0</v>
      </c>
      <c r="DY350" s="62">
        <f t="shared" si="3858"/>
        <v>0</v>
      </c>
      <c r="DZ350" s="48">
        <f t="shared" si="3859"/>
        <v>0</v>
      </c>
      <c r="EA350" s="62">
        <f t="shared" si="3860"/>
        <v>0</v>
      </c>
      <c r="EB350" s="62">
        <f t="shared" si="3861"/>
        <v>0</v>
      </c>
      <c r="EC350" s="48">
        <f t="shared" si="3862"/>
        <v>0</v>
      </c>
      <c r="ED350" s="62">
        <f t="shared" si="3863"/>
        <v>0</v>
      </c>
      <c r="EE350" s="62">
        <f t="shared" si="3864"/>
        <v>0</v>
      </c>
      <c r="EF350" s="48">
        <f t="shared" si="3865"/>
        <v>0</v>
      </c>
      <c r="EG350" s="62">
        <f t="shared" si="3866"/>
        <v>0</v>
      </c>
      <c r="EH350" s="62">
        <f t="shared" si="3867"/>
        <v>0</v>
      </c>
      <c r="EI350" s="48">
        <f t="shared" si="3868"/>
        <v>0</v>
      </c>
      <c r="EJ350" s="62">
        <f t="shared" si="3869"/>
        <v>0</v>
      </c>
      <c r="EK350" s="62">
        <f t="shared" si="3870"/>
        <v>0</v>
      </c>
      <c r="EL350" s="48">
        <f t="shared" si="3871"/>
        <v>0</v>
      </c>
      <c r="EM350" s="62">
        <f t="shared" si="3872"/>
        <v>0</v>
      </c>
      <c r="EN350" s="62">
        <f t="shared" si="3873"/>
        <v>0</v>
      </c>
      <c r="EO350" s="48">
        <f t="shared" si="3874"/>
        <v>0</v>
      </c>
      <c r="EP350" s="62">
        <f t="shared" si="3825"/>
        <v>1649.97</v>
      </c>
      <c r="EQ350" s="62">
        <f t="shared" si="3825"/>
        <v>0</v>
      </c>
      <c r="ER350" s="62">
        <f t="shared" si="3825"/>
        <v>3390.15</v>
      </c>
      <c r="ES350" s="62">
        <f t="shared" si="3826"/>
        <v>0</v>
      </c>
      <c r="ET350" s="62">
        <f t="shared" si="3826"/>
        <v>4056.5400000000004</v>
      </c>
      <c r="EU350" s="62">
        <f t="shared" si="3826"/>
        <v>4155.4800000000005</v>
      </c>
      <c r="EV350" s="31" t="s">
        <v>192</v>
      </c>
      <c r="EW350" s="103">
        <v>0</v>
      </c>
      <c r="EX350" s="31">
        <v>20000</v>
      </c>
      <c r="EY350" s="31">
        <v>1</v>
      </c>
      <c r="FA350" s="31"/>
      <c r="FB350" s="119"/>
      <c r="FC350" s="119"/>
      <c r="FE350" s="137">
        <v>2.91</v>
      </c>
      <c r="FF350" s="137">
        <v>2.91</v>
      </c>
      <c r="FG350" s="137">
        <v>2.91</v>
      </c>
      <c r="FH350" s="106">
        <v>2.91</v>
      </c>
      <c r="FI350" s="107" t="b">
        <f t="shared" si="3875"/>
        <v>1</v>
      </c>
      <c r="FJ350" s="34"/>
      <c r="FK350" s="104" t="s">
        <v>187</v>
      </c>
      <c r="FL350" s="104" t="s">
        <v>187</v>
      </c>
      <c r="FM350" s="104" t="s">
        <v>187</v>
      </c>
      <c r="FN350" s="104" t="s">
        <v>187</v>
      </c>
      <c r="FO350" s="104">
        <v>0</v>
      </c>
      <c r="FP350" s="104"/>
      <c r="FQ350" s="104">
        <v>0</v>
      </c>
      <c r="FR350" s="120" t="b">
        <f t="shared" si="3617"/>
        <v>1</v>
      </c>
      <c r="FS350" s="120" t="b">
        <f t="shared" si="3618"/>
        <v>1</v>
      </c>
      <c r="FT350" s="120" t="b">
        <f t="shared" si="3619"/>
        <v>1</v>
      </c>
      <c r="FU350" s="120" t="b">
        <f t="shared" si="3620"/>
        <v>1</v>
      </c>
      <c r="FV350" s="120" t="b">
        <f t="shared" si="3621"/>
        <v>1</v>
      </c>
      <c r="FW350" s="120"/>
      <c r="FX350" s="120" t="b">
        <f t="shared" si="3876"/>
        <v>1</v>
      </c>
      <c r="FY350" s="104" t="s">
        <v>368</v>
      </c>
      <c r="FZ350" s="104" t="b">
        <f t="shared" si="3877"/>
        <v>1</v>
      </c>
      <c r="GA350" s="120">
        <v>0</v>
      </c>
      <c r="GB350" s="120" t="s">
        <v>207</v>
      </c>
      <c r="GC350" s="8"/>
      <c r="GD350" s="104" t="s">
        <v>368</v>
      </c>
      <c r="GE350" s="104">
        <v>0</v>
      </c>
      <c r="GF350" s="104" t="e">
        <v>#N/A</v>
      </c>
      <c r="GG350" s="104">
        <v>0</v>
      </c>
      <c r="GH350" s="120" t="b">
        <f t="shared" si="3878"/>
        <v>1</v>
      </c>
      <c r="GI350" s="8" t="b">
        <f t="shared" si="3879"/>
        <v>0</v>
      </c>
      <c r="GJ350" s="31" t="s">
        <v>203</v>
      </c>
    </row>
    <row r="351" spans="1:192" hidden="1" x14ac:dyDescent="0.25">
      <c r="A351" s="138">
        <v>89316</v>
      </c>
      <c r="B351" s="138">
        <v>986234</v>
      </c>
      <c r="C351" s="128" t="s">
        <v>368</v>
      </c>
      <c r="D351" s="130"/>
      <c r="E351" s="138" t="s">
        <v>802</v>
      </c>
      <c r="F351" s="124" t="s">
        <v>193</v>
      </c>
      <c r="G351" s="128"/>
      <c r="H351" s="138" t="s">
        <v>227</v>
      </c>
      <c r="I351" s="130" t="s">
        <v>319</v>
      </c>
      <c r="J351" s="138" t="s">
        <v>259</v>
      </c>
      <c r="K351" s="138"/>
      <c r="L351" s="130">
        <v>0</v>
      </c>
      <c r="M351" s="138"/>
      <c r="N351" s="125">
        <v>0</v>
      </c>
      <c r="O351" s="125">
        <v>0</v>
      </c>
      <c r="P351" s="125" t="str">
        <f t="shared" si="3827"/>
        <v>нет минмакс</v>
      </c>
      <c r="Q351" s="95">
        <v>2177</v>
      </c>
      <c r="R351" s="95">
        <f t="shared" si="3828"/>
        <v>10471.369999999999</v>
      </c>
      <c r="S351" s="114">
        <v>484</v>
      </c>
      <c r="T351" s="114">
        <v>2255.44</v>
      </c>
      <c r="U351" s="131">
        <f t="shared" si="3829"/>
        <v>1</v>
      </c>
      <c r="V351" s="115">
        <f t="shared" si="3830"/>
        <v>3477</v>
      </c>
      <c r="W351" s="115">
        <f t="shared" si="3831"/>
        <v>16724.37</v>
      </c>
      <c r="X351" s="115">
        <f t="shared" si="3832"/>
        <v>1</v>
      </c>
      <c r="Y351" s="132"/>
      <c r="Z351" s="95">
        <v>3477</v>
      </c>
      <c r="AA351" s="115">
        <v>0</v>
      </c>
      <c r="AB351" s="115">
        <v>0</v>
      </c>
      <c r="AC351" s="95">
        <v>0</v>
      </c>
      <c r="AD351" s="95">
        <v>0</v>
      </c>
      <c r="AE351" s="95">
        <f t="shared" si="3833"/>
        <v>0</v>
      </c>
      <c r="AF351" s="95">
        <f t="shared" si="3834"/>
        <v>0</v>
      </c>
      <c r="AG351" s="114">
        <v>0</v>
      </c>
      <c r="AH351" s="95">
        <f t="shared" si="3835"/>
        <v>3477</v>
      </c>
      <c r="AI351" s="114">
        <f t="shared" si="3836"/>
        <v>16724.37</v>
      </c>
      <c r="AJ351" s="114">
        <f t="shared" si="3837"/>
        <v>2802</v>
      </c>
      <c r="AK351" s="114">
        <f t="shared" si="3838"/>
        <v>12008</v>
      </c>
      <c r="AL351" s="114">
        <f t="shared" si="3839"/>
        <v>22620</v>
      </c>
      <c r="AM351" s="114">
        <f t="shared" si="3840"/>
        <v>30234</v>
      </c>
      <c r="AN351" s="133">
        <f t="shared" si="3841"/>
        <v>2.8815241119269697</v>
      </c>
      <c r="AO351" s="133" t="str">
        <f t="shared" si="3842"/>
        <v>&lt; 30 дней</v>
      </c>
      <c r="AP351" s="139" t="s">
        <v>185</v>
      </c>
      <c r="AQ351" s="134" t="s">
        <v>186</v>
      </c>
      <c r="AR351" s="138" t="s">
        <v>185</v>
      </c>
      <c r="AS351" s="134" t="s">
        <v>186</v>
      </c>
      <c r="AT351" s="115" t="s">
        <v>185</v>
      </c>
      <c r="AU351" s="138"/>
      <c r="AV351" s="97" t="str">
        <f t="shared" si="3843"/>
        <v>0-01</v>
      </c>
      <c r="AW351" s="126">
        <f t="shared" si="3844"/>
        <v>0</v>
      </c>
      <c r="AX351" s="138"/>
      <c r="AY351" s="115">
        <f t="shared" si="3845"/>
        <v>0</v>
      </c>
      <c r="AZ351" s="130" t="s">
        <v>439</v>
      </c>
      <c r="BA351" s="129" t="s">
        <v>187</v>
      </c>
      <c r="BB351" s="129" t="s">
        <v>187</v>
      </c>
      <c r="BC351" s="140" t="s">
        <v>187</v>
      </c>
      <c r="BD351" s="139" t="s">
        <v>187</v>
      </c>
      <c r="BE351" s="29">
        <v>0</v>
      </c>
      <c r="BF351" s="32">
        <f t="shared" si="3846"/>
        <v>0</v>
      </c>
      <c r="BG351" s="32">
        <v>0</v>
      </c>
      <c r="BH351" s="32">
        <f t="shared" si="3847"/>
        <v>0</v>
      </c>
      <c r="BI351" s="99">
        <v>0</v>
      </c>
      <c r="BJ351" s="130" t="s">
        <v>187</v>
      </c>
      <c r="BK351" s="95">
        <v>4285</v>
      </c>
      <c r="BL351" s="95">
        <v>4906</v>
      </c>
      <c r="BM351" s="95">
        <v>4946</v>
      </c>
      <c r="BN351" s="95">
        <v>5345</v>
      </c>
      <c r="BO351" s="95">
        <v>5465</v>
      </c>
      <c r="BP351" s="95">
        <v>5287</v>
      </c>
      <c r="BQ351" s="133">
        <f t="shared" si="3848"/>
        <v>5039</v>
      </c>
      <c r="BR351" s="95">
        <f t="shared" si="3849"/>
        <v>-808</v>
      </c>
      <c r="BS351" s="133">
        <f t="shared" si="3850"/>
        <v>-5714</v>
      </c>
      <c r="BT351" s="133">
        <f t="shared" si="3850"/>
        <v>-10660</v>
      </c>
      <c r="BU351" s="133">
        <f t="shared" si="3850"/>
        <v>-16005</v>
      </c>
      <c r="BV351" s="133">
        <f t="shared" si="3850"/>
        <v>-21470</v>
      </c>
      <c r="BW351" s="133">
        <f t="shared" si="3850"/>
        <v>-26757</v>
      </c>
      <c r="BX351" s="133">
        <f t="shared" si="3851"/>
        <v>-31796</v>
      </c>
      <c r="BY351" s="133">
        <f t="shared" si="3851"/>
        <v>-36835</v>
      </c>
      <c r="BZ351" s="133">
        <f t="shared" si="3851"/>
        <v>-41874</v>
      </c>
      <c r="CA351" s="133">
        <f t="shared" si="3851"/>
        <v>-46913</v>
      </c>
      <c r="CB351" s="133">
        <f t="shared" si="3851"/>
        <v>-51952</v>
      </c>
      <c r="CC351" s="133">
        <f t="shared" si="3851"/>
        <v>-56991</v>
      </c>
      <c r="CD351" s="133">
        <f t="shared" si="3851"/>
        <v>-62030</v>
      </c>
      <c r="CE351" s="133">
        <f t="shared" si="3851"/>
        <v>-67069</v>
      </c>
      <c r="CF351" s="133">
        <f t="shared" si="3851"/>
        <v>-72108</v>
      </c>
      <c r="CG351" s="133">
        <f t="shared" si="3851"/>
        <v>-77147</v>
      </c>
      <c r="CH351" s="133">
        <f t="shared" si="3851"/>
        <v>-82186</v>
      </c>
      <c r="CI351" s="133">
        <f t="shared" si="3851"/>
        <v>-87225</v>
      </c>
      <c r="CJ351" s="133">
        <f t="shared" si="3851"/>
        <v>-92264</v>
      </c>
      <c r="CK351" s="133">
        <f t="shared" si="3851"/>
        <v>-97303</v>
      </c>
      <c r="CL351" s="133">
        <f t="shared" si="3851"/>
        <v>-102342</v>
      </c>
      <c r="CM351" s="133">
        <f t="shared" si="3851"/>
        <v>-107381</v>
      </c>
      <c r="CN351" s="133">
        <f t="shared" si="3851"/>
        <v>-112420</v>
      </c>
      <c r="CO351" s="133">
        <f t="shared" si="3851"/>
        <v>-117459</v>
      </c>
      <c r="CP351" s="100">
        <v>2439</v>
      </c>
      <c r="CQ351" s="100">
        <v>3612</v>
      </c>
      <c r="CR351" s="100">
        <v>4561</v>
      </c>
      <c r="CS351" s="100">
        <v>3333</v>
      </c>
      <c r="CT351" s="100">
        <v>5873</v>
      </c>
      <c r="CU351" s="100">
        <v>2802</v>
      </c>
      <c r="CV351" s="121">
        <f t="shared" si="3852"/>
        <v>3770</v>
      </c>
      <c r="CW351" t="s">
        <v>187</v>
      </c>
      <c r="CX351" t="s">
        <v>187</v>
      </c>
      <c r="CY351" s="4">
        <v>0</v>
      </c>
      <c r="CZ351" s="4">
        <v>0</v>
      </c>
      <c r="DA351" s="136">
        <f t="shared" si="3821"/>
        <v>0</v>
      </c>
      <c r="DB351" s="4">
        <f t="shared" si="3822"/>
        <v>0</v>
      </c>
      <c r="DC351" s="4">
        <f t="shared" si="3823"/>
        <v>0</v>
      </c>
      <c r="DD351" s="136">
        <f t="shared" si="3824"/>
        <v>0</v>
      </c>
      <c r="DE351" s="31">
        <v>0</v>
      </c>
      <c r="DG351" s="31">
        <v>0</v>
      </c>
      <c r="DH351" s="48">
        <f t="shared" si="3853"/>
        <v>0</v>
      </c>
      <c r="DI351" s="62">
        <v>9813.3220000000001</v>
      </c>
      <c r="DJ351" s="62">
        <v>45733.676999999996</v>
      </c>
      <c r="DK351" s="48">
        <f t="shared" si="3854"/>
        <v>1</v>
      </c>
      <c r="DL351" s="62">
        <v>3707</v>
      </c>
      <c r="DM351" s="62">
        <v>17263.225077556002</v>
      </c>
      <c r="DN351" s="62">
        <v>5434.107</v>
      </c>
      <c r="DO351" s="62">
        <v>25327.603999999999</v>
      </c>
      <c r="DP351" s="48">
        <f t="shared" si="3855"/>
        <v>1</v>
      </c>
      <c r="DQ351" s="62">
        <v>4561</v>
      </c>
      <c r="DR351" s="62">
        <v>21255.938962569999</v>
      </c>
      <c r="DS351" s="62">
        <v>2516.6130000000003</v>
      </c>
      <c r="DT351" s="62">
        <v>11729.427</v>
      </c>
      <c r="DU351" s="48">
        <f t="shared" si="3856"/>
        <v>1</v>
      </c>
      <c r="DV351" s="62">
        <v>3348</v>
      </c>
      <c r="DW351" s="62">
        <v>15602.008815144163</v>
      </c>
      <c r="DX351" s="62">
        <f t="shared" si="3857"/>
        <v>0</v>
      </c>
      <c r="DY351" s="62">
        <f t="shared" si="3858"/>
        <v>0</v>
      </c>
      <c r="DZ351" s="48">
        <f t="shared" si="3859"/>
        <v>0</v>
      </c>
      <c r="EA351" s="62">
        <f t="shared" si="3860"/>
        <v>0</v>
      </c>
      <c r="EB351" s="62">
        <f t="shared" si="3861"/>
        <v>0</v>
      </c>
      <c r="EC351" s="48">
        <f t="shared" si="3862"/>
        <v>0</v>
      </c>
      <c r="ED351" s="62">
        <f t="shared" si="3863"/>
        <v>0</v>
      </c>
      <c r="EE351" s="62">
        <f t="shared" si="3864"/>
        <v>0</v>
      </c>
      <c r="EF351" s="48">
        <f t="shared" si="3865"/>
        <v>0</v>
      </c>
      <c r="EG351" s="62">
        <f t="shared" si="3866"/>
        <v>0</v>
      </c>
      <c r="EH351" s="62">
        <f t="shared" si="3867"/>
        <v>0</v>
      </c>
      <c r="EI351" s="48">
        <f t="shared" si="3868"/>
        <v>0</v>
      </c>
      <c r="EJ351" s="62">
        <f t="shared" si="3869"/>
        <v>0</v>
      </c>
      <c r="EK351" s="62">
        <f t="shared" si="3870"/>
        <v>0</v>
      </c>
      <c r="EL351" s="48">
        <f t="shared" si="3871"/>
        <v>0</v>
      </c>
      <c r="EM351" s="62">
        <f t="shared" si="3872"/>
        <v>0</v>
      </c>
      <c r="EN351" s="62">
        <f t="shared" si="3873"/>
        <v>0</v>
      </c>
      <c r="EO351" s="48">
        <f t="shared" si="3874"/>
        <v>0</v>
      </c>
      <c r="EP351" s="62">
        <f t="shared" si="3825"/>
        <v>20610.849999999999</v>
      </c>
      <c r="EQ351" s="62">
        <f t="shared" si="3825"/>
        <v>23597.859999999997</v>
      </c>
      <c r="ER351" s="62">
        <f t="shared" si="3825"/>
        <v>23790.26</v>
      </c>
      <c r="ES351" s="62">
        <f t="shared" si="3826"/>
        <v>25709.449999999997</v>
      </c>
      <c r="ET351" s="62">
        <f t="shared" si="3826"/>
        <v>26286.649999999998</v>
      </c>
      <c r="EU351" s="62">
        <f t="shared" si="3826"/>
        <v>25430.469999999998</v>
      </c>
      <c r="EV351" s="31" t="s">
        <v>192</v>
      </c>
      <c r="EW351" s="103">
        <v>0</v>
      </c>
      <c r="EX351" s="31">
        <v>10000</v>
      </c>
      <c r="EY351" s="31">
        <v>1</v>
      </c>
      <c r="FA351" s="31"/>
      <c r="FB351" s="119"/>
      <c r="FC351" s="119"/>
      <c r="FE351" s="137">
        <v>4.66</v>
      </c>
      <c r="FF351" s="137">
        <v>4.66</v>
      </c>
      <c r="FG351" s="137">
        <v>4.8099999999999996</v>
      </c>
      <c r="FH351" s="106">
        <v>4.8099999999999996</v>
      </c>
      <c r="FI351" s="107" t="b">
        <f t="shared" si="3875"/>
        <v>1</v>
      </c>
      <c r="FJ351" s="34"/>
      <c r="FK351" s="104" t="s">
        <v>187</v>
      </c>
      <c r="FL351" s="104" t="s">
        <v>187</v>
      </c>
      <c r="FM351" s="104" t="s">
        <v>187</v>
      </c>
      <c r="FN351" s="104" t="s">
        <v>187</v>
      </c>
      <c r="FO351" s="104">
        <v>0</v>
      </c>
      <c r="FP351" s="104"/>
      <c r="FQ351" s="104">
        <v>0</v>
      </c>
      <c r="FR351" s="120" t="b">
        <f t="shared" si="3617"/>
        <v>1</v>
      </c>
      <c r="FS351" s="120" t="b">
        <f t="shared" si="3618"/>
        <v>1</v>
      </c>
      <c r="FT351" s="120" t="b">
        <f t="shared" si="3619"/>
        <v>1</v>
      </c>
      <c r="FU351" s="120" t="b">
        <f t="shared" si="3620"/>
        <v>1</v>
      </c>
      <c r="FV351" s="120" t="b">
        <f t="shared" si="3621"/>
        <v>1</v>
      </c>
      <c r="FW351" s="120"/>
      <c r="FX351" s="120" t="b">
        <f t="shared" si="3876"/>
        <v>1</v>
      </c>
      <c r="FY351" s="104" t="s">
        <v>368</v>
      </c>
      <c r="FZ351" s="104" t="b">
        <f t="shared" si="3877"/>
        <v>1</v>
      </c>
      <c r="GA351" s="120">
        <v>0</v>
      </c>
      <c r="GB351" s="120" t="s">
        <v>193</v>
      </c>
      <c r="GC351" s="8"/>
      <c r="GD351" s="104" t="s">
        <v>368</v>
      </c>
      <c r="GE351" s="104">
        <v>0</v>
      </c>
      <c r="GF351" s="104" t="e">
        <v>#N/A</v>
      </c>
      <c r="GG351" s="104">
        <v>0</v>
      </c>
      <c r="GH351" s="120" t="b">
        <f t="shared" si="3878"/>
        <v>1</v>
      </c>
      <c r="GI351" s="8" t="b">
        <f t="shared" si="3879"/>
        <v>0</v>
      </c>
      <c r="GJ351" s="31" t="s">
        <v>203</v>
      </c>
    </row>
    <row r="352" spans="1:192" hidden="1" x14ac:dyDescent="0.25">
      <c r="A352" s="138">
        <v>127959</v>
      </c>
      <c r="B352" s="138">
        <v>127959</v>
      </c>
      <c r="C352" s="128" t="s">
        <v>368</v>
      </c>
      <c r="D352" s="130"/>
      <c r="E352" s="138" t="s">
        <v>803</v>
      </c>
      <c r="F352" s="124">
        <v>0</v>
      </c>
      <c r="G352" s="128"/>
      <c r="H352" s="138" t="s">
        <v>227</v>
      </c>
      <c r="I352" s="130" t="s">
        <v>677</v>
      </c>
      <c r="J352" s="138" t="s">
        <v>511</v>
      </c>
      <c r="K352" s="138"/>
      <c r="L352" s="130">
        <v>0</v>
      </c>
      <c r="M352" s="138"/>
      <c r="N352" s="125">
        <v>0</v>
      </c>
      <c r="O352" s="125">
        <v>0</v>
      </c>
      <c r="P352" s="125" t="str">
        <f t="shared" si="3827"/>
        <v>нет минмакс</v>
      </c>
      <c r="Q352" s="95">
        <v>1.7120000123977661</v>
      </c>
      <c r="R352" s="95">
        <f t="shared" si="3828"/>
        <v>258.92288187503817</v>
      </c>
      <c r="S352" s="114">
        <v>12.071999534964561</v>
      </c>
      <c r="T352" s="114">
        <v>2048.8597610741854</v>
      </c>
      <c r="U352" s="131">
        <f t="shared" si="3829"/>
        <v>0</v>
      </c>
      <c r="V352" s="115">
        <f t="shared" si="3830"/>
        <v>0</v>
      </c>
      <c r="W352" s="115">
        <f t="shared" si="3831"/>
        <v>0</v>
      </c>
      <c r="X352" s="115">
        <f t="shared" si="3832"/>
        <v>0</v>
      </c>
      <c r="Y352" s="132"/>
      <c r="Z352" s="95">
        <v>0</v>
      </c>
      <c r="AA352" s="115">
        <v>0</v>
      </c>
      <c r="AB352" s="115">
        <v>0</v>
      </c>
      <c r="AC352" s="95">
        <v>0</v>
      </c>
      <c r="AD352" s="95">
        <v>0</v>
      </c>
      <c r="AE352" s="95">
        <f t="shared" si="3833"/>
        <v>0</v>
      </c>
      <c r="AF352" s="95">
        <f t="shared" si="3834"/>
        <v>0</v>
      </c>
      <c r="AG352" s="114">
        <v>0</v>
      </c>
      <c r="AH352" s="95">
        <f t="shared" si="3835"/>
        <v>0</v>
      </c>
      <c r="AI352" s="114">
        <f t="shared" si="3836"/>
        <v>0</v>
      </c>
      <c r="AJ352" s="114">
        <f t="shared" si="3837"/>
        <v>75596</v>
      </c>
      <c r="AK352" s="114">
        <f t="shared" si="3838"/>
        <v>331055</v>
      </c>
      <c r="AL352" s="114">
        <f t="shared" si="3839"/>
        <v>685637</v>
      </c>
      <c r="AM352" s="114">
        <f t="shared" si="3840"/>
        <v>525953.57999999996</v>
      </c>
      <c r="AN352" s="133">
        <f t="shared" si="3841"/>
        <v>4.131467108358918E-3</v>
      </c>
      <c r="AO352" s="133" t="str">
        <f t="shared" si="3842"/>
        <v>&lt; 30 дней</v>
      </c>
      <c r="AP352" s="139" t="s">
        <v>185</v>
      </c>
      <c r="AQ352" s="134" t="s">
        <v>186</v>
      </c>
      <c r="AR352" s="138" t="s">
        <v>185</v>
      </c>
      <c r="AS352" s="134" t="s">
        <v>191</v>
      </c>
      <c r="AT352" s="115" t="s">
        <v>185</v>
      </c>
      <c r="AU352" s="138"/>
      <c r="AV352" s="97" t="str">
        <f t="shared" si="3843"/>
        <v>нет остатка</v>
      </c>
      <c r="AW352" s="126">
        <f t="shared" si="3844"/>
        <v>0</v>
      </c>
      <c r="AX352" s="138"/>
      <c r="AY352" s="115">
        <f t="shared" si="3845"/>
        <v>0</v>
      </c>
      <c r="AZ352" s="130" t="s">
        <v>439</v>
      </c>
      <c r="BA352" s="129" t="s">
        <v>187</v>
      </c>
      <c r="BB352" s="129" t="s">
        <v>187</v>
      </c>
      <c r="BC352" s="140" t="s">
        <v>187</v>
      </c>
      <c r="BD352" s="139" t="s">
        <v>187</v>
      </c>
      <c r="BE352" s="29">
        <v>0</v>
      </c>
      <c r="BF352" s="32">
        <f t="shared" si="3846"/>
        <v>0</v>
      </c>
      <c r="BG352" s="32">
        <v>0</v>
      </c>
      <c r="BH352" s="32">
        <f t="shared" si="3847"/>
        <v>0</v>
      </c>
      <c r="BI352" s="99">
        <v>0</v>
      </c>
      <c r="BJ352" s="130" t="s">
        <v>187</v>
      </c>
      <c r="BK352" s="95">
        <v>65875.789999999994</v>
      </c>
      <c r="BL352" s="95">
        <v>67419.33</v>
      </c>
      <c r="BM352" s="95">
        <v>70581.649999999994</v>
      </c>
      <c r="BN352" s="95">
        <v>125238.58</v>
      </c>
      <c r="BO352" s="95">
        <v>106479.58</v>
      </c>
      <c r="BP352" s="95">
        <v>90358.65</v>
      </c>
      <c r="BQ352" s="133">
        <f t="shared" si="3848"/>
        <v>87658.93</v>
      </c>
      <c r="BR352" s="95">
        <f t="shared" si="3849"/>
        <v>-65874.077999987596</v>
      </c>
      <c r="BS352" s="133">
        <f t="shared" si="3850"/>
        <v>-133293.4079999876</v>
      </c>
      <c r="BT352" s="133">
        <f t="shared" si="3850"/>
        <v>-203875.05799998759</v>
      </c>
      <c r="BU352" s="133">
        <f t="shared" si="3850"/>
        <v>-329113.63799998758</v>
      </c>
      <c r="BV352" s="133">
        <f t="shared" si="3850"/>
        <v>-435593.2179999876</v>
      </c>
      <c r="BW352" s="133">
        <f t="shared" si="3850"/>
        <v>-525951.86799998756</v>
      </c>
      <c r="BX352" s="133">
        <f t="shared" si="3851"/>
        <v>-613610.79799998761</v>
      </c>
      <c r="BY352" s="133">
        <f t="shared" si="3851"/>
        <v>-701269.72799998755</v>
      </c>
      <c r="BZ352" s="133">
        <f t="shared" si="3851"/>
        <v>-788928.65799998748</v>
      </c>
      <c r="CA352" s="133">
        <f t="shared" si="3851"/>
        <v>-876587.58799998742</v>
      </c>
      <c r="CB352" s="133">
        <f t="shared" si="3851"/>
        <v>-964246.51799998735</v>
      </c>
      <c r="CC352" s="133">
        <f t="shared" si="3851"/>
        <v>-1051905.4479999873</v>
      </c>
      <c r="CD352" s="133">
        <f t="shared" si="3851"/>
        <v>-1139564.3779999872</v>
      </c>
      <c r="CE352" s="133">
        <f t="shared" si="3851"/>
        <v>-1227223.3079999872</v>
      </c>
      <c r="CF352" s="133">
        <f t="shared" si="3851"/>
        <v>-1314882.2379999871</v>
      </c>
      <c r="CG352" s="133">
        <f t="shared" si="3851"/>
        <v>-1402541.167999987</v>
      </c>
      <c r="CH352" s="133">
        <f t="shared" si="3851"/>
        <v>-1490200.097999987</v>
      </c>
      <c r="CI352" s="133">
        <f t="shared" si="3851"/>
        <v>-1577859.0279999869</v>
      </c>
      <c r="CJ352" s="133">
        <f t="shared" si="3851"/>
        <v>-1665517.9579999868</v>
      </c>
      <c r="CK352" s="133">
        <f t="shared" si="3851"/>
        <v>-1753176.8879999868</v>
      </c>
      <c r="CL352" s="133">
        <f t="shared" si="3851"/>
        <v>-1840835.8179999867</v>
      </c>
      <c r="CM352" s="133">
        <f t="shared" si="3851"/>
        <v>-1928494.7479999866</v>
      </c>
      <c r="CN352" s="133">
        <f t="shared" si="3851"/>
        <v>-2016153.6779999866</v>
      </c>
      <c r="CO352" s="133">
        <f t="shared" si="3851"/>
        <v>-2103812.6079999865</v>
      </c>
      <c r="CP352" s="100">
        <v>35638</v>
      </c>
      <c r="CQ352" s="100">
        <v>99693</v>
      </c>
      <c r="CR352" s="100">
        <v>219251</v>
      </c>
      <c r="CS352" s="100">
        <v>88812</v>
      </c>
      <c r="CT352" s="100">
        <v>166647</v>
      </c>
      <c r="CU352" s="100">
        <v>75596</v>
      </c>
      <c r="CV352" s="121">
        <f t="shared" si="3852"/>
        <v>114272.83333333333</v>
      </c>
      <c r="CW352" t="s">
        <v>187</v>
      </c>
      <c r="CX352" t="s">
        <v>187</v>
      </c>
      <c r="CY352" s="4">
        <v>0</v>
      </c>
      <c r="CZ352" s="4">
        <v>0</v>
      </c>
      <c r="DA352" s="136">
        <f t="shared" si="3821"/>
        <v>0</v>
      </c>
      <c r="DB352" s="4">
        <f t="shared" si="3822"/>
        <v>0</v>
      </c>
      <c r="DC352" s="4">
        <f t="shared" si="3823"/>
        <v>0</v>
      </c>
      <c r="DD352" s="136">
        <f t="shared" si="3824"/>
        <v>0</v>
      </c>
      <c r="DE352" s="31">
        <v>0</v>
      </c>
      <c r="DG352" s="31">
        <v>0</v>
      </c>
      <c r="DH352" s="48">
        <f t="shared" si="3853"/>
        <v>0</v>
      </c>
      <c r="DI352" s="62">
        <v>61.713000000000001</v>
      </c>
      <c r="DJ352" s="62">
        <v>9952.8040000000001</v>
      </c>
      <c r="DK352" s="48">
        <f t="shared" si="3854"/>
        <v>0</v>
      </c>
      <c r="DL352" s="62">
        <v>99692.532999999996</v>
      </c>
      <c r="DM352" s="62">
        <v>16080247.723390436</v>
      </c>
      <c r="DN352" s="62">
        <v>81.140000000000015</v>
      </c>
      <c r="DO352" s="62">
        <v>13749.157999999999</v>
      </c>
      <c r="DP352" s="48">
        <f t="shared" si="3855"/>
        <v>0</v>
      </c>
      <c r="DQ352" s="62">
        <v>219251.14800000002</v>
      </c>
      <c r="DR352" s="62">
        <v>37141053.783126511</v>
      </c>
      <c r="DS352" s="62">
        <v>5.3460000000000001</v>
      </c>
      <c r="DT352" s="62">
        <v>905.70399999999995</v>
      </c>
      <c r="DU352" s="48">
        <f t="shared" si="3856"/>
        <v>0</v>
      </c>
      <c r="DV352" s="62">
        <v>88811.936999999991</v>
      </c>
      <c r="DW352" s="62">
        <v>15039873.641238431</v>
      </c>
      <c r="DX352" s="62">
        <f t="shared" si="3857"/>
        <v>0</v>
      </c>
      <c r="DY352" s="62">
        <f t="shared" si="3858"/>
        <v>0</v>
      </c>
      <c r="DZ352" s="48">
        <f t="shared" si="3859"/>
        <v>0</v>
      </c>
      <c r="EA352" s="62">
        <f t="shared" si="3860"/>
        <v>0</v>
      </c>
      <c r="EB352" s="62">
        <f t="shared" si="3861"/>
        <v>0</v>
      </c>
      <c r="EC352" s="48">
        <f t="shared" si="3862"/>
        <v>0</v>
      </c>
      <c r="ED352" s="62">
        <f t="shared" si="3863"/>
        <v>0</v>
      </c>
      <c r="EE352" s="62">
        <f t="shared" si="3864"/>
        <v>0</v>
      </c>
      <c r="EF352" s="48">
        <f t="shared" si="3865"/>
        <v>0</v>
      </c>
      <c r="EG352" s="62">
        <f t="shared" si="3866"/>
        <v>0</v>
      </c>
      <c r="EH352" s="62">
        <f t="shared" si="3867"/>
        <v>0</v>
      </c>
      <c r="EI352" s="48">
        <f t="shared" si="3868"/>
        <v>0</v>
      </c>
      <c r="EJ352" s="62">
        <f t="shared" si="3869"/>
        <v>0</v>
      </c>
      <c r="EK352" s="62">
        <f t="shared" si="3870"/>
        <v>0</v>
      </c>
      <c r="EL352" s="48">
        <f t="shared" si="3871"/>
        <v>0</v>
      </c>
      <c r="EM352" s="62">
        <f t="shared" si="3872"/>
        <v>0</v>
      </c>
      <c r="EN352" s="62">
        <f t="shared" si="3873"/>
        <v>0</v>
      </c>
      <c r="EO352" s="48">
        <f t="shared" si="3874"/>
        <v>0</v>
      </c>
      <c r="EP352" s="62">
        <f t="shared" si="3825"/>
        <v>9963054.4795999993</v>
      </c>
      <c r="EQ352" s="62">
        <f t="shared" si="3825"/>
        <v>10196499.4692</v>
      </c>
      <c r="ER352" s="62">
        <f t="shared" si="3825"/>
        <v>10674768.745999999</v>
      </c>
      <c r="ES352" s="62">
        <f t="shared" si="3826"/>
        <v>18941082.839200001</v>
      </c>
      <c r="ET352" s="62">
        <f t="shared" si="3826"/>
        <v>16103971.679200001</v>
      </c>
      <c r="EU352" s="62">
        <f t="shared" si="3826"/>
        <v>13665842.226</v>
      </c>
      <c r="EV352" t="s">
        <v>192</v>
      </c>
      <c r="EW352" s="103">
        <v>0</v>
      </c>
      <c r="EX352" s="31" t="s">
        <v>187</v>
      </c>
      <c r="EY352" s="31" t="e">
        <v>#REF!</v>
      </c>
      <c r="FA352" s="31"/>
      <c r="FB352" s="119"/>
      <c r="FC352" s="119"/>
      <c r="FE352" s="137">
        <v>169.4</v>
      </c>
      <c r="FF352" s="137">
        <v>169.72</v>
      </c>
      <c r="FG352" s="137">
        <v>162.77000000000001</v>
      </c>
      <c r="FH352" s="106">
        <v>151.24</v>
      </c>
      <c r="FI352" s="107" t="b">
        <f t="shared" si="3875"/>
        <v>1</v>
      </c>
      <c r="FJ352" s="34"/>
      <c r="FK352" s="104" t="s">
        <v>187</v>
      </c>
      <c r="FL352" s="104" t="s">
        <v>187</v>
      </c>
      <c r="FM352" s="104" t="s">
        <v>187</v>
      </c>
      <c r="FN352" s="104" t="s">
        <v>187</v>
      </c>
      <c r="FO352" s="104">
        <v>0</v>
      </c>
      <c r="FP352" s="104"/>
      <c r="FQ352" s="104">
        <v>0</v>
      </c>
      <c r="FR352" s="120" t="b">
        <f t="shared" si="3617"/>
        <v>1</v>
      </c>
      <c r="FS352" s="120" t="b">
        <f t="shared" si="3618"/>
        <v>1</v>
      </c>
      <c r="FT352" s="120" t="b">
        <f t="shared" si="3619"/>
        <v>1</v>
      </c>
      <c r="FU352" s="120" t="b">
        <f t="shared" si="3620"/>
        <v>1</v>
      </c>
      <c r="FV352" s="120" t="b">
        <f t="shared" si="3621"/>
        <v>1</v>
      </c>
      <c r="FW352" s="120"/>
      <c r="FX352" s="120" t="b">
        <f t="shared" si="3876"/>
        <v>1</v>
      </c>
      <c r="FY352" s="104" t="s">
        <v>368</v>
      </c>
      <c r="FZ352" s="104" t="b">
        <f t="shared" si="3877"/>
        <v>1</v>
      </c>
      <c r="GA352" s="120">
        <v>0</v>
      </c>
      <c r="GB352" s="120">
        <v>0</v>
      </c>
      <c r="GC352" s="8"/>
      <c r="GD352" s="104" t="s">
        <v>368</v>
      </c>
      <c r="GE352" s="104">
        <v>0</v>
      </c>
      <c r="GF352" s="104" t="e">
        <v>#N/A</v>
      </c>
      <c r="GG352" s="104">
        <v>0</v>
      </c>
      <c r="GH352" s="120" t="b">
        <f t="shared" si="3878"/>
        <v>1</v>
      </c>
      <c r="GI352" s="8" t="b">
        <f t="shared" si="3879"/>
        <v>0</v>
      </c>
      <c r="GJ352" s="31" t="s">
        <v>203</v>
      </c>
    </row>
    <row r="353" spans="1:193" ht="30" hidden="1" x14ac:dyDescent="0.25">
      <c r="A353" s="138">
        <v>37958</v>
      </c>
      <c r="B353" s="138">
        <v>610133</v>
      </c>
      <c r="C353" s="128" t="s">
        <v>368</v>
      </c>
      <c r="D353" s="130"/>
      <c r="E353" s="138" t="s">
        <v>804</v>
      </c>
      <c r="F353" s="124" t="s">
        <v>232</v>
      </c>
      <c r="G353" s="128"/>
      <c r="H353" s="138" t="s">
        <v>227</v>
      </c>
      <c r="I353" s="130" t="s">
        <v>292</v>
      </c>
      <c r="J353" s="138" t="s">
        <v>259</v>
      </c>
      <c r="K353" s="138"/>
      <c r="L353" s="130">
        <v>0</v>
      </c>
      <c r="M353" s="138"/>
      <c r="N353" s="125">
        <v>0</v>
      </c>
      <c r="O353" s="125">
        <v>0</v>
      </c>
      <c r="P353" s="125" t="str">
        <f t="shared" si="3827"/>
        <v>нет минмакс</v>
      </c>
      <c r="Q353" s="95">
        <v>38</v>
      </c>
      <c r="R353" s="95">
        <f t="shared" si="3828"/>
        <v>1772.32</v>
      </c>
      <c r="S353" s="114">
        <v>38</v>
      </c>
      <c r="T353" s="114">
        <v>1772.32</v>
      </c>
      <c r="U353" s="131">
        <f t="shared" si="3829"/>
        <v>1</v>
      </c>
      <c r="V353" s="115">
        <f t="shared" si="3830"/>
        <v>38</v>
      </c>
      <c r="W353" s="115">
        <f t="shared" si="3831"/>
        <v>1772.32</v>
      </c>
      <c r="X353" s="115">
        <f t="shared" si="3832"/>
        <v>1</v>
      </c>
      <c r="Y353" s="132"/>
      <c r="Z353" s="95">
        <v>38</v>
      </c>
      <c r="AA353" s="115">
        <v>0</v>
      </c>
      <c r="AB353" s="115">
        <v>0</v>
      </c>
      <c r="AC353" s="95">
        <v>0</v>
      </c>
      <c r="AD353" s="95">
        <v>0</v>
      </c>
      <c r="AE353" s="95">
        <f t="shared" si="3833"/>
        <v>0</v>
      </c>
      <c r="AF353" s="95">
        <f t="shared" si="3834"/>
        <v>0</v>
      </c>
      <c r="AG353" s="114">
        <v>0</v>
      </c>
      <c r="AH353" s="95">
        <f t="shared" si="3835"/>
        <v>38</v>
      </c>
      <c r="AI353" s="114">
        <f t="shared" si="3836"/>
        <v>1772.32</v>
      </c>
      <c r="AJ353" s="114">
        <f t="shared" si="3837"/>
        <v>0</v>
      </c>
      <c r="AK353" s="114">
        <f t="shared" si="3838"/>
        <v>2</v>
      </c>
      <c r="AL353" s="114">
        <f t="shared" si="3839"/>
        <v>2</v>
      </c>
      <c r="AM353" s="114">
        <f t="shared" si="3840"/>
        <v>0</v>
      </c>
      <c r="AN353" s="133" t="str">
        <f t="shared" si="3841"/>
        <v>нет оборота</v>
      </c>
      <c r="AO353" s="133" t="str">
        <f t="shared" si="3842"/>
        <v>нет плана</v>
      </c>
      <c r="AP353" s="139" t="s">
        <v>195</v>
      </c>
      <c r="AQ353" s="134" t="s">
        <v>200</v>
      </c>
      <c r="AR353" s="138" t="s">
        <v>195</v>
      </c>
      <c r="AS353" s="134" t="s">
        <v>200</v>
      </c>
      <c r="AT353" s="115" t="s">
        <v>195</v>
      </c>
      <c r="AU353" s="138"/>
      <c r="AV353" s="97" t="str">
        <f t="shared" si="3843"/>
        <v>Нет планов</v>
      </c>
      <c r="AW353" s="126">
        <f t="shared" si="3844"/>
        <v>1772.32</v>
      </c>
      <c r="AX353" s="138"/>
      <c r="AY353" s="115">
        <f t="shared" si="3845"/>
        <v>0</v>
      </c>
      <c r="AZ353" s="130" t="s">
        <v>439</v>
      </c>
      <c r="BA353" s="26" t="s">
        <v>372</v>
      </c>
      <c r="BB353" s="26" t="s">
        <v>777</v>
      </c>
      <c r="BC353" s="27" t="s">
        <v>187</v>
      </c>
      <c r="BD353" s="139" t="s">
        <v>187</v>
      </c>
      <c r="BE353" s="29">
        <v>38</v>
      </c>
      <c r="BF353" s="32">
        <f t="shared" si="3846"/>
        <v>1772.32</v>
      </c>
      <c r="BG353" s="32">
        <v>0</v>
      </c>
      <c r="BH353" s="32">
        <f t="shared" si="3847"/>
        <v>0</v>
      </c>
      <c r="BI353" s="99" t="s">
        <v>248</v>
      </c>
      <c r="BJ353" s="130" t="s">
        <v>187</v>
      </c>
      <c r="BK353" s="95">
        <v>0</v>
      </c>
      <c r="BL353" s="95">
        <v>0</v>
      </c>
      <c r="BM353" s="95">
        <v>0</v>
      </c>
      <c r="BN353" s="95">
        <v>0</v>
      </c>
      <c r="BO353" s="95">
        <v>0</v>
      </c>
      <c r="BP353" s="95">
        <v>0</v>
      </c>
      <c r="BQ353" s="133">
        <f t="shared" si="3848"/>
        <v>0</v>
      </c>
      <c r="BR353" s="95">
        <f t="shared" si="3849"/>
        <v>38</v>
      </c>
      <c r="BS353" s="133">
        <f t="shared" si="3850"/>
        <v>38</v>
      </c>
      <c r="BT353" s="133">
        <f t="shared" si="3850"/>
        <v>38</v>
      </c>
      <c r="BU353" s="133">
        <f t="shared" si="3850"/>
        <v>38</v>
      </c>
      <c r="BV353" s="133">
        <f t="shared" si="3850"/>
        <v>38</v>
      </c>
      <c r="BW353" s="133">
        <f t="shared" si="3850"/>
        <v>38</v>
      </c>
      <c r="BX353" s="133">
        <f t="shared" ref="BX353:CO354" si="3880">BW353-$BQ353</f>
        <v>38</v>
      </c>
      <c r="BY353" s="133">
        <f t="shared" si="3880"/>
        <v>38</v>
      </c>
      <c r="BZ353" s="133">
        <f t="shared" si="3880"/>
        <v>38</v>
      </c>
      <c r="CA353" s="133">
        <f t="shared" si="3880"/>
        <v>38</v>
      </c>
      <c r="CB353" s="133">
        <f t="shared" si="3880"/>
        <v>38</v>
      </c>
      <c r="CC353" s="133">
        <f t="shared" si="3880"/>
        <v>38</v>
      </c>
      <c r="CD353" s="133">
        <f t="shared" si="3880"/>
        <v>38</v>
      </c>
      <c r="CE353" s="133">
        <f t="shared" si="3880"/>
        <v>38</v>
      </c>
      <c r="CF353" s="133">
        <f t="shared" si="3880"/>
        <v>38</v>
      </c>
      <c r="CG353" s="133">
        <f t="shared" si="3880"/>
        <v>38</v>
      </c>
      <c r="CH353" s="133">
        <f t="shared" si="3880"/>
        <v>38</v>
      </c>
      <c r="CI353" s="133">
        <f t="shared" si="3880"/>
        <v>38</v>
      </c>
      <c r="CJ353" s="133">
        <f t="shared" si="3880"/>
        <v>38</v>
      </c>
      <c r="CK353" s="133">
        <f t="shared" si="3880"/>
        <v>38</v>
      </c>
      <c r="CL353" s="133">
        <f t="shared" si="3880"/>
        <v>38</v>
      </c>
      <c r="CM353" s="133">
        <f t="shared" si="3880"/>
        <v>38</v>
      </c>
      <c r="CN353" s="133">
        <f t="shared" si="3880"/>
        <v>38</v>
      </c>
      <c r="CO353" s="133">
        <f t="shared" si="3880"/>
        <v>38</v>
      </c>
      <c r="CP353" s="100">
        <v>0</v>
      </c>
      <c r="CQ353" s="100">
        <v>0</v>
      </c>
      <c r="CR353" s="100">
        <v>0</v>
      </c>
      <c r="CS353" s="100">
        <v>2</v>
      </c>
      <c r="CT353" s="100">
        <v>0</v>
      </c>
      <c r="CU353" s="100">
        <v>0</v>
      </c>
      <c r="CV353" s="121">
        <f t="shared" si="3852"/>
        <v>2</v>
      </c>
      <c r="CW353" t="s">
        <v>187</v>
      </c>
      <c r="CX353" t="s">
        <v>187</v>
      </c>
      <c r="CY353" s="4">
        <v>0</v>
      </c>
      <c r="CZ353" s="4">
        <v>0</v>
      </c>
      <c r="DA353" s="136">
        <f t="shared" si="3821"/>
        <v>0</v>
      </c>
      <c r="DB353" s="4">
        <f t="shared" si="3822"/>
        <v>0</v>
      </c>
      <c r="DC353" s="4">
        <f t="shared" si="3823"/>
        <v>0</v>
      </c>
      <c r="DD353" s="136">
        <f t="shared" si="3824"/>
        <v>0</v>
      </c>
      <c r="DE353" s="31">
        <v>0</v>
      </c>
      <c r="DG353" s="31">
        <v>0</v>
      </c>
      <c r="DH353" s="48">
        <f t="shared" si="3853"/>
        <v>0</v>
      </c>
      <c r="DI353" s="62">
        <v>40</v>
      </c>
      <c r="DJ353" s="62">
        <v>1865.64</v>
      </c>
      <c r="DK353" s="48">
        <f t="shared" si="3854"/>
        <v>1</v>
      </c>
      <c r="DL353" s="62">
        <v>0</v>
      </c>
      <c r="DM353" s="62">
        <v>0</v>
      </c>
      <c r="DN353" s="62">
        <v>40</v>
      </c>
      <c r="DO353" s="62">
        <v>1865.64</v>
      </c>
      <c r="DP353" s="48">
        <f t="shared" si="3855"/>
        <v>1</v>
      </c>
      <c r="DQ353" s="62">
        <v>0</v>
      </c>
      <c r="DR353" s="62">
        <v>0</v>
      </c>
      <c r="DS353" s="62">
        <v>38.645000000000003</v>
      </c>
      <c r="DT353" s="62">
        <v>1802.4490000000001</v>
      </c>
      <c r="DU353" s="48">
        <f t="shared" si="3856"/>
        <v>1</v>
      </c>
      <c r="DV353" s="62">
        <v>2</v>
      </c>
      <c r="DW353" s="62">
        <v>93.282000000000011</v>
      </c>
      <c r="DX353" s="62">
        <f t="shared" si="3857"/>
        <v>0</v>
      </c>
      <c r="DY353" s="62">
        <f t="shared" si="3858"/>
        <v>0</v>
      </c>
      <c r="DZ353" s="48">
        <f t="shared" si="3859"/>
        <v>0</v>
      </c>
      <c r="EA353" s="62">
        <f t="shared" si="3860"/>
        <v>0</v>
      </c>
      <c r="EB353" s="62">
        <f t="shared" si="3861"/>
        <v>0</v>
      </c>
      <c r="EC353" s="48">
        <f t="shared" si="3862"/>
        <v>0</v>
      </c>
      <c r="ED353" s="62">
        <f t="shared" si="3863"/>
        <v>0</v>
      </c>
      <c r="EE353" s="62">
        <f t="shared" si="3864"/>
        <v>0</v>
      </c>
      <c r="EF353" s="48">
        <f t="shared" si="3865"/>
        <v>0</v>
      </c>
      <c r="EG353" s="62">
        <f t="shared" si="3866"/>
        <v>0</v>
      </c>
      <c r="EH353" s="62">
        <f t="shared" si="3867"/>
        <v>0</v>
      </c>
      <c r="EI353" s="48">
        <f t="shared" si="3868"/>
        <v>0</v>
      </c>
      <c r="EJ353" s="62">
        <f t="shared" si="3869"/>
        <v>0</v>
      </c>
      <c r="EK353" s="62">
        <f t="shared" si="3870"/>
        <v>0</v>
      </c>
      <c r="EL353" s="48">
        <f t="shared" si="3871"/>
        <v>0</v>
      </c>
      <c r="EM353" s="62">
        <f t="shared" si="3872"/>
        <v>0</v>
      </c>
      <c r="EN353" s="62">
        <f t="shared" si="3873"/>
        <v>0</v>
      </c>
      <c r="EO353" s="48">
        <f t="shared" si="3874"/>
        <v>0</v>
      </c>
      <c r="EP353" s="62">
        <f t="shared" si="3825"/>
        <v>0</v>
      </c>
      <c r="EQ353" s="62">
        <f t="shared" si="3825"/>
        <v>0</v>
      </c>
      <c r="ER353" s="62">
        <f t="shared" si="3825"/>
        <v>0</v>
      </c>
      <c r="ES353" s="62">
        <f t="shared" si="3826"/>
        <v>0</v>
      </c>
      <c r="ET353" s="62">
        <f t="shared" si="3826"/>
        <v>0</v>
      </c>
      <c r="EU353" s="62">
        <f t="shared" si="3826"/>
        <v>0</v>
      </c>
      <c r="EV353" s="31" t="s">
        <v>192</v>
      </c>
      <c r="EW353" s="103">
        <v>0</v>
      </c>
      <c r="EX353" s="31">
        <v>126</v>
      </c>
      <c r="EY353" s="31">
        <v>1</v>
      </c>
      <c r="FA353" s="31"/>
      <c r="FB353" s="119"/>
      <c r="FC353" s="119"/>
      <c r="FE353" s="137">
        <v>46.64</v>
      </c>
      <c r="FF353" s="137">
        <v>46.64</v>
      </c>
      <c r="FG353" s="137">
        <v>46.64</v>
      </c>
      <c r="FH353" s="106">
        <v>46.64</v>
      </c>
      <c r="FI353" s="107" t="b">
        <f t="shared" si="3875"/>
        <v>1</v>
      </c>
      <c r="FJ353" s="34"/>
      <c r="FK353" s="104" t="s">
        <v>372</v>
      </c>
      <c r="FL353" s="104" t="s">
        <v>777</v>
      </c>
      <c r="FM353" s="104" t="s">
        <v>187</v>
      </c>
      <c r="FN353" s="104" t="s">
        <v>187</v>
      </c>
      <c r="FO353" s="104">
        <v>38</v>
      </c>
      <c r="FP353" s="104"/>
      <c r="FQ353" s="104" t="s">
        <v>248</v>
      </c>
      <c r="FR353" s="120" t="b">
        <f t="shared" si="3617"/>
        <v>1</v>
      </c>
      <c r="FS353" s="120" t="b">
        <f t="shared" si="3618"/>
        <v>1</v>
      </c>
      <c r="FT353" s="120" t="b">
        <f t="shared" si="3619"/>
        <v>1</v>
      </c>
      <c r="FU353" s="120" t="b">
        <f t="shared" si="3620"/>
        <v>1</v>
      </c>
      <c r="FV353" s="120" t="b">
        <f t="shared" si="3621"/>
        <v>1</v>
      </c>
      <c r="FW353" s="120"/>
      <c r="FX353" s="120" t="b">
        <f t="shared" si="3876"/>
        <v>1</v>
      </c>
      <c r="FY353" s="104" t="s">
        <v>368</v>
      </c>
      <c r="FZ353" s="104" t="b">
        <f t="shared" si="3877"/>
        <v>1</v>
      </c>
      <c r="GA353" s="120">
        <v>0</v>
      </c>
      <c r="GB353" s="120" t="s">
        <v>232</v>
      </c>
      <c r="GC353" s="8"/>
      <c r="GD353" s="104" t="s">
        <v>368</v>
      </c>
      <c r="GE353" s="104">
        <v>0</v>
      </c>
      <c r="GF353" s="104" t="e">
        <v>#N/A</v>
      </c>
      <c r="GG353" s="104">
        <v>0</v>
      </c>
      <c r="GH353" s="120" t="b">
        <f t="shared" si="3878"/>
        <v>1</v>
      </c>
      <c r="GI353" s="8" t="b">
        <f t="shared" si="3879"/>
        <v>0</v>
      </c>
      <c r="GJ353" s="31" t="s">
        <v>203</v>
      </c>
    </row>
    <row r="354" spans="1:193" hidden="1" x14ac:dyDescent="0.25">
      <c r="A354" s="138">
        <v>113458</v>
      </c>
      <c r="B354" s="138">
        <v>534694</v>
      </c>
      <c r="C354" s="128" t="s">
        <v>368</v>
      </c>
      <c r="D354" s="130"/>
      <c r="E354" s="138" t="s">
        <v>805</v>
      </c>
      <c r="F354" s="124" t="s">
        <v>193</v>
      </c>
      <c r="G354" s="128"/>
      <c r="H354" s="138" t="s">
        <v>227</v>
      </c>
      <c r="I354" s="130" t="s">
        <v>319</v>
      </c>
      <c r="J354" s="138" t="s">
        <v>259</v>
      </c>
      <c r="K354" s="138"/>
      <c r="L354" s="130">
        <v>0</v>
      </c>
      <c r="M354" s="138"/>
      <c r="N354" s="125">
        <v>0</v>
      </c>
      <c r="O354" s="125">
        <v>0</v>
      </c>
      <c r="P354" s="125" t="str">
        <f t="shared" si="3827"/>
        <v>нет минмакс</v>
      </c>
      <c r="Q354" s="95">
        <v>1538</v>
      </c>
      <c r="R354" s="95">
        <f t="shared" si="3828"/>
        <v>3260.56</v>
      </c>
      <c r="S354" s="114">
        <v>770</v>
      </c>
      <c r="T354" s="114">
        <v>1547.6999999999998</v>
      </c>
      <c r="U354" s="131">
        <f t="shared" si="3829"/>
        <v>1</v>
      </c>
      <c r="V354" s="115">
        <f t="shared" si="3830"/>
        <v>10742</v>
      </c>
      <c r="W354" s="115">
        <f t="shared" si="3831"/>
        <v>22773.040000000001</v>
      </c>
      <c r="X354" s="115">
        <f t="shared" si="3832"/>
        <v>1</v>
      </c>
      <c r="Y354" s="132"/>
      <c r="Z354" s="95">
        <v>10742</v>
      </c>
      <c r="AA354" s="115">
        <v>0</v>
      </c>
      <c r="AB354" s="115">
        <v>0</v>
      </c>
      <c r="AC354" s="95">
        <v>0</v>
      </c>
      <c r="AD354" s="95">
        <v>0</v>
      </c>
      <c r="AE354" s="95">
        <f t="shared" si="3833"/>
        <v>0</v>
      </c>
      <c r="AF354" s="95">
        <f t="shared" si="3834"/>
        <v>0</v>
      </c>
      <c r="AG354" s="114">
        <v>0</v>
      </c>
      <c r="AH354" s="95">
        <f t="shared" si="3835"/>
        <v>10742</v>
      </c>
      <c r="AI354" s="114">
        <f t="shared" si="3836"/>
        <v>22773.040000000001</v>
      </c>
      <c r="AJ354" s="114">
        <f t="shared" si="3837"/>
        <v>2162</v>
      </c>
      <c r="AK354" s="114">
        <f t="shared" si="3838"/>
        <v>8367</v>
      </c>
      <c r="AL354" s="114">
        <f t="shared" si="3839"/>
        <v>21003</v>
      </c>
      <c r="AM354" s="114">
        <f t="shared" si="3840"/>
        <v>46890</v>
      </c>
      <c r="AN354" s="133">
        <f t="shared" si="3841"/>
        <v>2.9558541266794625</v>
      </c>
      <c r="AO354" s="133" t="str">
        <f t="shared" si="3842"/>
        <v>&lt; 30 дней</v>
      </c>
      <c r="AP354" s="139" t="s">
        <v>185</v>
      </c>
      <c r="AQ354" s="134" t="s">
        <v>186</v>
      </c>
      <c r="AR354" s="138" t="s">
        <v>185</v>
      </c>
      <c r="AS354" s="134" t="s">
        <v>198</v>
      </c>
      <c r="AT354" s="115" t="s">
        <v>185</v>
      </c>
      <c r="AU354" s="138"/>
      <c r="AV354" s="97" t="str">
        <f t="shared" si="3843"/>
        <v>0-03</v>
      </c>
      <c r="AW354" s="126">
        <f t="shared" si="3844"/>
        <v>0</v>
      </c>
      <c r="AX354" s="138"/>
      <c r="AY354" s="115">
        <f t="shared" si="3845"/>
        <v>0</v>
      </c>
      <c r="AZ354" s="130" t="s">
        <v>439</v>
      </c>
      <c r="BA354" s="129" t="s">
        <v>187</v>
      </c>
      <c r="BB354" s="129" t="s">
        <v>187</v>
      </c>
      <c r="BC354" s="140" t="s">
        <v>187</v>
      </c>
      <c r="BD354" s="139" t="s">
        <v>187</v>
      </c>
      <c r="BE354" s="29">
        <v>0</v>
      </c>
      <c r="BF354" s="32">
        <f t="shared" si="3846"/>
        <v>0</v>
      </c>
      <c r="BG354" s="32">
        <v>0</v>
      </c>
      <c r="BH354" s="32">
        <f t="shared" si="3847"/>
        <v>0</v>
      </c>
      <c r="BI354" s="99">
        <v>0</v>
      </c>
      <c r="BJ354" s="130" t="s">
        <v>187</v>
      </c>
      <c r="BK354" s="95">
        <v>1773</v>
      </c>
      <c r="BL354" s="95">
        <v>6598</v>
      </c>
      <c r="BM354" s="95">
        <v>7258</v>
      </c>
      <c r="BN354" s="95">
        <v>8064</v>
      </c>
      <c r="BO354" s="95">
        <v>11307</v>
      </c>
      <c r="BP354" s="95">
        <v>11890</v>
      </c>
      <c r="BQ354" s="133">
        <f t="shared" si="3848"/>
        <v>7815</v>
      </c>
      <c r="BR354" s="95">
        <f t="shared" si="3849"/>
        <v>8969</v>
      </c>
      <c r="BS354" s="133">
        <f t="shared" si="3850"/>
        <v>2371</v>
      </c>
      <c r="BT354" s="133">
        <f t="shared" si="3850"/>
        <v>-4887</v>
      </c>
      <c r="BU354" s="133">
        <f t="shared" si="3850"/>
        <v>-12951</v>
      </c>
      <c r="BV354" s="133">
        <f t="shared" si="3850"/>
        <v>-24258</v>
      </c>
      <c r="BW354" s="133">
        <f t="shared" si="3850"/>
        <v>-36148</v>
      </c>
      <c r="BX354" s="133">
        <f t="shared" si="3880"/>
        <v>-43963</v>
      </c>
      <c r="BY354" s="133">
        <f t="shared" si="3880"/>
        <v>-51778</v>
      </c>
      <c r="BZ354" s="133">
        <f t="shared" si="3880"/>
        <v>-59593</v>
      </c>
      <c r="CA354" s="133">
        <f t="shared" si="3880"/>
        <v>-67408</v>
      </c>
      <c r="CB354" s="133">
        <f t="shared" si="3880"/>
        <v>-75223</v>
      </c>
      <c r="CC354" s="133">
        <f t="shared" si="3880"/>
        <v>-83038</v>
      </c>
      <c r="CD354" s="133">
        <f t="shared" si="3880"/>
        <v>-90853</v>
      </c>
      <c r="CE354" s="133">
        <f t="shared" si="3880"/>
        <v>-98668</v>
      </c>
      <c r="CF354" s="133">
        <f t="shared" si="3880"/>
        <v>-106483</v>
      </c>
      <c r="CG354" s="133">
        <f t="shared" si="3880"/>
        <v>-114298</v>
      </c>
      <c r="CH354" s="133">
        <f t="shared" si="3880"/>
        <v>-122113</v>
      </c>
      <c r="CI354" s="133">
        <f t="shared" si="3880"/>
        <v>-129928</v>
      </c>
      <c r="CJ354" s="133">
        <f t="shared" si="3880"/>
        <v>-137743</v>
      </c>
      <c r="CK354" s="133">
        <f t="shared" si="3880"/>
        <v>-145558</v>
      </c>
      <c r="CL354" s="133">
        <f t="shared" si="3880"/>
        <v>-153373</v>
      </c>
      <c r="CM354" s="133">
        <f t="shared" si="3880"/>
        <v>-161188</v>
      </c>
      <c r="CN354" s="133">
        <f t="shared" si="3880"/>
        <v>-169003</v>
      </c>
      <c r="CO354" s="133">
        <f t="shared" si="3880"/>
        <v>-176818</v>
      </c>
      <c r="CP354" s="100">
        <v>8222</v>
      </c>
      <c r="CQ354" s="100">
        <v>733</v>
      </c>
      <c r="CR354" s="100">
        <v>3681</v>
      </c>
      <c r="CS354" s="100">
        <v>1135</v>
      </c>
      <c r="CT354" s="100">
        <v>5070</v>
      </c>
      <c r="CU354" s="100">
        <v>2162</v>
      </c>
      <c r="CV354" s="121">
        <f t="shared" si="3852"/>
        <v>3500.5</v>
      </c>
      <c r="CW354" t="s">
        <v>187</v>
      </c>
      <c r="CX354" t="s">
        <v>187</v>
      </c>
      <c r="CY354" s="4">
        <v>0</v>
      </c>
      <c r="CZ354" s="4">
        <v>0</v>
      </c>
      <c r="DA354" s="136">
        <f t="shared" si="3821"/>
        <v>0</v>
      </c>
      <c r="DB354" s="4">
        <f t="shared" si="3822"/>
        <v>0</v>
      </c>
      <c r="DC354" s="4">
        <f t="shared" si="3823"/>
        <v>0</v>
      </c>
      <c r="DD354" s="136">
        <f t="shared" si="3824"/>
        <v>0</v>
      </c>
      <c r="DE354" s="31">
        <v>0</v>
      </c>
      <c r="DG354" s="31">
        <v>0</v>
      </c>
      <c r="DH354" s="48">
        <f t="shared" si="3853"/>
        <v>0</v>
      </c>
      <c r="DI354" s="62">
        <v>1908.3220000000001</v>
      </c>
      <c r="DJ354" s="62">
        <v>3724.308</v>
      </c>
      <c r="DK354" s="48">
        <f t="shared" si="3854"/>
        <v>1</v>
      </c>
      <c r="DL354" s="62">
        <v>733</v>
      </c>
      <c r="DM354" s="62">
        <v>1427.2273684210527</v>
      </c>
      <c r="DN354" s="62">
        <v>2008.6419999999998</v>
      </c>
      <c r="DO354" s="62">
        <v>4020.058</v>
      </c>
      <c r="DP354" s="48">
        <f t="shared" si="3855"/>
        <v>1</v>
      </c>
      <c r="DQ354" s="62">
        <v>3681</v>
      </c>
      <c r="DR354" s="62">
        <v>7327.854832097687</v>
      </c>
      <c r="DS354" s="62">
        <v>1723.452</v>
      </c>
      <c r="DT354" s="62">
        <v>3451.3649999999998</v>
      </c>
      <c r="DU354" s="48">
        <f t="shared" si="3856"/>
        <v>1</v>
      </c>
      <c r="DV354" s="62">
        <v>1135</v>
      </c>
      <c r="DW354" s="62">
        <v>2261.7767804186656</v>
      </c>
      <c r="DX354" s="62">
        <f t="shared" si="3857"/>
        <v>0</v>
      </c>
      <c r="DY354" s="62">
        <f t="shared" si="3858"/>
        <v>0</v>
      </c>
      <c r="DZ354" s="48">
        <f t="shared" si="3859"/>
        <v>0</v>
      </c>
      <c r="EA354" s="62">
        <f t="shared" si="3860"/>
        <v>0</v>
      </c>
      <c r="EB354" s="62">
        <f t="shared" si="3861"/>
        <v>0</v>
      </c>
      <c r="EC354" s="48">
        <f t="shared" si="3862"/>
        <v>0</v>
      </c>
      <c r="ED354" s="62">
        <f t="shared" si="3863"/>
        <v>0</v>
      </c>
      <c r="EE354" s="62">
        <f t="shared" si="3864"/>
        <v>0</v>
      </c>
      <c r="EF354" s="48">
        <f t="shared" si="3865"/>
        <v>0</v>
      </c>
      <c r="EG354" s="62">
        <f t="shared" si="3866"/>
        <v>0</v>
      </c>
      <c r="EH354" s="62">
        <f t="shared" si="3867"/>
        <v>0</v>
      </c>
      <c r="EI354" s="48">
        <f t="shared" si="3868"/>
        <v>0</v>
      </c>
      <c r="EJ354" s="62">
        <f t="shared" si="3869"/>
        <v>0</v>
      </c>
      <c r="EK354" s="62">
        <f t="shared" si="3870"/>
        <v>0</v>
      </c>
      <c r="EL354" s="48">
        <f t="shared" si="3871"/>
        <v>0</v>
      </c>
      <c r="EM354" s="62">
        <f t="shared" si="3872"/>
        <v>0</v>
      </c>
      <c r="EN354" s="62">
        <f t="shared" si="3873"/>
        <v>0</v>
      </c>
      <c r="EO354" s="48">
        <f t="shared" si="3874"/>
        <v>0</v>
      </c>
      <c r="EP354" s="62">
        <f t="shared" si="3825"/>
        <v>3758.76</v>
      </c>
      <c r="EQ354" s="62">
        <f t="shared" si="3825"/>
        <v>13987.76</v>
      </c>
      <c r="ER354" s="62">
        <f t="shared" si="3825"/>
        <v>15386.960000000001</v>
      </c>
      <c r="ES354" s="62">
        <f t="shared" si="3826"/>
        <v>17095.68</v>
      </c>
      <c r="ET354" s="62">
        <f t="shared" si="3826"/>
        <v>23970.84</v>
      </c>
      <c r="EU354" s="62">
        <f t="shared" si="3826"/>
        <v>25206.800000000003</v>
      </c>
      <c r="EV354" s="31" t="s">
        <v>192</v>
      </c>
      <c r="EW354" s="103">
        <v>0</v>
      </c>
      <c r="EX354" s="31">
        <v>20000</v>
      </c>
      <c r="EY354" s="31">
        <v>1</v>
      </c>
      <c r="FA354" s="31"/>
      <c r="FB354" s="119"/>
      <c r="FC354" s="119"/>
      <c r="FE354" s="137">
        <v>2</v>
      </c>
      <c r="FF354" s="137">
        <v>2.0099999999999998</v>
      </c>
      <c r="FG354" s="137">
        <v>2.11</v>
      </c>
      <c r="FH354" s="106">
        <v>2.12</v>
      </c>
      <c r="FI354" s="107" t="b">
        <f t="shared" si="3875"/>
        <v>1</v>
      </c>
      <c r="FJ354" s="34"/>
      <c r="FK354" s="104" t="s">
        <v>187</v>
      </c>
      <c r="FL354" s="104" t="s">
        <v>187</v>
      </c>
      <c r="FM354" s="104" t="s">
        <v>187</v>
      </c>
      <c r="FN354" s="104" t="s">
        <v>187</v>
      </c>
      <c r="FO354" s="104">
        <v>0</v>
      </c>
      <c r="FP354" s="104"/>
      <c r="FQ354" s="104">
        <v>0</v>
      </c>
      <c r="FR354" s="120" t="b">
        <f t="shared" si="3617"/>
        <v>1</v>
      </c>
      <c r="FS354" s="120" t="b">
        <f t="shared" si="3618"/>
        <v>1</v>
      </c>
      <c r="FT354" s="120" t="b">
        <f t="shared" si="3619"/>
        <v>1</v>
      </c>
      <c r="FU354" s="120" t="b">
        <f t="shared" si="3620"/>
        <v>1</v>
      </c>
      <c r="FV354" s="120" t="b">
        <f t="shared" si="3621"/>
        <v>1</v>
      </c>
      <c r="FW354" s="120"/>
      <c r="FX354" s="120" t="b">
        <f t="shared" si="3876"/>
        <v>1</v>
      </c>
      <c r="FY354" s="104" t="s">
        <v>368</v>
      </c>
      <c r="FZ354" s="104" t="b">
        <f t="shared" si="3877"/>
        <v>1</v>
      </c>
      <c r="GA354" s="120">
        <v>0</v>
      </c>
      <c r="GB354" s="120" t="s">
        <v>193</v>
      </c>
      <c r="GC354" s="8"/>
      <c r="GD354" s="104" t="s">
        <v>368</v>
      </c>
      <c r="GE354" s="104">
        <v>0</v>
      </c>
      <c r="GF354" s="104" t="e">
        <v>#N/A</v>
      </c>
      <c r="GG354" s="104">
        <v>0</v>
      </c>
      <c r="GH354" s="120" t="b">
        <f t="shared" si="3878"/>
        <v>1</v>
      </c>
      <c r="GI354" s="8" t="b">
        <f t="shared" si="3879"/>
        <v>0</v>
      </c>
      <c r="GJ354" s="31" t="s">
        <v>203</v>
      </c>
    </row>
    <row r="355" spans="1:193" ht="60" hidden="1" x14ac:dyDescent="0.25">
      <c r="A355" s="130">
        <v>125742</v>
      </c>
      <c r="B355" s="130">
        <v>536506</v>
      </c>
      <c r="C355" s="128" t="s">
        <v>368</v>
      </c>
      <c r="D355" s="130"/>
      <c r="E355" s="130" t="s">
        <v>806</v>
      </c>
      <c r="F355" s="109">
        <v>0</v>
      </c>
      <c r="G355" s="128"/>
      <c r="H355" s="130" t="s">
        <v>188</v>
      </c>
      <c r="I355" s="130" t="s">
        <v>496</v>
      </c>
      <c r="J355" s="130" t="s">
        <v>486</v>
      </c>
      <c r="K355" s="130"/>
      <c r="L355" s="130">
        <v>0</v>
      </c>
      <c r="M355" s="130"/>
      <c r="N355" s="111">
        <v>0</v>
      </c>
      <c r="O355" s="111">
        <v>0</v>
      </c>
      <c r="P355" s="111" t="str">
        <f t="shared" si="3827"/>
        <v>нет минмакс</v>
      </c>
      <c r="Q355" s="95">
        <v>9391</v>
      </c>
      <c r="R355" s="95">
        <f t="shared" si="3828"/>
        <v>93.91</v>
      </c>
      <c r="S355" s="131">
        <v>141129</v>
      </c>
      <c r="T355" s="131">
        <v>1411.29</v>
      </c>
      <c r="U355" s="131">
        <f t="shared" si="3829"/>
        <v>0</v>
      </c>
      <c r="V355" s="113">
        <f t="shared" si="3830"/>
        <v>8468</v>
      </c>
      <c r="W355" s="113">
        <f t="shared" si="3831"/>
        <v>84.68</v>
      </c>
      <c r="X355" s="113">
        <f t="shared" si="3832"/>
        <v>0</v>
      </c>
      <c r="Y355" s="132"/>
      <c r="Z355" s="95">
        <v>8188</v>
      </c>
      <c r="AA355" s="95">
        <v>0</v>
      </c>
      <c r="AB355" s="95">
        <v>280</v>
      </c>
      <c r="AC355" s="95">
        <v>0</v>
      </c>
      <c r="AD355" s="95">
        <v>0</v>
      </c>
      <c r="AE355" s="95">
        <f t="shared" si="3833"/>
        <v>0</v>
      </c>
      <c r="AF355" s="95">
        <f t="shared" si="3834"/>
        <v>2.8000000000000003</v>
      </c>
      <c r="AG355" s="114">
        <v>0</v>
      </c>
      <c r="AH355" s="95">
        <f t="shared" si="3835"/>
        <v>8468</v>
      </c>
      <c r="AI355" s="114">
        <f t="shared" si="3836"/>
        <v>84.68</v>
      </c>
      <c r="AJ355" s="133">
        <f t="shared" si="3837"/>
        <v>11241</v>
      </c>
      <c r="AK355" s="133">
        <f t="shared" si="3838"/>
        <v>36031</v>
      </c>
      <c r="AL355" s="133">
        <f t="shared" si="3839"/>
        <v>114588</v>
      </c>
      <c r="AM355" s="133">
        <f t="shared" si="3840"/>
        <v>0</v>
      </c>
      <c r="AN355" s="133" t="str">
        <f t="shared" si="3841"/>
        <v>нет оборота</v>
      </c>
      <c r="AO355" s="133" t="str">
        <f t="shared" si="3842"/>
        <v>нет плана</v>
      </c>
      <c r="AP355" s="29" t="s">
        <v>195</v>
      </c>
      <c r="AQ355" s="134" t="s">
        <v>200</v>
      </c>
      <c r="AR355" s="29" t="s">
        <v>195</v>
      </c>
      <c r="AS355" s="134" t="s">
        <v>200</v>
      </c>
      <c r="AT355" s="94" t="s">
        <v>195</v>
      </c>
      <c r="AU355" s="14"/>
      <c r="AV355" s="97" t="str">
        <f t="shared" si="3843"/>
        <v>Нет планов</v>
      </c>
      <c r="AW355" s="117">
        <f t="shared" si="3844"/>
        <v>84.68</v>
      </c>
      <c r="AX355" s="14">
        <f>MONTH(BC355)-6</f>
        <v>0</v>
      </c>
      <c r="AY355" s="25">
        <f t="shared" si="3845"/>
        <v>0</v>
      </c>
      <c r="AZ355" s="130" t="s">
        <v>439</v>
      </c>
      <c r="BA355" s="26" t="s">
        <v>196</v>
      </c>
      <c r="BB355" s="26" t="s">
        <v>807</v>
      </c>
      <c r="BC355" s="27">
        <v>45838</v>
      </c>
      <c r="BD355" s="28"/>
      <c r="BE355" s="29">
        <v>0</v>
      </c>
      <c r="BF355" s="32">
        <f t="shared" si="3846"/>
        <v>0</v>
      </c>
      <c r="BG355" s="32">
        <v>0</v>
      </c>
      <c r="BH355" s="32">
        <f t="shared" si="3847"/>
        <v>0</v>
      </c>
      <c r="BI355" s="135" t="s">
        <v>484</v>
      </c>
      <c r="BJ355" s="130">
        <v>0</v>
      </c>
      <c r="BK355" s="95">
        <v>0</v>
      </c>
      <c r="BL355" s="95">
        <v>0</v>
      </c>
      <c r="BM355" s="95">
        <v>0</v>
      </c>
      <c r="BN355" s="95">
        <v>0</v>
      </c>
      <c r="BO355" s="95">
        <v>0</v>
      </c>
      <c r="BP355" s="95">
        <v>0</v>
      </c>
      <c r="BQ355" s="133">
        <f t="shared" si="3848"/>
        <v>0</v>
      </c>
      <c r="BR355" s="95">
        <f t="shared" si="3849"/>
        <v>8468</v>
      </c>
      <c r="BS355" s="133">
        <f t="shared" si="3850"/>
        <v>8468</v>
      </c>
      <c r="BT355" s="133">
        <f t="shared" si="3850"/>
        <v>8468</v>
      </c>
      <c r="BU355" s="133">
        <f t="shared" si="3850"/>
        <v>8468</v>
      </c>
      <c r="BV355" s="133">
        <f t="shared" si="3850"/>
        <v>8468</v>
      </c>
      <c r="BW355" s="133">
        <f t="shared" si="3850"/>
        <v>8468</v>
      </c>
      <c r="BX355" s="133">
        <f t="shared" ref="BX355:CO357" si="3881">BW355-$BQ355</f>
        <v>8468</v>
      </c>
      <c r="BY355" s="133">
        <f t="shared" si="3881"/>
        <v>8468</v>
      </c>
      <c r="BZ355" s="133">
        <f t="shared" si="3881"/>
        <v>8468</v>
      </c>
      <c r="CA355" s="133">
        <f t="shared" si="3881"/>
        <v>8468</v>
      </c>
      <c r="CB355" s="133">
        <f t="shared" si="3881"/>
        <v>8468</v>
      </c>
      <c r="CC355" s="133">
        <f t="shared" si="3881"/>
        <v>8468</v>
      </c>
      <c r="CD355" s="133">
        <f t="shared" si="3881"/>
        <v>8468</v>
      </c>
      <c r="CE355" s="133">
        <f t="shared" si="3881"/>
        <v>8468</v>
      </c>
      <c r="CF355" s="133">
        <f t="shared" si="3881"/>
        <v>8468</v>
      </c>
      <c r="CG355" s="133">
        <f t="shared" si="3881"/>
        <v>8468</v>
      </c>
      <c r="CH355" s="133">
        <f t="shared" si="3881"/>
        <v>8468</v>
      </c>
      <c r="CI355" s="133">
        <f t="shared" si="3881"/>
        <v>8468</v>
      </c>
      <c r="CJ355" s="133">
        <f t="shared" si="3881"/>
        <v>8468</v>
      </c>
      <c r="CK355" s="133">
        <f t="shared" si="3881"/>
        <v>8468</v>
      </c>
      <c r="CL355" s="133">
        <f t="shared" si="3881"/>
        <v>8468</v>
      </c>
      <c r="CM355" s="133">
        <f t="shared" si="3881"/>
        <v>8468</v>
      </c>
      <c r="CN355" s="133">
        <f t="shared" si="3881"/>
        <v>8468</v>
      </c>
      <c r="CO355" s="133">
        <f t="shared" si="3881"/>
        <v>8468</v>
      </c>
      <c r="CP355" s="100">
        <v>47878</v>
      </c>
      <c r="CQ355" s="100">
        <v>17721</v>
      </c>
      <c r="CR355" s="100">
        <v>12958</v>
      </c>
      <c r="CS355" s="100">
        <v>11483</v>
      </c>
      <c r="CT355" s="100">
        <v>13307</v>
      </c>
      <c r="CU355" s="100">
        <v>11241</v>
      </c>
      <c r="CV355" s="121">
        <f t="shared" si="3852"/>
        <v>19098</v>
      </c>
      <c r="CW355">
        <v>0</v>
      </c>
      <c r="CX355">
        <v>3</v>
      </c>
      <c r="CY355" s="4">
        <v>0</v>
      </c>
      <c r="CZ355" s="4">
        <v>0</v>
      </c>
      <c r="DA355" s="136">
        <f t="shared" si="3821"/>
        <v>0</v>
      </c>
      <c r="DB355" s="4">
        <f t="shared" si="3822"/>
        <v>0</v>
      </c>
      <c r="DC355" s="4">
        <f t="shared" si="3823"/>
        <v>0</v>
      </c>
      <c r="DD355" s="136">
        <f t="shared" si="3824"/>
        <v>0</v>
      </c>
      <c r="DE355" s="31">
        <v>0</v>
      </c>
      <c r="DF355" s="31">
        <v>30</v>
      </c>
      <c r="DG355" s="31">
        <v>107922</v>
      </c>
      <c r="DH355" s="48">
        <f t="shared" si="3853"/>
        <v>0</v>
      </c>
      <c r="DI355" s="62">
        <v>157913.71</v>
      </c>
      <c r="DJ355" s="62">
        <v>1579.1380000000001</v>
      </c>
      <c r="DK355" s="48">
        <f t="shared" si="3854"/>
        <v>0</v>
      </c>
      <c r="DL355" s="62">
        <v>16881</v>
      </c>
      <c r="DM355" s="62">
        <v>168.81</v>
      </c>
      <c r="DN355" s="62">
        <v>150770.64400000003</v>
      </c>
      <c r="DO355" s="62">
        <v>1507.7060000000001</v>
      </c>
      <c r="DP355" s="48">
        <f t="shared" si="3855"/>
        <v>0</v>
      </c>
      <c r="DQ355" s="62">
        <v>13356</v>
      </c>
      <c r="DR355" s="62">
        <v>133.56</v>
      </c>
      <c r="DS355" s="62">
        <v>143714.06400000001</v>
      </c>
      <c r="DT355" s="62">
        <v>1437.1410000000001</v>
      </c>
      <c r="DU355" s="48">
        <f t="shared" si="3856"/>
        <v>0</v>
      </c>
      <c r="DV355" s="62">
        <v>11483</v>
      </c>
      <c r="DW355" s="62">
        <v>114.82999999999998</v>
      </c>
      <c r="DX355" s="62">
        <f t="shared" si="3857"/>
        <v>0</v>
      </c>
      <c r="DY355" s="62">
        <f t="shared" si="3858"/>
        <v>0</v>
      </c>
      <c r="DZ355" s="48">
        <f t="shared" si="3859"/>
        <v>0</v>
      </c>
      <c r="EA355" s="62">
        <f t="shared" si="3860"/>
        <v>0</v>
      </c>
      <c r="EB355" s="62">
        <f t="shared" si="3861"/>
        <v>0</v>
      </c>
      <c r="EC355" s="48">
        <f t="shared" si="3862"/>
        <v>0</v>
      </c>
      <c r="ED355" s="62">
        <f t="shared" si="3863"/>
        <v>0</v>
      </c>
      <c r="EE355" s="62">
        <f t="shared" si="3864"/>
        <v>0</v>
      </c>
      <c r="EF355" s="48">
        <f t="shared" si="3865"/>
        <v>0</v>
      </c>
      <c r="EG355" s="62">
        <f t="shared" si="3866"/>
        <v>0</v>
      </c>
      <c r="EH355" s="62">
        <f t="shared" si="3867"/>
        <v>0</v>
      </c>
      <c r="EI355" s="48">
        <f t="shared" si="3868"/>
        <v>0</v>
      </c>
      <c r="EJ355" s="62">
        <f t="shared" si="3869"/>
        <v>0</v>
      </c>
      <c r="EK355" s="62">
        <f t="shared" si="3870"/>
        <v>0</v>
      </c>
      <c r="EL355" s="48">
        <f t="shared" si="3871"/>
        <v>0</v>
      </c>
      <c r="EM355" s="62">
        <f t="shared" si="3872"/>
        <v>0</v>
      </c>
      <c r="EN355" s="62">
        <f t="shared" si="3873"/>
        <v>0</v>
      </c>
      <c r="EO355" s="48">
        <f t="shared" si="3874"/>
        <v>0</v>
      </c>
      <c r="EP355" s="62">
        <f t="shared" ref="EP355:EU358" si="3882">BK355*$FH355</f>
        <v>0</v>
      </c>
      <c r="EQ355" s="62">
        <f t="shared" si="3882"/>
        <v>0</v>
      </c>
      <c r="ER355" s="62">
        <f t="shared" si="3882"/>
        <v>0</v>
      </c>
      <c r="ES355" s="62">
        <f t="shared" si="3882"/>
        <v>0</v>
      </c>
      <c r="ET355" s="62">
        <f t="shared" si="3882"/>
        <v>0</v>
      </c>
      <c r="EU355" s="62">
        <f t="shared" si="3882"/>
        <v>0</v>
      </c>
      <c r="EV355" s="31" t="s">
        <v>192</v>
      </c>
      <c r="EW355" s="103">
        <v>0</v>
      </c>
      <c r="EX355" s="31" t="s">
        <v>282</v>
      </c>
      <c r="EY355" s="31" t="s">
        <v>282</v>
      </c>
      <c r="FA355" s="31"/>
      <c r="FB355" s="119"/>
      <c r="FC355" s="119"/>
      <c r="FE355" s="137">
        <v>0.01</v>
      </c>
      <c r="FF355" s="137">
        <v>0.01</v>
      </c>
      <c r="FG355" s="137">
        <v>0.01</v>
      </c>
      <c r="FH355" s="106">
        <v>0.01</v>
      </c>
      <c r="FI355" s="107" t="b">
        <f t="shared" si="3875"/>
        <v>1</v>
      </c>
      <c r="FJ355" s="34"/>
      <c r="FK355" s="104" t="s">
        <v>196</v>
      </c>
      <c r="FL355" s="104" t="s">
        <v>807</v>
      </c>
      <c r="FM355" s="104">
        <v>0</v>
      </c>
      <c r="FN355" s="104">
        <v>0</v>
      </c>
      <c r="FO355" s="104">
        <v>0</v>
      </c>
      <c r="FP355" s="104"/>
      <c r="FQ355" s="104" t="s">
        <v>484</v>
      </c>
      <c r="FR355" s="103" t="b">
        <f t="shared" si="3617"/>
        <v>1</v>
      </c>
      <c r="FS355" s="103" t="b">
        <f t="shared" si="3618"/>
        <v>1</v>
      </c>
      <c r="FT355" s="103" t="b">
        <f t="shared" si="3619"/>
        <v>0</v>
      </c>
      <c r="FU355" s="103" t="b">
        <f t="shared" si="3620"/>
        <v>0</v>
      </c>
      <c r="FV355" s="103" t="b">
        <f t="shared" si="3621"/>
        <v>1</v>
      </c>
      <c r="FW355" s="103"/>
      <c r="FX355" s="120" t="b">
        <f t="shared" si="3876"/>
        <v>1</v>
      </c>
      <c r="FY355" s="104" t="s">
        <v>368</v>
      </c>
      <c r="FZ355" s="104" t="b">
        <f t="shared" si="3877"/>
        <v>1</v>
      </c>
      <c r="GA355" s="104">
        <v>0</v>
      </c>
      <c r="GB355" s="104">
        <v>0</v>
      </c>
      <c r="GD355" s="104" t="s">
        <v>368</v>
      </c>
      <c r="GE355" s="104">
        <v>0</v>
      </c>
      <c r="GF355" s="104" t="e">
        <v>#N/A</v>
      </c>
      <c r="GG355" s="104">
        <v>0</v>
      </c>
      <c r="GH355" s="104" t="b">
        <f t="shared" si="3878"/>
        <v>1</v>
      </c>
      <c r="GI355" s="8" t="b">
        <f t="shared" si="3879"/>
        <v>0</v>
      </c>
      <c r="GJ355" s="31" t="s">
        <v>203</v>
      </c>
    </row>
    <row r="356" spans="1:193" hidden="1" x14ac:dyDescent="0.25">
      <c r="A356" s="138">
        <v>104182</v>
      </c>
      <c r="B356" s="138">
        <v>104182</v>
      </c>
      <c r="C356" s="128" t="s">
        <v>368</v>
      </c>
      <c r="D356" s="130"/>
      <c r="E356" s="138" t="s">
        <v>808</v>
      </c>
      <c r="F356" s="124">
        <v>0</v>
      </c>
      <c r="G356" s="128"/>
      <c r="H356" s="138" t="s">
        <v>227</v>
      </c>
      <c r="I356" s="130" t="s">
        <v>677</v>
      </c>
      <c r="J356" s="138" t="s">
        <v>511</v>
      </c>
      <c r="K356" s="138"/>
      <c r="L356" s="130">
        <v>0</v>
      </c>
      <c r="M356" s="138"/>
      <c r="N356" s="125">
        <v>0</v>
      </c>
      <c r="O356" s="125">
        <v>0</v>
      </c>
      <c r="P356" s="125" t="str">
        <f t="shared" si="3827"/>
        <v>нет минмакс</v>
      </c>
      <c r="Q356" s="95">
        <v>0</v>
      </c>
      <c r="R356" s="95">
        <f t="shared" si="3828"/>
        <v>0</v>
      </c>
      <c r="S356" s="114">
        <v>8.6669998168945313</v>
      </c>
      <c r="T356" s="114">
        <v>1353.0053414154054</v>
      </c>
      <c r="U356" s="131">
        <f t="shared" si="3829"/>
        <v>0</v>
      </c>
      <c r="V356" s="115">
        <f t="shared" si="3830"/>
        <v>0.40000000596046448</v>
      </c>
      <c r="W356" s="115">
        <f t="shared" si="3831"/>
        <v>58.036000864803789</v>
      </c>
      <c r="X356" s="115">
        <f t="shared" si="3832"/>
        <v>0</v>
      </c>
      <c r="Y356" s="132"/>
      <c r="Z356" s="95">
        <v>0.40000000596046448</v>
      </c>
      <c r="AA356" s="115">
        <v>0</v>
      </c>
      <c r="AB356" s="115">
        <v>0</v>
      </c>
      <c r="AC356" s="95">
        <v>0</v>
      </c>
      <c r="AD356" s="95">
        <v>0</v>
      </c>
      <c r="AE356" s="95">
        <f t="shared" si="3833"/>
        <v>0</v>
      </c>
      <c r="AF356" s="95">
        <f t="shared" si="3834"/>
        <v>0</v>
      </c>
      <c r="AG356" s="114">
        <v>0</v>
      </c>
      <c r="AH356" s="95">
        <f t="shared" si="3835"/>
        <v>0.40000000596046448</v>
      </c>
      <c r="AI356" s="114">
        <f t="shared" si="3836"/>
        <v>58.036000864803789</v>
      </c>
      <c r="AJ356" s="114">
        <f t="shared" si="3837"/>
        <v>0</v>
      </c>
      <c r="AK356" s="114">
        <f t="shared" si="3838"/>
        <v>14014</v>
      </c>
      <c r="AL356" s="114">
        <f t="shared" si="3839"/>
        <v>22005</v>
      </c>
      <c r="AM356" s="114">
        <f t="shared" si="3840"/>
        <v>46131.060000000005</v>
      </c>
      <c r="AN356" s="133">
        <f t="shared" si="3841"/>
        <v>3.3817995230133784E-2</v>
      </c>
      <c r="AO356" s="133" t="str">
        <f t="shared" si="3842"/>
        <v>&lt; 30 дней</v>
      </c>
      <c r="AP356" s="139" t="s">
        <v>185</v>
      </c>
      <c r="AQ356" s="134" t="s">
        <v>186</v>
      </c>
      <c r="AR356" s="138" t="s">
        <v>185</v>
      </c>
      <c r="AS356" s="134" t="s">
        <v>191</v>
      </c>
      <c r="AT356" s="115" t="s">
        <v>185</v>
      </c>
      <c r="AU356" s="138"/>
      <c r="AV356" s="97" t="str">
        <f t="shared" si="3843"/>
        <v>0-01</v>
      </c>
      <c r="AW356" s="126">
        <f t="shared" si="3844"/>
        <v>0</v>
      </c>
      <c r="AX356" s="138"/>
      <c r="AY356" s="115">
        <f t="shared" si="3845"/>
        <v>0</v>
      </c>
      <c r="AZ356" s="130" t="s">
        <v>495</v>
      </c>
      <c r="BA356" s="129" t="s">
        <v>187</v>
      </c>
      <c r="BB356" s="129" t="s">
        <v>187</v>
      </c>
      <c r="BC356" s="140" t="s">
        <v>187</v>
      </c>
      <c r="BD356" s="139" t="s">
        <v>187</v>
      </c>
      <c r="BE356" s="29">
        <v>0</v>
      </c>
      <c r="BF356" s="32">
        <f t="shared" si="3846"/>
        <v>0</v>
      </c>
      <c r="BG356" s="32">
        <v>0</v>
      </c>
      <c r="BH356" s="32">
        <f t="shared" si="3847"/>
        <v>0</v>
      </c>
      <c r="BI356" s="99">
        <v>0</v>
      </c>
      <c r="BJ356" s="130" t="s">
        <v>187</v>
      </c>
      <c r="BK356" s="95">
        <v>3989.36</v>
      </c>
      <c r="BL356" s="95">
        <v>8023.01</v>
      </c>
      <c r="BM356" s="95">
        <v>7295.56</v>
      </c>
      <c r="BN356" s="95">
        <v>7286.05</v>
      </c>
      <c r="BO356" s="95">
        <v>10506.82</v>
      </c>
      <c r="BP356" s="95">
        <v>9030.26</v>
      </c>
      <c r="BQ356" s="133">
        <f t="shared" si="3848"/>
        <v>7688.5100000000011</v>
      </c>
      <c r="BR356" s="95">
        <f t="shared" si="3849"/>
        <v>-3988.9599999940397</v>
      </c>
      <c r="BS356" s="133">
        <f t="shared" si="3850"/>
        <v>-12011.96999999404</v>
      </c>
      <c r="BT356" s="133">
        <f t="shared" si="3850"/>
        <v>-19307.52999999404</v>
      </c>
      <c r="BU356" s="133">
        <f t="shared" si="3850"/>
        <v>-26593.579999994039</v>
      </c>
      <c r="BV356" s="133">
        <f t="shared" si="3850"/>
        <v>-37100.399999994042</v>
      </c>
      <c r="BW356" s="133">
        <f t="shared" si="3850"/>
        <v>-46130.659999994044</v>
      </c>
      <c r="BX356" s="133">
        <f t="shared" si="3881"/>
        <v>-53819.169999994047</v>
      </c>
      <c r="BY356" s="133">
        <f t="shared" si="3881"/>
        <v>-61507.679999994049</v>
      </c>
      <c r="BZ356" s="133">
        <f t="shared" si="3881"/>
        <v>-69196.189999994051</v>
      </c>
      <c r="CA356" s="133">
        <f t="shared" si="3881"/>
        <v>-76884.699999994045</v>
      </c>
      <c r="CB356" s="133">
        <f t="shared" si="3881"/>
        <v>-84573.20999999404</v>
      </c>
      <c r="CC356" s="133">
        <f t="shared" si="3881"/>
        <v>-92261.719999994035</v>
      </c>
      <c r="CD356" s="133">
        <f t="shared" si="3881"/>
        <v>-99950.22999999403</v>
      </c>
      <c r="CE356" s="133">
        <f t="shared" si="3881"/>
        <v>-107638.73999999402</v>
      </c>
      <c r="CF356" s="133">
        <f t="shared" si="3881"/>
        <v>-115327.24999999402</v>
      </c>
      <c r="CG356" s="133">
        <f t="shared" si="3881"/>
        <v>-123015.75999999401</v>
      </c>
      <c r="CH356" s="133">
        <f t="shared" si="3881"/>
        <v>-130704.26999999401</v>
      </c>
      <c r="CI356" s="133">
        <f t="shared" si="3881"/>
        <v>-138392.779999994</v>
      </c>
      <c r="CJ356" s="133">
        <f t="shared" si="3881"/>
        <v>-146081.28999999401</v>
      </c>
      <c r="CK356" s="133">
        <f t="shared" si="3881"/>
        <v>-153769.79999999402</v>
      </c>
      <c r="CL356" s="133">
        <f t="shared" si="3881"/>
        <v>-161458.30999999403</v>
      </c>
      <c r="CM356" s="133">
        <f t="shared" si="3881"/>
        <v>-169146.81999999404</v>
      </c>
      <c r="CN356" s="133">
        <f t="shared" si="3881"/>
        <v>-176835.32999999405</v>
      </c>
      <c r="CO356" s="133">
        <f t="shared" si="3881"/>
        <v>-184523.83999999406</v>
      </c>
      <c r="CP356" s="100">
        <v>0</v>
      </c>
      <c r="CQ356" s="100">
        <v>5280</v>
      </c>
      <c r="CR356" s="100">
        <v>2711</v>
      </c>
      <c r="CS356" s="100">
        <v>7303</v>
      </c>
      <c r="CT356" s="100">
        <v>6711</v>
      </c>
      <c r="CU356" s="100">
        <v>0</v>
      </c>
      <c r="CV356" s="121">
        <f t="shared" si="3852"/>
        <v>5501.25</v>
      </c>
      <c r="CW356" t="s">
        <v>187</v>
      </c>
      <c r="CX356" t="s">
        <v>187</v>
      </c>
      <c r="CY356" s="4">
        <v>0</v>
      </c>
      <c r="CZ356" s="4">
        <v>0</v>
      </c>
      <c r="DA356" s="136">
        <f t="shared" si="3821"/>
        <v>0</v>
      </c>
      <c r="DB356" s="4">
        <f t="shared" si="3822"/>
        <v>0</v>
      </c>
      <c r="DC356" s="4">
        <f t="shared" si="3823"/>
        <v>0</v>
      </c>
      <c r="DD356" s="136">
        <f t="shared" si="3824"/>
        <v>0</v>
      </c>
      <c r="DE356" s="31">
        <v>0</v>
      </c>
      <c r="DG356" s="31">
        <v>0</v>
      </c>
      <c r="DH356" s="48">
        <f t="shared" si="3853"/>
        <v>0</v>
      </c>
      <c r="DI356" s="62">
        <v>1.556</v>
      </c>
      <c r="DJ356" s="62">
        <v>234.51599999999999</v>
      </c>
      <c r="DK356" s="48">
        <f t="shared" si="3854"/>
        <v>0</v>
      </c>
      <c r="DL356" s="62">
        <v>5280.415</v>
      </c>
      <c r="DM356" s="62">
        <v>795848.93795832794</v>
      </c>
      <c r="DN356" s="62">
        <v>71.433999999999997</v>
      </c>
      <c r="DO356" s="62">
        <v>11100.777</v>
      </c>
      <c r="DP356" s="48">
        <f t="shared" si="3855"/>
        <v>0</v>
      </c>
      <c r="DQ356" s="62">
        <v>2710.5259999999998</v>
      </c>
      <c r="DR356" s="62">
        <v>421212.81247763737</v>
      </c>
      <c r="DS356" s="62">
        <v>1.2040000000000002</v>
      </c>
      <c r="DT356" s="62">
        <v>187.17699999999999</v>
      </c>
      <c r="DU356" s="48">
        <f t="shared" si="3856"/>
        <v>0</v>
      </c>
      <c r="DV356" s="62">
        <v>7302.5919999999996</v>
      </c>
      <c r="DW356" s="62">
        <v>1035078.6127154565</v>
      </c>
      <c r="DX356" s="62">
        <f t="shared" si="3857"/>
        <v>0</v>
      </c>
      <c r="DY356" s="62">
        <f t="shared" si="3858"/>
        <v>0</v>
      </c>
      <c r="DZ356" s="48">
        <f t="shared" si="3859"/>
        <v>0</v>
      </c>
      <c r="EA356" s="62">
        <f t="shared" si="3860"/>
        <v>0</v>
      </c>
      <c r="EB356" s="62">
        <f t="shared" si="3861"/>
        <v>0</v>
      </c>
      <c r="EC356" s="48">
        <f t="shared" si="3862"/>
        <v>0</v>
      </c>
      <c r="ED356" s="62">
        <f t="shared" si="3863"/>
        <v>0</v>
      </c>
      <c r="EE356" s="62">
        <f t="shared" si="3864"/>
        <v>0</v>
      </c>
      <c r="EF356" s="48">
        <f t="shared" si="3865"/>
        <v>0</v>
      </c>
      <c r="EG356" s="62">
        <f t="shared" si="3866"/>
        <v>0</v>
      </c>
      <c r="EH356" s="62">
        <f t="shared" si="3867"/>
        <v>0</v>
      </c>
      <c r="EI356" s="48">
        <f t="shared" si="3868"/>
        <v>0</v>
      </c>
      <c r="EJ356" s="62">
        <f t="shared" si="3869"/>
        <v>0</v>
      </c>
      <c r="EK356" s="62">
        <f t="shared" si="3870"/>
        <v>0</v>
      </c>
      <c r="EL356" s="48">
        <f t="shared" si="3871"/>
        <v>0</v>
      </c>
      <c r="EM356" s="62">
        <f t="shared" si="3872"/>
        <v>0</v>
      </c>
      <c r="EN356" s="62">
        <f t="shared" si="3873"/>
        <v>0</v>
      </c>
      <c r="EO356" s="48">
        <f t="shared" si="3874"/>
        <v>0</v>
      </c>
      <c r="EP356" s="62">
        <f t="shared" si="3882"/>
        <v>578816.24239999999</v>
      </c>
      <c r="EQ356" s="62">
        <f t="shared" si="3882"/>
        <v>1164058.5209000001</v>
      </c>
      <c r="ER356" s="62">
        <f t="shared" si="3882"/>
        <v>1058512.8004000001</v>
      </c>
      <c r="ES356" s="62">
        <f t="shared" si="3882"/>
        <v>1057132.9945</v>
      </c>
      <c r="ET356" s="62">
        <f t="shared" si="3882"/>
        <v>1524434.5138000001</v>
      </c>
      <c r="EU356" s="62">
        <f t="shared" si="3882"/>
        <v>1310200.4234</v>
      </c>
      <c r="EV356" t="s">
        <v>192</v>
      </c>
      <c r="EW356" s="103">
        <v>0</v>
      </c>
      <c r="EX356" s="31" t="s">
        <v>187</v>
      </c>
      <c r="EY356" s="31" t="e">
        <v>#REF!</v>
      </c>
      <c r="FA356" s="31"/>
      <c r="FB356" s="119"/>
      <c r="FC356" s="119"/>
      <c r="FE356" s="137">
        <v>155.4</v>
      </c>
      <c r="FF356" s="137">
        <v>156.11000000000001</v>
      </c>
      <c r="FG356" s="137">
        <v>145.09</v>
      </c>
      <c r="FH356" s="106">
        <v>145.09</v>
      </c>
      <c r="FI356" s="107" t="b">
        <f t="shared" si="3875"/>
        <v>1</v>
      </c>
      <c r="FJ356" s="34"/>
      <c r="FK356" s="104" t="s">
        <v>187</v>
      </c>
      <c r="FL356" s="104" t="s">
        <v>187</v>
      </c>
      <c r="FM356" s="104" t="s">
        <v>187</v>
      </c>
      <c r="FN356" s="104" t="s">
        <v>187</v>
      </c>
      <c r="FO356" s="104">
        <v>0</v>
      </c>
      <c r="FP356" s="104"/>
      <c r="FQ356" s="104">
        <v>0</v>
      </c>
      <c r="FR356" s="120" t="b">
        <f t="shared" si="3617"/>
        <v>1</v>
      </c>
      <c r="FS356" s="120" t="b">
        <f t="shared" si="3618"/>
        <v>1</v>
      </c>
      <c r="FT356" s="120" t="b">
        <f t="shared" si="3619"/>
        <v>1</v>
      </c>
      <c r="FU356" s="120" t="b">
        <f t="shared" si="3620"/>
        <v>1</v>
      </c>
      <c r="FV356" s="120" t="b">
        <f t="shared" si="3621"/>
        <v>1</v>
      </c>
      <c r="FW356" s="120"/>
      <c r="FX356" s="120" t="b">
        <f t="shared" si="3876"/>
        <v>1</v>
      </c>
      <c r="FY356" s="104" t="s">
        <v>368</v>
      </c>
      <c r="FZ356" s="104" t="b">
        <f t="shared" si="3877"/>
        <v>1</v>
      </c>
      <c r="GA356" s="120">
        <v>0</v>
      </c>
      <c r="GB356" s="120">
        <v>0</v>
      </c>
      <c r="GC356" s="8"/>
      <c r="GD356" s="104" t="s">
        <v>368</v>
      </c>
      <c r="GE356" s="104">
        <v>0</v>
      </c>
      <c r="GF356" s="104" t="e">
        <v>#N/A</v>
      </c>
      <c r="GG356" s="104">
        <v>0</v>
      </c>
      <c r="GH356" s="120" t="b">
        <f t="shared" si="3878"/>
        <v>1</v>
      </c>
      <c r="GI356" s="8" t="b">
        <f t="shared" si="3879"/>
        <v>0</v>
      </c>
      <c r="GJ356" s="31" t="s">
        <v>203</v>
      </c>
    </row>
    <row r="357" spans="1:193" hidden="1" x14ac:dyDescent="0.25">
      <c r="A357" s="138">
        <v>112601</v>
      </c>
      <c r="B357" s="138">
        <v>534563</v>
      </c>
      <c r="C357" s="128" t="s">
        <v>368</v>
      </c>
      <c r="D357" s="130"/>
      <c r="E357" s="138" t="s">
        <v>809</v>
      </c>
      <c r="F357" s="124" t="s">
        <v>207</v>
      </c>
      <c r="G357" s="128"/>
      <c r="H357" s="138" t="s">
        <v>227</v>
      </c>
      <c r="I357" s="130" t="s">
        <v>319</v>
      </c>
      <c r="J357" s="138" t="s">
        <v>259</v>
      </c>
      <c r="K357" s="138"/>
      <c r="L357" s="130">
        <v>0</v>
      </c>
      <c r="M357" s="138"/>
      <c r="N357" s="125">
        <v>0</v>
      </c>
      <c r="O357" s="125">
        <v>0</v>
      </c>
      <c r="P357" s="125" t="str">
        <f t="shared" si="3827"/>
        <v>нет минмакс</v>
      </c>
      <c r="Q357" s="95">
        <v>400</v>
      </c>
      <c r="R357" s="95">
        <f t="shared" si="3828"/>
        <v>1252</v>
      </c>
      <c r="S357" s="114">
        <v>400</v>
      </c>
      <c r="T357" s="114">
        <v>1252</v>
      </c>
      <c r="U357" s="131">
        <f t="shared" si="3829"/>
        <v>1</v>
      </c>
      <c r="V357" s="115">
        <f t="shared" si="3830"/>
        <v>400</v>
      </c>
      <c r="W357" s="115">
        <f t="shared" si="3831"/>
        <v>1252</v>
      </c>
      <c r="X357" s="115">
        <f t="shared" si="3832"/>
        <v>1</v>
      </c>
      <c r="Y357" s="132"/>
      <c r="Z357" s="95">
        <v>400</v>
      </c>
      <c r="AA357" s="115">
        <v>0</v>
      </c>
      <c r="AB357" s="115">
        <v>0</v>
      </c>
      <c r="AC357" s="95">
        <v>0</v>
      </c>
      <c r="AD357" s="95">
        <v>0</v>
      </c>
      <c r="AE357" s="95">
        <f t="shared" si="3833"/>
        <v>0</v>
      </c>
      <c r="AF357" s="95">
        <f t="shared" si="3834"/>
        <v>0</v>
      </c>
      <c r="AG357" s="114">
        <v>0</v>
      </c>
      <c r="AH357" s="95">
        <f t="shared" si="3835"/>
        <v>400</v>
      </c>
      <c r="AI357" s="114">
        <f t="shared" si="3836"/>
        <v>1252</v>
      </c>
      <c r="AJ357" s="114">
        <f t="shared" si="3837"/>
        <v>0</v>
      </c>
      <c r="AK357" s="114">
        <f t="shared" si="3838"/>
        <v>0</v>
      </c>
      <c r="AL357" s="114">
        <f t="shared" si="3839"/>
        <v>0</v>
      </c>
      <c r="AM357" s="114">
        <f t="shared" si="3840"/>
        <v>0</v>
      </c>
      <c r="AN357" s="133" t="str">
        <f t="shared" si="3841"/>
        <v>нет оборота</v>
      </c>
      <c r="AO357" s="133" t="str">
        <f t="shared" si="3842"/>
        <v>нет плана</v>
      </c>
      <c r="AP357" s="139" t="s">
        <v>195</v>
      </c>
      <c r="AQ357" s="134" t="s">
        <v>200</v>
      </c>
      <c r="AR357" s="138" t="s">
        <v>195</v>
      </c>
      <c r="AS357" s="134" t="s">
        <v>200</v>
      </c>
      <c r="AT357" s="115" t="s">
        <v>195</v>
      </c>
      <c r="AU357" s="138"/>
      <c r="AV357" s="97" t="str">
        <f t="shared" si="3843"/>
        <v>Нет планов</v>
      </c>
      <c r="AW357" s="126">
        <f t="shared" si="3844"/>
        <v>1252</v>
      </c>
      <c r="AX357" s="138"/>
      <c r="AY357" s="115">
        <f t="shared" si="3845"/>
        <v>0</v>
      </c>
      <c r="AZ357" s="130" t="s">
        <v>439</v>
      </c>
      <c r="BA357" s="26" t="s">
        <v>372</v>
      </c>
      <c r="BB357" s="26" t="s">
        <v>810</v>
      </c>
      <c r="BC357" s="27"/>
      <c r="BD357" s="139" t="s">
        <v>187</v>
      </c>
      <c r="BE357" s="29">
        <v>400</v>
      </c>
      <c r="BF357" s="32">
        <f t="shared" si="3846"/>
        <v>1252</v>
      </c>
      <c r="BG357" s="32">
        <v>0</v>
      </c>
      <c r="BH357" s="32">
        <f t="shared" si="3847"/>
        <v>0</v>
      </c>
      <c r="BI357" s="99" t="s">
        <v>248</v>
      </c>
      <c r="BJ357" s="130" t="s">
        <v>187</v>
      </c>
      <c r="BK357" s="95">
        <v>0</v>
      </c>
      <c r="BL357" s="95">
        <v>0</v>
      </c>
      <c r="BM357" s="95">
        <v>0</v>
      </c>
      <c r="BN357" s="95">
        <v>0</v>
      </c>
      <c r="BO357" s="95">
        <v>0</v>
      </c>
      <c r="BP357" s="95">
        <v>0</v>
      </c>
      <c r="BQ357" s="133">
        <f t="shared" si="3848"/>
        <v>0</v>
      </c>
      <c r="BR357" s="95">
        <f t="shared" si="3849"/>
        <v>400</v>
      </c>
      <c r="BS357" s="133">
        <f t="shared" si="3850"/>
        <v>400</v>
      </c>
      <c r="BT357" s="133">
        <f t="shared" si="3850"/>
        <v>400</v>
      </c>
      <c r="BU357" s="133">
        <f t="shared" si="3850"/>
        <v>400</v>
      </c>
      <c r="BV357" s="133">
        <f t="shared" si="3850"/>
        <v>400</v>
      </c>
      <c r="BW357" s="133">
        <f t="shared" si="3850"/>
        <v>400</v>
      </c>
      <c r="BX357" s="133">
        <f t="shared" si="3881"/>
        <v>400</v>
      </c>
      <c r="BY357" s="133">
        <f t="shared" si="3881"/>
        <v>400</v>
      </c>
      <c r="BZ357" s="133">
        <f t="shared" si="3881"/>
        <v>400</v>
      </c>
      <c r="CA357" s="133">
        <f t="shared" si="3881"/>
        <v>400</v>
      </c>
      <c r="CB357" s="133">
        <f t="shared" si="3881"/>
        <v>400</v>
      </c>
      <c r="CC357" s="133">
        <f t="shared" si="3881"/>
        <v>400</v>
      </c>
      <c r="CD357" s="133">
        <f t="shared" si="3881"/>
        <v>400</v>
      </c>
      <c r="CE357" s="133">
        <f t="shared" si="3881"/>
        <v>400</v>
      </c>
      <c r="CF357" s="133">
        <f t="shared" si="3881"/>
        <v>400</v>
      </c>
      <c r="CG357" s="133">
        <f t="shared" si="3881"/>
        <v>400</v>
      </c>
      <c r="CH357" s="133">
        <f t="shared" si="3881"/>
        <v>400</v>
      </c>
      <c r="CI357" s="133">
        <f t="shared" si="3881"/>
        <v>400</v>
      </c>
      <c r="CJ357" s="133">
        <f t="shared" si="3881"/>
        <v>400</v>
      </c>
      <c r="CK357" s="133">
        <f t="shared" si="3881"/>
        <v>400</v>
      </c>
      <c r="CL357" s="133">
        <f t="shared" si="3881"/>
        <v>400</v>
      </c>
      <c r="CM357" s="133">
        <f t="shared" si="3881"/>
        <v>400</v>
      </c>
      <c r="CN357" s="133">
        <f t="shared" si="3881"/>
        <v>400</v>
      </c>
      <c r="CO357" s="133">
        <f t="shared" si="3881"/>
        <v>400</v>
      </c>
      <c r="CP357" s="100">
        <v>0</v>
      </c>
      <c r="CQ357" s="100">
        <v>0</v>
      </c>
      <c r="CR357" s="100">
        <v>0</v>
      </c>
      <c r="CS357" s="100">
        <v>0</v>
      </c>
      <c r="CT357" s="100">
        <v>0</v>
      </c>
      <c r="CU357" s="100">
        <v>0</v>
      </c>
      <c r="CV357" s="121">
        <f t="shared" si="3852"/>
        <v>0</v>
      </c>
      <c r="CW357" t="s">
        <v>187</v>
      </c>
      <c r="CX357" t="s">
        <v>187</v>
      </c>
      <c r="CY357" s="4">
        <v>0</v>
      </c>
      <c r="CZ357" s="4">
        <v>0</v>
      </c>
      <c r="DA357" s="136">
        <f t="shared" si="3821"/>
        <v>0</v>
      </c>
      <c r="DB357" s="4">
        <f t="shared" si="3822"/>
        <v>0</v>
      </c>
      <c r="DC357" s="4">
        <f t="shared" si="3823"/>
        <v>0</v>
      </c>
      <c r="DD357" s="136">
        <f t="shared" si="3824"/>
        <v>0</v>
      </c>
      <c r="DE357" s="31">
        <v>0</v>
      </c>
      <c r="DG357" s="31">
        <v>0</v>
      </c>
      <c r="DH357" s="48">
        <f t="shared" si="3853"/>
        <v>0</v>
      </c>
      <c r="DI357" s="62">
        <v>400</v>
      </c>
      <c r="DJ357" s="62">
        <v>1250.43</v>
      </c>
      <c r="DK357" s="48">
        <f t="shared" si="3854"/>
        <v>1</v>
      </c>
      <c r="DL357" s="62">
        <v>0</v>
      </c>
      <c r="DM357" s="62">
        <v>0</v>
      </c>
      <c r="DN357" s="62">
        <v>400</v>
      </c>
      <c r="DO357" s="62">
        <v>1250.43</v>
      </c>
      <c r="DP357" s="48">
        <f t="shared" si="3855"/>
        <v>1</v>
      </c>
      <c r="DQ357" s="62">
        <v>0</v>
      </c>
      <c r="DR357" s="62">
        <v>0</v>
      </c>
      <c r="DS357" s="62">
        <v>400</v>
      </c>
      <c r="DT357" s="62">
        <v>1250.43</v>
      </c>
      <c r="DU357" s="48">
        <f t="shared" si="3856"/>
        <v>1</v>
      </c>
      <c r="DV357" s="62">
        <v>0</v>
      </c>
      <c r="DW357" s="62">
        <v>0</v>
      </c>
      <c r="DX357" s="62">
        <f t="shared" si="3857"/>
        <v>0</v>
      </c>
      <c r="DY357" s="62">
        <f t="shared" si="3858"/>
        <v>0</v>
      </c>
      <c r="DZ357" s="48">
        <f t="shared" si="3859"/>
        <v>0</v>
      </c>
      <c r="EA357" s="62">
        <f t="shared" si="3860"/>
        <v>0</v>
      </c>
      <c r="EB357" s="62">
        <f t="shared" si="3861"/>
        <v>0</v>
      </c>
      <c r="EC357" s="48">
        <f t="shared" si="3862"/>
        <v>0</v>
      </c>
      <c r="ED357" s="62">
        <f t="shared" si="3863"/>
        <v>0</v>
      </c>
      <c r="EE357" s="62">
        <f t="shared" si="3864"/>
        <v>0</v>
      </c>
      <c r="EF357" s="48">
        <f t="shared" si="3865"/>
        <v>0</v>
      </c>
      <c r="EG357" s="62">
        <f t="shared" si="3866"/>
        <v>0</v>
      </c>
      <c r="EH357" s="62">
        <f t="shared" si="3867"/>
        <v>0</v>
      </c>
      <c r="EI357" s="48">
        <f t="shared" si="3868"/>
        <v>0</v>
      </c>
      <c r="EJ357" s="62">
        <f t="shared" si="3869"/>
        <v>0</v>
      </c>
      <c r="EK357" s="62">
        <f t="shared" si="3870"/>
        <v>0</v>
      </c>
      <c r="EL357" s="48">
        <f t="shared" si="3871"/>
        <v>0</v>
      </c>
      <c r="EM357" s="62">
        <f t="shared" si="3872"/>
        <v>0</v>
      </c>
      <c r="EN357" s="62">
        <f t="shared" si="3873"/>
        <v>0</v>
      </c>
      <c r="EO357" s="48">
        <f t="shared" si="3874"/>
        <v>0</v>
      </c>
      <c r="EP357" s="62">
        <f t="shared" si="3882"/>
        <v>0</v>
      </c>
      <c r="EQ357" s="62">
        <f t="shared" si="3882"/>
        <v>0</v>
      </c>
      <c r="ER357" s="62">
        <f t="shared" si="3882"/>
        <v>0</v>
      </c>
      <c r="ES357" s="62">
        <f t="shared" si="3882"/>
        <v>0</v>
      </c>
      <c r="ET357" s="62">
        <f t="shared" si="3882"/>
        <v>0</v>
      </c>
      <c r="EU357" s="62">
        <f t="shared" si="3882"/>
        <v>0</v>
      </c>
      <c r="EV357" s="31" t="s">
        <v>192</v>
      </c>
      <c r="EW357" s="103">
        <v>0</v>
      </c>
      <c r="EX357" s="31">
        <v>20000</v>
      </c>
      <c r="EY357" s="31">
        <v>1</v>
      </c>
      <c r="FA357" s="31"/>
      <c r="FB357" s="119"/>
      <c r="FC357" s="119"/>
      <c r="FE357" s="137">
        <v>3.13</v>
      </c>
      <c r="FF357" s="137">
        <v>3.13</v>
      </c>
      <c r="FG357" s="137">
        <v>3.13</v>
      </c>
      <c r="FH357" s="106">
        <v>3.13</v>
      </c>
      <c r="FI357" s="107" t="b">
        <f t="shared" si="3875"/>
        <v>1</v>
      </c>
      <c r="FJ357" s="34"/>
      <c r="FK357" s="104" t="s">
        <v>372</v>
      </c>
      <c r="FL357" s="104" t="s">
        <v>810</v>
      </c>
      <c r="FM357" s="104">
        <v>0</v>
      </c>
      <c r="FN357" s="104" t="s">
        <v>187</v>
      </c>
      <c r="FO357" s="104">
        <v>400</v>
      </c>
      <c r="FP357" s="104"/>
      <c r="FQ357" s="104" t="s">
        <v>248</v>
      </c>
      <c r="FR357" s="120" t="b">
        <f t="shared" si="3617"/>
        <v>1</v>
      </c>
      <c r="FS357" s="120" t="b">
        <f t="shared" si="3618"/>
        <v>1</v>
      </c>
      <c r="FT357" s="120" t="b">
        <f t="shared" si="3619"/>
        <v>0</v>
      </c>
      <c r="FU357" s="120" t="b">
        <f t="shared" si="3620"/>
        <v>1</v>
      </c>
      <c r="FV357" s="120" t="b">
        <f t="shared" si="3621"/>
        <v>1</v>
      </c>
      <c r="FW357" s="120"/>
      <c r="FX357" s="120" t="b">
        <f t="shared" si="3876"/>
        <v>1</v>
      </c>
      <c r="FY357" s="104" t="s">
        <v>368</v>
      </c>
      <c r="FZ357" s="104" t="b">
        <f t="shared" si="3877"/>
        <v>1</v>
      </c>
      <c r="GA357" s="120">
        <v>0</v>
      </c>
      <c r="GB357" s="120" t="s">
        <v>207</v>
      </c>
      <c r="GC357" s="8"/>
      <c r="GD357" s="104" t="s">
        <v>368</v>
      </c>
      <c r="GE357" s="104">
        <v>0</v>
      </c>
      <c r="GF357" s="104" t="e">
        <v>#N/A</v>
      </c>
      <c r="GG357" s="104">
        <v>0</v>
      </c>
      <c r="GH357" s="120" t="b">
        <f t="shared" si="3878"/>
        <v>1</v>
      </c>
      <c r="GI357" s="8" t="b">
        <f t="shared" si="3879"/>
        <v>0</v>
      </c>
      <c r="GJ357" s="31" t="s">
        <v>203</v>
      </c>
    </row>
    <row r="358" spans="1:193" hidden="1" x14ac:dyDescent="0.25">
      <c r="A358" s="138">
        <v>127208</v>
      </c>
      <c r="B358" s="138">
        <v>536708</v>
      </c>
      <c r="C358" s="128" t="s">
        <v>368</v>
      </c>
      <c r="D358" s="130"/>
      <c r="E358" s="138" t="s">
        <v>811</v>
      </c>
      <c r="F358" s="124" t="s">
        <v>226</v>
      </c>
      <c r="G358" s="128"/>
      <c r="H358" s="138" t="s">
        <v>227</v>
      </c>
      <c r="I358" s="130" t="s">
        <v>319</v>
      </c>
      <c r="J358" s="138" t="s">
        <v>259</v>
      </c>
      <c r="K358" s="138"/>
      <c r="L358" s="130">
        <v>0</v>
      </c>
      <c r="M358" s="138"/>
      <c r="N358" s="125">
        <v>0</v>
      </c>
      <c r="O358" s="125">
        <v>0</v>
      </c>
      <c r="P358" s="125" t="str">
        <f t="shared" ref="P358:P361" si="3883">IF(AND(N358=0,O358=0),"нет минмакс",IF((S358-N358)&lt;0,"меньше мин",IF((S358-O358)&gt;0,"больше макс","в диапазоне")))</f>
        <v>нет минмакс</v>
      </c>
      <c r="Q358" s="95">
        <v>659</v>
      </c>
      <c r="R358" s="95">
        <f t="shared" ref="R358:R361" si="3884">Q358*FH358</f>
        <v>856.7</v>
      </c>
      <c r="S358" s="114">
        <v>790</v>
      </c>
      <c r="T358" s="114">
        <v>948</v>
      </c>
      <c r="U358" s="131">
        <f t="shared" ref="U358:U361" si="3885">IFERROR(ROUNDUP(S358/$EX358,0)*$EY358,0)</f>
        <v>1</v>
      </c>
      <c r="V358" s="115">
        <f t="shared" si="3830"/>
        <v>500</v>
      </c>
      <c r="W358" s="115">
        <f t="shared" ref="W358:W361" si="3886">V358*FH358</f>
        <v>650</v>
      </c>
      <c r="X358" s="115">
        <f t="shared" ref="X358:X361" si="3887">IFERROR(ROUNDUP(V358/$EX358,0)*$EY358,0)</f>
        <v>1</v>
      </c>
      <c r="Y358" s="132"/>
      <c r="Z358" s="95">
        <v>500</v>
      </c>
      <c r="AA358" s="115">
        <v>0</v>
      </c>
      <c r="AB358" s="115">
        <v>0</v>
      </c>
      <c r="AC358" s="95">
        <v>0</v>
      </c>
      <c r="AD358" s="95">
        <v>0</v>
      </c>
      <c r="AE358" s="95">
        <f t="shared" ref="AE358:AE361" si="3888">AA358*FH358</f>
        <v>0</v>
      </c>
      <c r="AF358" s="95">
        <f t="shared" ref="AF358:AF361" si="3889">AB358*FH358</f>
        <v>0</v>
      </c>
      <c r="AG358" s="114">
        <v>0</v>
      </c>
      <c r="AH358" s="95">
        <f t="shared" ref="AH358:AH361" si="3890">V358-AG358</f>
        <v>500</v>
      </c>
      <c r="AI358" s="114">
        <f t="shared" ref="AI358:AI361" si="3891">IF(AH358&gt;0,AH358*FH358,0)</f>
        <v>650</v>
      </c>
      <c r="AJ358" s="114">
        <f t="shared" ref="AJ358:AJ361" si="3892">CU358</f>
        <v>2183</v>
      </c>
      <c r="AK358" s="114">
        <f t="shared" si="3838"/>
        <v>6229</v>
      </c>
      <c r="AL358" s="114">
        <f t="shared" ref="AL358:AL361" si="3893">SUM(CP358:CU358)</f>
        <v>13803</v>
      </c>
      <c r="AM358" s="114">
        <f t="shared" ref="AM358:AM361" si="3894">SUM(BK358:BP358)</f>
        <v>17410</v>
      </c>
      <c r="AN358" s="133">
        <f t="shared" ref="AN358:AN361" si="3895">IFERROR(S358/BQ358*30,"нет оборота")</f>
        <v>8.1677197013210812</v>
      </c>
      <c r="AO358" s="133" t="str">
        <f t="shared" ref="AO358:AO361" si="3896">IF(S358=0,"нет остатка",IF(AN358="нет оборота","нет плана",IF(AN358&lt;30,"&lt; 30 дней",IF(AND(AN358&gt;=30,AN358&lt;60),"&gt; 30 дней (до 60)",IF(AND(AN358&gt;=60,AN358&lt;70),"&gt; 60 дней (до 70)",IF(AND(AN358&gt;=70,AN358&lt;80),"&gt; 70 дней (до 80)",IF(AND(AN358&gt;=80,AN358&lt;90),"&gt; 80 дней (до 90)",IF(AND(AN358&gt;=90,AN358&lt;120),"&gt; 90 дней (до 120)",IF(AN358&gt;=120,"&gt; 120 дней")))))))))</f>
        <v>&lt; 30 дней</v>
      </c>
      <c r="AP358" s="139" t="s">
        <v>185</v>
      </c>
      <c r="AQ358" s="134" t="s">
        <v>190</v>
      </c>
      <c r="AR358" s="138" t="s">
        <v>185</v>
      </c>
      <c r="AS358" s="134" t="s">
        <v>190</v>
      </c>
      <c r="AT358" s="115" t="s">
        <v>185</v>
      </c>
      <c r="AU358" s="138"/>
      <c r="AV358" s="97" t="str">
        <f t="shared" ref="AV358:AV361" si="3897">IF(V358=0,"нет остатка",IF(SUM(BK358:BP358)=0,"Нет планов",IF(BR358&lt;=0,"0-01",IF(BS358&lt;=0,"0-02",IF(BT358&lt;=0,"0-03",IF(BU358&lt;=0,"0-04",IF(BV358&lt;=0,"0-05",IF(BW358&lt;=0,"0-06",IF(BX358&lt;=0,"0-07",IF(BY358&lt;=0,"0-08",IF(BZ358&lt;=0,"0-09",IF(CA358&lt;=0,"0-10",IF(CB358&lt;=0,"0-11",IF(CC358&lt;=0,"0-12",IF(CD358&lt;=0,"0-13",IF(CE358&lt;=0,"0-14",IF(CF358&lt;=0,"0-15",IF(CG358&lt;=0,"0-16",IF(CH358&lt;=0,"0-17",IF(CI358&lt;=0,"0-18",IF(CJ358&lt;=0,"0-19",IF(CK358&lt;=0,"0-20",IF(CL358&lt;=0,"0-21",IF(CM358&lt;=0,"0-22",IF(CN358&lt;=0,"0-23",IF(CO358&lt;=0,"0-24","0-25 более 24"))))))))))))))))))))))))))</f>
        <v>0-01</v>
      </c>
      <c r="AW358" s="126">
        <f t="shared" ref="AW358:AW361" si="3898">IF(AT358="Да",W358,0)</f>
        <v>0</v>
      </c>
      <c r="AX358" s="138"/>
      <c r="AY358" s="115">
        <f t="shared" ref="AY358:AY361" si="3899">IF(AX358&gt;6,W358,0)</f>
        <v>0</v>
      </c>
      <c r="AZ358" s="130" t="s">
        <v>439</v>
      </c>
      <c r="BA358" s="129" t="s">
        <v>187</v>
      </c>
      <c r="BB358" s="129" t="s">
        <v>187</v>
      </c>
      <c r="BC358" s="140" t="s">
        <v>187</v>
      </c>
      <c r="BD358" s="139" t="s">
        <v>187</v>
      </c>
      <c r="BE358" s="29">
        <v>0</v>
      </c>
      <c r="BF358" s="32">
        <f t="shared" ref="BF358:BF361" si="3900">BE358*FH358</f>
        <v>0</v>
      </c>
      <c r="BG358" s="32">
        <v>0</v>
      </c>
      <c r="BH358" s="32">
        <f t="shared" ref="BH358:BH361" si="3901">BG358*FH358</f>
        <v>0</v>
      </c>
      <c r="BI358" s="99">
        <v>0</v>
      </c>
      <c r="BJ358" s="130" t="s">
        <v>187</v>
      </c>
      <c r="BK358" s="95">
        <v>2500</v>
      </c>
      <c r="BL358" s="95">
        <v>2500</v>
      </c>
      <c r="BM358" s="95">
        <v>2500</v>
      </c>
      <c r="BN358" s="95">
        <v>5000</v>
      </c>
      <c r="BO358" s="95">
        <v>2500</v>
      </c>
      <c r="BP358" s="95">
        <v>2410</v>
      </c>
      <c r="BQ358" s="133">
        <f t="shared" ref="BQ358:BQ361" si="3902">IF(COUNTIF(BK358:BP358,"&gt;0")=0,0,SUM(BK358:BP358)/COUNTIF(BK358:BP358,"&gt;0"))</f>
        <v>2901.6666666666665</v>
      </c>
      <c r="BR358" s="95">
        <f t="shared" ref="BR358:BR361" si="3903">IF(OR(Q358=0,SUM(BK358:BP358)=0,V358&gt;Q358),V358-BK358,Q358-BK358)</f>
        <v>-1841</v>
      </c>
      <c r="BS358" s="133">
        <f t="shared" ref="BS358:BW361" si="3904">BR358-BL358</f>
        <v>-4341</v>
      </c>
      <c r="BT358" s="133">
        <f t="shared" si="3904"/>
        <v>-6841</v>
      </c>
      <c r="BU358" s="133">
        <f t="shared" si="3904"/>
        <v>-11841</v>
      </c>
      <c r="BV358" s="133">
        <f t="shared" si="3904"/>
        <v>-14341</v>
      </c>
      <c r="BW358" s="133">
        <f t="shared" si="3904"/>
        <v>-16751</v>
      </c>
      <c r="BX358" s="133">
        <f t="shared" ref="BX358:CO358" si="3905">BW358-$BQ358</f>
        <v>-19652.666666666668</v>
      </c>
      <c r="BY358" s="133">
        <f t="shared" si="3905"/>
        <v>-22554.333333333336</v>
      </c>
      <c r="BZ358" s="133">
        <f t="shared" si="3905"/>
        <v>-25456.000000000004</v>
      </c>
      <c r="CA358" s="133">
        <f t="shared" si="3905"/>
        <v>-28357.666666666672</v>
      </c>
      <c r="CB358" s="133">
        <f t="shared" si="3905"/>
        <v>-31259.333333333339</v>
      </c>
      <c r="CC358" s="133">
        <f t="shared" si="3905"/>
        <v>-34161.000000000007</v>
      </c>
      <c r="CD358" s="133">
        <f t="shared" si="3905"/>
        <v>-37062.666666666672</v>
      </c>
      <c r="CE358" s="133">
        <f t="shared" si="3905"/>
        <v>-39964.333333333336</v>
      </c>
      <c r="CF358" s="133">
        <f t="shared" si="3905"/>
        <v>-42866</v>
      </c>
      <c r="CG358" s="133">
        <f t="shared" si="3905"/>
        <v>-45767.666666666664</v>
      </c>
      <c r="CH358" s="133">
        <f t="shared" si="3905"/>
        <v>-48669.333333333328</v>
      </c>
      <c r="CI358" s="133">
        <f t="shared" si="3905"/>
        <v>-51570.999999999993</v>
      </c>
      <c r="CJ358" s="133">
        <f t="shared" si="3905"/>
        <v>-54472.666666666657</v>
      </c>
      <c r="CK358" s="133">
        <f t="shared" si="3905"/>
        <v>-57374.333333333321</v>
      </c>
      <c r="CL358" s="133">
        <f t="shared" si="3905"/>
        <v>-60275.999999999985</v>
      </c>
      <c r="CM358" s="133">
        <f t="shared" si="3905"/>
        <v>-63177.66666666665</v>
      </c>
      <c r="CN358" s="133">
        <f t="shared" si="3905"/>
        <v>-66079.333333333314</v>
      </c>
      <c r="CO358" s="133">
        <f t="shared" si="3905"/>
        <v>-68980.999999999985</v>
      </c>
      <c r="CP358" s="100">
        <v>2274</v>
      </c>
      <c r="CQ358" s="100">
        <v>3162</v>
      </c>
      <c r="CR358" s="100">
        <v>2138</v>
      </c>
      <c r="CS358" s="100">
        <v>2098</v>
      </c>
      <c r="CT358" s="100">
        <v>1948</v>
      </c>
      <c r="CU358" s="100">
        <v>2183</v>
      </c>
      <c r="CV358" s="121">
        <f t="shared" ref="CV358:CV361" si="3906">IF(COUNTIF(CP358:CU358,"&gt;0")=0,0,SUM(CP358:CU358)/COUNTIF(CP358:CU358,"&gt;0"))</f>
        <v>2300.5</v>
      </c>
      <c r="CW358" t="s">
        <v>187</v>
      </c>
      <c r="CX358" t="s">
        <v>187</v>
      </c>
      <c r="CY358" s="4">
        <v>0</v>
      </c>
      <c r="CZ358" s="4">
        <v>0</v>
      </c>
      <c r="DA358" s="136">
        <f t="shared" ref="DA358:DA361" si="3907">IFERROR(CZ358/CY358,0)</f>
        <v>0</v>
      </c>
      <c r="DB358" s="4">
        <f t="shared" ref="DB358:DB361" si="3908">CY358*FH358</f>
        <v>0</v>
      </c>
      <c r="DC358" s="4">
        <f t="shared" ref="DC358:DC361" si="3909">CZ358*FH358</f>
        <v>0</v>
      </c>
      <c r="DD358" s="136">
        <f t="shared" ref="DD358:DD361" si="3910">IFERROR(DC358/DB358,0)</f>
        <v>0</v>
      </c>
      <c r="DE358" s="31">
        <v>0</v>
      </c>
      <c r="DG358" s="31">
        <v>0</v>
      </c>
      <c r="DH358" s="48">
        <f t="shared" ref="DH358:DH361" si="3911">IFERROR(ROUNDUP(DG358/$EX358,0)*$EY358,0)</f>
        <v>0</v>
      </c>
      <c r="DI358" s="62">
        <v>2474.6769999999997</v>
      </c>
      <c r="DJ358" s="62">
        <v>2825.7330000000002</v>
      </c>
      <c r="DK358" s="48">
        <f t="shared" ref="DK358:DK361" si="3912">IFERROR(ROUNDUP(DI358/$EX358,0)*$EY358,0)</f>
        <v>1</v>
      </c>
      <c r="DL358" s="62">
        <v>3162</v>
      </c>
      <c r="DM358" s="62">
        <v>3438.1773762614125</v>
      </c>
      <c r="DN358" s="62">
        <v>3793.143</v>
      </c>
      <c r="DO358" s="62">
        <v>4526.3130000000001</v>
      </c>
      <c r="DP358" s="48">
        <f t="shared" ref="DP358:DP361" si="3913">IFERROR(ROUNDUP(DN358/$EX358,0)*$EY358,0)</f>
        <v>1</v>
      </c>
      <c r="DQ358" s="62">
        <v>2138</v>
      </c>
      <c r="DR358" s="62">
        <v>2490.7911962987441</v>
      </c>
      <c r="DS358" s="62">
        <v>2267.6130000000003</v>
      </c>
      <c r="DT358" s="62">
        <v>2691.4760000000001</v>
      </c>
      <c r="DU358" s="48">
        <f t="shared" ref="DU358:DU361" si="3914">IFERROR(ROUNDUP(DS358/$EX358,0)*$EY358,0)</f>
        <v>1</v>
      </c>
      <c r="DV358" s="62">
        <v>2098</v>
      </c>
      <c r="DW358" s="62">
        <v>2444.1907997356243</v>
      </c>
      <c r="DX358" s="62">
        <f t="shared" ref="DX358:DX361" si="3915">$DF358*BK358/30</f>
        <v>0</v>
      </c>
      <c r="DY358" s="62">
        <f t="shared" ref="DY358:DY361" si="3916">DX358*$FH358</f>
        <v>0</v>
      </c>
      <c r="DZ358" s="48">
        <f t="shared" ref="DZ358:DZ361" si="3917">IFERROR(ROUNDUP(DX358/$EX358,0)*$EY358,0)</f>
        <v>0</v>
      </c>
      <c r="EA358" s="62">
        <f t="shared" ref="EA358:EA361" si="3918">$DF358*BL358/30</f>
        <v>0</v>
      </c>
      <c r="EB358" s="62">
        <f t="shared" ref="EB358:EB361" si="3919">EA358*$FH358</f>
        <v>0</v>
      </c>
      <c r="EC358" s="48">
        <f t="shared" ref="EC358:EC361" si="3920">IFERROR(ROUNDUP(EA358/$EX358,0)*$EY358,0)</f>
        <v>0</v>
      </c>
      <c r="ED358" s="62">
        <f t="shared" ref="ED358:ED361" si="3921">$DF358*BM358/30</f>
        <v>0</v>
      </c>
      <c r="EE358" s="62">
        <f t="shared" ref="EE358:EE361" si="3922">ED358*$FH358</f>
        <v>0</v>
      </c>
      <c r="EF358" s="48">
        <f t="shared" ref="EF358:EF361" si="3923">IFERROR(ROUNDUP(ED358/$EX358,0)*$EY358,0)</f>
        <v>0</v>
      </c>
      <c r="EG358" s="62">
        <f t="shared" ref="EG358:EG361" si="3924">$DF358*BN358/30</f>
        <v>0</v>
      </c>
      <c r="EH358" s="62">
        <f t="shared" ref="EH358:EH361" si="3925">EG358*$FH358</f>
        <v>0</v>
      </c>
      <c r="EI358" s="48">
        <f t="shared" ref="EI358:EI361" si="3926">IFERROR(ROUNDUP(EG358/$EX358,0)*$EY358,0)</f>
        <v>0</v>
      </c>
      <c r="EJ358" s="62">
        <f t="shared" ref="EJ358:EJ361" si="3927">$DF358*BO358/30</f>
        <v>0</v>
      </c>
      <c r="EK358" s="62">
        <f t="shared" ref="EK358:EK361" si="3928">EJ358*$FH358</f>
        <v>0</v>
      </c>
      <c r="EL358" s="48">
        <f t="shared" ref="EL358:EL361" si="3929">IFERROR(ROUNDUP(EJ358/$EX358,0)*$EY358,0)</f>
        <v>0</v>
      </c>
      <c r="EM358" s="62">
        <f t="shared" ref="EM358:EM361" si="3930">$DF358*BP358/30</f>
        <v>0</v>
      </c>
      <c r="EN358" s="62">
        <f t="shared" ref="EN358:EN361" si="3931">EM358*$FH358</f>
        <v>0</v>
      </c>
      <c r="EO358" s="48">
        <f t="shared" ref="EO358:EO361" si="3932">IFERROR(ROUNDUP(EM358/$EX358,0)*$EY358,0)</f>
        <v>0</v>
      </c>
      <c r="EP358" s="62">
        <f t="shared" si="3882"/>
        <v>3250</v>
      </c>
      <c r="EQ358" s="62">
        <f t="shared" si="3882"/>
        <v>3250</v>
      </c>
      <c r="ER358" s="62">
        <f t="shared" si="3882"/>
        <v>3250</v>
      </c>
      <c r="ES358" s="62">
        <f t="shared" si="3882"/>
        <v>6500</v>
      </c>
      <c r="ET358" s="62">
        <f t="shared" si="3882"/>
        <v>3250</v>
      </c>
      <c r="EU358" s="62">
        <f t="shared" si="3882"/>
        <v>3133</v>
      </c>
      <c r="EV358" s="31" t="s">
        <v>192</v>
      </c>
      <c r="EW358" s="103">
        <v>0</v>
      </c>
      <c r="EX358" s="31">
        <v>40000</v>
      </c>
      <c r="EY358" s="31">
        <v>1</v>
      </c>
      <c r="FA358" s="31"/>
      <c r="FB358" s="119"/>
      <c r="FC358" s="119"/>
      <c r="FE358" s="137">
        <v>1.19</v>
      </c>
      <c r="FF358" s="137">
        <v>1.2</v>
      </c>
      <c r="FG358" s="137">
        <v>1.29</v>
      </c>
      <c r="FH358" s="106">
        <v>1.3</v>
      </c>
      <c r="FI358" s="107" t="b">
        <f t="shared" ref="FI358:FI361" si="3933">EXACT(AT358,AP358)</f>
        <v>1</v>
      </c>
      <c r="FJ358" s="34"/>
      <c r="FK358" s="104" t="s">
        <v>187</v>
      </c>
      <c r="FL358" s="104" t="s">
        <v>187</v>
      </c>
      <c r="FM358" s="104" t="s">
        <v>187</v>
      </c>
      <c r="FN358" s="104" t="s">
        <v>187</v>
      </c>
      <c r="FO358" s="104">
        <v>0</v>
      </c>
      <c r="FP358" s="104"/>
      <c r="FQ358" s="104">
        <v>0</v>
      </c>
      <c r="FR358" s="120" t="b">
        <f t="shared" si="3617"/>
        <v>1</v>
      </c>
      <c r="FS358" s="120" t="b">
        <f t="shared" si="3618"/>
        <v>1</v>
      </c>
      <c r="FT358" s="120" t="b">
        <f t="shared" si="3619"/>
        <v>1</v>
      </c>
      <c r="FU358" s="120" t="b">
        <f t="shared" si="3620"/>
        <v>1</v>
      </c>
      <c r="FV358" s="120" t="b">
        <f t="shared" si="3621"/>
        <v>1</v>
      </c>
      <c r="FW358" s="120"/>
      <c r="FX358" s="120" t="b">
        <f t="shared" ref="FX358:FX361" si="3934">EXACT(FQ358,BI358)</f>
        <v>1</v>
      </c>
      <c r="FY358" s="104" t="s">
        <v>368</v>
      </c>
      <c r="FZ358" s="104" t="b">
        <f t="shared" ref="FZ358:FZ361" si="3935">EXACT(FY358,C358)</f>
        <v>1</v>
      </c>
      <c r="GA358" s="120">
        <v>0</v>
      </c>
      <c r="GB358" s="120" t="s">
        <v>226</v>
      </c>
      <c r="GC358" s="8"/>
      <c r="GD358" s="104" t="s">
        <v>368</v>
      </c>
      <c r="GE358" s="104">
        <v>0</v>
      </c>
      <c r="GF358" s="104" t="e">
        <v>#N/A</v>
      </c>
      <c r="GG358" s="104">
        <v>0</v>
      </c>
      <c r="GH358" s="120" t="b">
        <f t="shared" ref="GH358:GH361" si="3936">EXACT(GD358,C358)</f>
        <v>1</v>
      </c>
      <c r="GI358" s="8" t="b">
        <f t="shared" ref="GI358:GI361" si="3937">EXACT(GG358,G358)</f>
        <v>0</v>
      </c>
      <c r="GJ358" s="31" t="s">
        <v>203</v>
      </c>
    </row>
    <row r="359" spans="1:193" hidden="1" x14ac:dyDescent="0.25">
      <c r="A359" s="138">
        <v>104181</v>
      </c>
      <c r="B359" s="138">
        <v>104181</v>
      </c>
      <c r="C359" s="128" t="s">
        <v>368</v>
      </c>
      <c r="D359" s="130"/>
      <c r="E359" s="138" t="s">
        <v>812</v>
      </c>
      <c r="F359" s="124" t="s">
        <v>193</v>
      </c>
      <c r="G359" s="128"/>
      <c r="H359" s="138" t="s">
        <v>227</v>
      </c>
      <c r="I359" s="130" t="s">
        <v>677</v>
      </c>
      <c r="J359" s="138" t="s">
        <v>511</v>
      </c>
      <c r="K359" s="138"/>
      <c r="L359" s="130">
        <v>0</v>
      </c>
      <c r="M359" s="138"/>
      <c r="N359" s="125">
        <v>0</v>
      </c>
      <c r="O359" s="125">
        <v>0</v>
      </c>
      <c r="P359" s="125" t="str">
        <f t="shared" si="3883"/>
        <v>нет минмакс</v>
      </c>
      <c r="Q359" s="95">
        <v>553.55902537703514</v>
      </c>
      <c r="R359" s="95">
        <f t="shared" si="3884"/>
        <v>72161.954548150316</v>
      </c>
      <c r="S359" s="114">
        <v>3.2060000598430634</v>
      </c>
      <c r="T359" s="114">
        <v>469.4225287622213</v>
      </c>
      <c r="U359" s="131">
        <f t="shared" si="3885"/>
        <v>0</v>
      </c>
      <c r="V359" s="115">
        <f t="shared" ref="V359:V362" si="3938">SUM(Z359:AD359)</f>
        <v>1928.1240234375</v>
      </c>
      <c r="W359" s="115">
        <f t="shared" si="3886"/>
        <v>251350.24769531252</v>
      </c>
      <c r="X359" s="115">
        <f t="shared" si="3887"/>
        <v>0</v>
      </c>
      <c r="Y359" s="132"/>
      <c r="Z359" s="95">
        <v>1928.1240234375</v>
      </c>
      <c r="AA359" s="115">
        <v>0</v>
      </c>
      <c r="AB359" s="115">
        <v>0</v>
      </c>
      <c r="AC359" s="95">
        <v>0</v>
      </c>
      <c r="AD359" s="95">
        <v>0</v>
      </c>
      <c r="AE359" s="95">
        <f t="shared" si="3888"/>
        <v>0</v>
      </c>
      <c r="AF359" s="95">
        <f t="shared" si="3889"/>
        <v>0</v>
      </c>
      <c r="AG359" s="114">
        <v>0</v>
      </c>
      <c r="AH359" s="95">
        <f t="shared" si="3890"/>
        <v>1928.1240234375</v>
      </c>
      <c r="AI359" s="114">
        <f t="shared" si="3891"/>
        <v>251350.24769531252</v>
      </c>
      <c r="AJ359" s="114">
        <f t="shared" si="3892"/>
        <v>82065</v>
      </c>
      <c r="AK359" s="114">
        <f t="shared" ref="AK359:AK362" si="3939">SUM(CS359:CU359)</f>
        <v>304306</v>
      </c>
      <c r="AL359" s="114">
        <f t="shared" si="3893"/>
        <v>565510</v>
      </c>
      <c r="AM359" s="114">
        <f t="shared" si="3894"/>
        <v>635413.84000000008</v>
      </c>
      <c r="AN359" s="133">
        <f t="shared" si="3895"/>
        <v>9.0819553249225937E-4</v>
      </c>
      <c r="AO359" s="133" t="str">
        <f t="shared" si="3896"/>
        <v>&lt; 30 дней</v>
      </c>
      <c r="AP359" s="139" t="s">
        <v>185</v>
      </c>
      <c r="AQ359" s="134" t="s">
        <v>186</v>
      </c>
      <c r="AR359" s="138" t="s">
        <v>185</v>
      </c>
      <c r="AS359" s="134" t="s">
        <v>191</v>
      </c>
      <c r="AT359" s="115" t="s">
        <v>185</v>
      </c>
      <c r="AU359" s="138"/>
      <c r="AV359" s="97" t="str">
        <f t="shared" si="3897"/>
        <v>0-01</v>
      </c>
      <c r="AW359" s="126">
        <f t="shared" si="3898"/>
        <v>0</v>
      </c>
      <c r="AX359" s="138"/>
      <c r="AY359" s="115">
        <f t="shared" si="3899"/>
        <v>0</v>
      </c>
      <c r="AZ359" s="130" t="s">
        <v>439</v>
      </c>
      <c r="BA359" s="129" t="s">
        <v>187</v>
      </c>
      <c r="BB359" s="129" t="s">
        <v>187</v>
      </c>
      <c r="BC359" s="140" t="s">
        <v>187</v>
      </c>
      <c r="BD359" s="139" t="s">
        <v>187</v>
      </c>
      <c r="BE359" s="29">
        <v>0</v>
      </c>
      <c r="BF359" s="32">
        <f t="shared" si="3900"/>
        <v>0</v>
      </c>
      <c r="BG359" s="32">
        <v>0</v>
      </c>
      <c r="BH359" s="32">
        <f t="shared" si="3901"/>
        <v>0</v>
      </c>
      <c r="BI359" s="99">
        <v>0</v>
      </c>
      <c r="BJ359" s="130" t="s">
        <v>187</v>
      </c>
      <c r="BK359" s="95">
        <v>115835.46</v>
      </c>
      <c r="BL359" s="95">
        <v>118070.71</v>
      </c>
      <c r="BM359" s="95">
        <v>106077.79</v>
      </c>
      <c r="BN359" s="95">
        <v>110223.82</v>
      </c>
      <c r="BO359" s="95">
        <v>100538.12</v>
      </c>
      <c r="BP359" s="95">
        <v>84667.94</v>
      </c>
      <c r="BQ359" s="133">
        <f t="shared" si="3902"/>
        <v>105902.30666666669</v>
      </c>
      <c r="BR359" s="95">
        <f t="shared" si="3903"/>
        <v>-113907.33597656251</v>
      </c>
      <c r="BS359" s="133">
        <f t="shared" si="3904"/>
        <v>-231978.04597656251</v>
      </c>
      <c r="BT359" s="133">
        <f t="shared" si="3904"/>
        <v>-338055.83597656252</v>
      </c>
      <c r="BU359" s="133">
        <f t="shared" si="3904"/>
        <v>-448279.65597656253</v>
      </c>
      <c r="BV359" s="133">
        <f t="shared" si="3904"/>
        <v>-548817.77597656252</v>
      </c>
      <c r="BW359" s="133">
        <f t="shared" si="3904"/>
        <v>-633485.71597656258</v>
      </c>
      <c r="BX359" s="133">
        <f t="shared" ref="BX359:CO361" si="3940">BW359-$BQ359</f>
        <v>-739388.02264322923</v>
      </c>
      <c r="BY359" s="133">
        <f t="shared" si="3940"/>
        <v>-845290.32930989587</v>
      </c>
      <c r="BZ359" s="133">
        <f t="shared" si="3940"/>
        <v>-951192.63597656251</v>
      </c>
      <c r="CA359" s="133">
        <f t="shared" si="3940"/>
        <v>-1057094.9426432292</v>
      </c>
      <c r="CB359" s="133">
        <f t="shared" si="3940"/>
        <v>-1162997.2493098958</v>
      </c>
      <c r="CC359" s="133">
        <f t="shared" si="3940"/>
        <v>-1268899.5559765624</v>
      </c>
      <c r="CD359" s="133">
        <f t="shared" si="3940"/>
        <v>-1374801.8626432291</v>
      </c>
      <c r="CE359" s="133">
        <f t="shared" si="3940"/>
        <v>-1480704.1693098957</v>
      </c>
      <c r="CF359" s="133">
        <f t="shared" si="3940"/>
        <v>-1586606.4759765624</v>
      </c>
      <c r="CG359" s="133">
        <f t="shared" si="3940"/>
        <v>-1692508.782643229</v>
      </c>
      <c r="CH359" s="133">
        <f t="shared" si="3940"/>
        <v>-1798411.0893098956</v>
      </c>
      <c r="CI359" s="133">
        <f t="shared" si="3940"/>
        <v>-1904313.3959765623</v>
      </c>
      <c r="CJ359" s="133">
        <f t="shared" si="3940"/>
        <v>-2010215.7026432289</v>
      </c>
      <c r="CK359" s="133">
        <f t="shared" si="3940"/>
        <v>-2116118.0093098958</v>
      </c>
      <c r="CL359" s="133">
        <f t="shared" si="3940"/>
        <v>-2222020.3159765624</v>
      </c>
      <c r="CM359" s="133">
        <f t="shared" si="3940"/>
        <v>-2327922.6226432291</v>
      </c>
      <c r="CN359" s="133">
        <f t="shared" si="3940"/>
        <v>-2433824.9293098957</v>
      </c>
      <c r="CO359" s="133">
        <f t="shared" si="3940"/>
        <v>-2539727.2359765624</v>
      </c>
      <c r="CP359" s="100">
        <v>83110</v>
      </c>
      <c r="CQ359" s="100">
        <v>58030</v>
      </c>
      <c r="CR359" s="100">
        <v>120064</v>
      </c>
      <c r="CS359" s="100">
        <v>70591</v>
      </c>
      <c r="CT359" s="100">
        <v>151650</v>
      </c>
      <c r="CU359" s="100">
        <v>82065</v>
      </c>
      <c r="CV359" s="121">
        <f t="shared" si="3906"/>
        <v>94251.666666666672</v>
      </c>
      <c r="CW359" t="s">
        <v>187</v>
      </c>
      <c r="CX359" t="s">
        <v>187</v>
      </c>
      <c r="CY359" s="4">
        <v>0</v>
      </c>
      <c r="CZ359" s="4">
        <v>0</v>
      </c>
      <c r="DA359" s="136">
        <f t="shared" si="3907"/>
        <v>0</v>
      </c>
      <c r="DB359" s="4">
        <f t="shared" si="3908"/>
        <v>0</v>
      </c>
      <c r="DC359" s="4">
        <f t="shared" si="3909"/>
        <v>0</v>
      </c>
      <c r="DD359" s="136">
        <f t="shared" si="3910"/>
        <v>0</v>
      </c>
      <c r="DE359" s="31">
        <v>0</v>
      </c>
      <c r="DG359" s="31">
        <v>0</v>
      </c>
      <c r="DH359" s="48">
        <f t="shared" si="3911"/>
        <v>0</v>
      </c>
      <c r="DI359" s="62">
        <v>4.5819999999999999</v>
      </c>
      <c r="DJ359" s="62">
        <v>649.48199999999997</v>
      </c>
      <c r="DK359" s="48">
        <f t="shared" si="3912"/>
        <v>0</v>
      </c>
      <c r="DL359" s="62">
        <v>58029.759999999995</v>
      </c>
      <c r="DM359" s="62">
        <v>8225627.4441800863</v>
      </c>
      <c r="DN359" s="62">
        <v>925.46600000000001</v>
      </c>
      <c r="DO359" s="62">
        <v>133935.747</v>
      </c>
      <c r="DP359" s="48">
        <f t="shared" si="3913"/>
        <v>0</v>
      </c>
      <c r="DQ359" s="62">
        <v>120064.17300000001</v>
      </c>
      <c r="DR359" s="62">
        <v>17368394.83541543</v>
      </c>
      <c r="DS359" s="62">
        <v>389.21400000000006</v>
      </c>
      <c r="DT359" s="62">
        <v>56328.252000000008</v>
      </c>
      <c r="DU359" s="48">
        <f t="shared" si="3914"/>
        <v>0</v>
      </c>
      <c r="DV359" s="62">
        <v>70590.829000000012</v>
      </c>
      <c r="DW359" s="62">
        <v>10216133.808471492</v>
      </c>
      <c r="DX359" s="62">
        <f t="shared" si="3915"/>
        <v>0</v>
      </c>
      <c r="DY359" s="62">
        <f t="shared" si="3916"/>
        <v>0</v>
      </c>
      <c r="DZ359" s="48">
        <f t="shared" si="3917"/>
        <v>0</v>
      </c>
      <c r="EA359" s="62">
        <f t="shared" si="3918"/>
        <v>0</v>
      </c>
      <c r="EB359" s="62">
        <f t="shared" si="3919"/>
        <v>0</v>
      </c>
      <c r="EC359" s="48">
        <f t="shared" si="3920"/>
        <v>0</v>
      </c>
      <c r="ED359" s="62">
        <f t="shared" si="3921"/>
        <v>0</v>
      </c>
      <c r="EE359" s="62">
        <f t="shared" si="3922"/>
        <v>0</v>
      </c>
      <c r="EF359" s="48">
        <f t="shared" si="3923"/>
        <v>0</v>
      </c>
      <c r="EG359" s="62">
        <f t="shared" si="3924"/>
        <v>0</v>
      </c>
      <c r="EH359" s="62">
        <f t="shared" si="3925"/>
        <v>0</v>
      </c>
      <c r="EI359" s="48">
        <f t="shared" si="3926"/>
        <v>0</v>
      </c>
      <c r="EJ359" s="62">
        <f t="shared" si="3927"/>
        <v>0</v>
      </c>
      <c r="EK359" s="62">
        <f t="shared" si="3928"/>
        <v>0</v>
      </c>
      <c r="EL359" s="48">
        <f t="shared" si="3929"/>
        <v>0</v>
      </c>
      <c r="EM359" s="62">
        <f t="shared" si="3930"/>
        <v>0</v>
      </c>
      <c r="EN359" s="62">
        <f t="shared" si="3931"/>
        <v>0</v>
      </c>
      <c r="EO359" s="48">
        <f t="shared" si="3932"/>
        <v>0</v>
      </c>
      <c r="EP359" s="62">
        <f t="shared" ref="EP359:ER365" si="3941">BK359*$FH359</f>
        <v>15100310.565600002</v>
      </c>
      <c r="EQ359" s="62">
        <f t="shared" si="3941"/>
        <v>15391697.755600002</v>
      </c>
      <c r="ER359" s="62">
        <f t="shared" si="3941"/>
        <v>13828300.704400001</v>
      </c>
      <c r="ES359" s="62">
        <f t="shared" ref="ES359:EU365" si="3942">BN359*$FH359</f>
        <v>14368777.175200002</v>
      </c>
      <c r="ET359" s="62">
        <f t="shared" si="3942"/>
        <v>13106149.3232</v>
      </c>
      <c r="EU359" s="62">
        <f t="shared" si="3942"/>
        <v>11037312.658400001</v>
      </c>
      <c r="EV359" t="s">
        <v>192</v>
      </c>
      <c r="EW359" s="103">
        <v>0</v>
      </c>
      <c r="EX359" s="31" t="s">
        <v>187</v>
      </c>
      <c r="EY359" s="31" t="e">
        <v>#REF!</v>
      </c>
      <c r="FA359" s="31"/>
      <c r="FB359" s="119"/>
      <c r="FC359" s="119"/>
      <c r="FE359" s="137">
        <v>144.66</v>
      </c>
      <c r="FF359" s="137">
        <v>146.41999999999999</v>
      </c>
      <c r="FG359" s="137">
        <v>141.86000000000001</v>
      </c>
      <c r="FH359" s="106">
        <v>130.36000000000001</v>
      </c>
      <c r="FI359" s="107" t="b">
        <f t="shared" si="3933"/>
        <v>1</v>
      </c>
      <c r="FJ359" s="34"/>
      <c r="FK359" s="104" t="s">
        <v>187</v>
      </c>
      <c r="FL359" s="104" t="s">
        <v>187</v>
      </c>
      <c r="FM359" s="104" t="s">
        <v>187</v>
      </c>
      <c r="FN359" s="104" t="s">
        <v>187</v>
      </c>
      <c r="FO359" s="104">
        <v>0</v>
      </c>
      <c r="FP359" s="104"/>
      <c r="FQ359" s="104">
        <v>0</v>
      </c>
      <c r="FR359" s="120" t="b">
        <f t="shared" si="3617"/>
        <v>1</v>
      </c>
      <c r="FS359" s="120" t="b">
        <f t="shared" si="3618"/>
        <v>1</v>
      </c>
      <c r="FT359" s="120" t="b">
        <f t="shared" si="3619"/>
        <v>1</v>
      </c>
      <c r="FU359" s="120" t="b">
        <f t="shared" si="3620"/>
        <v>1</v>
      </c>
      <c r="FV359" s="120" t="b">
        <f t="shared" si="3621"/>
        <v>1</v>
      </c>
      <c r="FW359" s="120"/>
      <c r="FX359" s="120" t="b">
        <f t="shared" si="3934"/>
        <v>1</v>
      </c>
      <c r="FY359" s="104" t="s">
        <v>368</v>
      </c>
      <c r="FZ359" s="104" t="b">
        <f t="shared" si="3935"/>
        <v>1</v>
      </c>
      <c r="GA359" s="120">
        <v>0</v>
      </c>
      <c r="GB359" s="120" t="s">
        <v>193</v>
      </c>
      <c r="GC359" s="8"/>
      <c r="GD359" s="104" t="s">
        <v>368</v>
      </c>
      <c r="GE359" s="104">
        <v>0</v>
      </c>
      <c r="GF359" s="104" t="e">
        <v>#N/A</v>
      </c>
      <c r="GG359" s="104">
        <v>0</v>
      </c>
      <c r="GH359" s="120" t="b">
        <f t="shared" si="3936"/>
        <v>1</v>
      </c>
      <c r="GI359" s="8" t="b">
        <f t="shared" si="3937"/>
        <v>0</v>
      </c>
      <c r="GJ359" s="31" t="s">
        <v>203</v>
      </c>
    </row>
    <row r="360" spans="1:193" hidden="1" x14ac:dyDescent="0.25">
      <c r="A360" s="138">
        <v>127210</v>
      </c>
      <c r="B360" s="138">
        <v>536709</v>
      </c>
      <c r="C360" s="128" t="s">
        <v>368</v>
      </c>
      <c r="D360" s="130"/>
      <c r="E360" s="138" t="s">
        <v>813</v>
      </c>
      <c r="F360" s="124" t="s">
        <v>193</v>
      </c>
      <c r="G360" s="128"/>
      <c r="H360" s="138" t="s">
        <v>227</v>
      </c>
      <c r="I360" s="130" t="s">
        <v>319</v>
      </c>
      <c r="J360" s="138" t="s">
        <v>259</v>
      </c>
      <c r="K360" s="138"/>
      <c r="L360" s="130">
        <v>0</v>
      </c>
      <c r="M360" s="138"/>
      <c r="N360" s="125">
        <v>0</v>
      </c>
      <c r="O360" s="125">
        <v>0</v>
      </c>
      <c r="P360" s="125" t="str">
        <f t="shared" si="3883"/>
        <v>нет минмакс</v>
      </c>
      <c r="Q360" s="95">
        <v>4610</v>
      </c>
      <c r="R360" s="95">
        <f t="shared" si="3884"/>
        <v>5854.7</v>
      </c>
      <c r="S360" s="114">
        <v>395</v>
      </c>
      <c r="T360" s="114">
        <v>450.29999999999995</v>
      </c>
      <c r="U360" s="131">
        <f t="shared" si="3885"/>
        <v>1</v>
      </c>
      <c r="V360" s="115">
        <f t="shared" si="3938"/>
        <v>4610</v>
      </c>
      <c r="W360" s="115">
        <f t="shared" si="3886"/>
        <v>5854.7</v>
      </c>
      <c r="X360" s="115">
        <f t="shared" si="3887"/>
        <v>1</v>
      </c>
      <c r="Y360" s="132"/>
      <c r="Z360" s="95">
        <v>4610</v>
      </c>
      <c r="AA360" s="115">
        <v>0</v>
      </c>
      <c r="AB360" s="115">
        <v>0</v>
      </c>
      <c r="AC360" s="95">
        <v>0</v>
      </c>
      <c r="AD360" s="95">
        <v>0</v>
      </c>
      <c r="AE360" s="95">
        <f t="shared" si="3888"/>
        <v>0</v>
      </c>
      <c r="AF360" s="95">
        <f t="shared" si="3889"/>
        <v>0</v>
      </c>
      <c r="AG360" s="114">
        <v>0</v>
      </c>
      <c r="AH360" s="95">
        <f t="shared" si="3890"/>
        <v>4610</v>
      </c>
      <c r="AI360" s="114">
        <f t="shared" si="3891"/>
        <v>5854.7</v>
      </c>
      <c r="AJ360" s="114">
        <f t="shared" si="3892"/>
        <v>1785</v>
      </c>
      <c r="AK360" s="114">
        <f t="shared" si="3939"/>
        <v>3586</v>
      </c>
      <c r="AL360" s="114">
        <f t="shared" si="3893"/>
        <v>14010</v>
      </c>
      <c r="AM360" s="114">
        <f t="shared" si="3894"/>
        <v>11908</v>
      </c>
      <c r="AN360" s="133">
        <f t="shared" si="3895"/>
        <v>4.97564662411824</v>
      </c>
      <c r="AO360" s="133" t="str">
        <f t="shared" si="3896"/>
        <v>&lt; 30 дней</v>
      </c>
      <c r="AP360" s="139" t="s">
        <v>185</v>
      </c>
      <c r="AQ360" s="134" t="s">
        <v>190</v>
      </c>
      <c r="AR360" s="138" t="s">
        <v>185</v>
      </c>
      <c r="AS360" s="134" t="s">
        <v>197</v>
      </c>
      <c r="AT360" s="115" t="s">
        <v>185</v>
      </c>
      <c r="AU360" s="138"/>
      <c r="AV360" s="97" t="str">
        <f t="shared" si="3897"/>
        <v>0-03</v>
      </c>
      <c r="AW360" s="126">
        <f t="shared" si="3898"/>
        <v>0</v>
      </c>
      <c r="AX360" s="138"/>
      <c r="AY360" s="115">
        <f t="shared" si="3899"/>
        <v>0</v>
      </c>
      <c r="AZ360" s="130" t="s">
        <v>439</v>
      </c>
      <c r="BA360" s="129" t="s">
        <v>187</v>
      </c>
      <c r="BB360" s="129" t="s">
        <v>187</v>
      </c>
      <c r="BC360" s="140" t="s">
        <v>187</v>
      </c>
      <c r="BD360" s="139" t="s">
        <v>187</v>
      </c>
      <c r="BE360" s="29">
        <v>0</v>
      </c>
      <c r="BF360" s="32">
        <f t="shared" si="3900"/>
        <v>0</v>
      </c>
      <c r="BG360" s="32">
        <v>0</v>
      </c>
      <c r="BH360" s="32">
        <f t="shared" si="3901"/>
        <v>0</v>
      </c>
      <c r="BI360" s="99">
        <v>0</v>
      </c>
      <c r="BJ360" s="130" t="s">
        <v>187</v>
      </c>
      <c r="BK360" s="95">
        <v>2500</v>
      </c>
      <c r="BL360" s="95">
        <v>0</v>
      </c>
      <c r="BM360" s="95">
        <v>2500</v>
      </c>
      <c r="BN360" s="95">
        <v>2500</v>
      </c>
      <c r="BO360" s="95">
        <v>2500</v>
      </c>
      <c r="BP360" s="95">
        <v>1908</v>
      </c>
      <c r="BQ360" s="133">
        <f t="shared" si="3902"/>
        <v>2381.6</v>
      </c>
      <c r="BR360" s="95">
        <f t="shared" si="3903"/>
        <v>2110</v>
      </c>
      <c r="BS360" s="133">
        <f t="shared" si="3904"/>
        <v>2110</v>
      </c>
      <c r="BT360" s="133">
        <f t="shared" si="3904"/>
        <v>-390</v>
      </c>
      <c r="BU360" s="133">
        <f t="shared" si="3904"/>
        <v>-2890</v>
      </c>
      <c r="BV360" s="133">
        <f t="shared" si="3904"/>
        <v>-5390</v>
      </c>
      <c r="BW360" s="133">
        <f t="shared" si="3904"/>
        <v>-7298</v>
      </c>
      <c r="BX360" s="133">
        <f t="shared" si="3940"/>
        <v>-9679.6</v>
      </c>
      <c r="BY360" s="133">
        <f t="shared" si="3940"/>
        <v>-12061.2</v>
      </c>
      <c r="BZ360" s="133">
        <f t="shared" si="3940"/>
        <v>-14442.800000000001</v>
      </c>
      <c r="CA360" s="133">
        <f t="shared" si="3940"/>
        <v>-16824.400000000001</v>
      </c>
      <c r="CB360" s="133">
        <f t="shared" si="3940"/>
        <v>-19206</v>
      </c>
      <c r="CC360" s="133">
        <f t="shared" si="3940"/>
        <v>-21587.599999999999</v>
      </c>
      <c r="CD360" s="133">
        <f t="shared" si="3940"/>
        <v>-23969.199999999997</v>
      </c>
      <c r="CE360" s="133">
        <f t="shared" si="3940"/>
        <v>-26350.799999999996</v>
      </c>
      <c r="CF360" s="133">
        <f t="shared" si="3940"/>
        <v>-28732.399999999994</v>
      </c>
      <c r="CG360" s="133">
        <f t="shared" si="3940"/>
        <v>-31113.999999999993</v>
      </c>
      <c r="CH360" s="133">
        <f t="shared" si="3940"/>
        <v>-33495.599999999991</v>
      </c>
      <c r="CI360" s="133">
        <f t="shared" si="3940"/>
        <v>-35877.19999999999</v>
      </c>
      <c r="CJ360" s="133">
        <f t="shared" si="3940"/>
        <v>-38258.799999999988</v>
      </c>
      <c r="CK360" s="133">
        <f t="shared" si="3940"/>
        <v>-40640.399999999987</v>
      </c>
      <c r="CL360" s="133">
        <f t="shared" si="3940"/>
        <v>-43021.999999999985</v>
      </c>
      <c r="CM360" s="133">
        <f t="shared" si="3940"/>
        <v>-45403.599999999984</v>
      </c>
      <c r="CN360" s="133">
        <f t="shared" si="3940"/>
        <v>-47785.199999999983</v>
      </c>
      <c r="CO360" s="133">
        <f t="shared" si="3940"/>
        <v>-50166.799999999981</v>
      </c>
      <c r="CP360" s="100">
        <v>3191</v>
      </c>
      <c r="CQ360" s="100">
        <v>2574</v>
      </c>
      <c r="CR360" s="100">
        <v>4659</v>
      </c>
      <c r="CS360" s="100">
        <v>1801</v>
      </c>
      <c r="CT360" s="100">
        <v>0</v>
      </c>
      <c r="CU360" s="100">
        <v>1785</v>
      </c>
      <c r="CV360" s="121">
        <f t="shared" si="3906"/>
        <v>2802</v>
      </c>
      <c r="CW360" t="s">
        <v>187</v>
      </c>
      <c r="CX360" t="s">
        <v>187</v>
      </c>
      <c r="CY360" s="4">
        <v>0</v>
      </c>
      <c r="CZ360" s="4">
        <v>0</v>
      </c>
      <c r="DA360" s="136">
        <f t="shared" si="3907"/>
        <v>0</v>
      </c>
      <c r="DB360" s="4">
        <f t="shared" si="3908"/>
        <v>0</v>
      </c>
      <c r="DC360" s="4">
        <f t="shared" si="3909"/>
        <v>0</v>
      </c>
      <c r="DD360" s="136">
        <f t="shared" si="3910"/>
        <v>0</v>
      </c>
      <c r="DE360" s="31">
        <v>0</v>
      </c>
      <c r="DG360" s="31">
        <v>0</v>
      </c>
      <c r="DH360" s="48">
        <f t="shared" si="3911"/>
        <v>0</v>
      </c>
      <c r="DI360" s="62">
        <v>8100.4840000000004</v>
      </c>
      <c r="DJ360" s="62">
        <v>9091.6919999999991</v>
      </c>
      <c r="DK360" s="48">
        <f t="shared" si="3912"/>
        <v>1</v>
      </c>
      <c r="DL360" s="62">
        <v>2574</v>
      </c>
      <c r="DM360" s="62">
        <v>2873.2513205007403</v>
      </c>
      <c r="DN360" s="62">
        <v>5071.5709999999999</v>
      </c>
      <c r="DO360" s="62">
        <v>5710.6409999999996</v>
      </c>
      <c r="DP360" s="48">
        <f t="shared" si="3913"/>
        <v>1</v>
      </c>
      <c r="DQ360" s="62">
        <v>4659</v>
      </c>
      <c r="DR360" s="62">
        <v>5200.653132852729</v>
      </c>
      <c r="DS360" s="62">
        <v>1091.258</v>
      </c>
      <c r="DT360" s="62">
        <v>1232.4839999999999</v>
      </c>
      <c r="DU360" s="48">
        <f t="shared" si="3914"/>
        <v>1</v>
      </c>
      <c r="DV360" s="62">
        <v>1801</v>
      </c>
      <c r="DW360" s="62">
        <v>2010.3834067971161</v>
      </c>
      <c r="DX360" s="62">
        <f t="shared" si="3915"/>
        <v>0</v>
      </c>
      <c r="DY360" s="62">
        <f t="shared" si="3916"/>
        <v>0</v>
      </c>
      <c r="DZ360" s="48">
        <f t="shared" si="3917"/>
        <v>0</v>
      </c>
      <c r="EA360" s="62">
        <f t="shared" si="3918"/>
        <v>0</v>
      </c>
      <c r="EB360" s="62">
        <f t="shared" si="3919"/>
        <v>0</v>
      </c>
      <c r="EC360" s="48">
        <f t="shared" si="3920"/>
        <v>0</v>
      </c>
      <c r="ED360" s="62">
        <f t="shared" si="3921"/>
        <v>0</v>
      </c>
      <c r="EE360" s="62">
        <f t="shared" si="3922"/>
        <v>0</v>
      </c>
      <c r="EF360" s="48">
        <f t="shared" si="3923"/>
        <v>0</v>
      </c>
      <c r="EG360" s="62">
        <f t="shared" si="3924"/>
        <v>0</v>
      </c>
      <c r="EH360" s="62">
        <f t="shared" si="3925"/>
        <v>0</v>
      </c>
      <c r="EI360" s="48">
        <f t="shared" si="3926"/>
        <v>0</v>
      </c>
      <c r="EJ360" s="62">
        <f t="shared" si="3927"/>
        <v>0</v>
      </c>
      <c r="EK360" s="62">
        <f t="shared" si="3928"/>
        <v>0</v>
      </c>
      <c r="EL360" s="48">
        <f t="shared" si="3929"/>
        <v>0</v>
      </c>
      <c r="EM360" s="62">
        <f t="shared" si="3930"/>
        <v>0</v>
      </c>
      <c r="EN360" s="62">
        <f t="shared" si="3931"/>
        <v>0</v>
      </c>
      <c r="EO360" s="48">
        <f t="shared" si="3932"/>
        <v>0</v>
      </c>
      <c r="EP360" s="62">
        <f t="shared" si="3941"/>
        <v>3175</v>
      </c>
      <c r="EQ360" s="62">
        <f t="shared" si="3941"/>
        <v>0</v>
      </c>
      <c r="ER360" s="62">
        <f t="shared" si="3941"/>
        <v>3175</v>
      </c>
      <c r="ES360" s="62">
        <f t="shared" si="3942"/>
        <v>3175</v>
      </c>
      <c r="ET360" s="62">
        <f t="shared" si="3942"/>
        <v>3175</v>
      </c>
      <c r="EU360" s="62">
        <f t="shared" si="3942"/>
        <v>2423.16</v>
      </c>
      <c r="EV360" s="31" t="s">
        <v>192</v>
      </c>
      <c r="EW360" s="103">
        <v>0</v>
      </c>
      <c r="EX360" s="31">
        <v>40000</v>
      </c>
      <c r="EY360" s="31">
        <v>1</v>
      </c>
      <c r="FA360" s="31"/>
      <c r="FB360" s="119"/>
      <c r="FC360" s="119"/>
      <c r="FE360" s="137">
        <v>1.1200000000000001</v>
      </c>
      <c r="FF360" s="137">
        <v>1.1399999999999999</v>
      </c>
      <c r="FG360" s="137">
        <v>1.27</v>
      </c>
      <c r="FH360" s="106">
        <v>1.27</v>
      </c>
      <c r="FI360" s="107" t="b">
        <f t="shared" si="3933"/>
        <v>1</v>
      </c>
      <c r="FJ360" s="34"/>
      <c r="FK360" s="104" t="s">
        <v>187</v>
      </c>
      <c r="FL360" s="104" t="s">
        <v>187</v>
      </c>
      <c r="FM360" s="104" t="s">
        <v>187</v>
      </c>
      <c r="FN360" s="104" t="s">
        <v>187</v>
      </c>
      <c r="FO360" s="104">
        <v>0</v>
      </c>
      <c r="FP360" s="104"/>
      <c r="FQ360" s="104">
        <v>0</v>
      </c>
      <c r="FR360" s="120" t="b">
        <f t="shared" si="3617"/>
        <v>1</v>
      </c>
      <c r="FS360" s="120" t="b">
        <f t="shared" si="3618"/>
        <v>1</v>
      </c>
      <c r="FT360" s="120" t="b">
        <f t="shared" si="3619"/>
        <v>1</v>
      </c>
      <c r="FU360" s="120" t="b">
        <f t="shared" si="3620"/>
        <v>1</v>
      </c>
      <c r="FV360" s="120" t="b">
        <f t="shared" si="3621"/>
        <v>1</v>
      </c>
      <c r="FW360" s="120"/>
      <c r="FX360" s="120" t="b">
        <f t="shared" si="3934"/>
        <v>1</v>
      </c>
      <c r="FY360" s="104" t="s">
        <v>368</v>
      </c>
      <c r="FZ360" s="104" t="b">
        <f t="shared" si="3935"/>
        <v>1</v>
      </c>
      <c r="GA360" s="120">
        <v>0</v>
      </c>
      <c r="GB360" s="120" t="s">
        <v>193</v>
      </c>
      <c r="GC360" s="8"/>
      <c r="GD360" s="104" t="s">
        <v>368</v>
      </c>
      <c r="GE360" s="104">
        <v>0</v>
      </c>
      <c r="GF360" s="104" t="e">
        <v>#N/A</v>
      </c>
      <c r="GG360" s="104">
        <v>0</v>
      </c>
      <c r="GH360" s="120" t="b">
        <f t="shared" si="3936"/>
        <v>1</v>
      </c>
      <c r="GI360" s="8" t="b">
        <f t="shared" si="3937"/>
        <v>0</v>
      </c>
      <c r="GJ360" s="31" t="s">
        <v>203</v>
      </c>
    </row>
    <row r="361" spans="1:193" ht="30" hidden="1" x14ac:dyDescent="0.25">
      <c r="A361" s="138">
        <v>149534</v>
      </c>
      <c r="B361" s="138">
        <v>0</v>
      </c>
      <c r="C361" s="128" t="s">
        <v>214</v>
      </c>
      <c r="D361" s="130"/>
      <c r="E361" s="138" t="s">
        <v>814</v>
      </c>
      <c r="F361" s="124">
        <v>0</v>
      </c>
      <c r="G361" s="128"/>
      <c r="H361" s="138" t="s">
        <v>227</v>
      </c>
      <c r="I361" s="130" t="s">
        <v>228</v>
      </c>
      <c r="J361" s="138" t="s">
        <v>229</v>
      </c>
      <c r="K361" s="138"/>
      <c r="L361" s="130">
        <v>0</v>
      </c>
      <c r="M361" s="138"/>
      <c r="N361" s="125">
        <v>0</v>
      </c>
      <c r="O361" s="125">
        <v>0</v>
      </c>
      <c r="P361" s="125" t="str">
        <f t="shared" si="3883"/>
        <v>нет минмакс</v>
      </c>
      <c r="Q361" s="95">
        <v>13</v>
      </c>
      <c r="R361" s="95">
        <f t="shared" si="3884"/>
        <v>274.3</v>
      </c>
      <c r="S361" s="114">
        <v>13</v>
      </c>
      <c r="T361" s="114">
        <v>274.3</v>
      </c>
      <c r="U361" s="131">
        <f t="shared" si="3885"/>
        <v>0</v>
      </c>
      <c r="V361" s="115">
        <f t="shared" si="3938"/>
        <v>13</v>
      </c>
      <c r="W361" s="115">
        <f t="shared" si="3886"/>
        <v>274.3</v>
      </c>
      <c r="X361" s="115">
        <f t="shared" si="3887"/>
        <v>0</v>
      </c>
      <c r="Y361" s="132"/>
      <c r="Z361" s="95">
        <v>13</v>
      </c>
      <c r="AA361" s="115">
        <v>0</v>
      </c>
      <c r="AB361" s="115">
        <v>0</v>
      </c>
      <c r="AC361" s="95">
        <v>0</v>
      </c>
      <c r="AD361" s="95">
        <v>0</v>
      </c>
      <c r="AE361" s="95">
        <f t="shared" si="3888"/>
        <v>0</v>
      </c>
      <c r="AF361" s="95">
        <f t="shared" si="3889"/>
        <v>0</v>
      </c>
      <c r="AG361" s="114">
        <v>0</v>
      </c>
      <c r="AH361" s="95">
        <f t="shared" si="3890"/>
        <v>13</v>
      </c>
      <c r="AI361" s="114">
        <f t="shared" si="3891"/>
        <v>274.3</v>
      </c>
      <c r="AJ361" s="114">
        <f t="shared" si="3892"/>
        <v>0</v>
      </c>
      <c r="AK361" s="114">
        <f t="shared" si="3939"/>
        <v>0</v>
      </c>
      <c r="AL361" s="114">
        <f t="shared" si="3893"/>
        <v>0</v>
      </c>
      <c r="AM361" s="114">
        <f t="shared" si="3894"/>
        <v>0</v>
      </c>
      <c r="AN361" s="133" t="str">
        <f t="shared" si="3895"/>
        <v>нет оборота</v>
      </c>
      <c r="AO361" s="133" t="str">
        <f t="shared" si="3896"/>
        <v>нет плана</v>
      </c>
      <c r="AP361" s="32" t="s">
        <v>195</v>
      </c>
      <c r="AQ361" s="134" t="s">
        <v>200</v>
      </c>
      <c r="AR361" s="114" t="s">
        <v>195</v>
      </c>
      <c r="AS361" s="134" t="s">
        <v>200</v>
      </c>
      <c r="AT361" s="115" t="s">
        <v>195</v>
      </c>
      <c r="AU361" s="138"/>
      <c r="AV361" s="97" t="str">
        <f t="shared" si="3897"/>
        <v>Нет планов</v>
      </c>
      <c r="AW361" s="126">
        <f t="shared" si="3898"/>
        <v>274.3</v>
      </c>
      <c r="AX361" s="14">
        <f>MONTH(BC361)-6</f>
        <v>3</v>
      </c>
      <c r="AY361" s="115">
        <f t="shared" si="3899"/>
        <v>0</v>
      </c>
      <c r="AZ361" s="130" t="s">
        <v>439</v>
      </c>
      <c r="BA361" s="26" t="s">
        <v>196</v>
      </c>
      <c r="BB361" s="26" t="s">
        <v>420</v>
      </c>
      <c r="BC361" s="27">
        <v>45930</v>
      </c>
      <c r="BD361" s="139" t="s">
        <v>187</v>
      </c>
      <c r="BE361" s="29">
        <v>0</v>
      </c>
      <c r="BF361" s="32">
        <f t="shared" si="3900"/>
        <v>0</v>
      </c>
      <c r="BG361" s="32">
        <v>0</v>
      </c>
      <c r="BH361" s="32">
        <f t="shared" si="3901"/>
        <v>0</v>
      </c>
      <c r="BI361" s="99">
        <v>0</v>
      </c>
      <c r="BJ361" s="130" t="s">
        <v>187</v>
      </c>
      <c r="BK361" s="95">
        <v>0</v>
      </c>
      <c r="BL361" s="95">
        <v>0</v>
      </c>
      <c r="BM361" s="95">
        <v>0</v>
      </c>
      <c r="BN361" s="95">
        <v>0</v>
      </c>
      <c r="BO361" s="95">
        <v>0</v>
      </c>
      <c r="BP361" s="95">
        <v>0</v>
      </c>
      <c r="BQ361" s="133">
        <f t="shared" si="3902"/>
        <v>0</v>
      </c>
      <c r="BR361" s="95">
        <f t="shared" si="3903"/>
        <v>13</v>
      </c>
      <c r="BS361" s="133">
        <f t="shared" si="3904"/>
        <v>13</v>
      </c>
      <c r="BT361" s="133">
        <f t="shared" si="3904"/>
        <v>13</v>
      </c>
      <c r="BU361" s="133">
        <f t="shared" si="3904"/>
        <v>13</v>
      </c>
      <c r="BV361" s="133">
        <f t="shared" si="3904"/>
        <v>13</v>
      </c>
      <c r="BW361" s="133">
        <f t="shared" si="3904"/>
        <v>13</v>
      </c>
      <c r="BX361" s="133">
        <f t="shared" si="3940"/>
        <v>13</v>
      </c>
      <c r="BY361" s="133">
        <f t="shared" si="3940"/>
        <v>13</v>
      </c>
      <c r="BZ361" s="133">
        <f t="shared" si="3940"/>
        <v>13</v>
      </c>
      <c r="CA361" s="133">
        <f t="shared" ref="CA361:CO361" si="3943">BZ361-$BQ361</f>
        <v>13</v>
      </c>
      <c r="CB361" s="133">
        <f t="shared" si="3943"/>
        <v>13</v>
      </c>
      <c r="CC361" s="133">
        <f t="shared" si="3943"/>
        <v>13</v>
      </c>
      <c r="CD361" s="133">
        <f t="shared" si="3943"/>
        <v>13</v>
      </c>
      <c r="CE361" s="133">
        <f t="shared" si="3943"/>
        <v>13</v>
      </c>
      <c r="CF361" s="133">
        <f t="shared" si="3943"/>
        <v>13</v>
      </c>
      <c r="CG361" s="133">
        <f t="shared" si="3943"/>
        <v>13</v>
      </c>
      <c r="CH361" s="133">
        <f t="shared" si="3943"/>
        <v>13</v>
      </c>
      <c r="CI361" s="133">
        <f t="shared" si="3943"/>
        <v>13</v>
      </c>
      <c r="CJ361" s="133">
        <f t="shared" si="3943"/>
        <v>13</v>
      </c>
      <c r="CK361" s="133">
        <f t="shared" si="3943"/>
        <v>13</v>
      </c>
      <c r="CL361" s="133">
        <f t="shared" si="3943"/>
        <v>13</v>
      </c>
      <c r="CM361" s="133">
        <f t="shared" si="3943"/>
        <v>13</v>
      </c>
      <c r="CN361" s="133">
        <f t="shared" si="3943"/>
        <v>13</v>
      </c>
      <c r="CO361" s="133">
        <f t="shared" si="3943"/>
        <v>13</v>
      </c>
      <c r="CP361" s="100">
        <v>0</v>
      </c>
      <c r="CQ361" s="100">
        <v>0</v>
      </c>
      <c r="CR361" s="100">
        <v>0</v>
      </c>
      <c r="CS361" s="100">
        <v>0</v>
      </c>
      <c r="CT361" s="100">
        <v>0</v>
      </c>
      <c r="CU361" s="100">
        <v>0</v>
      </c>
      <c r="CV361" s="121">
        <f t="shared" si="3906"/>
        <v>0</v>
      </c>
      <c r="CW361" t="s">
        <v>187</v>
      </c>
      <c r="CX361" t="s">
        <v>187</v>
      </c>
      <c r="CY361" s="4">
        <v>0</v>
      </c>
      <c r="CZ361" s="4">
        <v>0</v>
      </c>
      <c r="DA361" s="136">
        <f t="shared" si="3907"/>
        <v>0</v>
      </c>
      <c r="DB361" s="4">
        <f t="shared" si="3908"/>
        <v>0</v>
      </c>
      <c r="DC361" s="4">
        <f t="shared" si="3909"/>
        <v>0</v>
      </c>
      <c r="DD361" s="136">
        <f t="shared" si="3910"/>
        <v>0</v>
      </c>
      <c r="DE361" s="31">
        <v>0</v>
      </c>
      <c r="DG361" s="31">
        <v>0</v>
      </c>
      <c r="DH361" s="48">
        <f t="shared" si="3911"/>
        <v>0</v>
      </c>
      <c r="DI361" s="62">
        <v>13</v>
      </c>
      <c r="DJ361" s="62">
        <v>274.29000000000002</v>
      </c>
      <c r="DK361" s="48">
        <f t="shared" si="3912"/>
        <v>0</v>
      </c>
      <c r="DL361" s="62">
        <v>0</v>
      </c>
      <c r="DM361" s="62">
        <v>0</v>
      </c>
      <c r="DN361" s="62">
        <v>13</v>
      </c>
      <c r="DO361" s="62">
        <v>274.29000000000002</v>
      </c>
      <c r="DP361" s="48">
        <f t="shared" si="3913"/>
        <v>0</v>
      </c>
      <c r="DQ361" s="62">
        <v>0</v>
      </c>
      <c r="DR361" s="62">
        <v>0</v>
      </c>
      <c r="DS361" s="62">
        <v>13</v>
      </c>
      <c r="DT361" s="62">
        <v>274.29000000000002</v>
      </c>
      <c r="DU361" s="48">
        <f t="shared" si="3914"/>
        <v>0</v>
      </c>
      <c r="DV361" s="62">
        <v>0</v>
      </c>
      <c r="DW361" s="62">
        <v>0</v>
      </c>
      <c r="DX361" s="62">
        <f t="shared" si="3915"/>
        <v>0</v>
      </c>
      <c r="DY361" s="62">
        <f t="shared" si="3916"/>
        <v>0</v>
      </c>
      <c r="DZ361" s="48">
        <f t="shared" si="3917"/>
        <v>0</v>
      </c>
      <c r="EA361" s="62">
        <f t="shared" si="3918"/>
        <v>0</v>
      </c>
      <c r="EB361" s="62">
        <f t="shared" si="3919"/>
        <v>0</v>
      </c>
      <c r="EC361" s="48">
        <f t="shared" si="3920"/>
        <v>0</v>
      </c>
      <c r="ED361" s="62">
        <f t="shared" si="3921"/>
        <v>0</v>
      </c>
      <c r="EE361" s="62">
        <f t="shared" si="3922"/>
        <v>0</v>
      </c>
      <c r="EF361" s="48">
        <f t="shared" si="3923"/>
        <v>0</v>
      </c>
      <c r="EG361" s="62">
        <f t="shared" si="3924"/>
        <v>0</v>
      </c>
      <c r="EH361" s="62">
        <f t="shared" si="3925"/>
        <v>0</v>
      </c>
      <c r="EI361" s="48">
        <f t="shared" si="3926"/>
        <v>0</v>
      </c>
      <c r="EJ361" s="62">
        <f t="shared" si="3927"/>
        <v>0</v>
      </c>
      <c r="EK361" s="62">
        <f t="shared" si="3928"/>
        <v>0</v>
      </c>
      <c r="EL361" s="48">
        <f t="shared" si="3929"/>
        <v>0</v>
      </c>
      <c r="EM361" s="62">
        <f t="shared" si="3930"/>
        <v>0</v>
      </c>
      <c r="EN361" s="62">
        <f t="shared" si="3931"/>
        <v>0</v>
      </c>
      <c r="EO361" s="48">
        <f t="shared" si="3932"/>
        <v>0</v>
      </c>
      <c r="EP361" s="62">
        <f t="shared" si="3941"/>
        <v>0</v>
      </c>
      <c r="EQ361" s="62">
        <f t="shared" si="3941"/>
        <v>0</v>
      </c>
      <c r="ER361" s="62">
        <f t="shared" si="3941"/>
        <v>0</v>
      </c>
      <c r="ES361" s="62">
        <f t="shared" si="3942"/>
        <v>0</v>
      </c>
      <c r="ET361" s="62">
        <f t="shared" si="3942"/>
        <v>0</v>
      </c>
      <c r="EU361" s="62">
        <f t="shared" si="3942"/>
        <v>0</v>
      </c>
      <c r="EV361" s="31" t="s">
        <v>192</v>
      </c>
      <c r="EW361" s="103">
        <v>0</v>
      </c>
      <c r="EX361" s="31" t="s">
        <v>187</v>
      </c>
      <c r="EY361" s="31" t="e">
        <v>#REF!</v>
      </c>
      <c r="FA361" s="31"/>
      <c r="FB361" s="119"/>
      <c r="FC361" s="119"/>
      <c r="FE361" s="137">
        <v>21.1</v>
      </c>
      <c r="FF361" s="137">
        <v>21.1</v>
      </c>
      <c r="FG361" s="137">
        <v>21.1</v>
      </c>
      <c r="FH361" s="106">
        <v>21.1</v>
      </c>
      <c r="FI361" s="107" t="b">
        <f t="shared" si="3933"/>
        <v>1</v>
      </c>
      <c r="FJ361" s="34"/>
      <c r="FK361" s="104" t="s">
        <v>196</v>
      </c>
      <c r="FL361" s="104" t="s">
        <v>420</v>
      </c>
      <c r="FM361" s="104">
        <v>45930</v>
      </c>
      <c r="FN361" s="104" t="s">
        <v>187</v>
      </c>
      <c r="FO361" s="104">
        <v>0</v>
      </c>
      <c r="FP361" s="104"/>
      <c r="FQ361" s="104">
        <v>0</v>
      </c>
      <c r="FR361" s="120" t="b">
        <f t="shared" si="3617"/>
        <v>1</v>
      </c>
      <c r="FS361" s="120" t="b">
        <f t="shared" si="3618"/>
        <v>1</v>
      </c>
      <c r="FT361" s="120" t="b">
        <f t="shared" si="3619"/>
        <v>1</v>
      </c>
      <c r="FU361" s="120" t="b">
        <f t="shared" si="3620"/>
        <v>1</v>
      </c>
      <c r="FV361" s="120" t="b">
        <f t="shared" si="3621"/>
        <v>1</v>
      </c>
      <c r="FW361" s="120"/>
      <c r="FX361" s="120" t="b">
        <f t="shared" si="3934"/>
        <v>1</v>
      </c>
      <c r="FY361" s="104" t="s">
        <v>230</v>
      </c>
      <c r="FZ361" s="104" t="b">
        <f t="shared" si="3935"/>
        <v>0</v>
      </c>
      <c r="GA361" s="120">
        <v>0</v>
      </c>
      <c r="GB361" s="120">
        <v>0</v>
      </c>
      <c r="GC361" s="8"/>
      <c r="GD361" s="104" t="s">
        <v>214</v>
      </c>
      <c r="GE361" s="104">
        <v>0</v>
      </c>
      <c r="GF361" s="104" t="e">
        <v>#N/A</v>
      </c>
      <c r="GG361" s="104">
        <v>0</v>
      </c>
      <c r="GH361" s="120" t="b">
        <f t="shared" si="3936"/>
        <v>1</v>
      </c>
      <c r="GI361" s="8" t="b">
        <f t="shared" si="3937"/>
        <v>0</v>
      </c>
      <c r="GJ361" s="31" t="s">
        <v>203</v>
      </c>
      <c r="GK361">
        <v>1</v>
      </c>
    </row>
    <row r="362" spans="1:193" ht="30" hidden="1" x14ac:dyDescent="0.25">
      <c r="A362" s="138">
        <v>43434</v>
      </c>
      <c r="B362" s="138">
        <v>123430</v>
      </c>
      <c r="C362" s="128" t="s">
        <v>368</v>
      </c>
      <c r="D362" s="130"/>
      <c r="E362" s="138" t="s">
        <v>815</v>
      </c>
      <c r="F362" s="124" t="s">
        <v>193</v>
      </c>
      <c r="G362" s="128"/>
      <c r="H362" s="138" t="s">
        <v>227</v>
      </c>
      <c r="I362" s="130" t="s">
        <v>538</v>
      </c>
      <c r="J362" s="138" t="s">
        <v>511</v>
      </c>
      <c r="K362" s="138"/>
      <c r="L362" s="130">
        <v>0</v>
      </c>
      <c r="M362" s="138"/>
      <c r="N362" s="125">
        <v>0</v>
      </c>
      <c r="O362" s="125">
        <v>0</v>
      </c>
      <c r="P362" s="125" t="str">
        <f t="shared" ref="P362:P368" si="3944">IF(AND(N362=0,O362=0),"нет минмакс",IF((S362-N362)&lt;0,"меньше мин",IF((S362-O362)&gt;0,"больше макс","в диапазоне")))</f>
        <v>нет минмакс</v>
      </c>
      <c r="Q362" s="95">
        <v>1296.447998046875</v>
      </c>
      <c r="R362" s="95">
        <f t="shared" ref="R362:R368" si="3945">Q362*FH362</f>
        <v>170508.84070312502</v>
      </c>
      <c r="S362" s="114">
        <v>0.6809999942779541</v>
      </c>
      <c r="T362" s="114">
        <v>99.242129166126247</v>
      </c>
      <c r="U362" s="131">
        <f t="shared" ref="U362:U368" si="3946">IFERROR(ROUNDUP(S362/$EX362,0)*$EY362,0)</f>
        <v>0</v>
      </c>
      <c r="V362" s="115">
        <f t="shared" si="3938"/>
        <v>144.71400451660156</v>
      </c>
      <c r="W362" s="115">
        <f t="shared" ref="W362:W368" si="3947">V362*FH362</f>
        <v>19032.785874023441</v>
      </c>
      <c r="X362" s="115">
        <f t="shared" ref="X362:X368" si="3948">IFERROR(ROUNDUP(V362/$EX362,0)*$EY362,0)</f>
        <v>0</v>
      </c>
      <c r="Y362" s="132"/>
      <c r="Z362" s="95">
        <v>144.71400451660156</v>
      </c>
      <c r="AA362" s="115">
        <v>0</v>
      </c>
      <c r="AB362" s="115">
        <v>0</v>
      </c>
      <c r="AC362" s="95">
        <v>0</v>
      </c>
      <c r="AD362" s="95">
        <v>0</v>
      </c>
      <c r="AE362" s="95">
        <f t="shared" ref="AE362:AE368" si="3949">AA362*FH362</f>
        <v>0</v>
      </c>
      <c r="AF362" s="95">
        <f t="shared" ref="AF362:AF368" si="3950">AB362*FH362</f>
        <v>0</v>
      </c>
      <c r="AG362" s="114">
        <v>0</v>
      </c>
      <c r="AH362" s="95">
        <f t="shared" ref="AH362:AH368" si="3951">V362-AG362</f>
        <v>144.71400451660156</v>
      </c>
      <c r="AI362" s="114">
        <f t="shared" ref="AI362:AI368" si="3952">IF(AH362&gt;0,AH362*FH362,0)</f>
        <v>19032.785874023441</v>
      </c>
      <c r="AJ362" s="114">
        <f t="shared" ref="AJ362:AJ368" si="3953">CU362</f>
        <v>31276</v>
      </c>
      <c r="AK362" s="114">
        <f t="shared" si="3939"/>
        <v>97433</v>
      </c>
      <c r="AL362" s="114">
        <f t="shared" ref="AL362:AL368" si="3954">SUM(CP362:CU362)</f>
        <v>180900</v>
      </c>
      <c r="AM362" s="114">
        <f t="shared" ref="AM362:AM368" si="3955">SUM(BK362:BP362)</f>
        <v>0</v>
      </c>
      <c r="AN362" s="133" t="str">
        <f t="shared" ref="AN362:AN368" si="3956">IFERROR(S362/BQ362*30,"нет оборота")</f>
        <v>нет оборота</v>
      </c>
      <c r="AO362" s="133" t="str">
        <f t="shared" ref="AO362:AO368" si="3957">IF(S362=0,"нет остатка",IF(AN362="нет оборота","нет плана",IF(AN362&lt;30,"&lt; 30 дней",IF(AND(AN362&gt;=30,AN362&lt;60),"&gt; 30 дней (до 60)",IF(AND(AN362&gt;=60,AN362&lt;70),"&gt; 60 дней (до 70)",IF(AND(AN362&gt;=70,AN362&lt;80),"&gt; 70 дней (до 80)",IF(AND(AN362&gt;=80,AN362&lt;90),"&gt; 80 дней (до 90)",IF(AND(AN362&gt;=90,AN362&lt;120),"&gt; 90 дней (до 120)",IF(AN362&gt;=120,"&gt; 120 дней")))))))))</f>
        <v>нет плана</v>
      </c>
      <c r="AP362" s="139" t="s">
        <v>195</v>
      </c>
      <c r="AQ362" s="134" t="s">
        <v>200</v>
      </c>
      <c r="AR362" s="138" t="s">
        <v>195</v>
      </c>
      <c r="AS362" s="134" t="s">
        <v>200</v>
      </c>
      <c r="AT362" s="115" t="s">
        <v>195</v>
      </c>
      <c r="AU362" s="138"/>
      <c r="AV362" s="97" t="str">
        <f t="shared" ref="AV362:AV368" si="3958">IF(V362=0,"нет остатка",IF(SUM(BK362:BP362)=0,"Нет планов",IF(BR362&lt;=0,"0-01",IF(BS362&lt;=0,"0-02",IF(BT362&lt;=0,"0-03",IF(BU362&lt;=0,"0-04",IF(BV362&lt;=0,"0-05",IF(BW362&lt;=0,"0-06",IF(BX362&lt;=0,"0-07",IF(BY362&lt;=0,"0-08",IF(BZ362&lt;=0,"0-09",IF(CA362&lt;=0,"0-10",IF(CB362&lt;=0,"0-11",IF(CC362&lt;=0,"0-12",IF(CD362&lt;=0,"0-13",IF(CE362&lt;=0,"0-14",IF(CF362&lt;=0,"0-15",IF(CG362&lt;=0,"0-16",IF(CH362&lt;=0,"0-17",IF(CI362&lt;=0,"0-18",IF(CJ362&lt;=0,"0-19",IF(CK362&lt;=0,"0-20",IF(CL362&lt;=0,"0-21",IF(CM362&lt;=0,"0-22",IF(CN362&lt;=0,"0-23",IF(CO362&lt;=0,"0-24","0-25 более 24"))))))))))))))))))))))))))</f>
        <v>Нет планов</v>
      </c>
      <c r="AW362" s="126">
        <f t="shared" ref="AW362:AW368" si="3959">IF(AT362="Да",W362,0)</f>
        <v>19032.785874023441</v>
      </c>
      <c r="AX362" s="138"/>
      <c r="AY362" s="115">
        <f t="shared" ref="AY362:AY368" si="3960">IF(AX362&gt;6,W362,0)</f>
        <v>0</v>
      </c>
      <c r="AZ362" s="130" t="s">
        <v>439</v>
      </c>
      <c r="BA362" s="26" t="s">
        <v>196</v>
      </c>
      <c r="BB362" s="26" t="s">
        <v>539</v>
      </c>
      <c r="BC362" s="27" t="s">
        <v>187</v>
      </c>
      <c r="BD362" s="139" t="s">
        <v>187</v>
      </c>
      <c r="BE362" s="29">
        <v>0</v>
      </c>
      <c r="BF362" s="32">
        <f t="shared" ref="BF362:BF368" si="3961">BE362*FH362</f>
        <v>0</v>
      </c>
      <c r="BG362" s="32">
        <v>0</v>
      </c>
      <c r="BH362" s="32">
        <f t="shared" ref="BH362:BH368" si="3962">BG362*FH362</f>
        <v>0</v>
      </c>
      <c r="BI362" s="99">
        <v>0</v>
      </c>
      <c r="BJ362" s="130" t="s">
        <v>187</v>
      </c>
      <c r="BK362" s="95">
        <v>0</v>
      </c>
      <c r="BL362" s="95">
        <v>0</v>
      </c>
      <c r="BM362" s="95">
        <v>0</v>
      </c>
      <c r="BN362" s="95">
        <v>0</v>
      </c>
      <c r="BO362" s="95">
        <v>0</v>
      </c>
      <c r="BP362" s="95">
        <v>0</v>
      </c>
      <c r="BQ362" s="133">
        <f t="shared" ref="BQ362:BQ368" si="3963">IF(COUNTIF(BK362:BP362,"&gt;0")=0,0,SUM(BK362:BP362)/COUNTIF(BK362:BP362,"&gt;0"))</f>
        <v>0</v>
      </c>
      <c r="BR362" s="95">
        <f t="shared" ref="BR362:BR368" si="3964">IF(OR(Q362=0,SUM(BK362:BP362)=0,V362&gt;Q362),V362-BK362,Q362-BK362)</f>
        <v>144.71400451660156</v>
      </c>
      <c r="BS362" s="133">
        <f t="shared" ref="BS362:BW366" si="3965">BR362-BL362</f>
        <v>144.71400451660156</v>
      </c>
      <c r="BT362" s="133">
        <f t="shared" si="3965"/>
        <v>144.71400451660156</v>
      </c>
      <c r="BU362" s="133">
        <f t="shared" si="3965"/>
        <v>144.71400451660156</v>
      </c>
      <c r="BV362" s="133">
        <f t="shared" si="3965"/>
        <v>144.71400451660156</v>
      </c>
      <c r="BW362" s="133">
        <f t="shared" si="3965"/>
        <v>144.71400451660156</v>
      </c>
      <c r="BX362" s="133">
        <f t="shared" ref="BX362:CO362" si="3966">BW362-$BQ362</f>
        <v>144.71400451660156</v>
      </c>
      <c r="BY362" s="133">
        <f t="shared" si="3966"/>
        <v>144.71400451660156</v>
      </c>
      <c r="BZ362" s="133">
        <f t="shared" si="3966"/>
        <v>144.71400451660156</v>
      </c>
      <c r="CA362" s="133">
        <f t="shared" si="3966"/>
        <v>144.71400451660156</v>
      </c>
      <c r="CB362" s="133">
        <f t="shared" si="3966"/>
        <v>144.71400451660156</v>
      </c>
      <c r="CC362" s="133">
        <f t="shared" si="3966"/>
        <v>144.71400451660156</v>
      </c>
      <c r="CD362" s="133">
        <f t="shared" si="3966"/>
        <v>144.71400451660156</v>
      </c>
      <c r="CE362" s="133">
        <f t="shared" si="3966"/>
        <v>144.71400451660156</v>
      </c>
      <c r="CF362" s="133">
        <f t="shared" si="3966"/>
        <v>144.71400451660156</v>
      </c>
      <c r="CG362" s="133">
        <f t="shared" si="3966"/>
        <v>144.71400451660156</v>
      </c>
      <c r="CH362" s="133">
        <f t="shared" si="3966"/>
        <v>144.71400451660156</v>
      </c>
      <c r="CI362" s="133">
        <f t="shared" si="3966"/>
        <v>144.71400451660156</v>
      </c>
      <c r="CJ362" s="133">
        <f t="shared" si="3966"/>
        <v>144.71400451660156</v>
      </c>
      <c r="CK362" s="133">
        <f t="shared" si="3966"/>
        <v>144.71400451660156</v>
      </c>
      <c r="CL362" s="133">
        <f t="shared" si="3966"/>
        <v>144.71400451660156</v>
      </c>
      <c r="CM362" s="133">
        <f t="shared" si="3966"/>
        <v>144.71400451660156</v>
      </c>
      <c r="CN362" s="133">
        <f t="shared" si="3966"/>
        <v>144.71400451660156</v>
      </c>
      <c r="CO362" s="133">
        <f t="shared" si="3966"/>
        <v>144.71400451660156</v>
      </c>
      <c r="CP362" s="100">
        <v>24203</v>
      </c>
      <c r="CQ362" s="100">
        <v>22247</v>
      </c>
      <c r="CR362" s="100">
        <v>37017</v>
      </c>
      <c r="CS362" s="100">
        <v>23931</v>
      </c>
      <c r="CT362" s="100">
        <v>42226</v>
      </c>
      <c r="CU362" s="100">
        <v>31276</v>
      </c>
      <c r="CV362" s="121">
        <f t="shared" ref="CV362:CV368" si="3967">IF(COUNTIF(CP362:CU362,"&gt;0")=0,0,SUM(CP362:CU362)/COUNTIF(CP362:CU362,"&gt;0"))</f>
        <v>30150</v>
      </c>
      <c r="CW362" t="s">
        <v>187</v>
      </c>
      <c r="CX362" t="s">
        <v>187</v>
      </c>
      <c r="CY362" s="4">
        <v>0</v>
      </c>
      <c r="CZ362" s="4">
        <v>0</v>
      </c>
      <c r="DA362" s="136">
        <f t="shared" ref="DA362:DA366" si="3968">IFERROR(CZ362/CY362,0)</f>
        <v>0</v>
      </c>
      <c r="DB362" s="4">
        <f t="shared" ref="DB362:DB366" si="3969">CY362*FH362</f>
        <v>0</v>
      </c>
      <c r="DC362" s="4">
        <f t="shared" ref="DC362:DC366" si="3970">CZ362*FH362</f>
        <v>0</v>
      </c>
      <c r="DD362" s="136">
        <f t="shared" ref="DD362:DD366" si="3971">IFERROR(DC362/DB362,0)</f>
        <v>0</v>
      </c>
      <c r="DE362" s="31">
        <v>0</v>
      </c>
      <c r="DG362" s="31">
        <v>0</v>
      </c>
      <c r="DH362" s="48">
        <f t="shared" ref="DH362:DH368" si="3972">IFERROR(ROUNDUP(DG362/$EX362,0)*$EY362,0)</f>
        <v>0</v>
      </c>
      <c r="DI362" s="62">
        <v>1365.9970000000001</v>
      </c>
      <c r="DJ362" s="62">
        <v>191915.785</v>
      </c>
      <c r="DK362" s="48">
        <f t="shared" ref="DK362:DK368" si="3973">IFERROR(ROUNDUP(DI362/$EX362,0)*$EY362,0)</f>
        <v>0</v>
      </c>
      <c r="DL362" s="62">
        <v>22246.992999999999</v>
      </c>
      <c r="DM362" s="62">
        <v>3125592.5557220979</v>
      </c>
      <c r="DN362" s="62">
        <v>2146.3420000000001</v>
      </c>
      <c r="DO362" s="62">
        <v>306401.429</v>
      </c>
      <c r="DP362" s="48">
        <f t="shared" ref="DP362:DP368" si="3974">IFERROR(ROUNDUP(DN362/$EX362,0)*$EY362,0)</f>
        <v>0</v>
      </c>
      <c r="DQ362" s="62">
        <v>37016.699999999997</v>
      </c>
      <c r="DR362" s="62">
        <v>5283251.3110367162</v>
      </c>
      <c r="DS362" s="62">
        <v>1288.029</v>
      </c>
      <c r="DT362" s="62">
        <v>184126.78999999998</v>
      </c>
      <c r="DU362" s="48">
        <f t="shared" ref="DU362:DU368" si="3975">IFERROR(ROUNDUP(DS362/$EX362,0)*$EY362,0)</f>
        <v>0</v>
      </c>
      <c r="DV362" s="62">
        <v>23301.345000000001</v>
      </c>
      <c r="DW362" s="62">
        <v>3320432.3673241157</v>
      </c>
      <c r="DX362" s="62">
        <f t="shared" ref="DX362:DX368" si="3976">$DF362*BK362/30</f>
        <v>0</v>
      </c>
      <c r="DY362" s="62">
        <f t="shared" ref="DY362:DY368" si="3977">DX362*$FH362</f>
        <v>0</v>
      </c>
      <c r="DZ362" s="48">
        <f t="shared" ref="DZ362:DZ368" si="3978">IFERROR(ROUNDUP(DX362/$EX362,0)*$EY362,0)</f>
        <v>0</v>
      </c>
      <c r="EA362" s="62">
        <f t="shared" ref="EA362:EA368" si="3979">$DF362*BL362/30</f>
        <v>0</v>
      </c>
      <c r="EB362" s="62">
        <f t="shared" ref="EB362:EB368" si="3980">EA362*$FH362</f>
        <v>0</v>
      </c>
      <c r="EC362" s="48">
        <f t="shared" ref="EC362:EC368" si="3981">IFERROR(ROUNDUP(EA362/$EX362,0)*$EY362,0)</f>
        <v>0</v>
      </c>
      <c r="ED362" s="62">
        <f t="shared" ref="ED362:ED368" si="3982">$DF362*BM362/30</f>
        <v>0</v>
      </c>
      <c r="EE362" s="62">
        <f t="shared" ref="EE362:EE368" si="3983">ED362*$FH362</f>
        <v>0</v>
      </c>
      <c r="EF362" s="48">
        <f t="shared" ref="EF362:EF368" si="3984">IFERROR(ROUNDUP(ED362/$EX362,0)*$EY362,0)</f>
        <v>0</v>
      </c>
      <c r="EG362" s="62">
        <f t="shared" ref="EG362:EG368" si="3985">$DF362*BN362/30</f>
        <v>0</v>
      </c>
      <c r="EH362" s="62">
        <f t="shared" ref="EH362:EH368" si="3986">EG362*$FH362</f>
        <v>0</v>
      </c>
      <c r="EI362" s="48">
        <f t="shared" ref="EI362:EI368" si="3987">IFERROR(ROUNDUP(EG362/$EX362,0)*$EY362,0)</f>
        <v>0</v>
      </c>
      <c r="EJ362" s="62">
        <f t="shared" ref="EJ362:EJ368" si="3988">$DF362*BO362/30</f>
        <v>0</v>
      </c>
      <c r="EK362" s="62">
        <f t="shared" ref="EK362:EK368" si="3989">EJ362*$FH362</f>
        <v>0</v>
      </c>
      <c r="EL362" s="48">
        <f t="shared" ref="EL362:EL368" si="3990">IFERROR(ROUNDUP(EJ362/$EX362,0)*$EY362,0)</f>
        <v>0</v>
      </c>
      <c r="EM362" s="62">
        <f t="shared" ref="EM362:EM368" si="3991">$DF362*BP362/30</f>
        <v>0</v>
      </c>
      <c r="EN362" s="62">
        <f t="shared" ref="EN362:EN368" si="3992">EM362*$FH362</f>
        <v>0</v>
      </c>
      <c r="EO362" s="48">
        <f t="shared" ref="EO362:EO368" si="3993">IFERROR(ROUNDUP(EM362/$EX362,0)*$EY362,0)</f>
        <v>0</v>
      </c>
      <c r="EP362" s="62">
        <f t="shared" si="3941"/>
        <v>0</v>
      </c>
      <c r="EQ362" s="62">
        <f t="shared" si="3941"/>
        <v>0</v>
      </c>
      <c r="ER362" s="62">
        <f t="shared" si="3941"/>
        <v>0</v>
      </c>
      <c r="ES362" s="62">
        <f t="shared" si="3942"/>
        <v>0</v>
      </c>
      <c r="ET362" s="62">
        <f t="shared" si="3942"/>
        <v>0</v>
      </c>
      <c r="EU362" s="62">
        <f t="shared" si="3942"/>
        <v>0</v>
      </c>
      <c r="EV362" t="s">
        <v>192</v>
      </c>
      <c r="EW362" s="103">
        <v>0</v>
      </c>
      <c r="EX362" s="31" t="s">
        <v>187</v>
      </c>
      <c r="EY362" s="31" t="e">
        <v>#REF!</v>
      </c>
      <c r="FA362" s="31"/>
      <c r="FB362" s="119"/>
      <c r="FC362" s="119"/>
      <c r="FE362" s="137">
        <v>142.72999999999999</v>
      </c>
      <c r="FF362" s="137">
        <v>145.72999999999999</v>
      </c>
      <c r="FG362" s="137">
        <v>138.15</v>
      </c>
      <c r="FH362" s="106">
        <v>131.52000000000001</v>
      </c>
      <c r="FI362" s="107" t="b">
        <f t="shared" ref="FI362:FI368" si="3994">EXACT(AT362,AP362)</f>
        <v>1</v>
      </c>
      <c r="FJ362" s="34"/>
      <c r="FK362" s="104" t="s">
        <v>196</v>
      </c>
      <c r="FL362" s="104" t="s">
        <v>539</v>
      </c>
      <c r="FM362" s="104" t="s">
        <v>187</v>
      </c>
      <c r="FN362" s="104" t="s">
        <v>187</v>
      </c>
      <c r="FO362" s="104">
        <v>0</v>
      </c>
      <c r="FP362" s="104"/>
      <c r="FQ362" s="104">
        <v>0</v>
      </c>
      <c r="FR362" s="120" t="b">
        <f t="shared" si="3617"/>
        <v>1</v>
      </c>
      <c r="FS362" s="120" t="b">
        <f t="shared" si="3618"/>
        <v>1</v>
      </c>
      <c r="FT362" s="120" t="b">
        <f t="shared" si="3619"/>
        <v>1</v>
      </c>
      <c r="FU362" s="120" t="b">
        <f t="shared" si="3620"/>
        <v>1</v>
      </c>
      <c r="FV362" s="120" t="b">
        <f t="shared" si="3621"/>
        <v>1</v>
      </c>
      <c r="FW362" s="120"/>
      <c r="FX362" s="120" t="b">
        <f t="shared" ref="FX362:FX368" si="3995">EXACT(FQ362,BI362)</f>
        <v>1</v>
      </c>
      <c r="FY362" s="104" t="s">
        <v>368</v>
      </c>
      <c r="FZ362" s="104" t="b">
        <f t="shared" ref="FZ362:FZ368" si="3996">EXACT(FY362,C362)</f>
        <v>1</v>
      </c>
      <c r="GA362" s="120">
        <v>0</v>
      </c>
      <c r="GB362" s="120" t="s">
        <v>193</v>
      </c>
      <c r="GC362" s="8"/>
      <c r="GD362" s="104" t="s">
        <v>368</v>
      </c>
      <c r="GE362" s="104">
        <v>0</v>
      </c>
      <c r="GF362" s="104" t="e">
        <v>#N/A</v>
      </c>
      <c r="GG362" s="104">
        <v>0</v>
      </c>
      <c r="GH362" s="120" t="b">
        <f t="shared" ref="GH362:GH368" si="3997">EXACT(GD362,C362)</f>
        <v>1</v>
      </c>
      <c r="GI362" s="8" t="b">
        <f t="shared" ref="GI362:GI368" si="3998">EXACT(GG362,G362)</f>
        <v>0</v>
      </c>
      <c r="GJ362" s="31" t="s">
        <v>203</v>
      </c>
    </row>
    <row r="363" spans="1:193" hidden="1" x14ac:dyDescent="0.25">
      <c r="A363" s="138">
        <v>33258</v>
      </c>
      <c r="B363" s="138">
        <v>610979</v>
      </c>
      <c r="C363" s="128" t="s">
        <v>368</v>
      </c>
      <c r="D363" s="130"/>
      <c r="E363" s="138" t="s">
        <v>816</v>
      </c>
      <c r="F363" s="124" t="s">
        <v>207</v>
      </c>
      <c r="G363" s="128"/>
      <c r="H363" s="138" t="s">
        <v>227</v>
      </c>
      <c r="I363" s="130" t="s">
        <v>319</v>
      </c>
      <c r="J363" s="138" t="s">
        <v>259</v>
      </c>
      <c r="K363" s="138"/>
      <c r="L363" s="130">
        <v>0</v>
      </c>
      <c r="M363" s="138"/>
      <c r="N363" s="125">
        <v>0</v>
      </c>
      <c r="O363" s="125">
        <v>0</v>
      </c>
      <c r="P363" s="125" t="str">
        <f t="shared" si="3944"/>
        <v>нет минмакс</v>
      </c>
      <c r="Q363" s="95">
        <v>0</v>
      </c>
      <c r="R363" s="95">
        <f t="shared" si="3945"/>
        <v>0</v>
      </c>
      <c r="S363" s="114">
        <v>80</v>
      </c>
      <c r="T363" s="114">
        <v>68.8</v>
      </c>
      <c r="U363" s="131">
        <f t="shared" si="3946"/>
        <v>1</v>
      </c>
      <c r="V363" s="115">
        <f t="shared" ref="V363:V368" si="3999">SUM(Z363:AD363)</f>
        <v>0</v>
      </c>
      <c r="W363" s="115">
        <f t="shared" si="3947"/>
        <v>0</v>
      </c>
      <c r="X363" s="115">
        <f t="shared" si="3948"/>
        <v>0</v>
      </c>
      <c r="Y363" s="132"/>
      <c r="Z363" s="95">
        <v>0</v>
      </c>
      <c r="AA363" s="115">
        <v>0</v>
      </c>
      <c r="AB363" s="115">
        <v>0</v>
      </c>
      <c r="AC363" s="95">
        <v>0</v>
      </c>
      <c r="AD363" s="95">
        <v>0</v>
      </c>
      <c r="AE363" s="95">
        <f t="shared" si="3949"/>
        <v>0</v>
      </c>
      <c r="AF363" s="95">
        <f t="shared" si="3950"/>
        <v>0</v>
      </c>
      <c r="AG363" s="114">
        <v>0</v>
      </c>
      <c r="AH363" s="95">
        <f t="shared" si="3951"/>
        <v>0</v>
      </c>
      <c r="AI363" s="114">
        <f t="shared" si="3952"/>
        <v>0</v>
      </c>
      <c r="AJ363" s="114">
        <f t="shared" si="3953"/>
        <v>0</v>
      </c>
      <c r="AK363" s="114">
        <f t="shared" ref="AK363:AK368" si="4000">SUM(CS363:CU363)</f>
        <v>80</v>
      </c>
      <c r="AL363" s="114">
        <f t="shared" si="3954"/>
        <v>80</v>
      </c>
      <c r="AM363" s="114">
        <f t="shared" si="3955"/>
        <v>0</v>
      </c>
      <c r="AN363" s="133" t="str">
        <f t="shared" si="3956"/>
        <v>нет оборота</v>
      </c>
      <c r="AO363" s="133" t="str">
        <f t="shared" si="3957"/>
        <v>нет плана</v>
      </c>
      <c r="AP363" s="29" t="s">
        <v>185</v>
      </c>
      <c r="AQ363" s="134" t="s">
        <v>200</v>
      </c>
      <c r="AR363" s="115" t="s">
        <v>185</v>
      </c>
      <c r="AS363" s="134" t="s">
        <v>191</v>
      </c>
      <c r="AT363" s="115" t="s">
        <v>185</v>
      </c>
      <c r="AU363" s="138"/>
      <c r="AV363" s="97" t="str">
        <f t="shared" si="3958"/>
        <v>нет остатка</v>
      </c>
      <c r="AW363" s="126">
        <f t="shared" si="3959"/>
        <v>0</v>
      </c>
      <c r="AX363" s="138"/>
      <c r="AY363" s="115">
        <f t="shared" si="3960"/>
        <v>0</v>
      </c>
      <c r="AZ363" s="130" t="s">
        <v>439</v>
      </c>
      <c r="BA363" s="129" t="s">
        <v>187</v>
      </c>
      <c r="BB363" s="129" t="s">
        <v>187</v>
      </c>
      <c r="BC363" s="140" t="s">
        <v>187</v>
      </c>
      <c r="BD363" s="139" t="s">
        <v>187</v>
      </c>
      <c r="BE363" s="29">
        <v>0</v>
      </c>
      <c r="BF363" s="32">
        <f t="shared" si="3961"/>
        <v>0</v>
      </c>
      <c r="BG363" s="32">
        <v>0</v>
      </c>
      <c r="BH363" s="32">
        <f t="shared" si="3962"/>
        <v>0</v>
      </c>
      <c r="BI363" s="99">
        <v>0</v>
      </c>
      <c r="BJ363" s="130" t="s">
        <v>187</v>
      </c>
      <c r="BK363" s="95">
        <v>0</v>
      </c>
      <c r="BL363" s="95">
        <v>0</v>
      </c>
      <c r="BM363" s="95">
        <v>0</v>
      </c>
      <c r="BN363" s="95">
        <v>0</v>
      </c>
      <c r="BO363" s="95">
        <v>0</v>
      </c>
      <c r="BP363" s="95">
        <v>0</v>
      </c>
      <c r="BQ363" s="133">
        <f t="shared" si="3963"/>
        <v>0</v>
      </c>
      <c r="BR363" s="95">
        <f t="shared" si="3964"/>
        <v>0</v>
      </c>
      <c r="BS363" s="133">
        <f t="shared" si="3965"/>
        <v>0</v>
      </c>
      <c r="BT363" s="133">
        <f t="shared" si="3965"/>
        <v>0</v>
      </c>
      <c r="BU363" s="133">
        <f t="shared" si="3965"/>
        <v>0</v>
      </c>
      <c r="BV363" s="133">
        <f t="shared" si="3965"/>
        <v>0</v>
      </c>
      <c r="BW363" s="133">
        <f t="shared" si="3965"/>
        <v>0</v>
      </c>
      <c r="BX363" s="133">
        <f t="shared" ref="BX363:CO365" si="4001">BW363-$BQ363</f>
        <v>0</v>
      </c>
      <c r="BY363" s="133">
        <f t="shared" si="4001"/>
        <v>0</v>
      </c>
      <c r="BZ363" s="133">
        <f t="shared" si="4001"/>
        <v>0</v>
      </c>
      <c r="CA363" s="133">
        <f t="shared" si="4001"/>
        <v>0</v>
      </c>
      <c r="CB363" s="133">
        <f t="shared" si="4001"/>
        <v>0</v>
      </c>
      <c r="CC363" s="133">
        <f t="shared" si="4001"/>
        <v>0</v>
      </c>
      <c r="CD363" s="133">
        <f t="shared" si="4001"/>
        <v>0</v>
      </c>
      <c r="CE363" s="133">
        <f t="shared" si="4001"/>
        <v>0</v>
      </c>
      <c r="CF363" s="133">
        <f t="shared" si="4001"/>
        <v>0</v>
      </c>
      <c r="CG363" s="133">
        <f t="shared" si="4001"/>
        <v>0</v>
      </c>
      <c r="CH363" s="133">
        <f t="shared" si="4001"/>
        <v>0</v>
      </c>
      <c r="CI363" s="133">
        <f t="shared" si="4001"/>
        <v>0</v>
      </c>
      <c r="CJ363" s="133">
        <f t="shared" si="4001"/>
        <v>0</v>
      </c>
      <c r="CK363" s="133">
        <f t="shared" si="4001"/>
        <v>0</v>
      </c>
      <c r="CL363" s="133">
        <f t="shared" si="4001"/>
        <v>0</v>
      </c>
      <c r="CM363" s="133">
        <f t="shared" si="4001"/>
        <v>0</v>
      </c>
      <c r="CN363" s="133">
        <f t="shared" si="4001"/>
        <v>0</v>
      </c>
      <c r="CO363" s="133">
        <f t="shared" si="4001"/>
        <v>0</v>
      </c>
      <c r="CP363" s="100">
        <v>0</v>
      </c>
      <c r="CQ363" s="100">
        <v>0</v>
      </c>
      <c r="CR363" s="100">
        <v>0</v>
      </c>
      <c r="CS363" s="100">
        <v>0</v>
      </c>
      <c r="CT363" s="100">
        <v>80</v>
      </c>
      <c r="CU363" s="100">
        <v>0</v>
      </c>
      <c r="CV363" s="121">
        <f t="shared" si="3967"/>
        <v>80</v>
      </c>
      <c r="CW363" t="s">
        <v>187</v>
      </c>
      <c r="CX363" t="s">
        <v>187</v>
      </c>
      <c r="CY363" s="4">
        <v>0</v>
      </c>
      <c r="CZ363" s="4">
        <v>0</v>
      </c>
      <c r="DA363" s="136">
        <f t="shared" si="3968"/>
        <v>0</v>
      </c>
      <c r="DB363" s="4">
        <f t="shared" si="3969"/>
        <v>0</v>
      </c>
      <c r="DC363" s="4">
        <f t="shared" si="3970"/>
        <v>0</v>
      </c>
      <c r="DD363" s="136">
        <f t="shared" si="3971"/>
        <v>0</v>
      </c>
      <c r="DE363" s="31">
        <v>0</v>
      </c>
      <c r="DG363" s="31">
        <v>0</v>
      </c>
      <c r="DH363" s="48">
        <f t="shared" si="3972"/>
        <v>0</v>
      </c>
      <c r="DI363" s="62">
        <v>80</v>
      </c>
      <c r="DJ363" s="62">
        <v>68.5</v>
      </c>
      <c r="DK363" s="48">
        <f t="shared" si="3973"/>
        <v>1</v>
      </c>
      <c r="DL363" s="62">
        <v>0</v>
      </c>
      <c r="DM363" s="62">
        <v>0</v>
      </c>
      <c r="DN363" s="62">
        <v>80</v>
      </c>
      <c r="DO363" s="62">
        <v>68.5</v>
      </c>
      <c r="DP363" s="48">
        <f t="shared" si="3974"/>
        <v>1</v>
      </c>
      <c r="DQ363" s="62">
        <v>0</v>
      </c>
      <c r="DR363" s="62">
        <v>0</v>
      </c>
      <c r="DS363" s="62">
        <v>80</v>
      </c>
      <c r="DT363" s="62">
        <v>68.5</v>
      </c>
      <c r="DU363" s="48">
        <f t="shared" si="3975"/>
        <v>1</v>
      </c>
      <c r="DV363" s="62">
        <v>0</v>
      </c>
      <c r="DW363" s="62">
        <v>0</v>
      </c>
      <c r="DX363" s="62">
        <f t="shared" si="3976"/>
        <v>0</v>
      </c>
      <c r="DY363" s="62">
        <f t="shared" si="3977"/>
        <v>0</v>
      </c>
      <c r="DZ363" s="48">
        <f t="shared" si="3978"/>
        <v>0</v>
      </c>
      <c r="EA363" s="62">
        <f t="shared" si="3979"/>
        <v>0</v>
      </c>
      <c r="EB363" s="62">
        <f t="shared" si="3980"/>
        <v>0</v>
      </c>
      <c r="EC363" s="48">
        <f t="shared" si="3981"/>
        <v>0</v>
      </c>
      <c r="ED363" s="62">
        <f t="shared" si="3982"/>
        <v>0</v>
      </c>
      <c r="EE363" s="62">
        <f t="shared" si="3983"/>
        <v>0</v>
      </c>
      <c r="EF363" s="48">
        <f t="shared" si="3984"/>
        <v>0</v>
      </c>
      <c r="EG363" s="62">
        <f t="shared" si="3985"/>
        <v>0</v>
      </c>
      <c r="EH363" s="62">
        <f t="shared" si="3986"/>
        <v>0</v>
      </c>
      <c r="EI363" s="48">
        <f t="shared" si="3987"/>
        <v>0</v>
      </c>
      <c r="EJ363" s="62">
        <f t="shared" si="3988"/>
        <v>0</v>
      </c>
      <c r="EK363" s="62">
        <f t="shared" si="3989"/>
        <v>0</v>
      </c>
      <c r="EL363" s="48">
        <f t="shared" si="3990"/>
        <v>0</v>
      </c>
      <c r="EM363" s="62">
        <f t="shared" si="3991"/>
        <v>0</v>
      </c>
      <c r="EN363" s="62">
        <f t="shared" si="3992"/>
        <v>0</v>
      </c>
      <c r="EO363" s="48">
        <f t="shared" si="3993"/>
        <v>0</v>
      </c>
      <c r="EP363" s="62">
        <f t="shared" si="3941"/>
        <v>0</v>
      </c>
      <c r="EQ363" s="62">
        <f t="shared" si="3941"/>
        <v>0</v>
      </c>
      <c r="ER363" s="62">
        <f t="shared" si="3941"/>
        <v>0</v>
      </c>
      <c r="ES363" s="62">
        <f t="shared" si="3942"/>
        <v>0</v>
      </c>
      <c r="ET363" s="62">
        <f t="shared" si="3942"/>
        <v>0</v>
      </c>
      <c r="EU363" s="62">
        <f t="shared" si="3942"/>
        <v>0</v>
      </c>
      <c r="EV363" s="31" t="s">
        <v>192</v>
      </c>
      <c r="EW363" s="103">
        <v>0</v>
      </c>
      <c r="EX363" s="31">
        <v>20000</v>
      </c>
      <c r="EY363" s="31">
        <v>1</v>
      </c>
      <c r="FA363" s="31"/>
      <c r="FB363" s="119"/>
      <c r="FC363" s="119"/>
      <c r="FE363" s="137">
        <v>0.86</v>
      </c>
      <c r="FF363" s="137">
        <v>0.86</v>
      </c>
      <c r="FG363" s="137">
        <v>0.86</v>
      </c>
      <c r="FH363" s="106">
        <v>0.86</v>
      </c>
      <c r="FI363" s="107" t="b">
        <f t="shared" si="3994"/>
        <v>1</v>
      </c>
      <c r="FJ363" s="34"/>
      <c r="FK363" s="104" t="s">
        <v>187</v>
      </c>
      <c r="FL363" s="104" t="s">
        <v>187</v>
      </c>
      <c r="FM363" s="104" t="s">
        <v>187</v>
      </c>
      <c r="FN363" s="104" t="s">
        <v>187</v>
      </c>
      <c r="FO363" s="104">
        <v>0</v>
      </c>
      <c r="FP363" s="104"/>
      <c r="FQ363" s="104">
        <v>0</v>
      </c>
      <c r="FR363" s="120" t="b">
        <f t="shared" si="3617"/>
        <v>1</v>
      </c>
      <c r="FS363" s="120" t="b">
        <f t="shared" si="3618"/>
        <v>1</v>
      </c>
      <c r="FT363" s="120" t="b">
        <f t="shared" si="3619"/>
        <v>1</v>
      </c>
      <c r="FU363" s="120" t="b">
        <f t="shared" si="3620"/>
        <v>1</v>
      </c>
      <c r="FV363" s="120" t="b">
        <f t="shared" si="3621"/>
        <v>1</v>
      </c>
      <c r="FW363" s="120"/>
      <c r="FX363" s="120" t="b">
        <f t="shared" si="3995"/>
        <v>1</v>
      </c>
      <c r="FY363" s="104" t="s">
        <v>368</v>
      </c>
      <c r="FZ363" s="104" t="b">
        <f t="shared" si="3996"/>
        <v>1</v>
      </c>
      <c r="GA363" s="120">
        <v>0</v>
      </c>
      <c r="GB363" s="120" t="s">
        <v>207</v>
      </c>
      <c r="GC363" s="8"/>
      <c r="GD363" s="104" t="s">
        <v>368</v>
      </c>
      <c r="GE363" s="104">
        <v>0</v>
      </c>
      <c r="GF363" s="104" t="e">
        <v>#N/A</v>
      </c>
      <c r="GG363" s="104">
        <v>0</v>
      </c>
      <c r="GH363" s="120" t="b">
        <f t="shared" si="3997"/>
        <v>1</v>
      </c>
      <c r="GI363" s="8" t="b">
        <f t="shared" si="3998"/>
        <v>0</v>
      </c>
      <c r="GJ363" s="31" t="s">
        <v>203</v>
      </c>
    </row>
    <row r="364" spans="1:193" ht="30" hidden="1" x14ac:dyDescent="0.25">
      <c r="A364" s="138">
        <v>89488</v>
      </c>
      <c r="B364" s="138">
        <v>615275</v>
      </c>
      <c r="C364" s="128" t="s">
        <v>368</v>
      </c>
      <c r="D364" s="130"/>
      <c r="E364" s="138" t="s">
        <v>817</v>
      </c>
      <c r="F364" s="124">
        <v>0</v>
      </c>
      <c r="G364" s="128"/>
      <c r="H364" s="138" t="s">
        <v>227</v>
      </c>
      <c r="I364" s="130" t="s">
        <v>538</v>
      </c>
      <c r="J364" s="138" t="s">
        <v>511</v>
      </c>
      <c r="K364" s="138"/>
      <c r="L364" s="130">
        <v>0</v>
      </c>
      <c r="M364" s="138"/>
      <c r="N364" s="125">
        <v>0</v>
      </c>
      <c r="O364" s="125">
        <v>0</v>
      </c>
      <c r="P364" s="125" t="str">
        <f t="shared" si="3944"/>
        <v>нет минмакс</v>
      </c>
      <c r="Q364" s="95">
        <v>518</v>
      </c>
      <c r="R364" s="95">
        <f t="shared" si="3945"/>
        <v>74913.16</v>
      </c>
      <c r="S364" s="114">
        <v>0.38600000739097595</v>
      </c>
      <c r="T364" s="114">
        <v>59.401541137397281</v>
      </c>
      <c r="U364" s="131">
        <f t="shared" si="3946"/>
        <v>0</v>
      </c>
      <c r="V364" s="115">
        <f t="shared" si="3999"/>
        <v>73.415000915527344</v>
      </c>
      <c r="W364" s="115">
        <f t="shared" si="3947"/>
        <v>10617.277432403565</v>
      </c>
      <c r="X364" s="115">
        <f t="shared" si="3948"/>
        <v>0</v>
      </c>
      <c r="Y364" s="132"/>
      <c r="Z364" s="95">
        <v>73.415000915527344</v>
      </c>
      <c r="AA364" s="115">
        <v>0</v>
      </c>
      <c r="AB364" s="115">
        <v>0</v>
      </c>
      <c r="AC364" s="95">
        <v>0</v>
      </c>
      <c r="AD364" s="95">
        <v>0</v>
      </c>
      <c r="AE364" s="95">
        <f t="shared" si="3949"/>
        <v>0</v>
      </c>
      <c r="AF364" s="95">
        <f t="shared" si="3950"/>
        <v>0</v>
      </c>
      <c r="AG364" s="114">
        <v>0</v>
      </c>
      <c r="AH364" s="95">
        <f t="shared" si="3951"/>
        <v>73.415000915527344</v>
      </c>
      <c r="AI364" s="114">
        <f t="shared" si="3952"/>
        <v>10617.277432403565</v>
      </c>
      <c r="AJ364" s="114">
        <f t="shared" si="3953"/>
        <v>0</v>
      </c>
      <c r="AK364" s="114">
        <f t="shared" si="4000"/>
        <v>6630</v>
      </c>
      <c r="AL364" s="114">
        <f t="shared" si="3954"/>
        <v>10292</v>
      </c>
      <c r="AM364" s="114">
        <f t="shared" si="3955"/>
        <v>0</v>
      </c>
      <c r="AN364" s="133" t="str">
        <f t="shared" si="3956"/>
        <v>нет оборота</v>
      </c>
      <c r="AO364" s="133" t="str">
        <f t="shared" si="3957"/>
        <v>нет плана</v>
      </c>
      <c r="AP364" s="139" t="s">
        <v>195</v>
      </c>
      <c r="AQ364" s="134" t="s">
        <v>200</v>
      </c>
      <c r="AR364" s="138" t="s">
        <v>195</v>
      </c>
      <c r="AS364" s="134" t="s">
        <v>200</v>
      </c>
      <c r="AT364" s="115" t="s">
        <v>195</v>
      </c>
      <c r="AU364" s="138"/>
      <c r="AV364" s="97" t="str">
        <f t="shared" si="3958"/>
        <v>Нет планов</v>
      </c>
      <c r="AW364" s="126">
        <f t="shared" si="3959"/>
        <v>10617.277432403565</v>
      </c>
      <c r="AX364" s="138"/>
      <c r="AY364" s="115">
        <f t="shared" si="3960"/>
        <v>0</v>
      </c>
      <c r="AZ364" s="130" t="s">
        <v>439</v>
      </c>
      <c r="BA364" s="26" t="s">
        <v>196</v>
      </c>
      <c r="BB364" s="26" t="s">
        <v>539</v>
      </c>
      <c r="BC364" s="27" t="s">
        <v>187</v>
      </c>
      <c r="BD364" s="139" t="s">
        <v>187</v>
      </c>
      <c r="BE364" s="29">
        <v>0</v>
      </c>
      <c r="BF364" s="32">
        <f t="shared" si="3961"/>
        <v>0</v>
      </c>
      <c r="BG364" s="32">
        <v>0</v>
      </c>
      <c r="BH364" s="32">
        <f t="shared" si="3962"/>
        <v>0</v>
      </c>
      <c r="BI364" s="99">
        <v>0</v>
      </c>
      <c r="BJ364" s="130" t="s">
        <v>187</v>
      </c>
      <c r="BK364" s="95">
        <v>0</v>
      </c>
      <c r="BL364" s="95">
        <v>0</v>
      </c>
      <c r="BM364" s="95">
        <v>0</v>
      </c>
      <c r="BN364" s="95">
        <v>0</v>
      </c>
      <c r="BO364" s="95">
        <v>0</v>
      </c>
      <c r="BP364" s="95">
        <v>0</v>
      </c>
      <c r="BQ364" s="133">
        <f t="shared" si="3963"/>
        <v>0</v>
      </c>
      <c r="BR364" s="95">
        <f t="shared" si="3964"/>
        <v>73.415000915527344</v>
      </c>
      <c r="BS364" s="133">
        <f t="shared" si="3965"/>
        <v>73.415000915527344</v>
      </c>
      <c r="BT364" s="133">
        <f t="shared" si="3965"/>
        <v>73.415000915527344</v>
      </c>
      <c r="BU364" s="133">
        <f t="shared" si="3965"/>
        <v>73.415000915527344</v>
      </c>
      <c r="BV364" s="133">
        <f t="shared" si="3965"/>
        <v>73.415000915527344</v>
      </c>
      <c r="BW364" s="133">
        <f t="shared" si="3965"/>
        <v>73.415000915527344</v>
      </c>
      <c r="BX364" s="133">
        <f t="shared" si="4001"/>
        <v>73.415000915527344</v>
      </c>
      <c r="BY364" s="133">
        <f t="shared" si="4001"/>
        <v>73.415000915527344</v>
      </c>
      <c r="BZ364" s="133">
        <f t="shared" si="4001"/>
        <v>73.415000915527344</v>
      </c>
      <c r="CA364" s="133">
        <f t="shared" si="4001"/>
        <v>73.415000915527344</v>
      </c>
      <c r="CB364" s="133">
        <f t="shared" si="4001"/>
        <v>73.415000915527344</v>
      </c>
      <c r="CC364" s="133">
        <f t="shared" si="4001"/>
        <v>73.415000915527344</v>
      </c>
      <c r="CD364" s="133">
        <f t="shared" si="4001"/>
        <v>73.415000915527344</v>
      </c>
      <c r="CE364" s="133">
        <f t="shared" si="4001"/>
        <v>73.415000915527344</v>
      </c>
      <c r="CF364" s="133">
        <f t="shared" si="4001"/>
        <v>73.415000915527344</v>
      </c>
      <c r="CG364" s="133">
        <f t="shared" si="4001"/>
        <v>73.415000915527344</v>
      </c>
      <c r="CH364" s="133">
        <f t="shared" si="4001"/>
        <v>73.415000915527344</v>
      </c>
      <c r="CI364" s="133">
        <f t="shared" si="4001"/>
        <v>73.415000915527344</v>
      </c>
      <c r="CJ364" s="133">
        <f t="shared" si="4001"/>
        <v>73.415000915527344</v>
      </c>
      <c r="CK364" s="133">
        <f t="shared" si="4001"/>
        <v>73.415000915527344</v>
      </c>
      <c r="CL364" s="133">
        <f t="shared" si="4001"/>
        <v>73.415000915527344</v>
      </c>
      <c r="CM364" s="133">
        <f t="shared" si="4001"/>
        <v>73.415000915527344</v>
      </c>
      <c r="CN364" s="133">
        <f t="shared" si="4001"/>
        <v>73.415000915527344</v>
      </c>
      <c r="CO364" s="133">
        <f t="shared" si="4001"/>
        <v>73.415000915527344</v>
      </c>
      <c r="CP364" s="100">
        <v>48</v>
      </c>
      <c r="CQ364" s="100">
        <v>2000</v>
      </c>
      <c r="CR364" s="100">
        <v>1614</v>
      </c>
      <c r="CS364" s="100">
        <v>3921</v>
      </c>
      <c r="CT364" s="100">
        <v>2709</v>
      </c>
      <c r="CU364" s="100">
        <v>0</v>
      </c>
      <c r="CV364" s="121">
        <f t="shared" si="3967"/>
        <v>2058.4</v>
      </c>
      <c r="CW364" t="s">
        <v>187</v>
      </c>
      <c r="CX364" t="s">
        <v>187</v>
      </c>
      <c r="CY364" s="4">
        <v>0</v>
      </c>
      <c r="CZ364" s="4">
        <v>0</v>
      </c>
      <c r="DA364" s="136">
        <f t="shared" si="3968"/>
        <v>0</v>
      </c>
      <c r="DB364" s="4">
        <f t="shared" si="3969"/>
        <v>0</v>
      </c>
      <c r="DC364" s="4">
        <f t="shared" si="3970"/>
        <v>0</v>
      </c>
      <c r="DD364" s="136">
        <f t="shared" si="3971"/>
        <v>0</v>
      </c>
      <c r="DE364" s="31">
        <v>0</v>
      </c>
      <c r="DG364" s="31">
        <v>0</v>
      </c>
      <c r="DH364" s="48">
        <f t="shared" si="3972"/>
        <v>0</v>
      </c>
      <c r="DI364" s="62">
        <v>814.529</v>
      </c>
      <c r="DJ364" s="62">
        <v>121697.02</v>
      </c>
      <c r="DK364" s="48">
        <f t="shared" si="3973"/>
        <v>0</v>
      </c>
      <c r="DL364" s="62">
        <v>2000.3</v>
      </c>
      <c r="DM364" s="62">
        <v>298860.66487952025</v>
      </c>
      <c r="DN364" s="62">
        <v>551.60599999999999</v>
      </c>
      <c r="DO364" s="62">
        <v>84317.271999999997</v>
      </c>
      <c r="DP364" s="48">
        <f t="shared" si="3974"/>
        <v>0</v>
      </c>
      <c r="DQ364" s="62">
        <v>1614.0350000000001</v>
      </c>
      <c r="DR364" s="62">
        <v>246717.59855170784</v>
      </c>
      <c r="DS364" s="62">
        <v>573.02800000000002</v>
      </c>
      <c r="DT364" s="62">
        <v>87591.782999999996</v>
      </c>
      <c r="DU364" s="48">
        <f t="shared" si="3975"/>
        <v>0</v>
      </c>
      <c r="DV364" s="62">
        <v>3981.6889999999999</v>
      </c>
      <c r="DW364" s="62">
        <v>608631.62710830383</v>
      </c>
      <c r="DX364" s="62">
        <f t="shared" si="3976"/>
        <v>0</v>
      </c>
      <c r="DY364" s="62">
        <f t="shared" si="3977"/>
        <v>0</v>
      </c>
      <c r="DZ364" s="48">
        <f t="shared" si="3978"/>
        <v>0</v>
      </c>
      <c r="EA364" s="62">
        <f t="shared" si="3979"/>
        <v>0</v>
      </c>
      <c r="EB364" s="62">
        <f t="shared" si="3980"/>
        <v>0</v>
      </c>
      <c r="EC364" s="48">
        <f t="shared" si="3981"/>
        <v>0</v>
      </c>
      <c r="ED364" s="62">
        <f t="shared" si="3982"/>
        <v>0</v>
      </c>
      <c r="EE364" s="62">
        <f t="shared" si="3983"/>
        <v>0</v>
      </c>
      <c r="EF364" s="48">
        <f t="shared" si="3984"/>
        <v>0</v>
      </c>
      <c r="EG364" s="62">
        <f t="shared" si="3985"/>
        <v>0</v>
      </c>
      <c r="EH364" s="62">
        <f t="shared" si="3986"/>
        <v>0</v>
      </c>
      <c r="EI364" s="48">
        <f t="shared" si="3987"/>
        <v>0</v>
      </c>
      <c r="EJ364" s="62">
        <f t="shared" si="3988"/>
        <v>0</v>
      </c>
      <c r="EK364" s="62">
        <f t="shared" si="3989"/>
        <v>0</v>
      </c>
      <c r="EL364" s="48">
        <f t="shared" si="3990"/>
        <v>0</v>
      </c>
      <c r="EM364" s="62">
        <f t="shared" si="3991"/>
        <v>0</v>
      </c>
      <c r="EN364" s="62">
        <f t="shared" si="3992"/>
        <v>0</v>
      </c>
      <c r="EO364" s="48">
        <f t="shared" si="3993"/>
        <v>0</v>
      </c>
      <c r="EP364" s="62">
        <f t="shared" si="3941"/>
        <v>0</v>
      </c>
      <c r="EQ364" s="62">
        <f t="shared" si="3941"/>
        <v>0</v>
      </c>
      <c r="ER364" s="62">
        <f t="shared" si="3941"/>
        <v>0</v>
      </c>
      <c r="ES364" s="62">
        <f t="shared" si="3942"/>
        <v>0</v>
      </c>
      <c r="ET364" s="62">
        <f t="shared" si="3942"/>
        <v>0</v>
      </c>
      <c r="EU364" s="62">
        <f t="shared" si="3942"/>
        <v>0</v>
      </c>
      <c r="EV364" t="s">
        <v>192</v>
      </c>
      <c r="EW364" s="103">
        <v>0</v>
      </c>
      <c r="EX364" s="31" t="s">
        <v>187</v>
      </c>
      <c r="EY364" s="31" t="e">
        <v>#REF!</v>
      </c>
      <c r="FA364" s="31"/>
      <c r="FB364" s="119"/>
      <c r="FC364" s="119"/>
      <c r="FE364" s="137">
        <v>152.86000000000001</v>
      </c>
      <c r="FF364" s="137">
        <v>153.88999999999999</v>
      </c>
      <c r="FG364" s="137">
        <v>144.19999999999999</v>
      </c>
      <c r="FH364" s="106">
        <v>144.62</v>
      </c>
      <c r="FI364" s="107" t="b">
        <f t="shared" si="3994"/>
        <v>1</v>
      </c>
      <c r="FJ364" s="34"/>
      <c r="FK364" s="104" t="s">
        <v>196</v>
      </c>
      <c r="FL364" s="104" t="s">
        <v>539</v>
      </c>
      <c r="FM364" s="104" t="s">
        <v>187</v>
      </c>
      <c r="FN364" s="104" t="s">
        <v>187</v>
      </c>
      <c r="FO364" s="104">
        <v>0</v>
      </c>
      <c r="FP364" s="104"/>
      <c r="FQ364" s="104">
        <v>0</v>
      </c>
      <c r="FR364" s="120" t="b">
        <f t="shared" si="3617"/>
        <v>1</v>
      </c>
      <c r="FS364" s="120" t="b">
        <f t="shared" si="3618"/>
        <v>1</v>
      </c>
      <c r="FT364" s="120" t="b">
        <f t="shared" si="3619"/>
        <v>1</v>
      </c>
      <c r="FU364" s="120" t="b">
        <f t="shared" si="3620"/>
        <v>1</v>
      </c>
      <c r="FV364" s="120" t="b">
        <f t="shared" si="3621"/>
        <v>1</v>
      </c>
      <c r="FW364" s="120"/>
      <c r="FX364" s="120" t="b">
        <f t="shared" si="3995"/>
        <v>1</v>
      </c>
      <c r="FY364" s="104" t="s">
        <v>368</v>
      </c>
      <c r="FZ364" s="104" t="b">
        <f t="shared" si="3996"/>
        <v>1</v>
      </c>
      <c r="GA364" s="120">
        <v>0</v>
      </c>
      <c r="GB364" s="120">
        <v>0</v>
      </c>
      <c r="GC364" s="8"/>
      <c r="GD364" s="104" t="s">
        <v>368</v>
      </c>
      <c r="GE364" s="104">
        <v>0</v>
      </c>
      <c r="GF364" s="104" t="e">
        <v>#N/A</v>
      </c>
      <c r="GG364" s="104">
        <v>0</v>
      </c>
      <c r="GH364" s="120" t="b">
        <f t="shared" si="3997"/>
        <v>1</v>
      </c>
      <c r="GI364" s="8" t="b">
        <f t="shared" si="3998"/>
        <v>0</v>
      </c>
      <c r="GJ364" s="31" t="s">
        <v>203</v>
      </c>
    </row>
    <row r="365" spans="1:193" hidden="1" x14ac:dyDescent="0.25">
      <c r="A365" s="130">
        <v>143025</v>
      </c>
      <c r="B365" s="130">
        <v>1000065</v>
      </c>
      <c r="C365" s="128" t="s">
        <v>368</v>
      </c>
      <c r="D365" s="130"/>
      <c r="E365" s="130" t="s">
        <v>818</v>
      </c>
      <c r="F365" s="109">
        <v>0</v>
      </c>
      <c r="G365" s="128"/>
      <c r="H365" s="130" t="s">
        <v>188</v>
      </c>
      <c r="I365" s="130" t="s">
        <v>490</v>
      </c>
      <c r="J365" s="130" t="s">
        <v>486</v>
      </c>
      <c r="K365" s="130"/>
      <c r="L365" s="130">
        <v>0</v>
      </c>
      <c r="M365" s="130"/>
      <c r="N365" s="111">
        <v>0</v>
      </c>
      <c r="O365" s="111">
        <v>0</v>
      </c>
      <c r="P365" s="111" t="str">
        <f t="shared" si="3944"/>
        <v>нет минмакс</v>
      </c>
      <c r="Q365" s="95">
        <v>3948</v>
      </c>
      <c r="R365" s="95">
        <f t="shared" si="3945"/>
        <v>39.480000000000004</v>
      </c>
      <c r="S365" s="131">
        <v>2779</v>
      </c>
      <c r="T365" s="131">
        <v>27.79</v>
      </c>
      <c r="U365" s="131">
        <f t="shared" si="3946"/>
        <v>0</v>
      </c>
      <c r="V365" s="113">
        <f t="shared" si="3999"/>
        <v>4537</v>
      </c>
      <c r="W365" s="113">
        <f t="shared" si="3947"/>
        <v>45.37</v>
      </c>
      <c r="X365" s="113">
        <f t="shared" si="3948"/>
        <v>0</v>
      </c>
      <c r="Y365" s="132"/>
      <c r="Z365" s="95">
        <v>4537</v>
      </c>
      <c r="AA365" s="95">
        <v>0</v>
      </c>
      <c r="AB365" s="95">
        <v>0</v>
      </c>
      <c r="AC365" s="95">
        <v>0</v>
      </c>
      <c r="AD365" s="95">
        <v>0</v>
      </c>
      <c r="AE365" s="95">
        <f t="shared" si="3949"/>
        <v>0</v>
      </c>
      <c r="AF365" s="95">
        <f t="shared" si="3950"/>
        <v>0</v>
      </c>
      <c r="AG365" s="114">
        <v>0</v>
      </c>
      <c r="AH365" s="95">
        <f t="shared" si="3951"/>
        <v>4537</v>
      </c>
      <c r="AI365" s="114">
        <f t="shared" si="3952"/>
        <v>45.37</v>
      </c>
      <c r="AJ365" s="133">
        <f t="shared" si="3953"/>
        <v>0</v>
      </c>
      <c r="AK365" s="133">
        <f t="shared" si="4000"/>
        <v>0</v>
      </c>
      <c r="AL365" s="133">
        <f t="shared" si="3954"/>
        <v>0</v>
      </c>
      <c r="AM365" s="133">
        <f t="shared" si="3955"/>
        <v>0</v>
      </c>
      <c r="AN365" s="133" t="str">
        <f t="shared" si="3956"/>
        <v>нет оборота</v>
      </c>
      <c r="AO365" s="133" t="str">
        <f t="shared" si="3957"/>
        <v>нет плана</v>
      </c>
      <c r="AP365" s="29" t="s">
        <v>195</v>
      </c>
      <c r="AQ365" s="134" t="s">
        <v>200</v>
      </c>
      <c r="AR365" s="29" t="s">
        <v>195</v>
      </c>
      <c r="AS365" s="134" t="s">
        <v>200</v>
      </c>
      <c r="AT365" s="94" t="s">
        <v>195</v>
      </c>
      <c r="AU365" s="14"/>
      <c r="AV365" s="97" t="str">
        <f t="shared" si="3958"/>
        <v>Нет планов</v>
      </c>
      <c r="AW365" s="117">
        <f t="shared" si="3959"/>
        <v>45.37</v>
      </c>
      <c r="AX365" s="14"/>
      <c r="AY365" s="25">
        <f t="shared" si="3960"/>
        <v>0</v>
      </c>
      <c r="AZ365" s="130" t="s">
        <v>439</v>
      </c>
      <c r="BA365" s="26" t="s">
        <v>280</v>
      </c>
      <c r="BB365" s="26" t="s">
        <v>819</v>
      </c>
      <c r="BC365" s="27"/>
      <c r="BD365" s="28"/>
      <c r="BE365" s="29">
        <v>0</v>
      </c>
      <c r="BF365" s="32">
        <f t="shared" si="3961"/>
        <v>0</v>
      </c>
      <c r="BG365" s="32">
        <v>3274</v>
      </c>
      <c r="BH365" s="32">
        <f t="shared" si="3962"/>
        <v>32.74</v>
      </c>
      <c r="BI365" s="135" t="s">
        <v>484</v>
      </c>
      <c r="BJ365" s="130">
        <v>0</v>
      </c>
      <c r="BK365" s="95">
        <v>0</v>
      </c>
      <c r="BL365" s="95">
        <v>0</v>
      </c>
      <c r="BM365" s="95">
        <v>0</v>
      </c>
      <c r="BN365" s="95">
        <v>0</v>
      </c>
      <c r="BO365" s="95">
        <v>0</v>
      </c>
      <c r="BP365" s="95">
        <v>0</v>
      </c>
      <c r="BQ365" s="133">
        <f t="shared" si="3963"/>
        <v>0</v>
      </c>
      <c r="BR365" s="95">
        <f t="shared" si="3964"/>
        <v>4537</v>
      </c>
      <c r="BS365" s="133">
        <f t="shared" si="3965"/>
        <v>4537</v>
      </c>
      <c r="BT365" s="133">
        <f t="shared" si="3965"/>
        <v>4537</v>
      </c>
      <c r="BU365" s="133">
        <f t="shared" si="3965"/>
        <v>4537</v>
      </c>
      <c r="BV365" s="133">
        <f t="shared" si="3965"/>
        <v>4537</v>
      </c>
      <c r="BW365" s="133">
        <f t="shared" si="3965"/>
        <v>4537</v>
      </c>
      <c r="BX365" s="133">
        <f t="shared" si="4001"/>
        <v>4537</v>
      </c>
      <c r="BY365" s="133">
        <f t="shared" si="4001"/>
        <v>4537</v>
      </c>
      <c r="BZ365" s="133">
        <f t="shared" si="4001"/>
        <v>4537</v>
      </c>
      <c r="CA365" s="133">
        <f t="shared" si="4001"/>
        <v>4537</v>
      </c>
      <c r="CB365" s="133">
        <f t="shared" si="4001"/>
        <v>4537</v>
      </c>
      <c r="CC365" s="133">
        <f t="shared" si="4001"/>
        <v>4537</v>
      </c>
      <c r="CD365" s="133">
        <f t="shared" si="4001"/>
        <v>4537</v>
      </c>
      <c r="CE365" s="133">
        <f t="shared" si="4001"/>
        <v>4537</v>
      </c>
      <c r="CF365" s="133">
        <f t="shared" si="4001"/>
        <v>4537</v>
      </c>
      <c r="CG365" s="133">
        <f t="shared" si="4001"/>
        <v>4537</v>
      </c>
      <c r="CH365" s="133">
        <f t="shared" si="4001"/>
        <v>4537</v>
      </c>
      <c r="CI365" s="133">
        <f t="shared" si="4001"/>
        <v>4537</v>
      </c>
      <c r="CJ365" s="133">
        <f t="shared" si="4001"/>
        <v>4537</v>
      </c>
      <c r="CK365" s="133">
        <f t="shared" si="4001"/>
        <v>4537</v>
      </c>
      <c r="CL365" s="133">
        <f t="shared" si="4001"/>
        <v>4537</v>
      </c>
      <c r="CM365" s="133">
        <f t="shared" si="4001"/>
        <v>4537</v>
      </c>
      <c r="CN365" s="133">
        <f t="shared" si="4001"/>
        <v>4537</v>
      </c>
      <c r="CO365" s="133">
        <f t="shared" si="4001"/>
        <v>4537</v>
      </c>
      <c r="CP365" s="100">
        <v>0</v>
      </c>
      <c r="CQ365" s="100">
        <v>0</v>
      </c>
      <c r="CR365" s="100">
        <v>0</v>
      </c>
      <c r="CS365" s="100">
        <v>0</v>
      </c>
      <c r="CT365" s="100">
        <v>0</v>
      </c>
      <c r="CU365" s="100">
        <v>0</v>
      </c>
      <c r="CV365" s="121">
        <f t="shared" si="3967"/>
        <v>0</v>
      </c>
      <c r="CW365">
        <v>0</v>
      </c>
      <c r="CX365">
        <v>3</v>
      </c>
      <c r="CY365" s="4">
        <v>0</v>
      </c>
      <c r="CZ365" s="4">
        <v>0</v>
      </c>
      <c r="DA365" s="136">
        <f t="shared" si="3968"/>
        <v>0</v>
      </c>
      <c r="DB365" s="4">
        <f t="shared" si="3969"/>
        <v>0</v>
      </c>
      <c r="DC365" s="4">
        <f t="shared" si="3970"/>
        <v>0</v>
      </c>
      <c r="DD365" s="136">
        <f t="shared" si="3971"/>
        <v>0</v>
      </c>
      <c r="DE365" s="31">
        <v>0</v>
      </c>
      <c r="DF365" s="31">
        <v>30</v>
      </c>
      <c r="DG365" s="31">
        <v>0</v>
      </c>
      <c r="DH365" s="48">
        <f t="shared" si="3972"/>
        <v>0</v>
      </c>
      <c r="DI365" s="62">
        <v>1363.4839999999999</v>
      </c>
      <c r="DJ365" s="62">
        <v>0.67600000000000005</v>
      </c>
      <c r="DK365" s="48">
        <f t="shared" si="3973"/>
        <v>0</v>
      </c>
      <c r="DL365" s="62">
        <v>0</v>
      </c>
      <c r="DM365" s="62">
        <v>0</v>
      </c>
      <c r="DN365" s="62">
        <v>2158</v>
      </c>
      <c r="DO365" s="62">
        <v>1.07</v>
      </c>
      <c r="DP365" s="48">
        <f t="shared" si="3974"/>
        <v>0</v>
      </c>
      <c r="DQ365" s="62">
        <v>0</v>
      </c>
      <c r="DR365" s="62">
        <v>0</v>
      </c>
      <c r="DS365" s="62">
        <v>2738.9349999999999</v>
      </c>
      <c r="DT365" s="62">
        <v>1.3580000000000001</v>
      </c>
      <c r="DU365" s="48">
        <f t="shared" si="3975"/>
        <v>0</v>
      </c>
      <c r="DV365" s="62">
        <v>0</v>
      </c>
      <c r="DW365" s="62">
        <v>0</v>
      </c>
      <c r="DX365" s="62">
        <f t="shared" si="3976"/>
        <v>0</v>
      </c>
      <c r="DY365" s="62">
        <f t="shared" si="3977"/>
        <v>0</v>
      </c>
      <c r="DZ365" s="48">
        <f t="shared" si="3978"/>
        <v>0</v>
      </c>
      <c r="EA365" s="62">
        <f t="shared" si="3979"/>
        <v>0</v>
      </c>
      <c r="EB365" s="62">
        <f t="shared" si="3980"/>
        <v>0</v>
      </c>
      <c r="EC365" s="48">
        <f t="shared" si="3981"/>
        <v>0</v>
      </c>
      <c r="ED365" s="62">
        <f t="shared" si="3982"/>
        <v>0</v>
      </c>
      <c r="EE365" s="62">
        <f t="shared" si="3983"/>
        <v>0</v>
      </c>
      <c r="EF365" s="48">
        <f t="shared" si="3984"/>
        <v>0</v>
      </c>
      <c r="EG365" s="62">
        <f t="shared" si="3985"/>
        <v>0</v>
      </c>
      <c r="EH365" s="62">
        <f t="shared" si="3986"/>
        <v>0</v>
      </c>
      <c r="EI365" s="48">
        <f t="shared" si="3987"/>
        <v>0</v>
      </c>
      <c r="EJ365" s="62">
        <f t="shared" si="3988"/>
        <v>0</v>
      </c>
      <c r="EK365" s="62">
        <f t="shared" si="3989"/>
        <v>0</v>
      </c>
      <c r="EL365" s="48">
        <f t="shared" si="3990"/>
        <v>0</v>
      </c>
      <c r="EM365" s="62">
        <f t="shared" si="3991"/>
        <v>0</v>
      </c>
      <c r="EN365" s="62">
        <f t="shared" si="3992"/>
        <v>0</v>
      </c>
      <c r="EO365" s="48">
        <f t="shared" si="3993"/>
        <v>0</v>
      </c>
      <c r="EP365" s="62">
        <f t="shared" si="3941"/>
        <v>0</v>
      </c>
      <c r="EQ365" s="62">
        <f t="shared" si="3941"/>
        <v>0</v>
      </c>
      <c r="ER365" s="62">
        <f t="shared" si="3941"/>
        <v>0</v>
      </c>
      <c r="ES365" s="62">
        <f t="shared" si="3942"/>
        <v>0</v>
      </c>
      <c r="ET365" s="62">
        <f t="shared" si="3942"/>
        <v>0</v>
      </c>
      <c r="EU365" s="62">
        <f t="shared" si="3942"/>
        <v>0</v>
      </c>
      <c r="EV365" s="31" t="s">
        <v>192</v>
      </c>
      <c r="EW365" s="103">
        <v>0</v>
      </c>
      <c r="EX365" s="31">
        <v>0</v>
      </c>
      <c r="EY365" s="31">
        <v>0</v>
      </c>
      <c r="FA365" s="31"/>
      <c r="FB365" s="119"/>
      <c r="FC365" s="119"/>
      <c r="FE365" s="137">
        <v>0.01</v>
      </c>
      <c r="FF365" s="137">
        <v>0.01</v>
      </c>
      <c r="FG365" s="137">
        <v>0.01</v>
      </c>
      <c r="FH365" s="106">
        <v>0.01</v>
      </c>
      <c r="FI365" s="107" t="b">
        <f t="shared" si="3994"/>
        <v>1</v>
      </c>
      <c r="FJ365" s="34"/>
      <c r="FK365" s="104" t="s">
        <v>280</v>
      </c>
      <c r="FL365" s="104" t="s">
        <v>819</v>
      </c>
      <c r="FM365" s="104">
        <v>0</v>
      </c>
      <c r="FN365" s="104">
        <v>0</v>
      </c>
      <c r="FO365" s="104">
        <v>0</v>
      </c>
      <c r="FP365" s="104"/>
      <c r="FQ365" s="104" t="s">
        <v>484</v>
      </c>
      <c r="FR365" s="103" t="b">
        <f t="shared" si="3617"/>
        <v>1</v>
      </c>
      <c r="FS365" s="103" t="b">
        <f t="shared" si="3618"/>
        <v>1</v>
      </c>
      <c r="FT365" s="103" t="b">
        <f t="shared" si="3619"/>
        <v>0</v>
      </c>
      <c r="FU365" s="103" t="b">
        <f t="shared" si="3620"/>
        <v>0</v>
      </c>
      <c r="FV365" s="103" t="b">
        <f t="shared" si="3621"/>
        <v>1</v>
      </c>
      <c r="FW365" s="103"/>
      <c r="FX365" s="120" t="b">
        <f t="shared" si="3995"/>
        <v>1</v>
      </c>
      <c r="FY365" s="104" t="s">
        <v>368</v>
      </c>
      <c r="FZ365" s="104" t="b">
        <f t="shared" si="3996"/>
        <v>1</v>
      </c>
      <c r="GA365" s="104">
        <v>0</v>
      </c>
      <c r="GB365" s="104">
        <v>0</v>
      </c>
      <c r="GD365" s="104" t="s">
        <v>368</v>
      </c>
      <c r="GE365" s="104">
        <v>0</v>
      </c>
      <c r="GF365" s="104" t="e">
        <v>#N/A</v>
      </c>
      <c r="GG365" s="104">
        <v>0</v>
      </c>
      <c r="GH365" s="104" t="b">
        <f t="shared" si="3997"/>
        <v>1</v>
      </c>
      <c r="GI365" s="8" t="b">
        <f t="shared" si="3998"/>
        <v>0</v>
      </c>
      <c r="GJ365" s="31" t="s">
        <v>203</v>
      </c>
    </row>
    <row r="366" spans="1:193" ht="30" hidden="1" x14ac:dyDescent="0.25">
      <c r="A366" s="130">
        <v>129280</v>
      </c>
      <c r="B366" s="130">
        <v>46179</v>
      </c>
      <c r="C366" s="128" t="s">
        <v>368</v>
      </c>
      <c r="D366" s="130"/>
      <c r="E366" s="130" t="s">
        <v>820</v>
      </c>
      <c r="F366" s="109">
        <v>0</v>
      </c>
      <c r="G366" s="128"/>
      <c r="H366" s="130" t="s">
        <v>188</v>
      </c>
      <c r="I366" s="130" t="s">
        <v>258</v>
      </c>
      <c r="J366" s="130" t="s">
        <v>637</v>
      </c>
      <c r="K366" s="130"/>
      <c r="L366" s="130">
        <v>0</v>
      </c>
      <c r="M366" s="130"/>
      <c r="N366" s="111">
        <v>0</v>
      </c>
      <c r="O366" s="111">
        <v>0</v>
      </c>
      <c r="P366" s="111" t="str">
        <f t="shared" si="3944"/>
        <v>нет минмакс</v>
      </c>
      <c r="Q366" s="95">
        <v>1798.6559982299805</v>
      </c>
      <c r="R366" s="95">
        <f t="shared" si="3945"/>
        <v>40074.055640563965</v>
      </c>
      <c r="S366" s="131">
        <v>1310.6450042724609</v>
      </c>
      <c r="T366" s="131">
        <v>78.638700256347647</v>
      </c>
      <c r="U366" s="131">
        <f t="shared" si="3946"/>
        <v>0</v>
      </c>
      <c r="V366" s="113">
        <f t="shared" si="3999"/>
        <v>2585.625</v>
      </c>
      <c r="W366" s="113">
        <f t="shared" si="3947"/>
        <v>57607.725000000006</v>
      </c>
      <c r="X366" s="113">
        <f t="shared" si="3948"/>
        <v>0</v>
      </c>
      <c r="Y366" s="132"/>
      <c r="Z366" s="95">
        <v>2585.625</v>
      </c>
      <c r="AA366" s="95">
        <v>0</v>
      </c>
      <c r="AB366" s="95">
        <v>0</v>
      </c>
      <c r="AC366" s="95">
        <v>0</v>
      </c>
      <c r="AD366" s="95">
        <v>0</v>
      </c>
      <c r="AE366" s="95">
        <f t="shared" si="3949"/>
        <v>0</v>
      </c>
      <c r="AF366" s="95">
        <f t="shared" si="3950"/>
        <v>0</v>
      </c>
      <c r="AG366" s="114">
        <v>0</v>
      </c>
      <c r="AH366" s="95">
        <f t="shared" si="3951"/>
        <v>2585.625</v>
      </c>
      <c r="AI366" s="114">
        <f t="shared" si="3952"/>
        <v>57607.725000000006</v>
      </c>
      <c r="AJ366" s="133">
        <f t="shared" si="3953"/>
        <v>397</v>
      </c>
      <c r="AK366" s="133">
        <f t="shared" si="4000"/>
        <v>3910</v>
      </c>
      <c r="AL366" s="133">
        <f t="shared" si="3954"/>
        <v>5347</v>
      </c>
      <c r="AM366" s="133">
        <f t="shared" si="3955"/>
        <v>0</v>
      </c>
      <c r="AN366" s="133" t="str">
        <f t="shared" si="3956"/>
        <v>нет оборота</v>
      </c>
      <c r="AO366" s="133" t="str">
        <f t="shared" si="3957"/>
        <v>нет плана</v>
      </c>
      <c r="AP366" s="29" t="s">
        <v>195</v>
      </c>
      <c r="AQ366" s="134" t="s">
        <v>200</v>
      </c>
      <c r="AR366" s="29" t="s">
        <v>195</v>
      </c>
      <c r="AS366" s="134" t="s">
        <v>200</v>
      </c>
      <c r="AT366" s="94" t="s">
        <v>195</v>
      </c>
      <c r="AU366" s="14"/>
      <c r="AV366" s="97" t="str">
        <f t="shared" si="3958"/>
        <v>Нет планов</v>
      </c>
      <c r="AW366" s="117">
        <f t="shared" si="3959"/>
        <v>57607.725000000006</v>
      </c>
      <c r="AX366" s="14"/>
      <c r="AY366" s="25">
        <f t="shared" si="3960"/>
        <v>0</v>
      </c>
      <c r="AZ366" s="130" t="s">
        <v>439</v>
      </c>
      <c r="BA366" s="26" t="s">
        <v>280</v>
      </c>
      <c r="BB366" s="26" t="s">
        <v>821</v>
      </c>
      <c r="BC366" s="27"/>
      <c r="BD366" s="28"/>
      <c r="BE366" s="29">
        <v>0</v>
      </c>
      <c r="BF366" s="32">
        <f t="shared" si="3961"/>
        <v>0</v>
      </c>
      <c r="BG366" s="32">
        <v>979.21304321289063</v>
      </c>
      <c r="BH366" s="32">
        <f t="shared" si="3962"/>
        <v>21816.866602783204</v>
      </c>
      <c r="BI366" s="135">
        <v>0</v>
      </c>
      <c r="BJ366" s="130">
        <v>0</v>
      </c>
      <c r="BK366" s="95">
        <v>0</v>
      </c>
      <c r="BL366" s="95">
        <v>0</v>
      </c>
      <c r="BM366" s="95">
        <v>0</v>
      </c>
      <c r="BN366" s="95">
        <v>0</v>
      </c>
      <c r="BO366" s="95">
        <v>0</v>
      </c>
      <c r="BP366" s="95">
        <v>0</v>
      </c>
      <c r="BQ366" s="133">
        <f t="shared" si="3963"/>
        <v>0</v>
      </c>
      <c r="BR366" s="95">
        <f t="shared" si="3964"/>
        <v>2585.625</v>
      </c>
      <c r="BS366" s="133">
        <f t="shared" si="3965"/>
        <v>2585.625</v>
      </c>
      <c r="BT366" s="133">
        <f t="shared" si="3965"/>
        <v>2585.625</v>
      </c>
      <c r="BU366" s="133">
        <f t="shared" si="3965"/>
        <v>2585.625</v>
      </c>
      <c r="BV366" s="133">
        <f t="shared" si="3965"/>
        <v>2585.625</v>
      </c>
      <c r="BW366" s="133">
        <f t="shared" si="3965"/>
        <v>2585.625</v>
      </c>
      <c r="BX366" s="133">
        <f t="shared" ref="BX366:CO366" si="4002">BW366-$BQ366</f>
        <v>2585.625</v>
      </c>
      <c r="BY366" s="133">
        <f t="shared" si="4002"/>
        <v>2585.625</v>
      </c>
      <c r="BZ366" s="133">
        <f t="shared" si="4002"/>
        <v>2585.625</v>
      </c>
      <c r="CA366" s="133">
        <f t="shared" si="4002"/>
        <v>2585.625</v>
      </c>
      <c r="CB366" s="133">
        <f t="shared" si="4002"/>
        <v>2585.625</v>
      </c>
      <c r="CC366" s="133">
        <f t="shared" si="4002"/>
        <v>2585.625</v>
      </c>
      <c r="CD366" s="133">
        <f t="shared" si="4002"/>
        <v>2585.625</v>
      </c>
      <c r="CE366" s="133">
        <f t="shared" si="4002"/>
        <v>2585.625</v>
      </c>
      <c r="CF366" s="133">
        <f t="shared" si="4002"/>
        <v>2585.625</v>
      </c>
      <c r="CG366" s="133">
        <f t="shared" si="4002"/>
        <v>2585.625</v>
      </c>
      <c r="CH366" s="133">
        <f t="shared" si="4002"/>
        <v>2585.625</v>
      </c>
      <c r="CI366" s="133">
        <f t="shared" si="4002"/>
        <v>2585.625</v>
      </c>
      <c r="CJ366" s="133">
        <f t="shared" si="4002"/>
        <v>2585.625</v>
      </c>
      <c r="CK366" s="133">
        <f t="shared" si="4002"/>
        <v>2585.625</v>
      </c>
      <c r="CL366" s="133">
        <f t="shared" si="4002"/>
        <v>2585.625</v>
      </c>
      <c r="CM366" s="133">
        <f t="shared" si="4002"/>
        <v>2585.625</v>
      </c>
      <c r="CN366" s="133">
        <f t="shared" si="4002"/>
        <v>2585.625</v>
      </c>
      <c r="CO366" s="133">
        <f t="shared" si="4002"/>
        <v>2585.625</v>
      </c>
      <c r="CP366" s="100">
        <v>1137</v>
      </c>
      <c r="CQ366" s="100">
        <v>300</v>
      </c>
      <c r="CR366" s="100">
        <v>0</v>
      </c>
      <c r="CS366" s="100">
        <v>802</v>
      </c>
      <c r="CT366" s="100">
        <v>2711</v>
      </c>
      <c r="CU366" s="100">
        <v>397</v>
      </c>
      <c r="CV366" s="121">
        <f t="shared" si="3967"/>
        <v>1069.4000000000001</v>
      </c>
      <c r="CW366">
        <v>0</v>
      </c>
      <c r="CX366">
        <v>3</v>
      </c>
      <c r="CY366" s="4">
        <v>0</v>
      </c>
      <c r="CZ366" s="4">
        <v>0</v>
      </c>
      <c r="DA366" s="136">
        <f t="shared" si="3968"/>
        <v>0</v>
      </c>
      <c r="DB366" s="4">
        <f t="shared" si="3969"/>
        <v>0</v>
      </c>
      <c r="DC366" s="4">
        <f t="shared" si="3970"/>
        <v>0</v>
      </c>
      <c r="DD366" s="136">
        <f t="shared" si="3971"/>
        <v>0</v>
      </c>
      <c r="DE366" s="31">
        <v>0</v>
      </c>
      <c r="DF366" s="31">
        <v>30</v>
      </c>
      <c r="DG366" s="31">
        <v>0</v>
      </c>
      <c r="DH366" s="48">
        <f t="shared" si="3972"/>
        <v>0</v>
      </c>
      <c r="DI366" s="62">
        <v>641.77500000000009</v>
      </c>
      <c r="DJ366" s="62">
        <v>2.1760000000000002</v>
      </c>
      <c r="DK366" s="48">
        <f t="shared" si="3973"/>
        <v>0</v>
      </c>
      <c r="DL366" s="62">
        <v>300</v>
      </c>
      <c r="DM366" s="62">
        <v>3</v>
      </c>
      <c r="DN366" s="62">
        <v>1215.9679999999998</v>
      </c>
      <c r="DO366" s="62">
        <v>5.5449999999999999</v>
      </c>
      <c r="DP366" s="48">
        <f t="shared" si="3974"/>
        <v>0</v>
      </c>
      <c r="DQ366" s="62">
        <v>0</v>
      </c>
      <c r="DR366" s="62">
        <v>0</v>
      </c>
      <c r="DS366" s="62">
        <v>1284.81</v>
      </c>
      <c r="DT366" s="62">
        <v>5.7069999999999999</v>
      </c>
      <c r="DU366" s="48">
        <f t="shared" si="3975"/>
        <v>0</v>
      </c>
      <c r="DV366" s="62">
        <v>801.6</v>
      </c>
      <c r="DW366" s="62">
        <v>3.4796504744902754</v>
      </c>
      <c r="DX366" s="62">
        <f t="shared" si="3976"/>
        <v>0</v>
      </c>
      <c r="DY366" s="62">
        <f t="shared" si="3977"/>
        <v>0</v>
      </c>
      <c r="DZ366" s="48">
        <f t="shared" si="3978"/>
        <v>0</v>
      </c>
      <c r="EA366" s="62">
        <f t="shared" si="3979"/>
        <v>0</v>
      </c>
      <c r="EB366" s="62">
        <f t="shared" si="3980"/>
        <v>0</v>
      </c>
      <c r="EC366" s="48">
        <f t="shared" si="3981"/>
        <v>0</v>
      </c>
      <c r="ED366" s="62">
        <f t="shared" si="3982"/>
        <v>0</v>
      </c>
      <c r="EE366" s="62">
        <f t="shared" si="3983"/>
        <v>0</v>
      </c>
      <c r="EF366" s="48">
        <f t="shared" si="3984"/>
        <v>0</v>
      </c>
      <c r="EG366" s="62">
        <f t="shared" si="3985"/>
        <v>0</v>
      </c>
      <c r="EH366" s="62">
        <f t="shared" si="3986"/>
        <v>0</v>
      </c>
      <c r="EI366" s="48">
        <f t="shared" si="3987"/>
        <v>0</v>
      </c>
      <c r="EJ366" s="62">
        <f t="shared" si="3988"/>
        <v>0</v>
      </c>
      <c r="EK366" s="62">
        <f t="shared" si="3989"/>
        <v>0</v>
      </c>
      <c r="EL366" s="48">
        <f t="shared" si="3990"/>
        <v>0</v>
      </c>
      <c r="EM366" s="62">
        <f t="shared" si="3991"/>
        <v>0</v>
      </c>
      <c r="EN366" s="62">
        <f t="shared" si="3992"/>
        <v>0</v>
      </c>
      <c r="EO366" s="48">
        <f t="shared" si="3993"/>
        <v>0</v>
      </c>
      <c r="EP366" s="62">
        <f t="shared" ref="EP366:EU368" si="4003">BK366*$FH366</f>
        <v>0</v>
      </c>
      <c r="EQ366" s="62">
        <f t="shared" si="4003"/>
        <v>0</v>
      </c>
      <c r="ER366" s="62">
        <f t="shared" si="4003"/>
        <v>0</v>
      </c>
      <c r="ES366" s="62">
        <f t="shared" si="4003"/>
        <v>0</v>
      </c>
      <c r="ET366" s="62">
        <f t="shared" si="4003"/>
        <v>0</v>
      </c>
      <c r="EU366" s="62">
        <f t="shared" si="4003"/>
        <v>0</v>
      </c>
      <c r="EV366" s="31" t="s">
        <v>192</v>
      </c>
      <c r="EW366" s="103">
        <v>0</v>
      </c>
      <c r="EX366" s="31">
        <v>0</v>
      </c>
      <c r="EY366" s="31">
        <v>0</v>
      </c>
      <c r="EZ366" s="31">
        <v>0</v>
      </c>
      <c r="FA366" s="31">
        <v>0</v>
      </c>
      <c r="FB366" s="119"/>
      <c r="FC366" s="119"/>
      <c r="FE366" s="137">
        <v>0.01</v>
      </c>
      <c r="FF366" s="137">
        <v>0.06</v>
      </c>
      <c r="FG366" s="137">
        <v>8.43</v>
      </c>
      <c r="FH366" s="106">
        <v>22.28</v>
      </c>
      <c r="FI366" s="107" t="b">
        <f t="shared" si="3994"/>
        <v>1</v>
      </c>
      <c r="FJ366" s="34"/>
      <c r="FK366" s="104" t="s">
        <v>280</v>
      </c>
      <c r="FL366" s="104" t="s">
        <v>821</v>
      </c>
      <c r="FM366" s="104">
        <v>0</v>
      </c>
      <c r="FN366" s="104">
        <v>0</v>
      </c>
      <c r="FO366" s="104">
        <v>0</v>
      </c>
      <c r="FP366" s="104"/>
      <c r="FQ366" s="104">
        <v>0</v>
      </c>
      <c r="FR366" s="103" t="b">
        <f t="shared" si="3617"/>
        <v>1</v>
      </c>
      <c r="FS366" s="103" t="b">
        <f t="shared" si="3618"/>
        <v>1</v>
      </c>
      <c r="FT366" s="103" t="b">
        <f t="shared" si="3619"/>
        <v>0</v>
      </c>
      <c r="FU366" s="103" t="b">
        <f t="shared" si="3620"/>
        <v>0</v>
      </c>
      <c r="FV366" s="103" t="b">
        <f t="shared" si="3621"/>
        <v>1</v>
      </c>
      <c r="FW366" s="103"/>
      <c r="FX366" s="120" t="b">
        <f t="shared" si="3995"/>
        <v>1</v>
      </c>
      <c r="FY366" s="104" t="s">
        <v>368</v>
      </c>
      <c r="FZ366" s="104" t="b">
        <f t="shared" si="3996"/>
        <v>1</v>
      </c>
      <c r="GA366" s="104">
        <v>0</v>
      </c>
      <c r="GB366" s="104">
        <v>0</v>
      </c>
      <c r="GD366" s="104" t="s">
        <v>368</v>
      </c>
      <c r="GE366" s="104">
        <v>0</v>
      </c>
      <c r="GF366" s="104" t="e">
        <v>#N/A</v>
      </c>
      <c r="GG366" s="104">
        <v>0</v>
      </c>
      <c r="GH366" s="104" t="b">
        <f t="shared" si="3997"/>
        <v>1</v>
      </c>
      <c r="GI366" s="8" t="b">
        <f t="shared" si="3998"/>
        <v>0</v>
      </c>
      <c r="GJ366" s="31" t="s">
        <v>203</v>
      </c>
    </row>
    <row r="367" spans="1:193" ht="45" hidden="1" x14ac:dyDescent="0.25">
      <c r="A367" s="130">
        <v>155190</v>
      </c>
      <c r="B367" s="130">
        <v>979756</v>
      </c>
      <c r="C367" s="128" t="s">
        <v>368</v>
      </c>
      <c r="D367" s="130"/>
      <c r="E367" s="130" t="s">
        <v>822</v>
      </c>
      <c r="F367" s="109">
        <v>0</v>
      </c>
      <c r="G367" s="128"/>
      <c r="H367" s="130" t="s">
        <v>188</v>
      </c>
      <c r="I367" s="130" t="s">
        <v>500</v>
      </c>
      <c r="J367" s="130" t="s">
        <v>637</v>
      </c>
      <c r="K367" s="130"/>
      <c r="L367" s="130">
        <v>0</v>
      </c>
      <c r="M367" s="130"/>
      <c r="N367" s="111">
        <v>0</v>
      </c>
      <c r="O367" s="111">
        <v>0</v>
      </c>
      <c r="P367" s="111" t="str">
        <f t="shared" si="3944"/>
        <v>нет минмакс</v>
      </c>
      <c r="Q367" s="95">
        <v>243.8179931640625</v>
      </c>
      <c r="R367" s="95">
        <f t="shared" si="3945"/>
        <v>2.438179931640625</v>
      </c>
      <c r="S367" s="131">
        <v>394.3280029296875</v>
      </c>
      <c r="T367" s="131">
        <v>3.9432800292968753</v>
      </c>
      <c r="U367" s="131">
        <f t="shared" si="3946"/>
        <v>0</v>
      </c>
      <c r="V367" s="113">
        <f t="shared" si="3999"/>
        <v>255</v>
      </c>
      <c r="W367" s="113">
        <f t="shared" si="3947"/>
        <v>2.5500000000000003</v>
      </c>
      <c r="X367" s="113">
        <f t="shared" si="3948"/>
        <v>0</v>
      </c>
      <c r="Y367" s="132"/>
      <c r="Z367" s="95">
        <v>255</v>
      </c>
      <c r="AA367" s="95">
        <v>0</v>
      </c>
      <c r="AB367" s="95">
        <v>0</v>
      </c>
      <c r="AC367" s="95">
        <v>0</v>
      </c>
      <c r="AD367" s="95">
        <v>0</v>
      </c>
      <c r="AE367" s="95">
        <f t="shared" si="3949"/>
        <v>0</v>
      </c>
      <c r="AF367" s="95">
        <f t="shared" si="3950"/>
        <v>0</v>
      </c>
      <c r="AG367" s="114">
        <v>0</v>
      </c>
      <c r="AH367" s="95">
        <f t="shared" si="3951"/>
        <v>255</v>
      </c>
      <c r="AI367" s="114">
        <f t="shared" si="3952"/>
        <v>2.5500000000000003</v>
      </c>
      <c r="AJ367" s="133">
        <f t="shared" si="3953"/>
        <v>918</v>
      </c>
      <c r="AK367" s="133">
        <f t="shared" si="4000"/>
        <v>1283</v>
      </c>
      <c r="AL367" s="133">
        <f t="shared" si="3954"/>
        <v>1787</v>
      </c>
      <c r="AM367" s="133">
        <f t="shared" si="3955"/>
        <v>0</v>
      </c>
      <c r="AN367" s="133" t="str">
        <f t="shared" si="3956"/>
        <v>нет оборота</v>
      </c>
      <c r="AO367" s="133" t="str">
        <f t="shared" si="3957"/>
        <v>нет плана</v>
      </c>
      <c r="AP367" s="29" t="s">
        <v>195</v>
      </c>
      <c r="AQ367" s="134" t="s">
        <v>200</v>
      </c>
      <c r="AR367" s="29" t="s">
        <v>195</v>
      </c>
      <c r="AS367" s="134" t="s">
        <v>200</v>
      </c>
      <c r="AT367" s="94" t="s">
        <v>195</v>
      </c>
      <c r="AU367" s="14"/>
      <c r="AV367" s="97" t="str">
        <f t="shared" si="3958"/>
        <v>Нет планов</v>
      </c>
      <c r="AW367" s="117">
        <f t="shared" si="3959"/>
        <v>2.5500000000000003</v>
      </c>
      <c r="AX367" s="14"/>
      <c r="AY367" s="25">
        <f t="shared" si="3960"/>
        <v>0</v>
      </c>
      <c r="AZ367" s="130" t="s">
        <v>439</v>
      </c>
      <c r="BA367" s="26" t="s">
        <v>280</v>
      </c>
      <c r="BB367" s="26" t="s">
        <v>823</v>
      </c>
      <c r="BC367" s="27"/>
      <c r="BD367" s="28"/>
      <c r="BE367" s="29">
        <v>0</v>
      </c>
      <c r="BF367" s="32">
        <f t="shared" si="3961"/>
        <v>0</v>
      </c>
      <c r="BG367" s="32">
        <v>1070.6640014648438</v>
      </c>
      <c r="BH367" s="32">
        <f t="shared" si="3962"/>
        <v>10.706640014648437</v>
      </c>
      <c r="BI367" s="135">
        <v>0</v>
      </c>
      <c r="BJ367" s="130">
        <v>0</v>
      </c>
      <c r="BK367" s="95">
        <v>0</v>
      </c>
      <c r="BL367" s="95">
        <v>0</v>
      </c>
      <c r="BM367" s="95">
        <v>0</v>
      </c>
      <c r="BN367" s="95">
        <v>0</v>
      </c>
      <c r="BO367" s="95">
        <v>0</v>
      </c>
      <c r="BP367" s="95">
        <v>0</v>
      </c>
      <c r="BQ367" s="133">
        <f t="shared" si="3963"/>
        <v>0</v>
      </c>
      <c r="BR367" s="95">
        <f t="shared" si="3964"/>
        <v>255</v>
      </c>
      <c r="BS367" s="133">
        <f t="shared" ref="BS367:BW368" si="4004">BR367-BL367</f>
        <v>255</v>
      </c>
      <c r="BT367" s="133">
        <f t="shared" si="4004"/>
        <v>255</v>
      </c>
      <c r="BU367" s="133">
        <f t="shared" si="4004"/>
        <v>255</v>
      </c>
      <c r="BV367" s="133">
        <f t="shared" si="4004"/>
        <v>255</v>
      </c>
      <c r="BW367" s="133">
        <f t="shared" si="4004"/>
        <v>255</v>
      </c>
      <c r="BX367" s="133">
        <f t="shared" ref="BX367:CO368" si="4005">BW367-$BQ367</f>
        <v>255</v>
      </c>
      <c r="BY367" s="133">
        <f t="shared" si="4005"/>
        <v>255</v>
      </c>
      <c r="BZ367" s="133">
        <f t="shared" si="4005"/>
        <v>255</v>
      </c>
      <c r="CA367" s="133">
        <f t="shared" si="4005"/>
        <v>255</v>
      </c>
      <c r="CB367" s="133">
        <f t="shared" si="4005"/>
        <v>255</v>
      </c>
      <c r="CC367" s="133">
        <f t="shared" si="4005"/>
        <v>255</v>
      </c>
      <c r="CD367" s="133">
        <f t="shared" si="4005"/>
        <v>255</v>
      </c>
      <c r="CE367" s="133">
        <f t="shared" si="4005"/>
        <v>255</v>
      </c>
      <c r="CF367" s="133">
        <f t="shared" si="4005"/>
        <v>255</v>
      </c>
      <c r="CG367" s="133">
        <f t="shared" si="4005"/>
        <v>255</v>
      </c>
      <c r="CH367" s="133">
        <f t="shared" si="4005"/>
        <v>255</v>
      </c>
      <c r="CI367" s="133">
        <f t="shared" si="4005"/>
        <v>255</v>
      </c>
      <c r="CJ367" s="133">
        <f t="shared" si="4005"/>
        <v>255</v>
      </c>
      <c r="CK367" s="133">
        <f t="shared" si="4005"/>
        <v>255</v>
      </c>
      <c r="CL367" s="133">
        <f t="shared" si="4005"/>
        <v>255</v>
      </c>
      <c r="CM367" s="133">
        <f t="shared" si="4005"/>
        <v>255</v>
      </c>
      <c r="CN367" s="133">
        <f t="shared" si="4005"/>
        <v>255</v>
      </c>
      <c r="CO367" s="133">
        <f t="shared" si="4005"/>
        <v>255</v>
      </c>
      <c r="CP367" s="100">
        <v>504</v>
      </c>
      <c r="CQ367" s="100">
        <v>0</v>
      </c>
      <c r="CR367" s="100">
        <v>0</v>
      </c>
      <c r="CS367" s="100">
        <v>365</v>
      </c>
      <c r="CT367" s="100">
        <v>0</v>
      </c>
      <c r="CU367" s="100">
        <v>918</v>
      </c>
      <c r="CV367" s="121">
        <f t="shared" si="3967"/>
        <v>595.66666666666663</v>
      </c>
      <c r="CW367">
        <v>0</v>
      </c>
      <c r="CX367">
        <v>3</v>
      </c>
      <c r="CY367" s="4">
        <v>0</v>
      </c>
      <c r="CZ367" s="4">
        <v>0</v>
      </c>
      <c r="DA367" s="136">
        <f t="shared" ref="DA367:DA368" si="4006">IFERROR(CZ367/CY367,0)</f>
        <v>0</v>
      </c>
      <c r="DB367" s="4">
        <f t="shared" ref="DB367:DB368" si="4007">CY367*FH367</f>
        <v>0</v>
      </c>
      <c r="DC367" s="4">
        <f t="shared" ref="DC367:DC368" si="4008">CZ367*FH367</f>
        <v>0</v>
      </c>
      <c r="DD367" s="136">
        <f t="shared" ref="DD367:DD368" si="4009">IFERROR(DC367/DB367,0)</f>
        <v>0</v>
      </c>
      <c r="DE367" s="31">
        <v>0</v>
      </c>
      <c r="DF367" s="31">
        <v>30</v>
      </c>
      <c r="DG367" s="31">
        <v>0</v>
      </c>
      <c r="DH367" s="48">
        <f t="shared" si="3972"/>
        <v>0</v>
      </c>
      <c r="DI367" s="62">
        <v>326.70299999999997</v>
      </c>
      <c r="DJ367" s="62">
        <v>0.71799999999999997</v>
      </c>
      <c r="DK367" s="48">
        <f t="shared" si="3973"/>
        <v>0</v>
      </c>
      <c r="DL367" s="62">
        <v>0</v>
      </c>
      <c r="DM367" s="62">
        <v>0</v>
      </c>
      <c r="DN367" s="62">
        <v>810.39100000000008</v>
      </c>
      <c r="DO367" s="62">
        <v>3.847</v>
      </c>
      <c r="DP367" s="48">
        <f t="shared" si="3974"/>
        <v>0</v>
      </c>
      <c r="DQ367" s="62">
        <v>0</v>
      </c>
      <c r="DR367" s="62">
        <v>0</v>
      </c>
      <c r="DS367" s="62">
        <v>620.42999999999995</v>
      </c>
      <c r="DT367" s="62">
        <v>2.9459999999999997</v>
      </c>
      <c r="DU367" s="48">
        <f t="shared" si="3975"/>
        <v>0</v>
      </c>
      <c r="DV367" s="62">
        <v>365</v>
      </c>
      <c r="DW367" s="62">
        <v>1.73</v>
      </c>
      <c r="DX367" s="62">
        <f t="shared" si="3976"/>
        <v>0</v>
      </c>
      <c r="DY367" s="62">
        <f t="shared" si="3977"/>
        <v>0</v>
      </c>
      <c r="DZ367" s="48">
        <f t="shared" si="3978"/>
        <v>0</v>
      </c>
      <c r="EA367" s="62">
        <f t="shared" si="3979"/>
        <v>0</v>
      </c>
      <c r="EB367" s="62">
        <f t="shared" si="3980"/>
        <v>0</v>
      </c>
      <c r="EC367" s="48">
        <f t="shared" si="3981"/>
        <v>0</v>
      </c>
      <c r="ED367" s="62">
        <f t="shared" si="3982"/>
        <v>0</v>
      </c>
      <c r="EE367" s="62">
        <f t="shared" si="3983"/>
        <v>0</v>
      </c>
      <c r="EF367" s="48">
        <f t="shared" si="3984"/>
        <v>0</v>
      </c>
      <c r="EG367" s="62">
        <f t="shared" si="3985"/>
        <v>0</v>
      </c>
      <c r="EH367" s="62">
        <f t="shared" si="3986"/>
        <v>0</v>
      </c>
      <c r="EI367" s="48">
        <f t="shared" si="3987"/>
        <v>0</v>
      </c>
      <c r="EJ367" s="62">
        <f t="shared" si="3988"/>
        <v>0</v>
      </c>
      <c r="EK367" s="62">
        <f t="shared" si="3989"/>
        <v>0</v>
      </c>
      <c r="EL367" s="48">
        <f t="shared" si="3990"/>
        <v>0</v>
      </c>
      <c r="EM367" s="62">
        <f t="shared" si="3991"/>
        <v>0</v>
      </c>
      <c r="EN367" s="62">
        <f t="shared" si="3992"/>
        <v>0</v>
      </c>
      <c r="EO367" s="48">
        <f t="shared" si="3993"/>
        <v>0</v>
      </c>
      <c r="EP367" s="62">
        <f t="shared" si="4003"/>
        <v>0</v>
      </c>
      <c r="EQ367" s="62">
        <f t="shared" si="4003"/>
        <v>0</v>
      </c>
      <c r="ER367" s="62">
        <f t="shared" si="4003"/>
        <v>0</v>
      </c>
      <c r="ES367" s="62">
        <f t="shared" si="4003"/>
        <v>0</v>
      </c>
      <c r="ET367" s="62">
        <f t="shared" si="4003"/>
        <v>0</v>
      </c>
      <c r="EU367" s="62">
        <f t="shared" si="4003"/>
        <v>0</v>
      </c>
      <c r="EV367" s="31" t="s">
        <v>192</v>
      </c>
      <c r="EW367" s="103">
        <v>0</v>
      </c>
      <c r="EX367" s="31">
        <v>0</v>
      </c>
      <c r="EY367" s="31">
        <v>0</v>
      </c>
      <c r="EZ367" s="31">
        <v>0</v>
      </c>
      <c r="FA367" s="31">
        <v>0</v>
      </c>
      <c r="FB367" s="119"/>
      <c r="FC367" s="119"/>
      <c r="FE367" s="137">
        <v>0.01</v>
      </c>
      <c r="FF367" s="137">
        <v>0.01</v>
      </c>
      <c r="FG367" s="137">
        <v>0.01</v>
      </c>
      <c r="FH367" s="106">
        <v>0.01</v>
      </c>
      <c r="FI367" s="107" t="b">
        <f t="shared" si="3994"/>
        <v>1</v>
      </c>
      <c r="FJ367" s="34"/>
      <c r="FK367" s="104" t="s">
        <v>280</v>
      </c>
      <c r="FL367" s="104" t="s">
        <v>823</v>
      </c>
      <c r="FM367" s="104">
        <v>0</v>
      </c>
      <c r="FN367" s="104">
        <v>0</v>
      </c>
      <c r="FO367" s="104">
        <v>0</v>
      </c>
      <c r="FP367" s="104"/>
      <c r="FQ367" s="104">
        <v>0</v>
      </c>
      <c r="FR367" s="103" t="b">
        <f t="shared" si="3617"/>
        <v>1</v>
      </c>
      <c r="FS367" s="103" t="b">
        <f t="shared" si="3618"/>
        <v>1</v>
      </c>
      <c r="FT367" s="103" t="b">
        <f t="shared" si="3619"/>
        <v>0</v>
      </c>
      <c r="FU367" s="103" t="b">
        <f t="shared" si="3620"/>
        <v>0</v>
      </c>
      <c r="FV367" s="103" t="b">
        <f t="shared" si="3621"/>
        <v>1</v>
      </c>
      <c r="FW367" s="103"/>
      <c r="FX367" s="120" t="b">
        <f t="shared" si="3995"/>
        <v>1</v>
      </c>
      <c r="FY367" s="104" t="s">
        <v>368</v>
      </c>
      <c r="FZ367" s="104" t="b">
        <f t="shared" si="3996"/>
        <v>1</v>
      </c>
      <c r="GA367" s="104">
        <v>0</v>
      </c>
      <c r="GB367" s="104">
        <v>0</v>
      </c>
      <c r="GD367" s="104" t="s">
        <v>368</v>
      </c>
      <c r="GE367" s="104">
        <v>0</v>
      </c>
      <c r="GF367" s="104" t="e">
        <v>#N/A</v>
      </c>
      <c r="GG367" s="104">
        <v>0</v>
      </c>
      <c r="GH367" s="104" t="b">
        <f t="shared" si="3997"/>
        <v>1</v>
      </c>
      <c r="GI367" s="8" t="b">
        <f t="shared" si="3998"/>
        <v>0</v>
      </c>
      <c r="GJ367" s="31" t="s">
        <v>203</v>
      </c>
    </row>
    <row r="368" spans="1:193" hidden="1" x14ac:dyDescent="0.25">
      <c r="A368" s="130">
        <v>161778</v>
      </c>
      <c r="B368" s="130">
        <v>980019</v>
      </c>
      <c r="C368" s="128" t="s">
        <v>368</v>
      </c>
      <c r="D368" s="130"/>
      <c r="E368" s="130" t="s">
        <v>824</v>
      </c>
      <c r="F368" s="109">
        <v>0</v>
      </c>
      <c r="G368" s="128"/>
      <c r="H368" s="130" t="s">
        <v>188</v>
      </c>
      <c r="I368" s="130" t="s">
        <v>490</v>
      </c>
      <c r="J368" s="130" t="s">
        <v>637</v>
      </c>
      <c r="K368" s="130"/>
      <c r="L368" s="130">
        <v>0</v>
      </c>
      <c r="M368" s="130"/>
      <c r="N368" s="111">
        <v>0</v>
      </c>
      <c r="O368" s="111">
        <v>0</v>
      </c>
      <c r="P368" s="111" t="str">
        <f t="shared" si="3944"/>
        <v>нет минмакс</v>
      </c>
      <c r="Q368" s="95">
        <v>140.94999998807907</v>
      </c>
      <c r="R368" s="95">
        <f t="shared" si="3945"/>
        <v>1.4094999998807907</v>
      </c>
      <c r="S368" s="131">
        <v>317.01000213623047</v>
      </c>
      <c r="T368" s="131">
        <v>3.170100021362305</v>
      </c>
      <c r="U368" s="131">
        <f t="shared" si="3946"/>
        <v>0</v>
      </c>
      <c r="V368" s="113">
        <f t="shared" si="3999"/>
        <v>200</v>
      </c>
      <c r="W368" s="113">
        <f t="shared" si="3947"/>
        <v>2</v>
      </c>
      <c r="X368" s="113">
        <f t="shared" si="3948"/>
        <v>0</v>
      </c>
      <c r="Y368" s="132"/>
      <c r="Z368" s="95">
        <v>200</v>
      </c>
      <c r="AA368" s="95">
        <v>0</v>
      </c>
      <c r="AB368" s="95">
        <v>0</v>
      </c>
      <c r="AC368" s="95">
        <v>0</v>
      </c>
      <c r="AD368" s="95">
        <v>0</v>
      </c>
      <c r="AE368" s="95">
        <f t="shared" si="3949"/>
        <v>0</v>
      </c>
      <c r="AF368" s="95">
        <f t="shared" si="3950"/>
        <v>0</v>
      </c>
      <c r="AG368" s="114">
        <v>0</v>
      </c>
      <c r="AH368" s="95">
        <f t="shared" si="3951"/>
        <v>200</v>
      </c>
      <c r="AI368" s="114">
        <f t="shared" si="3952"/>
        <v>2</v>
      </c>
      <c r="AJ368" s="133">
        <f t="shared" si="3953"/>
        <v>916</v>
      </c>
      <c r="AK368" s="133">
        <f t="shared" si="4000"/>
        <v>1060</v>
      </c>
      <c r="AL368" s="133">
        <f t="shared" si="3954"/>
        <v>1790</v>
      </c>
      <c r="AM368" s="133">
        <f t="shared" si="3955"/>
        <v>0</v>
      </c>
      <c r="AN368" s="133" t="str">
        <f t="shared" si="3956"/>
        <v>нет оборота</v>
      </c>
      <c r="AO368" s="133" t="str">
        <f t="shared" si="3957"/>
        <v>нет плана</v>
      </c>
      <c r="AP368" s="29" t="s">
        <v>195</v>
      </c>
      <c r="AQ368" s="134" t="s">
        <v>200</v>
      </c>
      <c r="AR368" s="29" t="s">
        <v>195</v>
      </c>
      <c r="AS368" s="134" t="s">
        <v>200</v>
      </c>
      <c r="AT368" s="94" t="s">
        <v>195</v>
      </c>
      <c r="AU368" s="14"/>
      <c r="AV368" s="97" t="str">
        <f t="shared" si="3958"/>
        <v>Нет планов</v>
      </c>
      <c r="AW368" s="117">
        <f t="shared" si="3959"/>
        <v>2</v>
      </c>
      <c r="AX368" s="14"/>
      <c r="AY368" s="25">
        <f t="shared" si="3960"/>
        <v>0</v>
      </c>
      <c r="AZ368" s="130" t="s">
        <v>439</v>
      </c>
      <c r="BA368" s="26" t="s">
        <v>280</v>
      </c>
      <c r="BB368" s="26" t="s">
        <v>825</v>
      </c>
      <c r="BC368" s="27"/>
      <c r="BD368" s="28"/>
      <c r="BE368" s="29">
        <v>0</v>
      </c>
      <c r="BF368" s="32">
        <f t="shared" si="3961"/>
        <v>0</v>
      </c>
      <c r="BG368" s="32">
        <v>1295.349983215332</v>
      </c>
      <c r="BH368" s="32">
        <f t="shared" si="3962"/>
        <v>12.953499832153321</v>
      </c>
      <c r="BI368" s="135">
        <v>0</v>
      </c>
      <c r="BJ368" s="130">
        <v>0</v>
      </c>
      <c r="BK368" s="95">
        <v>0</v>
      </c>
      <c r="BL368" s="95">
        <v>0</v>
      </c>
      <c r="BM368" s="95">
        <v>0</v>
      </c>
      <c r="BN368" s="95">
        <v>0</v>
      </c>
      <c r="BO368" s="95">
        <v>0</v>
      </c>
      <c r="BP368" s="95">
        <v>0</v>
      </c>
      <c r="BQ368" s="133">
        <f t="shared" si="3963"/>
        <v>0</v>
      </c>
      <c r="BR368" s="95">
        <f t="shared" si="3964"/>
        <v>200</v>
      </c>
      <c r="BS368" s="133">
        <f t="shared" si="4004"/>
        <v>200</v>
      </c>
      <c r="BT368" s="133">
        <f t="shared" si="4004"/>
        <v>200</v>
      </c>
      <c r="BU368" s="133">
        <f t="shared" si="4004"/>
        <v>200</v>
      </c>
      <c r="BV368" s="133">
        <f t="shared" si="4004"/>
        <v>200</v>
      </c>
      <c r="BW368" s="133">
        <f t="shared" si="4004"/>
        <v>200</v>
      </c>
      <c r="BX368" s="133">
        <f t="shared" si="4005"/>
        <v>200</v>
      </c>
      <c r="BY368" s="133">
        <f t="shared" si="4005"/>
        <v>200</v>
      </c>
      <c r="BZ368" s="133">
        <f t="shared" si="4005"/>
        <v>200</v>
      </c>
      <c r="CA368" s="133">
        <f t="shared" si="4005"/>
        <v>200</v>
      </c>
      <c r="CB368" s="133">
        <f t="shared" si="4005"/>
        <v>200</v>
      </c>
      <c r="CC368" s="133">
        <f t="shared" si="4005"/>
        <v>200</v>
      </c>
      <c r="CD368" s="133">
        <f t="shared" si="4005"/>
        <v>200</v>
      </c>
      <c r="CE368" s="133">
        <f t="shared" si="4005"/>
        <v>200</v>
      </c>
      <c r="CF368" s="133">
        <f t="shared" si="4005"/>
        <v>200</v>
      </c>
      <c r="CG368" s="133">
        <f t="shared" si="4005"/>
        <v>200</v>
      </c>
      <c r="CH368" s="133">
        <f t="shared" si="4005"/>
        <v>200</v>
      </c>
      <c r="CI368" s="133">
        <f t="shared" si="4005"/>
        <v>200</v>
      </c>
      <c r="CJ368" s="133">
        <f t="shared" si="4005"/>
        <v>200</v>
      </c>
      <c r="CK368" s="133">
        <f t="shared" si="4005"/>
        <v>200</v>
      </c>
      <c r="CL368" s="133">
        <f t="shared" si="4005"/>
        <v>200</v>
      </c>
      <c r="CM368" s="133">
        <f t="shared" si="4005"/>
        <v>200</v>
      </c>
      <c r="CN368" s="133">
        <f t="shared" si="4005"/>
        <v>200</v>
      </c>
      <c r="CO368" s="133">
        <f t="shared" si="4005"/>
        <v>200</v>
      </c>
      <c r="CP368" s="100">
        <v>507</v>
      </c>
      <c r="CQ368" s="100">
        <v>0</v>
      </c>
      <c r="CR368" s="100">
        <v>223</v>
      </c>
      <c r="CS368" s="100">
        <v>144</v>
      </c>
      <c r="CT368" s="100">
        <v>0</v>
      </c>
      <c r="CU368" s="100">
        <v>916</v>
      </c>
      <c r="CV368" s="121">
        <f t="shared" si="3967"/>
        <v>447.5</v>
      </c>
      <c r="CW368">
        <v>0</v>
      </c>
      <c r="CX368">
        <v>3</v>
      </c>
      <c r="CY368" s="4">
        <v>0</v>
      </c>
      <c r="CZ368" s="4">
        <v>0</v>
      </c>
      <c r="DA368" s="136">
        <f t="shared" si="4006"/>
        <v>0</v>
      </c>
      <c r="DB368" s="4">
        <f t="shared" si="4007"/>
        <v>0</v>
      </c>
      <c r="DC368" s="4">
        <f t="shared" si="4008"/>
        <v>0</v>
      </c>
      <c r="DD368" s="136">
        <f t="shared" si="4009"/>
        <v>0</v>
      </c>
      <c r="DE368" s="31">
        <v>0</v>
      </c>
      <c r="DF368" s="31">
        <v>30</v>
      </c>
      <c r="DG368" s="31">
        <v>0</v>
      </c>
      <c r="DH368" s="48">
        <f t="shared" si="3972"/>
        <v>0</v>
      </c>
      <c r="DI368" s="62">
        <v>241.05</v>
      </c>
      <c r="DJ368" s="62">
        <v>0.501</v>
      </c>
      <c r="DK368" s="48">
        <f t="shared" si="3973"/>
        <v>0</v>
      </c>
      <c r="DL368" s="62">
        <v>0</v>
      </c>
      <c r="DM368" s="62">
        <v>0</v>
      </c>
      <c r="DN368" s="62">
        <v>213.786</v>
      </c>
      <c r="DO368" s="62">
        <v>1.075</v>
      </c>
      <c r="DP368" s="48">
        <f t="shared" si="3974"/>
        <v>0</v>
      </c>
      <c r="DQ368" s="62">
        <v>223.31200000000001</v>
      </c>
      <c r="DR368" s="62">
        <v>1.2504382681109605</v>
      </c>
      <c r="DS368" s="62">
        <v>313.04699999999997</v>
      </c>
      <c r="DT368" s="62">
        <v>1.5669999999999999</v>
      </c>
      <c r="DU368" s="48">
        <f t="shared" si="3975"/>
        <v>0</v>
      </c>
      <c r="DV368" s="62">
        <v>143.97399999999999</v>
      </c>
      <c r="DW368" s="62">
        <v>0.80984221764975972</v>
      </c>
      <c r="DX368" s="62">
        <f t="shared" si="3976"/>
        <v>0</v>
      </c>
      <c r="DY368" s="62">
        <f t="shared" si="3977"/>
        <v>0</v>
      </c>
      <c r="DZ368" s="48">
        <f t="shared" si="3978"/>
        <v>0</v>
      </c>
      <c r="EA368" s="62">
        <f t="shared" si="3979"/>
        <v>0</v>
      </c>
      <c r="EB368" s="62">
        <f t="shared" si="3980"/>
        <v>0</v>
      </c>
      <c r="EC368" s="48">
        <f t="shared" si="3981"/>
        <v>0</v>
      </c>
      <c r="ED368" s="62">
        <f t="shared" si="3982"/>
        <v>0</v>
      </c>
      <c r="EE368" s="62">
        <f t="shared" si="3983"/>
        <v>0</v>
      </c>
      <c r="EF368" s="48">
        <f t="shared" si="3984"/>
        <v>0</v>
      </c>
      <c r="EG368" s="62">
        <f t="shared" si="3985"/>
        <v>0</v>
      </c>
      <c r="EH368" s="62">
        <f t="shared" si="3986"/>
        <v>0</v>
      </c>
      <c r="EI368" s="48">
        <f t="shared" si="3987"/>
        <v>0</v>
      </c>
      <c r="EJ368" s="62">
        <f t="shared" si="3988"/>
        <v>0</v>
      </c>
      <c r="EK368" s="62">
        <f t="shared" si="3989"/>
        <v>0</v>
      </c>
      <c r="EL368" s="48">
        <f t="shared" si="3990"/>
        <v>0</v>
      </c>
      <c r="EM368" s="62">
        <f t="shared" si="3991"/>
        <v>0</v>
      </c>
      <c r="EN368" s="62">
        <f t="shared" si="3992"/>
        <v>0</v>
      </c>
      <c r="EO368" s="48">
        <f t="shared" si="3993"/>
        <v>0</v>
      </c>
      <c r="EP368" s="62">
        <f t="shared" si="4003"/>
        <v>0</v>
      </c>
      <c r="EQ368" s="62">
        <f t="shared" si="4003"/>
        <v>0</v>
      </c>
      <c r="ER368" s="62">
        <f t="shared" si="4003"/>
        <v>0</v>
      </c>
      <c r="ES368" s="62">
        <f t="shared" si="4003"/>
        <v>0</v>
      </c>
      <c r="ET368" s="62">
        <f t="shared" si="4003"/>
        <v>0</v>
      </c>
      <c r="EU368" s="62">
        <f t="shared" si="4003"/>
        <v>0</v>
      </c>
      <c r="EV368" s="31" t="s">
        <v>192</v>
      </c>
      <c r="EW368" s="103">
        <v>0</v>
      </c>
      <c r="EX368" s="31">
        <v>0</v>
      </c>
      <c r="EY368" s="31">
        <v>0</v>
      </c>
      <c r="EZ368" s="31">
        <v>0</v>
      </c>
      <c r="FA368" s="31">
        <v>0</v>
      </c>
      <c r="FB368" s="119"/>
      <c r="FC368" s="119"/>
      <c r="FE368" s="137">
        <v>0.01</v>
      </c>
      <c r="FF368" s="137">
        <v>0.01</v>
      </c>
      <c r="FG368" s="137">
        <v>0.01</v>
      </c>
      <c r="FH368" s="106">
        <v>0.01</v>
      </c>
      <c r="FI368" s="107" t="b">
        <f t="shared" si="3994"/>
        <v>1</v>
      </c>
      <c r="FJ368" s="34"/>
      <c r="FK368" s="104" t="s">
        <v>280</v>
      </c>
      <c r="FL368" s="104" t="s">
        <v>825</v>
      </c>
      <c r="FM368" s="104">
        <v>0</v>
      </c>
      <c r="FN368" s="104">
        <v>0</v>
      </c>
      <c r="FO368" s="104">
        <v>0</v>
      </c>
      <c r="FP368" s="104"/>
      <c r="FQ368" s="104">
        <v>0</v>
      </c>
      <c r="FR368" s="103" t="b">
        <f t="shared" si="3617"/>
        <v>1</v>
      </c>
      <c r="FS368" s="103" t="b">
        <f t="shared" si="3618"/>
        <v>1</v>
      </c>
      <c r="FT368" s="103" t="b">
        <f t="shared" si="3619"/>
        <v>0</v>
      </c>
      <c r="FU368" s="103" t="b">
        <f t="shared" si="3620"/>
        <v>0</v>
      </c>
      <c r="FV368" s="103" t="b">
        <f t="shared" si="3621"/>
        <v>1</v>
      </c>
      <c r="FW368" s="103"/>
      <c r="FX368" s="120" t="b">
        <f t="shared" si="3995"/>
        <v>1</v>
      </c>
      <c r="FY368" s="104" t="s">
        <v>368</v>
      </c>
      <c r="FZ368" s="104" t="b">
        <f t="shared" si="3996"/>
        <v>1</v>
      </c>
      <c r="GA368" s="104">
        <v>0</v>
      </c>
      <c r="GB368" s="104">
        <v>0</v>
      </c>
      <c r="GD368" s="104" t="s">
        <v>368</v>
      </c>
      <c r="GE368" s="104">
        <v>0</v>
      </c>
      <c r="GF368" s="104" t="e">
        <v>#N/A</v>
      </c>
      <c r="GG368" s="104">
        <v>0</v>
      </c>
      <c r="GH368" s="104" t="b">
        <f t="shared" si="3997"/>
        <v>1</v>
      </c>
      <c r="GI368" s="8" t="b">
        <f t="shared" si="3998"/>
        <v>0</v>
      </c>
      <c r="GJ368" s="31" t="s">
        <v>203</v>
      </c>
    </row>
    <row r="369" spans="1:192" ht="30" hidden="1" x14ac:dyDescent="0.25">
      <c r="A369" s="130">
        <v>168302</v>
      </c>
      <c r="B369" s="130">
        <v>0</v>
      </c>
      <c r="C369" s="128" t="s">
        <v>368</v>
      </c>
      <c r="D369" s="130"/>
      <c r="E369" s="130" t="s">
        <v>826</v>
      </c>
      <c r="F369" s="109">
        <v>0</v>
      </c>
      <c r="G369" s="128"/>
      <c r="H369" s="130" t="s">
        <v>188</v>
      </c>
      <c r="I369" s="130" t="s">
        <v>631</v>
      </c>
      <c r="J369" s="130" t="s">
        <v>481</v>
      </c>
      <c r="K369" s="130"/>
      <c r="L369" s="130">
        <v>0</v>
      </c>
      <c r="M369" s="130"/>
      <c r="N369" s="111">
        <v>0</v>
      </c>
      <c r="O369" s="111">
        <v>0</v>
      </c>
      <c r="P369" s="111" t="str">
        <f t="shared" ref="P369" si="4010">IF(AND(N369=0,O369=0),"нет минмакс",IF((S369-N369)&lt;0,"меньше мин",IF((S369-O369)&gt;0,"больше макс","в диапазоне")))</f>
        <v>нет минмакс</v>
      </c>
      <c r="Q369" s="95">
        <v>725</v>
      </c>
      <c r="R369" s="95">
        <f t="shared" ref="R369" si="4011">Q369*FH369</f>
        <v>577056.5</v>
      </c>
      <c r="S369" s="131">
        <v>0</v>
      </c>
      <c r="T369" s="131">
        <v>0</v>
      </c>
      <c r="U369" s="131">
        <f t="shared" ref="U369" si="4012">IFERROR(ROUNDUP(S369/$EX369,0)*$EY369,0)</f>
        <v>0</v>
      </c>
      <c r="V369" s="113">
        <f t="shared" ref="V369" si="4013">SUM(Z369:AD369)</f>
        <v>897</v>
      </c>
      <c r="W369" s="113">
        <f t="shared" ref="W369" si="4014">V369*FH369</f>
        <v>713958.18</v>
      </c>
      <c r="X369" s="113">
        <f t="shared" ref="X369" si="4015">IFERROR(ROUNDUP(V369/$EX369,0)*$EY369,0)</f>
        <v>1.5</v>
      </c>
      <c r="Y369" s="132"/>
      <c r="Z369" s="95">
        <v>897</v>
      </c>
      <c r="AA369" s="95">
        <v>0</v>
      </c>
      <c r="AB369" s="95">
        <v>0</v>
      </c>
      <c r="AC369" s="95">
        <v>0</v>
      </c>
      <c r="AD369" s="95">
        <v>0</v>
      </c>
      <c r="AE369" s="95">
        <f t="shared" ref="AE369" si="4016">AA369*FH369</f>
        <v>0</v>
      </c>
      <c r="AF369" s="95">
        <f t="shared" ref="AF369" si="4017">AB369*FH369</f>
        <v>0</v>
      </c>
      <c r="AG369" s="114">
        <v>0</v>
      </c>
      <c r="AH369" s="95">
        <f t="shared" ref="AH369" si="4018">V369-AG369</f>
        <v>897</v>
      </c>
      <c r="AI369" s="114">
        <f t="shared" ref="AI369" si="4019">IF(AH369&gt;0,AH369*FH369,0)</f>
        <v>713958.18</v>
      </c>
      <c r="AJ369" s="133">
        <f t="shared" ref="AJ369" si="4020">CU369</f>
        <v>702</v>
      </c>
      <c r="AK369" s="133">
        <f t="shared" ref="AK369" si="4021">SUM(CS369:CU369)</f>
        <v>721</v>
      </c>
      <c r="AL369" s="133">
        <f t="shared" ref="AL369" si="4022">SUM(CP369:CU369)</f>
        <v>1121</v>
      </c>
      <c r="AM369" s="133">
        <f t="shared" ref="AM369" si="4023">SUM(BK369:BP369)</f>
        <v>0</v>
      </c>
      <c r="AN369" s="133" t="str">
        <f t="shared" ref="AN369" si="4024">IFERROR(S369/BQ369*30,"нет оборота")</f>
        <v>нет оборота</v>
      </c>
      <c r="AO369" s="133" t="str">
        <f t="shared" ref="AO369" si="4025">IF(S369=0,"нет остатка",IF(AN369="нет оборота","нет плана",IF(AN369&lt;30,"&lt; 30 дней",IF(AND(AN369&gt;=30,AN369&lt;60),"&gt; 30 дней (до 60)",IF(AND(AN369&gt;=60,AN369&lt;70),"&gt; 60 дней (до 70)",IF(AND(AN369&gt;=70,AN369&lt;80),"&gt; 70 дней (до 80)",IF(AND(AN369&gt;=80,AN369&lt;90),"&gt; 80 дней (до 90)",IF(AND(AN369&gt;=90,AN369&lt;120),"&gt; 90 дней (до 120)",IF(AN369&gt;=120,"&gt; 120 дней")))))))))</f>
        <v>нет остатка</v>
      </c>
      <c r="AP369" s="29" t="s">
        <v>185</v>
      </c>
      <c r="AQ369" s="134" t="s">
        <v>191</v>
      </c>
      <c r="AR369" s="29" t="s">
        <v>195</v>
      </c>
      <c r="AS369" s="134" t="s">
        <v>200</v>
      </c>
      <c r="AT369" s="94" t="s">
        <v>195</v>
      </c>
      <c r="AU369" s="14"/>
      <c r="AV369" s="97" t="str">
        <f t="shared" ref="AV369" si="4026">IF(V369=0,"нет остатка",IF(SUM(BK369:BP369)=0,"Нет планов",IF(BR369&lt;=0,"0-01",IF(BS369&lt;=0,"0-02",IF(BT369&lt;=0,"0-03",IF(BU369&lt;=0,"0-04",IF(BV369&lt;=0,"0-05",IF(BW369&lt;=0,"0-06",IF(BX369&lt;=0,"0-07",IF(BY369&lt;=0,"0-08",IF(BZ369&lt;=0,"0-09",IF(CA369&lt;=0,"0-10",IF(CB369&lt;=0,"0-11",IF(CC369&lt;=0,"0-12",IF(CD369&lt;=0,"0-13",IF(CE369&lt;=0,"0-14",IF(CF369&lt;=0,"0-15",IF(CG369&lt;=0,"0-16",IF(CH369&lt;=0,"0-17",IF(CI369&lt;=0,"0-18",IF(CJ369&lt;=0,"0-19",IF(CK369&lt;=0,"0-20",IF(CL369&lt;=0,"0-21",IF(CM369&lt;=0,"0-22",IF(CN369&lt;=0,"0-23",IF(CO369&lt;=0,"0-24","0-25 более 24"))))))))))))))))))))))))))</f>
        <v>Нет планов</v>
      </c>
      <c r="AW369" s="117">
        <f t="shared" ref="AW369" si="4027">IF(AT369="Да",W369,0)</f>
        <v>713958.18</v>
      </c>
      <c r="AX369" s="14"/>
      <c r="AY369" s="25">
        <f t="shared" ref="AY369" si="4028">IF(AX369&gt;6,W369,0)</f>
        <v>0</v>
      </c>
      <c r="AZ369" s="130" t="s">
        <v>439</v>
      </c>
      <c r="BA369" s="26" t="s">
        <v>196</v>
      </c>
      <c r="BB369" s="26" t="s">
        <v>827</v>
      </c>
      <c r="BC369" s="27"/>
      <c r="BD369" s="28"/>
      <c r="BE369" s="29">
        <v>0</v>
      </c>
      <c r="BF369" s="32">
        <f t="shared" ref="BF369" si="4029">BE369*FH369</f>
        <v>0</v>
      </c>
      <c r="BG369" s="32">
        <v>0</v>
      </c>
      <c r="BH369" s="32">
        <f t="shared" ref="BH369" si="4030">BG369*FH369</f>
        <v>0</v>
      </c>
      <c r="BI369" s="135">
        <v>0</v>
      </c>
      <c r="BJ369" s="130">
        <v>0</v>
      </c>
      <c r="BK369" s="95">
        <v>0</v>
      </c>
      <c r="BL369" s="95">
        <v>0</v>
      </c>
      <c r="BM369" s="95">
        <v>0</v>
      </c>
      <c r="BN369" s="95">
        <v>0</v>
      </c>
      <c r="BO369" s="95">
        <v>0</v>
      </c>
      <c r="BP369" s="95">
        <v>0</v>
      </c>
      <c r="BQ369" s="133">
        <f t="shared" ref="BQ369" si="4031">IF(COUNTIF(BK369:BP369,"&gt;0")=0,0,SUM(BK369:BP369)/COUNTIF(BK369:BP369,"&gt;0"))</f>
        <v>0</v>
      </c>
      <c r="BR369" s="95">
        <f t="shared" ref="BR369" si="4032">IF(OR(Q369=0,SUM(BK369:BP369)=0,V369&gt;Q369),V369-BK369,Q369-BK369)</f>
        <v>897</v>
      </c>
      <c r="BS369" s="133">
        <f t="shared" ref="BS369:BW369" si="4033">BR369-BL369</f>
        <v>897</v>
      </c>
      <c r="BT369" s="133">
        <f t="shared" si="4033"/>
        <v>897</v>
      </c>
      <c r="BU369" s="133">
        <f t="shared" si="4033"/>
        <v>897</v>
      </c>
      <c r="BV369" s="133">
        <f t="shared" si="4033"/>
        <v>897</v>
      </c>
      <c r="BW369" s="133">
        <f t="shared" si="4033"/>
        <v>897</v>
      </c>
      <c r="BX369" s="133">
        <f t="shared" ref="BX369:CO369" si="4034">BW369-$BQ369</f>
        <v>897</v>
      </c>
      <c r="BY369" s="133">
        <f t="shared" si="4034"/>
        <v>897</v>
      </c>
      <c r="BZ369" s="133">
        <f t="shared" si="4034"/>
        <v>897</v>
      </c>
      <c r="CA369" s="133">
        <f t="shared" si="4034"/>
        <v>897</v>
      </c>
      <c r="CB369" s="133">
        <f t="shared" si="4034"/>
        <v>897</v>
      </c>
      <c r="CC369" s="133">
        <f t="shared" si="4034"/>
        <v>897</v>
      </c>
      <c r="CD369" s="133">
        <f t="shared" si="4034"/>
        <v>897</v>
      </c>
      <c r="CE369" s="133">
        <f t="shared" si="4034"/>
        <v>897</v>
      </c>
      <c r="CF369" s="133">
        <f t="shared" si="4034"/>
        <v>897</v>
      </c>
      <c r="CG369" s="133">
        <f t="shared" si="4034"/>
        <v>897</v>
      </c>
      <c r="CH369" s="133">
        <f t="shared" si="4034"/>
        <v>897</v>
      </c>
      <c r="CI369" s="133">
        <f t="shared" si="4034"/>
        <v>897</v>
      </c>
      <c r="CJ369" s="133">
        <f t="shared" si="4034"/>
        <v>897</v>
      </c>
      <c r="CK369" s="133">
        <f t="shared" si="4034"/>
        <v>897</v>
      </c>
      <c r="CL369" s="133">
        <f t="shared" si="4034"/>
        <v>897</v>
      </c>
      <c r="CM369" s="133">
        <f t="shared" si="4034"/>
        <v>897</v>
      </c>
      <c r="CN369" s="133">
        <f t="shared" si="4034"/>
        <v>897</v>
      </c>
      <c r="CO369" s="133">
        <f t="shared" si="4034"/>
        <v>897</v>
      </c>
      <c r="CP369" s="100">
        <v>35</v>
      </c>
      <c r="CQ369" s="100">
        <v>289</v>
      </c>
      <c r="CR369" s="100">
        <v>76</v>
      </c>
      <c r="CS369" s="100">
        <v>19</v>
      </c>
      <c r="CT369" s="100">
        <v>0</v>
      </c>
      <c r="CU369" s="100">
        <v>702</v>
      </c>
      <c r="CV369" s="121">
        <f t="shared" ref="CV369" si="4035">IF(COUNTIF(CP369:CU369,"&gt;0")=0,0,SUM(CP369:CU369)/COUNTIF(CP369:CU369,"&gt;0"))</f>
        <v>224.2</v>
      </c>
      <c r="CW369">
        <v>0</v>
      </c>
      <c r="CX369">
        <v>1</v>
      </c>
      <c r="CY369" s="4">
        <v>0</v>
      </c>
      <c r="CZ369" s="4">
        <v>0</v>
      </c>
      <c r="DA369" s="136">
        <f t="shared" ref="DA369" si="4036">IFERROR(CZ369/CY369,0)</f>
        <v>0</v>
      </c>
      <c r="DB369" s="4">
        <f t="shared" ref="DB369" si="4037">CY369*FH369</f>
        <v>0</v>
      </c>
      <c r="DC369" s="4">
        <f t="shared" ref="DC369" si="4038">CZ369*FH369</f>
        <v>0</v>
      </c>
      <c r="DD369" s="136">
        <f t="shared" ref="DD369" si="4039">IFERROR(DC369/DB369,0)</f>
        <v>0</v>
      </c>
      <c r="DE369" s="31">
        <v>0</v>
      </c>
      <c r="DF369" s="31">
        <v>30</v>
      </c>
      <c r="DG369" s="31">
        <v>0</v>
      </c>
      <c r="DH369" s="48">
        <f t="shared" ref="DH369" si="4040">IFERROR(ROUNDUP(DG369/$EX369,0)*$EY369,0)</f>
        <v>0</v>
      </c>
      <c r="DI369" s="62">
        <v>269.363</v>
      </c>
      <c r="DJ369" s="62">
        <v>251456.478</v>
      </c>
      <c r="DK369" s="48">
        <f t="shared" ref="DK369" si="4041">IFERROR(ROUNDUP(DI369/$EX369,0)*$EY369,0)</f>
        <v>1.5</v>
      </c>
      <c r="DL369" s="62">
        <v>289</v>
      </c>
      <c r="DM369" s="62">
        <v>269787.5071154054</v>
      </c>
      <c r="DN369" s="62">
        <v>22.667999999999999</v>
      </c>
      <c r="DO369" s="62">
        <v>20304.687999999998</v>
      </c>
      <c r="DP369" s="48">
        <f t="shared" ref="DP369" si="4042">IFERROR(ROUNDUP(DN369/$EX369,0)*$EY369,0)</f>
        <v>1.5</v>
      </c>
      <c r="DQ369" s="62">
        <v>76</v>
      </c>
      <c r="DR369" s="62">
        <v>68832.308000000005</v>
      </c>
      <c r="DS369" s="62">
        <v>17.774000000000001</v>
      </c>
      <c r="DT369" s="62">
        <v>15921.198</v>
      </c>
      <c r="DU369" s="48">
        <f t="shared" ref="DU369" si="4043">IFERROR(ROUNDUP(DS369/$EX369,0)*$EY369,0)</f>
        <v>1.5</v>
      </c>
      <c r="DV369" s="62">
        <v>19</v>
      </c>
      <c r="DW369" s="62">
        <v>17019.212</v>
      </c>
      <c r="DX369" s="62">
        <f t="shared" ref="DX369" si="4044">$DF369*BK369/30</f>
        <v>0</v>
      </c>
      <c r="DY369" s="62">
        <f t="shared" ref="DY369" si="4045">DX369*$FH369</f>
        <v>0</v>
      </c>
      <c r="DZ369" s="48">
        <f t="shared" ref="DZ369" si="4046">IFERROR(ROUNDUP(DX369/$EX369,0)*$EY369,0)</f>
        <v>0</v>
      </c>
      <c r="EA369" s="62">
        <f t="shared" ref="EA369" si="4047">$DF369*BL369/30</f>
        <v>0</v>
      </c>
      <c r="EB369" s="62">
        <f t="shared" ref="EB369" si="4048">EA369*$FH369</f>
        <v>0</v>
      </c>
      <c r="EC369" s="48">
        <f t="shared" ref="EC369" si="4049">IFERROR(ROUNDUP(EA369/$EX369,0)*$EY369,0)</f>
        <v>0</v>
      </c>
      <c r="ED369" s="62">
        <f t="shared" ref="ED369" si="4050">$DF369*BM369/30</f>
        <v>0</v>
      </c>
      <c r="EE369" s="62">
        <f t="shared" ref="EE369" si="4051">ED369*$FH369</f>
        <v>0</v>
      </c>
      <c r="EF369" s="48">
        <f t="shared" ref="EF369" si="4052">IFERROR(ROUNDUP(ED369/$EX369,0)*$EY369,0)</f>
        <v>0</v>
      </c>
      <c r="EG369" s="62">
        <f t="shared" ref="EG369" si="4053">$DF369*BN369/30</f>
        <v>0</v>
      </c>
      <c r="EH369" s="62">
        <f t="shared" ref="EH369" si="4054">EG369*$FH369</f>
        <v>0</v>
      </c>
      <c r="EI369" s="48">
        <f t="shared" ref="EI369" si="4055">IFERROR(ROUNDUP(EG369/$EX369,0)*$EY369,0)</f>
        <v>0</v>
      </c>
      <c r="EJ369" s="62">
        <f t="shared" ref="EJ369" si="4056">$DF369*BO369/30</f>
        <v>0</v>
      </c>
      <c r="EK369" s="62">
        <f t="shared" ref="EK369" si="4057">EJ369*$FH369</f>
        <v>0</v>
      </c>
      <c r="EL369" s="48">
        <f t="shared" ref="EL369" si="4058">IFERROR(ROUNDUP(EJ369/$EX369,0)*$EY369,0)</f>
        <v>0</v>
      </c>
      <c r="EM369" s="62">
        <f t="shared" ref="EM369" si="4059">$DF369*BP369/30</f>
        <v>0</v>
      </c>
      <c r="EN369" s="62">
        <f t="shared" ref="EN369" si="4060">EM369*$FH369</f>
        <v>0</v>
      </c>
      <c r="EO369" s="48">
        <f t="shared" ref="EO369" si="4061">IFERROR(ROUNDUP(EM369/$EX369,0)*$EY369,0)</f>
        <v>0</v>
      </c>
      <c r="EP369" s="62">
        <f t="shared" ref="EP369:EU369" si="4062">BK369*$FH369</f>
        <v>0</v>
      </c>
      <c r="EQ369" s="62">
        <f t="shared" si="4062"/>
        <v>0</v>
      </c>
      <c r="ER369" s="62">
        <f t="shared" si="4062"/>
        <v>0</v>
      </c>
      <c r="ES369" s="62">
        <f t="shared" si="4062"/>
        <v>0</v>
      </c>
      <c r="ET369" s="62">
        <f t="shared" si="4062"/>
        <v>0</v>
      </c>
      <c r="EU369" s="62">
        <f t="shared" si="4062"/>
        <v>0</v>
      </c>
      <c r="EV369" s="31" t="s">
        <v>192</v>
      </c>
      <c r="EW369" s="103">
        <v>0</v>
      </c>
      <c r="EX369" s="31">
        <v>1000</v>
      </c>
      <c r="EY369" s="31">
        <v>1.5</v>
      </c>
      <c r="EZ369" s="31">
        <v>40</v>
      </c>
      <c r="FA369" s="31">
        <v>1.5</v>
      </c>
      <c r="FB369" s="119"/>
      <c r="FC369" s="119"/>
      <c r="FE369" s="137">
        <v>898.11</v>
      </c>
      <c r="FF369" s="137">
        <v>895.75</v>
      </c>
      <c r="FG369" s="137">
        <v>895.75</v>
      </c>
      <c r="FH369" s="106">
        <v>795.94</v>
      </c>
      <c r="FI369" s="107" t="b">
        <f t="shared" ref="FI369" si="4063">EXACT(AT369,AP369)</f>
        <v>0</v>
      </c>
      <c r="FJ369" s="34"/>
      <c r="FK369" s="104" t="s">
        <v>196</v>
      </c>
      <c r="FL369" s="104" t="s">
        <v>827</v>
      </c>
      <c r="FM369" s="104">
        <v>0</v>
      </c>
      <c r="FN369" s="104">
        <v>0</v>
      </c>
      <c r="FO369" s="104">
        <v>0</v>
      </c>
      <c r="FP369" s="104"/>
      <c r="FQ369" s="104">
        <v>0</v>
      </c>
      <c r="FR369" s="103" t="b">
        <f t="shared" si="3617"/>
        <v>1</v>
      </c>
      <c r="FS369" s="103" t="b">
        <f t="shared" si="3618"/>
        <v>1</v>
      </c>
      <c r="FT369" s="103" t="b">
        <f t="shared" si="3619"/>
        <v>0</v>
      </c>
      <c r="FU369" s="103" t="b">
        <f t="shared" si="3620"/>
        <v>0</v>
      </c>
      <c r="FV369" s="103" t="b">
        <f t="shared" si="3621"/>
        <v>1</v>
      </c>
      <c r="FW369" s="103"/>
      <c r="FX369" s="120" t="b">
        <f t="shared" ref="FX369" si="4064">EXACT(FQ369,BI369)</f>
        <v>1</v>
      </c>
      <c r="FY369" s="104" t="s">
        <v>368</v>
      </c>
      <c r="FZ369" s="104" t="b">
        <f t="shared" ref="FZ369" si="4065">EXACT(FY369,C369)</f>
        <v>1</v>
      </c>
      <c r="GA369" s="104">
        <v>0</v>
      </c>
      <c r="GB369" s="104">
        <v>0</v>
      </c>
      <c r="GD369" s="104" t="s">
        <v>368</v>
      </c>
      <c r="GE369" s="104">
        <v>0</v>
      </c>
      <c r="GF369" s="104" t="e">
        <v>#N/A</v>
      </c>
      <c r="GG369" s="104">
        <v>0</v>
      </c>
      <c r="GH369" s="104" t="b">
        <f t="shared" ref="GH369" si="4066">EXACT(GD369,C369)</f>
        <v>1</v>
      </c>
      <c r="GI369" s="8" t="b">
        <f t="shared" ref="GI369" si="4067">EXACT(GG369,G369)</f>
        <v>0</v>
      </c>
      <c r="GJ369" s="31" t="s">
        <v>203</v>
      </c>
    </row>
    <row r="370" spans="1:192" hidden="1" x14ac:dyDescent="0.25">
      <c r="A370" s="138">
        <v>122971</v>
      </c>
      <c r="B370" s="138">
        <v>15891</v>
      </c>
      <c r="C370" s="128" t="s">
        <v>368</v>
      </c>
      <c r="D370" s="130"/>
      <c r="E370" s="138" t="s">
        <v>828</v>
      </c>
      <c r="F370" s="124">
        <v>0</v>
      </c>
      <c r="G370" s="128"/>
      <c r="H370" s="138" t="s">
        <v>227</v>
      </c>
      <c r="I370" s="130" t="s">
        <v>319</v>
      </c>
      <c r="J370" s="138" t="s">
        <v>259</v>
      </c>
      <c r="K370" s="138"/>
      <c r="L370" s="130">
        <v>0</v>
      </c>
      <c r="M370" s="138"/>
      <c r="N370" s="125">
        <v>0</v>
      </c>
      <c r="O370" s="125">
        <v>0</v>
      </c>
      <c r="P370" s="125" t="str">
        <f t="shared" ref="P370:P371" si="4068">IF(AND(N370=0,O370=0),"нет минмакс",IF((S370-N370)&lt;0,"меньше мин",IF((S370-O370)&gt;0,"больше макс","в диапазоне")))</f>
        <v>нет минмакс</v>
      </c>
      <c r="Q370" s="95">
        <v>398230</v>
      </c>
      <c r="R370" s="95">
        <f t="shared" ref="R370:R371" si="4069">Q370*FH370</f>
        <v>318584</v>
      </c>
      <c r="S370" s="114">
        <v>0</v>
      </c>
      <c r="T370" s="114">
        <v>0</v>
      </c>
      <c r="U370" s="131">
        <f t="shared" ref="U370:U371" si="4070">IFERROR(ROUNDUP(S370/$EX370,0)*$EY370,0)</f>
        <v>0</v>
      </c>
      <c r="V370" s="115">
        <f t="shared" ref="V370:V371" si="4071">SUM(Z370:AD370)</f>
        <v>310354</v>
      </c>
      <c r="W370" s="115">
        <f t="shared" ref="W370:W371" si="4072">V370*FH370</f>
        <v>248283.2</v>
      </c>
      <c r="X370" s="115">
        <f t="shared" ref="X370:X371" si="4073">IFERROR(ROUNDUP(V370/$EX370,0)*$EY370,0)</f>
        <v>12</v>
      </c>
      <c r="Y370" s="132"/>
      <c r="Z370" s="95">
        <v>310354</v>
      </c>
      <c r="AA370" s="115">
        <v>0</v>
      </c>
      <c r="AB370" s="115">
        <v>0</v>
      </c>
      <c r="AC370" s="95">
        <v>0</v>
      </c>
      <c r="AD370" s="95">
        <v>0</v>
      </c>
      <c r="AE370" s="95">
        <f t="shared" ref="AE370:AE371" si="4074">AA370*FH370</f>
        <v>0</v>
      </c>
      <c r="AF370" s="95">
        <f t="shared" ref="AF370:AF371" si="4075">AB370*FH370</f>
        <v>0</v>
      </c>
      <c r="AG370" s="114">
        <v>0</v>
      </c>
      <c r="AH370" s="95">
        <f t="shared" ref="AH370:AH371" si="4076">V370-AG370</f>
        <v>310354</v>
      </c>
      <c r="AI370" s="114">
        <f t="shared" ref="AI370:AI371" si="4077">IF(AH370&gt;0,AH370*FH370,0)</f>
        <v>248283.2</v>
      </c>
      <c r="AJ370" s="114">
        <f t="shared" ref="AJ370:AJ371" si="4078">CU370</f>
        <v>222044</v>
      </c>
      <c r="AK370" s="114">
        <f t="shared" ref="AK370:AK371" si="4079">SUM(CS370:CU370)</f>
        <v>418578</v>
      </c>
      <c r="AL370" s="114">
        <f t="shared" ref="AL370:AL371" si="4080">SUM(CP370:CU370)</f>
        <v>607283</v>
      </c>
      <c r="AM370" s="114">
        <f t="shared" ref="AM370:AM371" si="4081">SUM(BK370:BP370)</f>
        <v>964458</v>
      </c>
      <c r="AN370" s="133">
        <f t="shared" ref="AN370:AN371" si="4082">IFERROR(S370/BQ370*30,"нет оборота")</f>
        <v>0</v>
      </c>
      <c r="AO370" s="133" t="str">
        <f t="shared" ref="AO370:AO371" si="4083">IF(S370=0,"нет остатка",IF(AN370="нет оборота","нет плана",IF(AN370&lt;30,"&lt; 30 дней",IF(AND(AN370&gt;=30,AN370&lt;60),"&gt; 30 дней (до 60)",IF(AND(AN370&gt;=60,AN370&lt;70),"&gt; 60 дней (до 70)",IF(AND(AN370&gt;=70,AN370&lt;80),"&gt; 70 дней (до 80)",IF(AND(AN370&gt;=80,AN370&lt;90),"&gt; 80 дней (до 90)",IF(AND(AN370&gt;=90,AN370&lt;120),"&gt; 90 дней (до 120)",IF(AN370&gt;=120,"&gt; 120 дней")))))))))</f>
        <v>нет остатка</v>
      </c>
      <c r="AP370" s="139" t="s">
        <v>185</v>
      </c>
      <c r="AQ370" s="134" t="s">
        <v>191</v>
      </c>
      <c r="AR370" s="138" t="s">
        <v>185</v>
      </c>
      <c r="AS370" s="134" t="s">
        <v>197</v>
      </c>
      <c r="AT370" s="115" t="s">
        <v>185</v>
      </c>
      <c r="AU370" s="138"/>
      <c r="AV370" s="97" t="str">
        <f t="shared" ref="AV370:AV371" si="4084">IF(V370=0,"нет остатка",IF(SUM(BK370:BP370)=0,"Нет планов",IF(BR370&lt;=0,"0-01",IF(BS370&lt;=0,"0-02",IF(BT370&lt;=0,"0-03",IF(BU370&lt;=0,"0-04",IF(BV370&lt;=0,"0-05",IF(BW370&lt;=0,"0-06",IF(BX370&lt;=0,"0-07",IF(BY370&lt;=0,"0-08",IF(BZ370&lt;=0,"0-09",IF(CA370&lt;=0,"0-10",IF(CB370&lt;=0,"0-11",IF(CC370&lt;=0,"0-12",IF(CD370&lt;=0,"0-13",IF(CE370&lt;=0,"0-14",IF(CF370&lt;=0,"0-15",IF(CG370&lt;=0,"0-16",IF(CH370&lt;=0,"0-17",IF(CI370&lt;=0,"0-18",IF(CJ370&lt;=0,"0-19",IF(CK370&lt;=0,"0-20",IF(CL370&lt;=0,"0-21",IF(CM370&lt;=0,"0-22",IF(CN370&lt;=0,"0-23",IF(CO370&lt;=0,"0-24","0-25 более 24"))))))))))))))))))))))))))</f>
        <v>0-03</v>
      </c>
      <c r="AW370" s="126">
        <f t="shared" ref="AW370:AW371" si="4085">IF(AT370="Да",W370,0)</f>
        <v>0</v>
      </c>
      <c r="AX370" s="138"/>
      <c r="AY370" s="115">
        <f t="shared" ref="AY370:AY371" si="4086">IF(AX370&gt;6,W370,0)</f>
        <v>0</v>
      </c>
      <c r="AZ370" s="130" t="s">
        <v>439</v>
      </c>
      <c r="BA370" s="129" t="s">
        <v>187</v>
      </c>
      <c r="BB370" s="129" t="s">
        <v>187</v>
      </c>
      <c r="BC370" s="140" t="s">
        <v>187</v>
      </c>
      <c r="BD370" s="139" t="s">
        <v>187</v>
      </c>
      <c r="BE370" s="29">
        <v>0</v>
      </c>
      <c r="BF370" s="32">
        <f t="shared" ref="BF370:BF371" si="4087">BE370*FH370</f>
        <v>0</v>
      </c>
      <c r="BG370" s="32">
        <v>0</v>
      </c>
      <c r="BH370" s="32">
        <f t="shared" ref="BH370:BH371" si="4088">BG370*FH370</f>
        <v>0</v>
      </c>
      <c r="BI370" s="99">
        <v>0</v>
      </c>
      <c r="BJ370" s="130" t="s">
        <v>187</v>
      </c>
      <c r="BK370" s="95">
        <v>117650</v>
      </c>
      <c r="BL370" s="95">
        <v>184830</v>
      </c>
      <c r="BM370" s="95">
        <v>227973</v>
      </c>
      <c r="BN370" s="95">
        <v>235185</v>
      </c>
      <c r="BO370" s="95">
        <v>123293</v>
      </c>
      <c r="BP370" s="95">
        <v>75527</v>
      </c>
      <c r="BQ370" s="133">
        <f t="shared" ref="BQ370:BQ371" si="4089">IF(COUNTIF(BK370:BP370,"&gt;0")=0,0,SUM(BK370:BP370)/COUNTIF(BK370:BP370,"&gt;0"))</f>
        <v>160743</v>
      </c>
      <c r="BR370" s="95">
        <f t="shared" ref="BR370:BR371" si="4090">IF(OR(Q370=0,SUM(BK370:BP370)=0,V370&gt;Q370),V370-BK370,Q370-BK370)</f>
        <v>280580</v>
      </c>
      <c r="BS370" s="133">
        <f t="shared" ref="BS370:BW370" si="4091">BR370-BL370</f>
        <v>95750</v>
      </c>
      <c r="BT370" s="133">
        <f t="shared" si="4091"/>
        <v>-132223</v>
      </c>
      <c r="BU370" s="133">
        <f t="shared" si="4091"/>
        <v>-367408</v>
      </c>
      <c r="BV370" s="133">
        <f t="shared" si="4091"/>
        <v>-490701</v>
      </c>
      <c r="BW370" s="133">
        <f t="shared" si="4091"/>
        <v>-566228</v>
      </c>
      <c r="BX370" s="133">
        <f t="shared" ref="BX370:CO370" si="4092">BW370-$BQ370</f>
        <v>-726971</v>
      </c>
      <c r="BY370" s="133">
        <f t="shared" si="4092"/>
        <v>-887714</v>
      </c>
      <c r="BZ370" s="133">
        <f t="shared" si="4092"/>
        <v>-1048457</v>
      </c>
      <c r="CA370" s="133">
        <f t="shared" si="4092"/>
        <v>-1209200</v>
      </c>
      <c r="CB370" s="133">
        <f t="shared" si="4092"/>
        <v>-1369943</v>
      </c>
      <c r="CC370" s="133">
        <f t="shared" si="4092"/>
        <v>-1530686</v>
      </c>
      <c r="CD370" s="133">
        <f t="shared" si="4092"/>
        <v>-1691429</v>
      </c>
      <c r="CE370" s="133">
        <f t="shared" si="4092"/>
        <v>-1852172</v>
      </c>
      <c r="CF370" s="133">
        <f t="shared" si="4092"/>
        <v>-2012915</v>
      </c>
      <c r="CG370" s="133">
        <f t="shared" si="4092"/>
        <v>-2173658</v>
      </c>
      <c r="CH370" s="133">
        <f t="shared" si="4092"/>
        <v>-2334401</v>
      </c>
      <c r="CI370" s="133">
        <f t="shared" si="4092"/>
        <v>-2495144</v>
      </c>
      <c r="CJ370" s="133">
        <f t="shared" si="4092"/>
        <v>-2655887</v>
      </c>
      <c r="CK370" s="133">
        <f t="shared" si="4092"/>
        <v>-2816630</v>
      </c>
      <c r="CL370" s="133">
        <f t="shared" si="4092"/>
        <v>-2977373</v>
      </c>
      <c r="CM370" s="133">
        <f t="shared" si="4092"/>
        <v>-3138116</v>
      </c>
      <c r="CN370" s="133">
        <f t="shared" si="4092"/>
        <v>-3298859</v>
      </c>
      <c r="CO370" s="133">
        <f t="shared" si="4092"/>
        <v>-3459602</v>
      </c>
      <c r="CP370" s="100">
        <v>46836</v>
      </c>
      <c r="CQ370" s="100">
        <v>55517</v>
      </c>
      <c r="CR370" s="100">
        <v>86352</v>
      </c>
      <c r="CS370" s="100">
        <v>113789</v>
      </c>
      <c r="CT370" s="100">
        <v>82745</v>
      </c>
      <c r="CU370" s="100">
        <v>222044</v>
      </c>
      <c r="CV370" s="121">
        <f t="shared" ref="CV370:CV371" si="4093">IF(COUNTIF(CP370:CU370,"&gt;0")=0,0,SUM(CP370:CU370)/COUNTIF(CP370:CU370,"&gt;0"))</f>
        <v>101213.83333333333</v>
      </c>
      <c r="CW370" t="s">
        <v>187</v>
      </c>
      <c r="CX370" t="s">
        <v>187</v>
      </c>
      <c r="CY370" s="4">
        <v>0</v>
      </c>
      <c r="CZ370" s="4">
        <v>0</v>
      </c>
      <c r="DA370" s="136">
        <f t="shared" ref="DA370:DA371" si="4094">IFERROR(CZ370/CY370,0)</f>
        <v>0</v>
      </c>
      <c r="DB370" s="4">
        <f t="shared" ref="DB370:DB371" si="4095">CY370*FH370</f>
        <v>0</v>
      </c>
      <c r="DC370" s="4">
        <f t="shared" ref="DC370:DC371" si="4096">CZ370*FH370</f>
        <v>0</v>
      </c>
      <c r="DD370" s="136">
        <f t="shared" ref="DD370:DD371" si="4097">IFERROR(DC370/DB370,0)</f>
        <v>0</v>
      </c>
      <c r="DE370" s="31">
        <v>0</v>
      </c>
      <c r="DG370" s="31">
        <v>0</v>
      </c>
      <c r="DH370" s="48">
        <f t="shared" ref="DH370:DH371" si="4098">IFERROR(ROUNDUP(DG370/$EX370,0)*$EY370,0)</f>
        <v>0</v>
      </c>
      <c r="DI370" s="62">
        <v>68705.903000000006</v>
      </c>
      <c r="DJ370" s="62">
        <v>55698.462</v>
      </c>
      <c r="DK370" s="48">
        <f t="shared" ref="DK370:DK371" si="4099">IFERROR(ROUNDUP(DI370/$EX370,0)*$EY370,0)</f>
        <v>3</v>
      </c>
      <c r="DL370" s="62">
        <v>55517</v>
      </c>
      <c r="DM370" s="62">
        <v>45074.120008205369</v>
      </c>
      <c r="DN370" s="62">
        <v>150960.14199999999</v>
      </c>
      <c r="DO370" s="62">
        <v>122327.906</v>
      </c>
      <c r="DP370" s="48">
        <f t="shared" ref="DP370:DP371" si="4100">IFERROR(ROUNDUP(DN370/$EX370,0)*$EY370,0)</f>
        <v>6</v>
      </c>
      <c r="DQ370" s="62">
        <v>86352</v>
      </c>
      <c r="DR370" s="62">
        <v>69976.875849278644</v>
      </c>
      <c r="DS370" s="62">
        <v>62574.096000000005</v>
      </c>
      <c r="DT370" s="62">
        <v>50718.207999999999</v>
      </c>
      <c r="DU370" s="48">
        <f t="shared" ref="DU370:DU371" si="4101">IFERROR(ROUNDUP(DS370/$EX370,0)*$EY370,0)</f>
        <v>3</v>
      </c>
      <c r="DV370" s="62">
        <v>113789</v>
      </c>
      <c r="DW370" s="62">
        <v>92216.535400678928</v>
      </c>
      <c r="DX370" s="62">
        <f t="shared" ref="DX370:DX371" si="4102">$DF370*BK370/30</f>
        <v>0</v>
      </c>
      <c r="DY370" s="62">
        <f t="shared" ref="DY370:DY371" si="4103">DX370*$FH370</f>
        <v>0</v>
      </c>
      <c r="DZ370" s="48">
        <f t="shared" ref="DZ370:DZ371" si="4104">IFERROR(ROUNDUP(DX370/$EX370,0)*$EY370,0)</f>
        <v>0</v>
      </c>
      <c r="EA370" s="62">
        <f t="shared" ref="EA370:EA371" si="4105">$DF370*BL370/30</f>
        <v>0</v>
      </c>
      <c r="EB370" s="62">
        <f t="shared" ref="EB370:EB371" si="4106">EA370*$FH370</f>
        <v>0</v>
      </c>
      <c r="EC370" s="48">
        <f t="shared" ref="EC370:EC371" si="4107">IFERROR(ROUNDUP(EA370/$EX370,0)*$EY370,0)</f>
        <v>0</v>
      </c>
      <c r="ED370" s="62">
        <f t="shared" ref="ED370:ED371" si="4108">$DF370*BM370/30</f>
        <v>0</v>
      </c>
      <c r="EE370" s="62">
        <f t="shared" ref="EE370:EE371" si="4109">ED370*$FH370</f>
        <v>0</v>
      </c>
      <c r="EF370" s="48">
        <f t="shared" ref="EF370:EF371" si="4110">IFERROR(ROUNDUP(ED370/$EX370,0)*$EY370,0)</f>
        <v>0</v>
      </c>
      <c r="EG370" s="62">
        <f t="shared" ref="EG370:EG371" si="4111">$DF370*BN370/30</f>
        <v>0</v>
      </c>
      <c r="EH370" s="62">
        <f t="shared" ref="EH370:EH371" si="4112">EG370*$FH370</f>
        <v>0</v>
      </c>
      <c r="EI370" s="48">
        <f t="shared" ref="EI370:EI371" si="4113">IFERROR(ROUNDUP(EG370/$EX370,0)*$EY370,0)</f>
        <v>0</v>
      </c>
      <c r="EJ370" s="62">
        <f t="shared" ref="EJ370:EJ371" si="4114">$DF370*BO370/30</f>
        <v>0</v>
      </c>
      <c r="EK370" s="62">
        <f t="shared" ref="EK370:EK371" si="4115">EJ370*$FH370</f>
        <v>0</v>
      </c>
      <c r="EL370" s="48">
        <f t="shared" ref="EL370:EL371" si="4116">IFERROR(ROUNDUP(EJ370/$EX370,0)*$EY370,0)</f>
        <v>0</v>
      </c>
      <c r="EM370" s="62">
        <f t="shared" ref="EM370:EM371" si="4117">$DF370*BP370/30</f>
        <v>0</v>
      </c>
      <c r="EN370" s="62">
        <f t="shared" ref="EN370:EN371" si="4118">EM370*$FH370</f>
        <v>0</v>
      </c>
      <c r="EO370" s="48">
        <f t="shared" ref="EO370:EO371" si="4119">IFERROR(ROUNDUP(EM370/$EX370,0)*$EY370,0)</f>
        <v>0</v>
      </c>
      <c r="EP370" s="62">
        <f t="shared" ref="EP370:ER370" si="4120">BK370*$FH370</f>
        <v>94120</v>
      </c>
      <c r="EQ370" s="62">
        <f t="shared" si="4120"/>
        <v>147864</v>
      </c>
      <c r="ER370" s="62">
        <f t="shared" si="4120"/>
        <v>182378.40000000002</v>
      </c>
      <c r="ES370" s="62">
        <f t="shared" ref="ES370:EU370" si="4121">BN370*$FH370</f>
        <v>188148</v>
      </c>
      <c r="ET370" s="62">
        <f t="shared" si="4121"/>
        <v>98634.400000000009</v>
      </c>
      <c r="EU370" s="62">
        <f t="shared" si="4121"/>
        <v>60421.600000000006</v>
      </c>
      <c r="EV370" s="31" t="s">
        <v>192</v>
      </c>
      <c r="EW370" s="103">
        <v>0</v>
      </c>
      <c r="EX370" s="31">
        <v>28000</v>
      </c>
      <c r="EY370" s="31">
        <v>1</v>
      </c>
      <c r="FA370" s="31"/>
      <c r="FB370" s="119"/>
      <c r="FC370" s="119"/>
      <c r="FE370" s="137">
        <v>0.81</v>
      </c>
      <c r="FF370" s="137">
        <v>0.81</v>
      </c>
      <c r="FG370" s="137">
        <v>0.8</v>
      </c>
      <c r="FH370" s="106">
        <v>0.8</v>
      </c>
      <c r="FI370" s="107" t="b">
        <f t="shared" ref="FI370:FI371" si="4122">EXACT(AT370,AP370)</f>
        <v>1</v>
      </c>
      <c r="FJ370" s="34"/>
      <c r="FK370" s="104" t="s">
        <v>187</v>
      </c>
      <c r="FL370" s="104" t="s">
        <v>187</v>
      </c>
      <c r="FM370" s="104" t="s">
        <v>187</v>
      </c>
      <c r="FN370" s="104" t="s">
        <v>187</v>
      </c>
      <c r="FO370" s="104">
        <v>0</v>
      </c>
      <c r="FP370" s="104"/>
      <c r="FQ370" s="104">
        <v>0</v>
      </c>
      <c r="FR370" s="120" t="b">
        <f t="shared" si="3617"/>
        <v>1</v>
      </c>
      <c r="FS370" s="120" t="b">
        <f t="shared" si="3618"/>
        <v>1</v>
      </c>
      <c r="FT370" s="120" t="b">
        <f t="shared" si="3619"/>
        <v>1</v>
      </c>
      <c r="FU370" s="120" t="b">
        <f t="shared" si="3620"/>
        <v>1</v>
      </c>
      <c r="FV370" s="120" t="b">
        <f t="shared" si="3621"/>
        <v>1</v>
      </c>
      <c r="FW370" s="120"/>
      <c r="FX370" s="120" t="b">
        <f t="shared" ref="FX370:FX371" si="4123">EXACT(FQ370,BI370)</f>
        <v>1</v>
      </c>
      <c r="FY370" s="104" t="s">
        <v>368</v>
      </c>
      <c r="FZ370" s="104" t="b">
        <f t="shared" ref="FZ370:FZ371" si="4124">EXACT(FY370,C370)</f>
        <v>1</v>
      </c>
      <c r="GA370" s="120">
        <v>0</v>
      </c>
      <c r="GB370" s="120">
        <v>0</v>
      </c>
      <c r="GC370" s="8"/>
      <c r="GD370" s="104" t="s">
        <v>368</v>
      </c>
      <c r="GE370" s="104">
        <v>0</v>
      </c>
      <c r="GF370" s="104" t="e">
        <v>#N/A</v>
      </c>
      <c r="GG370" s="104">
        <v>0</v>
      </c>
      <c r="GH370" s="120" t="b">
        <f t="shared" ref="GH370:GH371" si="4125">EXACT(GD370,C370)</f>
        <v>1</v>
      </c>
      <c r="GI370" s="8" t="b">
        <f t="shared" ref="GI370:GI371" si="4126">EXACT(GG370,G370)</f>
        <v>0</v>
      </c>
      <c r="GJ370" s="31" t="s">
        <v>203</v>
      </c>
    </row>
    <row r="371" spans="1:192" hidden="1" x14ac:dyDescent="0.25">
      <c r="A371" s="138">
        <v>169737</v>
      </c>
      <c r="B371" s="138">
        <v>0</v>
      </c>
      <c r="C371" s="128" t="s">
        <v>368</v>
      </c>
      <c r="D371" s="130"/>
      <c r="E371" s="138" t="s">
        <v>829</v>
      </c>
      <c r="F371" s="124" t="s">
        <v>239</v>
      </c>
      <c r="G371" s="128"/>
      <c r="H371" s="138" t="s">
        <v>227</v>
      </c>
      <c r="I371" s="130" t="s">
        <v>292</v>
      </c>
      <c r="J371" s="138" t="s">
        <v>259</v>
      </c>
      <c r="K371" s="138"/>
      <c r="L371" s="130">
        <v>0</v>
      </c>
      <c r="M371" s="138"/>
      <c r="N371" s="125">
        <v>0</v>
      </c>
      <c r="O371" s="125">
        <v>0</v>
      </c>
      <c r="P371" s="125" t="str">
        <f t="shared" si="4068"/>
        <v>нет минмакс</v>
      </c>
      <c r="Q371" s="95">
        <v>162088</v>
      </c>
      <c r="R371" s="95">
        <f t="shared" si="4069"/>
        <v>1855907.5999999999</v>
      </c>
      <c r="S371" s="114">
        <v>1056</v>
      </c>
      <c r="T371" s="114">
        <v>10940.16</v>
      </c>
      <c r="U371" s="131">
        <f t="shared" si="4070"/>
        <v>1</v>
      </c>
      <c r="V371" s="115">
        <f t="shared" si="4071"/>
        <v>110955</v>
      </c>
      <c r="W371" s="115">
        <f t="shared" si="4072"/>
        <v>1270434.75</v>
      </c>
      <c r="X371" s="115">
        <f t="shared" si="4073"/>
        <v>97</v>
      </c>
      <c r="Y371" s="132"/>
      <c r="Z371" s="95">
        <v>110955</v>
      </c>
      <c r="AA371" s="115">
        <v>0</v>
      </c>
      <c r="AB371" s="115">
        <v>0</v>
      </c>
      <c r="AC371" s="95">
        <v>0</v>
      </c>
      <c r="AD371" s="95">
        <v>0</v>
      </c>
      <c r="AE371" s="95">
        <f t="shared" si="4074"/>
        <v>0</v>
      </c>
      <c r="AF371" s="95">
        <f t="shared" si="4075"/>
        <v>0</v>
      </c>
      <c r="AG371" s="114">
        <v>0</v>
      </c>
      <c r="AH371" s="95">
        <f t="shared" si="4076"/>
        <v>110955</v>
      </c>
      <c r="AI371" s="114">
        <f t="shared" si="4077"/>
        <v>1270434.75</v>
      </c>
      <c r="AJ371" s="114">
        <f t="shared" si="4078"/>
        <v>21762</v>
      </c>
      <c r="AK371" s="114">
        <f t="shared" si="4079"/>
        <v>21812</v>
      </c>
      <c r="AL371" s="114">
        <f t="shared" si="4080"/>
        <v>21812</v>
      </c>
      <c r="AM371" s="114">
        <f t="shared" si="4081"/>
        <v>233833</v>
      </c>
      <c r="AN371" s="133">
        <f t="shared" si="4082"/>
        <v>0.81288783020360689</v>
      </c>
      <c r="AO371" s="133" t="str">
        <f t="shared" si="4083"/>
        <v>&lt; 30 дней</v>
      </c>
      <c r="AP371" s="139" t="s">
        <v>185</v>
      </c>
      <c r="AQ371" s="134" t="s">
        <v>186</v>
      </c>
      <c r="AR371" s="138" t="s">
        <v>185</v>
      </c>
      <c r="AS371" s="134" t="s">
        <v>218</v>
      </c>
      <c r="AT371" s="115" t="s">
        <v>185</v>
      </c>
      <c r="AU371" s="138"/>
      <c r="AV371" s="97" t="str">
        <f t="shared" si="4084"/>
        <v>0-03</v>
      </c>
      <c r="AW371" s="126">
        <f t="shared" si="4085"/>
        <v>0</v>
      </c>
      <c r="AX371" s="138"/>
      <c r="AY371" s="115">
        <f t="shared" si="4086"/>
        <v>0</v>
      </c>
      <c r="AZ371" s="130" t="s">
        <v>439</v>
      </c>
      <c r="BA371" s="129" t="s">
        <v>187</v>
      </c>
      <c r="BB371" s="129" t="s">
        <v>187</v>
      </c>
      <c r="BC371" s="140" t="s">
        <v>187</v>
      </c>
      <c r="BD371" s="139" t="s">
        <v>187</v>
      </c>
      <c r="BE371" s="29">
        <v>0</v>
      </c>
      <c r="BF371" s="32">
        <f t="shared" si="4087"/>
        <v>0</v>
      </c>
      <c r="BG371" s="32">
        <v>0</v>
      </c>
      <c r="BH371" s="32">
        <f t="shared" si="4088"/>
        <v>0</v>
      </c>
      <c r="BI371" s="99">
        <v>0</v>
      </c>
      <c r="BJ371" s="130" t="s">
        <v>187</v>
      </c>
      <c r="BK371" s="95">
        <v>70000</v>
      </c>
      <c r="BL371" s="95">
        <v>75368</v>
      </c>
      <c r="BM371" s="95">
        <v>27589</v>
      </c>
      <c r="BN371" s="95">
        <v>22224</v>
      </c>
      <c r="BO371" s="95">
        <v>19909</v>
      </c>
      <c r="BP371" s="95">
        <v>18743</v>
      </c>
      <c r="BQ371" s="133">
        <f t="shared" si="4089"/>
        <v>38972.166666666664</v>
      </c>
      <c r="BR371" s="95">
        <f t="shared" si="4090"/>
        <v>92088</v>
      </c>
      <c r="BS371" s="133">
        <f t="shared" ref="BS371:BW371" si="4127">BR371-BL371</f>
        <v>16720</v>
      </c>
      <c r="BT371" s="133">
        <f t="shared" si="4127"/>
        <v>-10869</v>
      </c>
      <c r="BU371" s="133">
        <f t="shared" si="4127"/>
        <v>-33093</v>
      </c>
      <c r="BV371" s="133">
        <f t="shared" si="4127"/>
        <v>-53002</v>
      </c>
      <c r="BW371" s="133">
        <f t="shared" si="4127"/>
        <v>-71745</v>
      </c>
      <c r="BX371" s="133">
        <f t="shared" ref="BX371:CO371" si="4128">BW371-$BQ371</f>
        <v>-110717.16666666666</v>
      </c>
      <c r="BY371" s="133">
        <f t="shared" si="4128"/>
        <v>-149689.33333333331</v>
      </c>
      <c r="BZ371" s="133">
        <f t="shared" si="4128"/>
        <v>-188661.49999999997</v>
      </c>
      <c r="CA371" s="133">
        <f t="shared" si="4128"/>
        <v>-227633.66666666663</v>
      </c>
      <c r="CB371" s="133">
        <f t="shared" si="4128"/>
        <v>-266605.83333333331</v>
      </c>
      <c r="CC371" s="133">
        <f t="shared" si="4128"/>
        <v>-305578</v>
      </c>
      <c r="CD371" s="133">
        <f t="shared" si="4128"/>
        <v>-344550.16666666669</v>
      </c>
      <c r="CE371" s="133">
        <f t="shared" si="4128"/>
        <v>-383522.33333333337</v>
      </c>
      <c r="CF371" s="133">
        <f t="shared" si="4128"/>
        <v>-422494.50000000006</v>
      </c>
      <c r="CG371" s="133">
        <f t="shared" si="4128"/>
        <v>-461466.66666666674</v>
      </c>
      <c r="CH371" s="133">
        <f t="shared" si="4128"/>
        <v>-500438.83333333343</v>
      </c>
      <c r="CI371" s="133">
        <f t="shared" si="4128"/>
        <v>-539411.00000000012</v>
      </c>
      <c r="CJ371" s="133">
        <f t="shared" si="4128"/>
        <v>-578383.16666666674</v>
      </c>
      <c r="CK371" s="133">
        <f t="shared" si="4128"/>
        <v>-617355.33333333337</v>
      </c>
      <c r="CL371" s="133">
        <f t="shared" si="4128"/>
        <v>-656327.5</v>
      </c>
      <c r="CM371" s="133">
        <f t="shared" si="4128"/>
        <v>-695299.66666666663</v>
      </c>
      <c r="CN371" s="133">
        <f t="shared" si="4128"/>
        <v>-734271.83333333326</v>
      </c>
      <c r="CO371" s="133">
        <f t="shared" si="4128"/>
        <v>-773243.99999999988</v>
      </c>
      <c r="CP371" s="100">
        <v>0</v>
      </c>
      <c r="CQ371" s="100">
        <v>0</v>
      </c>
      <c r="CR371" s="100">
        <v>0</v>
      </c>
      <c r="CS371" s="100">
        <v>40</v>
      </c>
      <c r="CT371" s="100">
        <v>10</v>
      </c>
      <c r="CU371" s="100">
        <v>21762</v>
      </c>
      <c r="CV371" s="121">
        <f t="shared" si="4093"/>
        <v>7270.666666666667</v>
      </c>
      <c r="CW371" t="s">
        <v>187</v>
      </c>
      <c r="CX371" t="s">
        <v>187</v>
      </c>
      <c r="CY371" s="4">
        <v>0</v>
      </c>
      <c r="CZ371" s="4">
        <v>0</v>
      </c>
      <c r="DA371" s="136">
        <f t="shared" si="4094"/>
        <v>0</v>
      </c>
      <c r="DB371" s="4">
        <f t="shared" si="4095"/>
        <v>0</v>
      </c>
      <c r="DC371" s="4">
        <f t="shared" si="4096"/>
        <v>0</v>
      </c>
      <c r="DD371" s="136">
        <f t="shared" si="4097"/>
        <v>0</v>
      </c>
      <c r="DE371" s="31">
        <v>0</v>
      </c>
      <c r="DG371" s="31">
        <v>0</v>
      </c>
      <c r="DH371" s="48">
        <f t="shared" si="4098"/>
        <v>0</v>
      </c>
      <c r="DI371" s="62">
        <v>0</v>
      </c>
      <c r="DJ371" s="62">
        <v>0</v>
      </c>
      <c r="DK371" s="48">
        <f t="shared" si="4099"/>
        <v>0</v>
      </c>
      <c r="DL371" s="62">
        <v>0</v>
      </c>
      <c r="DM371" s="62">
        <v>0</v>
      </c>
      <c r="DN371" s="62">
        <v>0</v>
      </c>
      <c r="DO371" s="62">
        <v>0</v>
      </c>
      <c r="DP371" s="48">
        <f t="shared" si="4100"/>
        <v>0</v>
      </c>
      <c r="DQ371" s="62">
        <v>0</v>
      </c>
      <c r="DR371" s="62">
        <v>0</v>
      </c>
      <c r="DS371" s="62">
        <v>523.87099999999998</v>
      </c>
      <c r="DT371" s="62">
        <v>0</v>
      </c>
      <c r="DU371" s="48">
        <f t="shared" si="4101"/>
        <v>1</v>
      </c>
      <c r="DV371" s="62">
        <v>40</v>
      </c>
      <c r="DW371" s="62">
        <v>389.20799999999997</v>
      </c>
      <c r="DX371" s="62">
        <f t="shared" si="4102"/>
        <v>0</v>
      </c>
      <c r="DY371" s="62">
        <f t="shared" si="4103"/>
        <v>0</v>
      </c>
      <c r="DZ371" s="48">
        <f t="shared" si="4104"/>
        <v>0</v>
      </c>
      <c r="EA371" s="62">
        <f t="shared" si="4105"/>
        <v>0</v>
      </c>
      <c r="EB371" s="62">
        <f t="shared" si="4106"/>
        <v>0</v>
      </c>
      <c r="EC371" s="48">
        <f t="shared" si="4107"/>
        <v>0</v>
      </c>
      <c r="ED371" s="62">
        <f t="shared" si="4108"/>
        <v>0</v>
      </c>
      <c r="EE371" s="62">
        <f t="shared" si="4109"/>
        <v>0</v>
      </c>
      <c r="EF371" s="48">
        <f t="shared" si="4110"/>
        <v>0</v>
      </c>
      <c r="EG371" s="62">
        <f t="shared" si="4111"/>
        <v>0</v>
      </c>
      <c r="EH371" s="62">
        <f t="shared" si="4112"/>
        <v>0</v>
      </c>
      <c r="EI371" s="48">
        <f t="shared" si="4113"/>
        <v>0</v>
      </c>
      <c r="EJ371" s="62">
        <f t="shared" si="4114"/>
        <v>0</v>
      </c>
      <c r="EK371" s="62">
        <f t="shared" si="4115"/>
        <v>0</v>
      </c>
      <c r="EL371" s="48">
        <f t="shared" si="4116"/>
        <v>0</v>
      </c>
      <c r="EM371" s="62">
        <f t="shared" si="4117"/>
        <v>0</v>
      </c>
      <c r="EN371" s="62">
        <f t="shared" si="4118"/>
        <v>0</v>
      </c>
      <c r="EO371" s="48">
        <f t="shared" si="4119"/>
        <v>0</v>
      </c>
      <c r="EP371" s="62">
        <f t="shared" ref="EP371:EU371" si="4129">BK371*$FH371</f>
        <v>801500</v>
      </c>
      <c r="EQ371" s="62">
        <f t="shared" si="4129"/>
        <v>862963.6</v>
      </c>
      <c r="ER371" s="62">
        <f t="shared" si="4129"/>
        <v>315894.05</v>
      </c>
      <c r="ES371" s="62">
        <f t="shared" si="4129"/>
        <v>254464.8</v>
      </c>
      <c r="ET371" s="62">
        <f t="shared" si="4129"/>
        <v>227958.05</v>
      </c>
      <c r="EU371" s="62">
        <f t="shared" si="4129"/>
        <v>214607.34999999998</v>
      </c>
      <c r="EV371" s="31" t="s">
        <v>192</v>
      </c>
      <c r="EW371" s="103">
        <v>0</v>
      </c>
      <c r="EX371" s="31">
        <v>1152</v>
      </c>
      <c r="EY371" s="31">
        <v>1</v>
      </c>
      <c r="FA371" s="31"/>
      <c r="FB371" s="119"/>
      <c r="FC371" s="119"/>
      <c r="FE371" s="137">
        <v>10.36</v>
      </c>
      <c r="FF371" s="137">
        <v>10.36</v>
      </c>
      <c r="FG371" s="137">
        <v>13.09</v>
      </c>
      <c r="FH371" s="106">
        <v>11.45</v>
      </c>
      <c r="FI371" s="107" t="b">
        <f t="shared" si="4122"/>
        <v>1</v>
      </c>
      <c r="FJ371" s="34"/>
      <c r="FK371" s="104" t="s">
        <v>187</v>
      </c>
      <c r="FL371" s="104" t="s">
        <v>187</v>
      </c>
      <c r="FM371" s="104" t="s">
        <v>187</v>
      </c>
      <c r="FN371" s="104" t="s">
        <v>187</v>
      </c>
      <c r="FO371" s="104">
        <v>0</v>
      </c>
      <c r="FP371" s="104"/>
      <c r="FQ371" s="104">
        <v>0</v>
      </c>
      <c r="FR371" s="120" t="b">
        <f t="shared" si="3617"/>
        <v>1</v>
      </c>
      <c r="FS371" s="120" t="b">
        <f t="shared" si="3618"/>
        <v>1</v>
      </c>
      <c r="FT371" s="120" t="b">
        <f t="shared" si="3619"/>
        <v>1</v>
      </c>
      <c r="FU371" s="120" t="b">
        <f t="shared" si="3620"/>
        <v>1</v>
      </c>
      <c r="FV371" s="120" t="b">
        <f t="shared" si="3621"/>
        <v>1</v>
      </c>
      <c r="FW371" s="120"/>
      <c r="FX371" s="120" t="b">
        <f t="shared" si="4123"/>
        <v>1</v>
      </c>
      <c r="FY371" s="104" t="s">
        <v>368</v>
      </c>
      <c r="FZ371" s="104" t="b">
        <f t="shared" si="4124"/>
        <v>1</v>
      </c>
      <c r="GA371" s="120">
        <v>0</v>
      </c>
      <c r="GB371" s="120" t="s">
        <v>239</v>
      </c>
      <c r="GC371" s="8"/>
      <c r="GD371" s="104" t="s">
        <v>368</v>
      </c>
      <c r="GE371" s="104">
        <v>0</v>
      </c>
      <c r="GF371" s="104" t="e">
        <v>#N/A</v>
      </c>
      <c r="GG371" s="104">
        <v>0</v>
      </c>
      <c r="GH371" s="120" t="b">
        <f t="shared" si="4125"/>
        <v>1</v>
      </c>
      <c r="GI371" s="8" t="b">
        <f t="shared" si="4126"/>
        <v>0</v>
      </c>
      <c r="GJ371" s="31" t="s">
        <v>203</v>
      </c>
    </row>
    <row r="372" spans="1:192" x14ac:dyDescent="0.25">
      <c r="A372" s="130">
        <v>165444</v>
      </c>
      <c r="B372" s="130">
        <v>0</v>
      </c>
      <c r="C372" s="128" t="s">
        <v>491</v>
      </c>
      <c r="D372" s="130"/>
      <c r="E372" s="130" t="s">
        <v>830</v>
      </c>
      <c r="F372" s="109" t="s">
        <v>239</v>
      </c>
      <c r="G372" s="128"/>
      <c r="H372" s="130" t="s">
        <v>188</v>
      </c>
      <c r="I372" s="130" t="s">
        <v>493</v>
      </c>
      <c r="J372" s="130" t="s">
        <v>480</v>
      </c>
      <c r="K372" s="130"/>
      <c r="L372" s="130">
        <v>0</v>
      </c>
      <c r="M372" s="130"/>
      <c r="N372" s="111">
        <v>141.44000000000003</v>
      </c>
      <c r="O372" s="111">
        <v>495.04</v>
      </c>
      <c r="P372" s="111" t="str">
        <f t="shared" ref="P372" si="4130">IF(AND(N372=0,O372=0),"нет минмакс",IF((S372-N372)&lt;0,"меньше мин",IF((S372-O372)&gt;0,"больше макс","в диапазоне")))</f>
        <v>меньше мин</v>
      </c>
      <c r="Q372" s="95">
        <v>0</v>
      </c>
      <c r="R372" s="95">
        <f t="shared" ref="R372" si="4131">Q372*FH372</f>
        <v>0</v>
      </c>
      <c r="S372" s="131">
        <v>0</v>
      </c>
      <c r="T372" s="131">
        <v>0</v>
      </c>
      <c r="U372" s="131">
        <f t="shared" ref="U372" si="4132">IFERROR(ROUNDUP(S372/$EX372,0)*$EY372,0)</f>
        <v>0</v>
      </c>
      <c r="V372" s="113">
        <f t="shared" ref="V372" si="4133">SUM(Z372:AD372)</f>
        <v>0</v>
      </c>
      <c r="W372" s="113">
        <f t="shared" ref="W372" si="4134">V372*FH372</f>
        <v>0</v>
      </c>
      <c r="X372" s="113">
        <f t="shared" ref="X372" si="4135">IFERROR(ROUNDUP(V372/$EX372,0)*$EY372,0)</f>
        <v>0</v>
      </c>
      <c r="Y372" s="132"/>
      <c r="Z372" s="95">
        <v>0</v>
      </c>
      <c r="AA372" s="95">
        <v>0</v>
      </c>
      <c r="AB372" s="95">
        <v>0</v>
      </c>
      <c r="AC372" s="95">
        <v>0</v>
      </c>
      <c r="AD372" s="95">
        <v>0</v>
      </c>
      <c r="AE372" s="95">
        <f t="shared" ref="AE372" si="4136">AA372*FH372</f>
        <v>0</v>
      </c>
      <c r="AF372" s="95">
        <f t="shared" ref="AF372" si="4137">AB372*FH372</f>
        <v>0</v>
      </c>
      <c r="AG372" s="114">
        <v>0</v>
      </c>
      <c r="AH372" s="95">
        <f t="shared" ref="AH372" si="4138">V372-AG372</f>
        <v>0</v>
      </c>
      <c r="AI372" s="114">
        <f t="shared" ref="AI372" si="4139">IF(AH372&gt;0,AH372*FH372,0)</f>
        <v>0</v>
      </c>
      <c r="AJ372" s="133">
        <f t="shared" ref="AJ372" si="4140">CU372</f>
        <v>0</v>
      </c>
      <c r="AK372" s="133">
        <f t="shared" ref="AK372" si="4141">SUM(CS372:CU372)</f>
        <v>0</v>
      </c>
      <c r="AL372" s="133">
        <f t="shared" ref="AL372" si="4142">SUM(CP372:CU372)</f>
        <v>0</v>
      </c>
      <c r="AM372" s="133">
        <f t="shared" ref="AM372" si="4143">SUM(BK372:BP372)</f>
        <v>1938</v>
      </c>
      <c r="AN372" s="133">
        <f t="shared" ref="AN372" si="4144">IFERROR(S372/BQ372*30,"нет оборота")</f>
        <v>0</v>
      </c>
      <c r="AO372" s="133" t="str">
        <f t="shared" ref="AO372" si="4145">IF(S372=0,"нет остатка",IF(AN372="нет оборота","нет плана",IF(AN372&lt;30,"&lt; 30 дней",IF(AND(AN372&gt;=30,AN372&lt;60),"&gt; 30 дней (до 60)",IF(AND(AN372&gt;=60,AN372&lt;70),"&gt; 60 дней (до 70)",IF(AND(AN372&gt;=70,AN372&lt;80),"&gt; 70 дней (до 80)",IF(AND(AN372&gt;=80,AN372&lt;90),"&gt; 80 дней (до 90)",IF(AND(AN372&gt;=90,AN372&lt;120),"&gt; 90 дней (до 120)",IF(AN372&gt;=120,"&gt; 120 дней")))))))))</f>
        <v>нет остатка</v>
      </c>
      <c r="AP372" s="29" t="s">
        <v>185</v>
      </c>
      <c r="AQ372" s="134" t="s">
        <v>191</v>
      </c>
      <c r="AR372" s="29" t="s">
        <v>185</v>
      </c>
      <c r="AS372" s="134" t="s">
        <v>191</v>
      </c>
      <c r="AT372" s="25" t="s">
        <v>185</v>
      </c>
      <c r="AU372" s="14"/>
      <c r="AV372" s="97" t="str">
        <f t="shared" ref="AV372" si="4146">IF(V372=0,"нет остатка",IF(SUM(BK372:BP372)=0,"Нет планов",IF(BR372&lt;=0,"0-01",IF(BS372&lt;=0,"0-02",IF(BT372&lt;=0,"0-03",IF(BU372&lt;=0,"0-04",IF(BV372&lt;=0,"0-05",IF(BW372&lt;=0,"0-06",IF(BX372&lt;=0,"0-07",IF(BY372&lt;=0,"0-08",IF(BZ372&lt;=0,"0-09",IF(CA372&lt;=0,"0-10",IF(CB372&lt;=0,"0-11",IF(CC372&lt;=0,"0-12",IF(CD372&lt;=0,"0-13",IF(CE372&lt;=0,"0-14",IF(CF372&lt;=0,"0-15",IF(CG372&lt;=0,"0-16",IF(CH372&lt;=0,"0-17",IF(CI372&lt;=0,"0-18",IF(CJ372&lt;=0,"0-19",IF(CK372&lt;=0,"0-20",IF(CL372&lt;=0,"0-21",IF(CM372&lt;=0,"0-22",IF(CN372&lt;=0,"0-23",IF(CO372&lt;=0,"0-24","0-25 более 24"))))))))))))))))))))))))))</f>
        <v>нет остатка</v>
      </c>
      <c r="AW372" s="117">
        <f t="shared" ref="AW372" si="4147">IF(AT372="Да",W372,0)</f>
        <v>0</v>
      </c>
      <c r="AX372" s="14"/>
      <c r="AY372" s="25">
        <f t="shared" ref="AY372" si="4148">IF(AX372&gt;6,W372,0)</f>
        <v>0</v>
      </c>
      <c r="AZ372" s="130" t="s">
        <v>495</v>
      </c>
      <c r="BA372" s="26" t="s">
        <v>187</v>
      </c>
      <c r="BB372" s="26" t="s">
        <v>187</v>
      </c>
      <c r="BC372" s="27" t="s">
        <v>187</v>
      </c>
      <c r="BD372" s="28" t="s">
        <v>187</v>
      </c>
      <c r="BE372" s="29">
        <v>0</v>
      </c>
      <c r="BF372" s="32">
        <f t="shared" ref="BF372" si="4149">BE372*FH372</f>
        <v>0</v>
      </c>
      <c r="BG372" s="32">
        <v>0</v>
      </c>
      <c r="BH372" s="32">
        <f t="shared" ref="BH372" si="4150">BG372*FH372</f>
        <v>0</v>
      </c>
      <c r="BI372" s="99">
        <v>0</v>
      </c>
      <c r="BJ372" s="130" t="s">
        <v>187</v>
      </c>
      <c r="BK372" s="95">
        <v>748</v>
      </c>
      <c r="BL372" s="95">
        <v>0</v>
      </c>
      <c r="BM372" s="95">
        <v>0</v>
      </c>
      <c r="BN372" s="95">
        <v>408</v>
      </c>
      <c r="BO372" s="95">
        <v>408</v>
      </c>
      <c r="BP372" s="95">
        <v>374</v>
      </c>
      <c r="BQ372" s="133">
        <f t="shared" ref="BQ372" si="4151">IF(COUNTIF(BK372:BP372,"&gt;0")=0,0,SUM(BK372:BP372)/COUNTIF(BK372:BP372,"&gt;0"))</f>
        <v>484.5</v>
      </c>
      <c r="BR372" s="95">
        <f t="shared" ref="BR372" si="4152">IF(OR(Q372=0,SUM(BK372:BP372)=0,V372&gt;Q372),V372-BK372,Q372-BK372)</f>
        <v>-748</v>
      </c>
      <c r="BS372" s="133">
        <f t="shared" ref="BS372:BW372" si="4153">BR372-BL372</f>
        <v>-748</v>
      </c>
      <c r="BT372" s="133">
        <f t="shared" si="4153"/>
        <v>-748</v>
      </c>
      <c r="BU372" s="133">
        <f t="shared" si="4153"/>
        <v>-1156</v>
      </c>
      <c r="BV372" s="133">
        <f t="shared" si="4153"/>
        <v>-1564</v>
      </c>
      <c r="BW372" s="133">
        <f t="shared" si="4153"/>
        <v>-1938</v>
      </c>
      <c r="BX372" s="133">
        <f t="shared" ref="BX372:CO372" si="4154">BW372-$BQ372</f>
        <v>-2422.5</v>
      </c>
      <c r="BY372" s="133">
        <f t="shared" si="4154"/>
        <v>-2907</v>
      </c>
      <c r="BZ372" s="133">
        <f t="shared" si="4154"/>
        <v>-3391.5</v>
      </c>
      <c r="CA372" s="133">
        <f t="shared" si="4154"/>
        <v>-3876</v>
      </c>
      <c r="CB372" s="133">
        <f t="shared" si="4154"/>
        <v>-4360.5</v>
      </c>
      <c r="CC372" s="133">
        <f t="shared" si="4154"/>
        <v>-4845</v>
      </c>
      <c r="CD372" s="133">
        <f t="shared" si="4154"/>
        <v>-5329.5</v>
      </c>
      <c r="CE372" s="133">
        <f t="shared" si="4154"/>
        <v>-5814</v>
      </c>
      <c r="CF372" s="133">
        <f t="shared" si="4154"/>
        <v>-6298.5</v>
      </c>
      <c r="CG372" s="133">
        <f t="shared" si="4154"/>
        <v>-6783</v>
      </c>
      <c r="CH372" s="133">
        <f t="shared" si="4154"/>
        <v>-7267.5</v>
      </c>
      <c r="CI372" s="133">
        <f t="shared" si="4154"/>
        <v>-7752</v>
      </c>
      <c r="CJ372" s="133">
        <f t="shared" si="4154"/>
        <v>-8236.5</v>
      </c>
      <c r="CK372" s="133">
        <f t="shared" si="4154"/>
        <v>-8721</v>
      </c>
      <c r="CL372" s="133">
        <f t="shared" si="4154"/>
        <v>-9205.5</v>
      </c>
      <c r="CM372" s="133">
        <f t="shared" si="4154"/>
        <v>-9690</v>
      </c>
      <c r="CN372" s="133">
        <f t="shared" si="4154"/>
        <v>-10174.5</v>
      </c>
      <c r="CO372" s="133">
        <f t="shared" si="4154"/>
        <v>-10659</v>
      </c>
      <c r="CP372" s="100">
        <v>0</v>
      </c>
      <c r="CQ372" s="100">
        <v>0</v>
      </c>
      <c r="CR372" s="100">
        <v>0</v>
      </c>
      <c r="CS372" s="100">
        <v>0</v>
      </c>
      <c r="CT372" s="100">
        <v>0</v>
      </c>
      <c r="CU372" s="100">
        <v>0</v>
      </c>
      <c r="CV372" s="121">
        <f t="shared" ref="CV372" si="4155">IF(COUNTIF(CP372:CU372,"&gt;0")=0,0,SUM(CP372:CU372)/COUNTIF(CP372:CU372,"&gt;0"))</f>
        <v>0</v>
      </c>
      <c r="CW372" t="s">
        <v>187</v>
      </c>
      <c r="CX372" t="s">
        <v>187</v>
      </c>
      <c r="CY372" s="4">
        <v>0</v>
      </c>
      <c r="CZ372" s="4">
        <v>0</v>
      </c>
      <c r="DA372" s="136">
        <f t="shared" ref="DA372" si="4156">IFERROR(CZ372/CY372,0)</f>
        <v>0</v>
      </c>
      <c r="DB372" s="4">
        <f t="shared" ref="DB372" si="4157">CY372*FH372</f>
        <v>0</v>
      </c>
      <c r="DC372" s="4">
        <f t="shared" ref="DC372" si="4158">CZ372*FH372</f>
        <v>0</v>
      </c>
      <c r="DD372" s="136">
        <f t="shared" ref="DD372" si="4159">IFERROR(DC372/DB372,0)</f>
        <v>0</v>
      </c>
      <c r="DE372" s="31">
        <v>0</v>
      </c>
      <c r="DF372" s="31">
        <v>45</v>
      </c>
      <c r="DG372" s="31">
        <v>0</v>
      </c>
      <c r="DH372" s="48">
        <f t="shared" ref="DH372" si="4160">IFERROR(ROUNDUP(DG372/$EX372,0)*$EY372,0)</f>
        <v>0</v>
      </c>
      <c r="DI372" s="62">
        <v>0</v>
      </c>
      <c r="DJ372" s="62">
        <v>0</v>
      </c>
      <c r="DK372" s="48">
        <f t="shared" ref="DK372" si="4161">IFERROR(ROUNDUP(DI372/$EX372,0)*$EY372,0)</f>
        <v>0</v>
      </c>
      <c r="DL372" s="62">
        <v>0</v>
      </c>
      <c r="DM372" s="62">
        <v>0</v>
      </c>
      <c r="DN372" s="62">
        <v>0</v>
      </c>
      <c r="DO372" s="62">
        <v>0</v>
      </c>
      <c r="DP372" s="48">
        <f t="shared" ref="DP372" si="4162">IFERROR(ROUNDUP(DN372/$EX372,0)*$EY372,0)</f>
        <v>0</v>
      </c>
      <c r="DQ372" s="62">
        <v>0</v>
      </c>
      <c r="DR372" s="62">
        <v>0</v>
      </c>
      <c r="DS372" s="62">
        <v>0</v>
      </c>
      <c r="DT372" s="62">
        <v>0</v>
      </c>
      <c r="DU372" s="48">
        <f t="shared" ref="DU372" si="4163">IFERROR(ROUNDUP(DS372/$EX372,0)*$EY372,0)</f>
        <v>0</v>
      </c>
      <c r="DV372" s="62">
        <v>0</v>
      </c>
      <c r="DW372" s="62">
        <v>0</v>
      </c>
      <c r="DX372" s="62">
        <f t="shared" ref="DX372" si="4164">$DF372*BK372/30</f>
        <v>1122</v>
      </c>
      <c r="DY372" s="62">
        <f t="shared" ref="DY372" si="4165">DX372*$FH372</f>
        <v>46125.42</v>
      </c>
      <c r="DZ372" s="48">
        <f t="shared" ref="DZ372" si="4166">IFERROR(ROUNDUP(DX372/$EX372,0)*$EY372,0)</f>
        <v>3</v>
      </c>
      <c r="EA372" s="62">
        <f t="shared" ref="EA372" si="4167">$DF372*BL372/30</f>
        <v>0</v>
      </c>
      <c r="EB372" s="62">
        <f t="shared" ref="EB372" si="4168">EA372*$FH372</f>
        <v>0</v>
      </c>
      <c r="EC372" s="48">
        <f t="shared" ref="EC372" si="4169">IFERROR(ROUNDUP(EA372/$EX372,0)*$EY372,0)</f>
        <v>0</v>
      </c>
      <c r="ED372" s="62">
        <f t="shared" ref="ED372" si="4170">$DF372*BM372/30</f>
        <v>0</v>
      </c>
      <c r="EE372" s="62">
        <f t="shared" ref="EE372" si="4171">ED372*$FH372</f>
        <v>0</v>
      </c>
      <c r="EF372" s="48">
        <f t="shared" ref="EF372" si="4172">IFERROR(ROUNDUP(ED372/$EX372,0)*$EY372,0)</f>
        <v>0</v>
      </c>
      <c r="EG372" s="62">
        <f t="shared" ref="EG372" si="4173">$DF372*BN372/30</f>
        <v>612</v>
      </c>
      <c r="EH372" s="62">
        <f t="shared" ref="EH372" si="4174">EG372*$FH372</f>
        <v>25159.32</v>
      </c>
      <c r="EI372" s="48">
        <f t="shared" ref="EI372" si="4175">IFERROR(ROUNDUP(EG372/$EX372,0)*$EY372,0)</f>
        <v>1.5</v>
      </c>
      <c r="EJ372" s="62">
        <f t="shared" ref="EJ372" si="4176">$DF372*BO372/30</f>
        <v>612</v>
      </c>
      <c r="EK372" s="62">
        <f t="shared" ref="EK372" si="4177">EJ372*$FH372</f>
        <v>25159.32</v>
      </c>
      <c r="EL372" s="48">
        <f t="shared" ref="EL372" si="4178">IFERROR(ROUNDUP(EJ372/$EX372,0)*$EY372,0)</f>
        <v>1.5</v>
      </c>
      <c r="EM372" s="62">
        <f t="shared" ref="EM372" si="4179">$DF372*BP372/30</f>
        <v>561</v>
      </c>
      <c r="EN372" s="62">
        <f t="shared" ref="EN372" si="4180">EM372*$FH372</f>
        <v>23062.71</v>
      </c>
      <c r="EO372" s="48">
        <f t="shared" ref="EO372" si="4181">IFERROR(ROUNDUP(EM372/$EX372,0)*$EY372,0)</f>
        <v>1.5</v>
      </c>
      <c r="EP372" s="62">
        <f t="shared" ref="EP372:ER372" si="4182">BK372*$FH372</f>
        <v>30750.28</v>
      </c>
      <c r="EQ372" s="62">
        <f t="shared" si="4182"/>
        <v>0</v>
      </c>
      <c r="ER372" s="62">
        <f t="shared" si="4182"/>
        <v>0</v>
      </c>
      <c r="ES372" s="62">
        <f t="shared" ref="ES372:EU372" si="4183">BN372*$FH372</f>
        <v>16772.88</v>
      </c>
      <c r="ET372" s="62">
        <f t="shared" si="4183"/>
        <v>16772.88</v>
      </c>
      <c r="EU372" s="62">
        <f t="shared" si="4183"/>
        <v>15375.14</v>
      </c>
      <c r="EV372" s="31" t="s">
        <v>192</v>
      </c>
      <c r="EW372" s="103">
        <v>0</v>
      </c>
      <c r="EX372" s="31">
        <f>EZ372</f>
        <v>1000</v>
      </c>
      <c r="EY372" s="31">
        <f>FA372</f>
        <v>1.5</v>
      </c>
      <c r="EZ372" s="31">
        <v>1000</v>
      </c>
      <c r="FA372" s="31">
        <v>1.5</v>
      </c>
      <c r="FB372" s="119"/>
      <c r="FC372" s="119"/>
      <c r="FE372" s="137">
        <v>41.11</v>
      </c>
      <c r="FF372" s="137">
        <v>41.11</v>
      </c>
      <c r="FG372" s="137">
        <v>41.11</v>
      </c>
      <c r="FH372" s="106">
        <v>41.11</v>
      </c>
      <c r="FI372" s="107" t="b">
        <f t="shared" ref="FI372" si="4184">EXACT(AT372,AP372)</f>
        <v>1</v>
      </c>
      <c r="FJ372" s="34" t="s">
        <v>27</v>
      </c>
      <c r="FK372" s="104" t="s">
        <v>187</v>
      </c>
      <c r="FL372" s="104" t="s">
        <v>187</v>
      </c>
      <c r="FM372" s="104" t="s">
        <v>187</v>
      </c>
      <c r="FN372" s="104" t="s">
        <v>187</v>
      </c>
      <c r="FO372" s="104">
        <v>0</v>
      </c>
      <c r="FP372" s="104"/>
      <c r="FQ372" s="104">
        <v>0</v>
      </c>
      <c r="FR372" s="103" t="b">
        <f t="shared" si="3617"/>
        <v>1</v>
      </c>
      <c r="FS372" s="103" t="b">
        <f t="shared" si="3618"/>
        <v>1</v>
      </c>
      <c r="FT372" s="103" t="b">
        <f t="shared" si="3619"/>
        <v>1</v>
      </c>
      <c r="FU372" s="103" t="b">
        <f t="shared" si="3620"/>
        <v>1</v>
      </c>
      <c r="FV372" s="103" t="b">
        <f t="shared" si="3621"/>
        <v>1</v>
      </c>
      <c r="FW372" s="103"/>
      <c r="FX372" s="120" t="b">
        <f t="shared" ref="FX372" si="4185">EXACT(FQ372,BI372)</f>
        <v>1</v>
      </c>
      <c r="FY372" s="104" t="s">
        <v>491</v>
      </c>
      <c r="FZ372" s="104" t="b">
        <f t="shared" ref="FZ372" si="4186">EXACT(FY372,C372)</f>
        <v>1</v>
      </c>
      <c r="GA372" s="104">
        <v>0</v>
      </c>
      <c r="GB372" s="104" t="s">
        <v>239</v>
      </c>
      <c r="GD372" s="104" t="s">
        <v>491</v>
      </c>
      <c r="GE372" s="104">
        <v>0</v>
      </c>
      <c r="GF372" s="104" t="e">
        <v>#N/A</v>
      </c>
      <c r="GG372" s="104">
        <v>0</v>
      </c>
      <c r="GH372" s="104" t="b">
        <f t="shared" ref="GH372" si="4187">EXACT(GD372,C372)</f>
        <v>1</v>
      </c>
      <c r="GI372" s="8" t="b">
        <f t="shared" ref="GI372" si="4188">EXACT(GG372,G372)</f>
        <v>0</v>
      </c>
      <c r="GJ372" s="31" t="s">
        <v>203</v>
      </c>
    </row>
    <row r="373" spans="1:192" hidden="1" x14ac:dyDescent="0.25">
      <c r="A373" s="130">
        <v>153019</v>
      </c>
      <c r="B373" s="130">
        <v>979505</v>
      </c>
      <c r="C373" s="128" t="s">
        <v>214</v>
      </c>
      <c r="D373" s="130"/>
      <c r="E373" s="130" t="s">
        <v>831</v>
      </c>
      <c r="F373" s="109" t="s">
        <v>207</v>
      </c>
      <c r="G373" s="128"/>
      <c r="H373" s="130" t="s">
        <v>188</v>
      </c>
      <c r="I373" s="130" t="s">
        <v>189</v>
      </c>
      <c r="J373" s="109" t="s">
        <v>189</v>
      </c>
      <c r="K373" s="130"/>
      <c r="L373" s="130">
        <v>0</v>
      </c>
      <c r="M373" s="130"/>
      <c r="N373" s="111">
        <v>0</v>
      </c>
      <c r="O373" s="111">
        <v>0</v>
      </c>
      <c r="P373" s="111" t="str">
        <f t="shared" ref="P373:P374" si="4189">IF(AND(N373=0,O373=0),"нет минмакс",IF((S373-N373)&lt;0,"меньше мин",IF((S373-O373)&gt;0,"больше макс","в диапазоне")))</f>
        <v>нет минмакс</v>
      </c>
      <c r="Q373" s="95">
        <v>0</v>
      </c>
      <c r="R373" s="95">
        <f t="shared" ref="R373:R374" si="4190">Q373*FH373</f>
        <v>0</v>
      </c>
      <c r="S373" s="131">
        <v>0</v>
      </c>
      <c r="T373" s="131">
        <v>0</v>
      </c>
      <c r="U373" s="131">
        <f t="shared" ref="U373:U374" si="4191">IFERROR(ROUNDUP(S373/$EX373,0)*$EY373,0)</f>
        <v>0</v>
      </c>
      <c r="V373" s="113">
        <f t="shared" ref="V373:V374" si="4192">SUM(Z373:AD373)</f>
        <v>0</v>
      </c>
      <c r="W373" s="113">
        <f t="shared" ref="W373:W374" si="4193">V373*FH373</f>
        <v>0</v>
      </c>
      <c r="X373" s="113">
        <f t="shared" ref="X373:X374" si="4194">IFERROR(ROUNDUP(V373/$EX373,0)*$EY373,0)</f>
        <v>0</v>
      </c>
      <c r="Y373" s="132"/>
      <c r="Z373" s="95">
        <v>0</v>
      </c>
      <c r="AA373" s="95">
        <v>0</v>
      </c>
      <c r="AB373" s="95">
        <v>0</v>
      </c>
      <c r="AC373" s="95">
        <v>0</v>
      </c>
      <c r="AD373" s="95">
        <v>0</v>
      </c>
      <c r="AE373" s="95">
        <f t="shared" ref="AE373:AE374" si="4195">AA373*FH373</f>
        <v>0</v>
      </c>
      <c r="AF373" s="95">
        <f t="shared" ref="AF373:AF374" si="4196">AB373*FH373</f>
        <v>0</v>
      </c>
      <c r="AG373" s="114">
        <v>0</v>
      </c>
      <c r="AH373" s="95">
        <f t="shared" ref="AH373:AH374" si="4197">V373-AG373</f>
        <v>0</v>
      </c>
      <c r="AI373" s="114">
        <f t="shared" ref="AI373:AI374" si="4198">IF(AH373&gt;0,AH373*FH373,0)</f>
        <v>0</v>
      </c>
      <c r="AJ373" s="133">
        <f t="shared" ref="AJ373:AJ374" si="4199">CU373</f>
        <v>0</v>
      </c>
      <c r="AK373" s="133">
        <f t="shared" ref="AK373:AK374" si="4200">SUM(CS373:CU373)</f>
        <v>0</v>
      </c>
      <c r="AL373" s="133">
        <f t="shared" ref="AL373:AL374" si="4201">SUM(CP373:CU373)</f>
        <v>1223</v>
      </c>
      <c r="AM373" s="133">
        <f t="shared" ref="AM373:AM374" si="4202">SUM(BK373:BP373)</f>
        <v>166</v>
      </c>
      <c r="AN373" s="133">
        <f t="shared" ref="AN373:AN374" si="4203">IFERROR(S373/BQ373*30,"нет оборота")</f>
        <v>0</v>
      </c>
      <c r="AO373" s="133" t="str">
        <f t="shared" ref="AO373:AO374" si="4204">IF(S373=0,"нет остатка",IF(AN373="нет оборота","нет плана",IF(AN373&lt;30,"&lt; 30 дней",IF(AND(AN373&gt;=30,AN373&lt;60),"&gt; 30 дней (до 60)",IF(AND(AN373&gt;=60,AN373&lt;70),"&gt; 60 дней (до 70)",IF(AND(AN373&gt;=70,AN373&lt;80),"&gt; 70 дней (до 80)",IF(AND(AN373&gt;=80,AN373&lt;90),"&gt; 80 дней (до 90)",IF(AND(AN373&gt;=90,AN373&lt;120),"&gt; 90 дней (до 120)",IF(AN373&gt;=120,"&gt; 120 дней")))))))))</f>
        <v>нет остатка</v>
      </c>
      <c r="AP373" s="29" t="s">
        <v>185</v>
      </c>
      <c r="AQ373" s="134" t="s">
        <v>191</v>
      </c>
      <c r="AR373" s="29" t="s">
        <v>185</v>
      </c>
      <c r="AS373" s="134" t="s">
        <v>191</v>
      </c>
      <c r="AT373" s="25" t="s">
        <v>185</v>
      </c>
      <c r="AU373" s="14"/>
      <c r="AV373" s="97" t="str">
        <f t="shared" ref="AV373:AV374" si="4205">IF(V373=0,"нет остатка",IF(SUM(BK373:BP373)=0,"Нет планов",IF(BR373&lt;=0,"0-01",IF(BS373&lt;=0,"0-02",IF(BT373&lt;=0,"0-03",IF(BU373&lt;=0,"0-04",IF(BV373&lt;=0,"0-05",IF(BW373&lt;=0,"0-06",IF(BX373&lt;=0,"0-07",IF(BY373&lt;=0,"0-08",IF(BZ373&lt;=0,"0-09",IF(CA373&lt;=0,"0-10",IF(CB373&lt;=0,"0-11",IF(CC373&lt;=0,"0-12",IF(CD373&lt;=0,"0-13",IF(CE373&lt;=0,"0-14",IF(CF373&lt;=0,"0-15",IF(CG373&lt;=0,"0-16",IF(CH373&lt;=0,"0-17",IF(CI373&lt;=0,"0-18",IF(CJ373&lt;=0,"0-19",IF(CK373&lt;=0,"0-20",IF(CL373&lt;=0,"0-21",IF(CM373&lt;=0,"0-22",IF(CN373&lt;=0,"0-23",IF(CO373&lt;=0,"0-24","0-25 более 24"))))))))))))))))))))))))))</f>
        <v>нет остатка</v>
      </c>
      <c r="AW373" s="117">
        <f t="shared" ref="AW373:AW374" si="4206">IF(AT373="Да",W373,0)</f>
        <v>0</v>
      </c>
      <c r="AX373" s="14"/>
      <c r="AY373" s="25">
        <f t="shared" ref="AY373:AY374" si="4207">IF(AX373&gt;6,W373,0)</f>
        <v>0</v>
      </c>
      <c r="AZ373" s="130" t="s">
        <v>495</v>
      </c>
      <c r="BA373" s="26"/>
      <c r="BB373" s="26"/>
      <c r="BC373" s="27"/>
      <c r="BD373" s="28"/>
      <c r="BE373" s="29">
        <v>0</v>
      </c>
      <c r="BF373" s="32">
        <f t="shared" ref="BF373:BF374" si="4208">BE373*FH373</f>
        <v>0</v>
      </c>
      <c r="BG373" s="32">
        <v>0</v>
      </c>
      <c r="BH373" s="32">
        <f t="shared" ref="BH373:BH374" si="4209">BG373*FH373</f>
        <v>0</v>
      </c>
      <c r="BI373" s="99">
        <v>0</v>
      </c>
      <c r="BJ373" s="130">
        <v>0</v>
      </c>
      <c r="BK373" s="95">
        <v>0</v>
      </c>
      <c r="BL373" s="95">
        <v>0</v>
      </c>
      <c r="BM373" s="95">
        <v>0</v>
      </c>
      <c r="BN373" s="95">
        <v>83</v>
      </c>
      <c r="BO373" s="95">
        <v>0</v>
      </c>
      <c r="BP373" s="95">
        <v>83</v>
      </c>
      <c r="BQ373" s="133">
        <f t="shared" ref="BQ373:BQ374" si="4210">IF(COUNTIF(BK373:BP373,"&gt;0")=0,0,SUM(BK373:BP373)/COUNTIF(BK373:BP373,"&gt;0"))</f>
        <v>83</v>
      </c>
      <c r="BR373" s="95">
        <f t="shared" ref="BR373:BR374" si="4211">IF(OR(Q373=0,SUM(BK373:BP373)=0,V373&gt;Q373),V373-BK373,Q373-BK373)</f>
        <v>0</v>
      </c>
      <c r="BS373" s="133">
        <f t="shared" ref="BS373:BW374" si="4212">BR373-BL373</f>
        <v>0</v>
      </c>
      <c r="BT373" s="133">
        <f t="shared" si="4212"/>
        <v>0</v>
      </c>
      <c r="BU373" s="133">
        <f t="shared" si="4212"/>
        <v>-83</v>
      </c>
      <c r="BV373" s="133">
        <f t="shared" si="4212"/>
        <v>-83</v>
      </c>
      <c r="BW373" s="133">
        <f t="shared" si="4212"/>
        <v>-166</v>
      </c>
      <c r="BX373" s="133">
        <f t="shared" ref="BX373:CO373" si="4213">BW373-$BQ373</f>
        <v>-249</v>
      </c>
      <c r="BY373" s="133">
        <f t="shared" si="4213"/>
        <v>-332</v>
      </c>
      <c r="BZ373" s="133">
        <f t="shared" si="4213"/>
        <v>-415</v>
      </c>
      <c r="CA373" s="133">
        <f t="shared" si="4213"/>
        <v>-498</v>
      </c>
      <c r="CB373" s="133">
        <f t="shared" si="4213"/>
        <v>-581</v>
      </c>
      <c r="CC373" s="133">
        <f t="shared" si="4213"/>
        <v>-664</v>
      </c>
      <c r="CD373" s="133">
        <f t="shared" si="4213"/>
        <v>-747</v>
      </c>
      <c r="CE373" s="133">
        <f t="shared" si="4213"/>
        <v>-830</v>
      </c>
      <c r="CF373" s="133">
        <f t="shared" si="4213"/>
        <v>-913</v>
      </c>
      <c r="CG373" s="133">
        <f t="shared" si="4213"/>
        <v>-996</v>
      </c>
      <c r="CH373" s="133">
        <f t="shared" si="4213"/>
        <v>-1079</v>
      </c>
      <c r="CI373" s="133">
        <f t="shared" si="4213"/>
        <v>-1162</v>
      </c>
      <c r="CJ373" s="133">
        <f t="shared" si="4213"/>
        <v>-1245</v>
      </c>
      <c r="CK373" s="133">
        <f t="shared" si="4213"/>
        <v>-1328</v>
      </c>
      <c r="CL373" s="133">
        <f t="shared" si="4213"/>
        <v>-1411</v>
      </c>
      <c r="CM373" s="133">
        <f t="shared" si="4213"/>
        <v>-1494</v>
      </c>
      <c r="CN373" s="133">
        <f t="shared" si="4213"/>
        <v>-1577</v>
      </c>
      <c r="CO373" s="133">
        <f t="shared" si="4213"/>
        <v>-1660</v>
      </c>
      <c r="CP373" s="100">
        <v>0</v>
      </c>
      <c r="CQ373" s="100">
        <v>0</v>
      </c>
      <c r="CR373" s="100">
        <v>1223</v>
      </c>
      <c r="CS373" s="100">
        <v>0</v>
      </c>
      <c r="CT373" s="100">
        <v>0</v>
      </c>
      <c r="CU373" s="100">
        <v>0</v>
      </c>
      <c r="CV373" s="121">
        <f t="shared" ref="CV373:CV374" si="4214">IF(COUNTIF(CP373:CU373,"&gt;0")=0,0,SUM(CP373:CU373)/COUNTIF(CP373:CU373,"&gt;0"))</f>
        <v>1223</v>
      </c>
      <c r="CW373">
        <v>0</v>
      </c>
      <c r="CX373">
        <v>0</v>
      </c>
      <c r="CY373" s="4">
        <v>0</v>
      </c>
      <c r="CZ373" s="4">
        <v>0</v>
      </c>
      <c r="DA373" s="136">
        <f t="shared" ref="DA373:DA374" si="4215">IFERROR(CZ373/CY373,0)</f>
        <v>0</v>
      </c>
      <c r="DB373" s="4">
        <f t="shared" ref="DB373:DB374" si="4216">CY373*FH373</f>
        <v>0</v>
      </c>
      <c r="DC373" s="4">
        <f t="shared" ref="DC373:DC374" si="4217">CZ373*FH373</f>
        <v>0</v>
      </c>
      <c r="DD373" s="136">
        <f t="shared" ref="DD373:DD374" si="4218">IFERROR(DC373/DB373,0)</f>
        <v>0</v>
      </c>
      <c r="DE373" s="31">
        <v>0</v>
      </c>
      <c r="DF373" s="31">
        <v>90</v>
      </c>
      <c r="DG373" s="31">
        <v>0</v>
      </c>
      <c r="DH373" s="48">
        <f t="shared" ref="DH373:DH374" si="4219">IFERROR(ROUNDUP(DG373/$EX373,0)*$EY373,0)</f>
        <v>0</v>
      </c>
      <c r="DI373" s="62">
        <v>1223</v>
      </c>
      <c r="DJ373" s="62">
        <v>44276.04</v>
      </c>
      <c r="DK373" s="48">
        <f t="shared" ref="DK373:DK374" si="4220">IFERROR(ROUNDUP(DI373/$EX373,0)*$EY373,0)</f>
        <v>0</v>
      </c>
      <c r="DL373" s="62">
        <v>0</v>
      </c>
      <c r="DM373" s="62">
        <v>0</v>
      </c>
      <c r="DN373" s="62">
        <v>480.464</v>
      </c>
      <c r="DO373" s="62">
        <v>17394.159</v>
      </c>
      <c r="DP373" s="48">
        <f t="shared" ref="DP373:DP374" si="4221">IFERROR(ROUNDUP(DN373/$EX373,0)*$EY373,0)</f>
        <v>0</v>
      </c>
      <c r="DQ373" s="62">
        <v>1223</v>
      </c>
      <c r="DR373" s="62">
        <v>44276.04</v>
      </c>
      <c r="DS373" s="62">
        <v>0</v>
      </c>
      <c r="DT373" s="62">
        <v>0</v>
      </c>
      <c r="DU373" s="48">
        <f t="shared" ref="DU373:DU374" si="4222">IFERROR(ROUNDUP(DS373/$EX373,0)*$EY373,0)</f>
        <v>0</v>
      </c>
      <c r="DV373" s="62">
        <v>0</v>
      </c>
      <c r="DW373" s="62">
        <v>0</v>
      </c>
      <c r="DX373" s="62">
        <f t="shared" ref="DX373:DX374" si="4223">$DF373*BK373/30</f>
        <v>0</v>
      </c>
      <c r="DY373" s="62">
        <f t="shared" ref="DY373:DY374" si="4224">DX373*$FH373</f>
        <v>0</v>
      </c>
      <c r="DZ373" s="48">
        <f t="shared" ref="DZ373:DZ374" si="4225">IFERROR(ROUNDUP(DX373/$EX373,0)*$EY373,0)</f>
        <v>0</v>
      </c>
      <c r="EA373" s="62">
        <f t="shared" ref="EA373:EA374" si="4226">$DF373*BL373/30</f>
        <v>0</v>
      </c>
      <c r="EB373" s="62">
        <f t="shared" ref="EB373:EB374" si="4227">EA373*$FH373</f>
        <v>0</v>
      </c>
      <c r="EC373" s="48">
        <f t="shared" ref="EC373:EC374" si="4228">IFERROR(ROUNDUP(EA373/$EX373,0)*$EY373,0)</f>
        <v>0</v>
      </c>
      <c r="ED373" s="62">
        <f t="shared" ref="ED373:ED374" si="4229">$DF373*BM373/30</f>
        <v>0</v>
      </c>
      <c r="EE373" s="62">
        <f t="shared" ref="EE373:EE374" si="4230">ED373*$FH373</f>
        <v>0</v>
      </c>
      <c r="EF373" s="48">
        <f t="shared" ref="EF373:EF374" si="4231">IFERROR(ROUNDUP(ED373/$EX373,0)*$EY373,0)</f>
        <v>0</v>
      </c>
      <c r="EG373" s="62">
        <f t="shared" ref="EG373:EG374" si="4232">$DF373*BN373/30</f>
        <v>249</v>
      </c>
      <c r="EH373" s="62">
        <f t="shared" ref="EH373:EH374" si="4233">EG373*$FH373</f>
        <v>9013.8000000000011</v>
      </c>
      <c r="EI373" s="48">
        <f t="shared" ref="EI373:EI374" si="4234">IFERROR(ROUNDUP(EG373/$EX373,0)*$EY373,0)</f>
        <v>0</v>
      </c>
      <c r="EJ373" s="62">
        <f t="shared" ref="EJ373:EJ374" si="4235">$DF373*BO373/30</f>
        <v>0</v>
      </c>
      <c r="EK373" s="62">
        <f t="shared" ref="EK373:EK374" si="4236">EJ373*$FH373</f>
        <v>0</v>
      </c>
      <c r="EL373" s="48">
        <f t="shared" ref="EL373:EL374" si="4237">IFERROR(ROUNDUP(EJ373/$EX373,0)*$EY373,0)</f>
        <v>0</v>
      </c>
      <c r="EM373" s="62">
        <f t="shared" ref="EM373:EM374" si="4238">$DF373*BP373/30</f>
        <v>249</v>
      </c>
      <c r="EN373" s="62">
        <f t="shared" ref="EN373:EN374" si="4239">EM373*$FH373</f>
        <v>9013.8000000000011</v>
      </c>
      <c r="EO373" s="48">
        <f t="shared" ref="EO373:EO374" si="4240">IFERROR(ROUNDUP(EM373/$EX373,0)*$EY373,0)</f>
        <v>0</v>
      </c>
      <c r="EP373" s="62">
        <f t="shared" ref="EP373:ER374" si="4241">BK373*$FH373</f>
        <v>0</v>
      </c>
      <c r="EQ373" s="62">
        <f t="shared" si="4241"/>
        <v>0</v>
      </c>
      <c r="ER373" s="62">
        <f t="shared" si="4241"/>
        <v>0</v>
      </c>
      <c r="ES373" s="62">
        <f t="shared" ref="ES373:EU374" si="4242">BN373*$FH373</f>
        <v>3004.6000000000004</v>
      </c>
      <c r="ET373" s="62">
        <f t="shared" si="4242"/>
        <v>0</v>
      </c>
      <c r="EU373" s="62">
        <f t="shared" si="4242"/>
        <v>3004.6000000000004</v>
      </c>
      <c r="EV373" s="31" t="s">
        <v>192</v>
      </c>
      <c r="EW373" s="103">
        <v>0</v>
      </c>
      <c r="EX373" s="31">
        <v>0</v>
      </c>
      <c r="EY373" s="31">
        <v>0</v>
      </c>
      <c r="FA373" s="31"/>
      <c r="FB373" s="119"/>
      <c r="FC373" s="119"/>
      <c r="FE373" s="137">
        <v>36.200000000000003</v>
      </c>
      <c r="FF373" s="137">
        <v>36.200000000000003</v>
      </c>
      <c r="FG373" s="137">
        <v>36.200000000000003</v>
      </c>
      <c r="FH373" s="106">
        <v>36.200000000000003</v>
      </c>
      <c r="FI373" s="107" t="b">
        <f t="shared" ref="FI373:FI374" si="4243">EXACT(AT373,AP373)</f>
        <v>1</v>
      </c>
      <c r="FJ373" s="34"/>
      <c r="FK373" s="104">
        <v>0</v>
      </c>
      <c r="FL373" s="104">
        <v>0</v>
      </c>
      <c r="FM373" s="104">
        <v>0</v>
      </c>
      <c r="FN373" s="104">
        <v>0</v>
      </c>
      <c r="FO373" s="104">
        <v>0</v>
      </c>
      <c r="FP373" s="104"/>
      <c r="FQ373" s="104">
        <v>0</v>
      </c>
      <c r="FR373" s="103" t="b">
        <f t="shared" si="3617"/>
        <v>0</v>
      </c>
      <c r="FS373" s="103" t="b">
        <f t="shared" si="3618"/>
        <v>0</v>
      </c>
      <c r="FT373" s="103" t="b">
        <f t="shared" si="3619"/>
        <v>0</v>
      </c>
      <c r="FU373" s="103" t="b">
        <f t="shared" si="3620"/>
        <v>0</v>
      </c>
      <c r="FV373" s="103" t="b">
        <f t="shared" si="3621"/>
        <v>1</v>
      </c>
      <c r="FW373" s="103"/>
      <c r="FX373" s="120" t="b">
        <f t="shared" ref="FX373:FX374" si="4244">EXACT(FQ373,BI373)</f>
        <v>1</v>
      </c>
      <c r="FY373" s="104" t="s">
        <v>214</v>
      </c>
      <c r="FZ373" s="104" t="b">
        <f t="shared" ref="FZ373:FZ374" si="4245">EXACT(FY373,C373)</f>
        <v>1</v>
      </c>
      <c r="GA373" s="104">
        <v>0</v>
      </c>
      <c r="GB373" s="104" t="s">
        <v>207</v>
      </c>
      <c r="GD373" s="104" t="s">
        <v>214</v>
      </c>
      <c r="GE373" s="104">
        <v>0</v>
      </c>
      <c r="GF373" s="104" t="e">
        <v>#N/A</v>
      </c>
      <c r="GG373" s="104">
        <v>0</v>
      </c>
      <c r="GH373" s="104" t="b">
        <f t="shared" ref="GH373:GH374" si="4246">EXACT(GD373,C373)</f>
        <v>1</v>
      </c>
      <c r="GI373" s="8" t="b">
        <f t="shared" ref="GI373:GI374" si="4247">EXACT(GG373,G373)</f>
        <v>0</v>
      </c>
    </row>
    <row r="374" spans="1:192" hidden="1" x14ac:dyDescent="0.25">
      <c r="A374" s="138">
        <v>51250</v>
      </c>
      <c r="B374" s="138">
        <v>979258</v>
      </c>
      <c r="C374" s="128" t="s">
        <v>368</v>
      </c>
      <c r="D374" s="130"/>
      <c r="E374" s="138" t="s">
        <v>832</v>
      </c>
      <c r="F374" s="124" t="s">
        <v>207</v>
      </c>
      <c r="G374" s="128"/>
      <c r="H374" s="138" t="s">
        <v>227</v>
      </c>
      <c r="I374" s="130" t="s">
        <v>538</v>
      </c>
      <c r="J374" s="138" t="s">
        <v>511</v>
      </c>
      <c r="K374" s="138"/>
      <c r="L374" s="130">
        <v>0</v>
      </c>
      <c r="M374" s="138"/>
      <c r="N374" s="125">
        <v>0</v>
      </c>
      <c r="O374" s="125">
        <v>0</v>
      </c>
      <c r="P374" s="125" t="str">
        <f t="shared" si="4189"/>
        <v>нет минмакс</v>
      </c>
      <c r="Q374" s="95">
        <v>0</v>
      </c>
      <c r="R374" s="95">
        <f t="shared" si="4190"/>
        <v>0</v>
      </c>
      <c r="S374" s="114">
        <v>0</v>
      </c>
      <c r="T374" s="114">
        <v>0</v>
      </c>
      <c r="U374" s="131">
        <f t="shared" si="4191"/>
        <v>0</v>
      </c>
      <c r="V374" s="115">
        <f t="shared" si="4192"/>
        <v>490.60501098632813</v>
      </c>
      <c r="W374" s="115">
        <f t="shared" si="4193"/>
        <v>68773.010440063474</v>
      </c>
      <c r="X374" s="115">
        <f t="shared" si="4194"/>
        <v>0</v>
      </c>
      <c r="Y374" s="132"/>
      <c r="Z374" s="95">
        <v>490.60501098632813</v>
      </c>
      <c r="AA374" s="115">
        <v>0</v>
      </c>
      <c r="AB374" s="115">
        <v>0</v>
      </c>
      <c r="AC374" s="95">
        <v>0</v>
      </c>
      <c r="AD374" s="95">
        <v>0</v>
      </c>
      <c r="AE374" s="95">
        <f t="shared" si="4195"/>
        <v>0</v>
      </c>
      <c r="AF374" s="95">
        <f t="shared" si="4196"/>
        <v>0</v>
      </c>
      <c r="AG374" s="114">
        <v>0</v>
      </c>
      <c r="AH374" s="95">
        <f t="shared" si="4197"/>
        <v>490.60501098632813</v>
      </c>
      <c r="AI374" s="114">
        <f t="shared" si="4198"/>
        <v>68773.010440063474</v>
      </c>
      <c r="AJ374" s="114">
        <f t="shared" si="4199"/>
        <v>0</v>
      </c>
      <c r="AK374" s="114">
        <f t="shared" si="4200"/>
        <v>0</v>
      </c>
      <c r="AL374" s="114">
        <f t="shared" si="4201"/>
        <v>0</v>
      </c>
      <c r="AM374" s="114">
        <f t="shared" si="4202"/>
        <v>7762.49</v>
      </c>
      <c r="AN374" s="133">
        <f t="shared" si="4203"/>
        <v>0</v>
      </c>
      <c r="AO374" s="133" t="str">
        <f t="shared" si="4204"/>
        <v>нет остатка</v>
      </c>
      <c r="AP374" s="139" t="s">
        <v>185</v>
      </c>
      <c r="AQ374" s="134" t="s">
        <v>191</v>
      </c>
      <c r="AR374" s="138" t="s">
        <v>185</v>
      </c>
      <c r="AS374" s="134" t="s">
        <v>191</v>
      </c>
      <c r="AT374" s="115" t="s">
        <v>185</v>
      </c>
      <c r="AU374" s="138"/>
      <c r="AV374" s="97" t="str">
        <f t="shared" si="4205"/>
        <v>0-01</v>
      </c>
      <c r="AW374" s="126">
        <f t="shared" si="4206"/>
        <v>0</v>
      </c>
      <c r="AX374" s="138"/>
      <c r="AY374" s="115">
        <f t="shared" si="4207"/>
        <v>0</v>
      </c>
      <c r="AZ374" s="130" t="s">
        <v>495</v>
      </c>
      <c r="BA374" s="129" t="s">
        <v>187</v>
      </c>
      <c r="BB374" s="129" t="s">
        <v>187</v>
      </c>
      <c r="BC374" s="140" t="s">
        <v>187</v>
      </c>
      <c r="BD374" s="139" t="s">
        <v>187</v>
      </c>
      <c r="BE374" s="29">
        <v>0</v>
      </c>
      <c r="BF374" s="32">
        <f t="shared" si="4208"/>
        <v>0</v>
      </c>
      <c r="BG374" s="32">
        <v>0</v>
      </c>
      <c r="BH374" s="32">
        <f t="shared" si="4209"/>
        <v>0</v>
      </c>
      <c r="BI374" s="99">
        <v>0</v>
      </c>
      <c r="BJ374" s="130" t="s">
        <v>187</v>
      </c>
      <c r="BK374" s="95">
        <v>1171.6199999999999</v>
      </c>
      <c r="BL374" s="95">
        <v>1854.39</v>
      </c>
      <c r="BM374" s="95">
        <v>728.73</v>
      </c>
      <c r="BN374" s="95">
        <v>1389.28</v>
      </c>
      <c r="BO374" s="95">
        <v>1427.66</v>
      </c>
      <c r="BP374" s="95">
        <v>1190.81</v>
      </c>
      <c r="BQ374" s="133">
        <f t="shared" si="4210"/>
        <v>1293.7483333333332</v>
      </c>
      <c r="BR374" s="95">
        <f t="shared" si="4211"/>
        <v>-681.01498901367177</v>
      </c>
      <c r="BS374" s="133">
        <f t="shared" si="4212"/>
        <v>-2535.4049890136721</v>
      </c>
      <c r="BT374" s="133">
        <f t="shared" si="4212"/>
        <v>-3264.1349890136721</v>
      </c>
      <c r="BU374" s="133">
        <f t="shared" si="4212"/>
        <v>-4653.4149890136723</v>
      </c>
      <c r="BV374" s="133">
        <f t="shared" si="4212"/>
        <v>-6081.0749890136722</v>
      </c>
      <c r="BW374" s="133">
        <f t="shared" si="4212"/>
        <v>-7271.8849890136717</v>
      </c>
      <c r="BX374" s="133">
        <f t="shared" ref="BX374:CO374" si="4248">BW374-$BQ374</f>
        <v>-8565.6333223470047</v>
      </c>
      <c r="BY374" s="133">
        <f t="shared" si="4248"/>
        <v>-9859.3816556803376</v>
      </c>
      <c r="BZ374" s="133">
        <f t="shared" si="4248"/>
        <v>-11153.129989013671</v>
      </c>
      <c r="CA374" s="133">
        <f t="shared" si="4248"/>
        <v>-12446.878322347004</v>
      </c>
      <c r="CB374" s="133">
        <f t="shared" si="4248"/>
        <v>-13740.626655680337</v>
      </c>
      <c r="CC374" s="133">
        <f t="shared" si="4248"/>
        <v>-15034.37498901367</v>
      </c>
      <c r="CD374" s="133">
        <f t="shared" si="4248"/>
        <v>-16328.123322347003</v>
      </c>
      <c r="CE374" s="133">
        <f t="shared" si="4248"/>
        <v>-17621.871655680337</v>
      </c>
      <c r="CF374" s="133">
        <f t="shared" si="4248"/>
        <v>-18915.61998901367</v>
      </c>
      <c r="CG374" s="133">
        <f t="shared" si="4248"/>
        <v>-20209.368322347003</v>
      </c>
      <c r="CH374" s="133">
        <f t="shared" si="4248"/>
        <v>-21503.116655680336</v>
      </c>
      <c r="CI374" s="133">
        <f t="shared" si="4248"/>
        <v>-22796.864989013669</v>
      </c>
      <c r="CJ374" s="133">
        <f t="shared" si="4248"/>
        <v>-24090.613322347002</v>
      </c>
      <c r="CK374" s="133">
        <f t="shared" si="4248"/>
        <v>-25384.361655680335</v>
      </c>
      <c r="CL374" s="133">
        <f t="shared" si="4248"/>
        <v>-26678.109989013668</v>
      </c>
      <c r="CM374" s="133">
        <f t="shared" si="4248"/>
        <v>-27971.858322347001</v>
      </c>
      <c r="CN374" s="133">
        <f t="shared" si="4248"/>
        <v>-29265.606655680334</v>
      </c>
      <c r="CO374" s="133">
        <f t="shared" si="4248"/>
        <v>-30559.354989013667</v>
      </c>
      <c r="CP374" s="100">
        <v>0</v>
      </c>
      <c r="CQ374" s="100">
        <v>0</v>
      </c>
      <c r="CR374" s="100">
        <v>0</v>
      </c>
      <c r="CS374" s="100">
        <v>0</v>
      </c>
      <c r="CT374" s="100">
        <v>0</v>
      </c>
      <c r="CU374" s="100">
        <v>0</v>
      </c>
      <c r="CV374" s="121">
        <f t="shared" si="4214"/>
        <v>0</v>
      </c>
      <c r="CW374" t="s">
        <v>187</v>
      </c>
      <c r="CX374" t="s">
        <v>187</v>
      </c>
      <c r="CY374" s="4">
        <v>0</v>
      </c>
      <c r="CZ374" s="4">
        <v>0</v>
      </c>
      <c r="DA374" s="136">
        <f t="shared" si="4215"/>
        <v>0</v>
      </c>
      <c r="DB374" s="4">
        <f t="shared" si="4216"/>
        <v>0</v>
      </c>
      <c r="DC374" s="4">
        <f t="shared" si="4217"/>
        <v>0</v>
      </c>
      <c r="DD374" s="136">
        <f t="shared" si="4218"/>
        <v>0</v>
      </c>
      <c r="DE374" s="31">
        <v>0</v>
      </c>
      <c r="DG374" s="31">
        <v>0</v>
      </c>
      <c r="DH374" s="48">
        <f t="shared" si="4219"/>
        <v>0</v>
      </c>
      <c r="DI374" s="62">
        <v>0</v>
      </c>
      <c r="DJ374" s="62">
        <v>0</v>
      </c>
      <c r="DK374" s="48">
        <f t="shared" si="4220"/>
        <v>0</v>
      </c>
      <c r="DL374" s="62">
        <v>0</v>
      </c>
      <c r="DM374" s="62">
        <v>0</v>
      </c>
      <c r="DN374" s="62">
        <v>0</v>
      </c>
      <c r="DO374" s="62">
        <v>0</v>
      </c>
      <c r="DP374" s="48">
        <f t="shared" si="4221"/>
        <v>0</v>
      </c>
      <c r="DQ374" s="62">
        <v>0</v>
      </c>
      <c r="DR374" s="62">
        <v>0</v>
      </c>
      <c r="DS374" s="62">
        <v>0</v>
      </c>
      <c r="DT374" s="62">
        <v>0</v>
      </c>
      <c r="DU374" s="48">
        <f t="shared" si="4222"/>
        <v>0</v>
      </c>
      <c r="DV374" s="62">
        <v>0</v>
      </c>
      <c r="DW374" s="62">
        <v>0</v>
      </c>
      <c r="DX374" s="62">
        <f t="shared" si="4223"/>
        <v>0</v>
      </c>
      <c r="DY374" s="62">
        <f t="shared" si="4224"/>
        <v>0</v>
      </c>
      <c r="DZ374" s="48">
        <f t="shared" si="4225"/>
        <v>0</v>
      </c>
      <c r="EA374" s="62">
        <f t="shared" si="4226"/>
        <v>0</v>
      </c>
      <c r="EB374" s="62">
        <f t="shared" si="4227"/>
        <v>0</v>
      </c>
      <c r="EC374" s="48">
        <f t="shared" si="4228"/>
        <v>0</v>
      </c>
      <c r="ED374" s="62">
        <f t="shared" si="4229"/>
        <v>0</v>
      </c>
      <c r="EE374" s="62">
        <f t="shared" si="4230"/>
        <v>0</v>
      </c>
      <c r="EF374" s="48">
        <f t="shared" si="4231"/>
        <v>0</v>
      </c>
      <c r="EG374" s="62">
        <f t="shared" si="4232"/>
        <v>0</v>
      </c>
      <c r="EH374" s="62">
        <f t="shared" si="4233"/>
        <v>0</v>
      </c>
      <c r="EI374" s="48">
        <f t="shared" si="4234"/>
        <v>0</v>
      </c>
      <c r="EJ374" s="62">
        <f t="shared" si="4235"/>
        <v>0</v>
      </c>
      <c r="EK374" s="62">
        <f t="shared" si="4236"/>
        <v>0</v>
      </c>
      <c r="EL374" s="48">
        <f t="shared" si="4237"/>
        <v>0</v>
      </c>
      <c r="EM374" s="62">
        <f t="shared" si="4238"/>
        <v>0</v>
      </c>
      <c r="EN374" s="62">
        <f t="shared" si="4239"/>
        <v>0</v>
      </c>
      <c r="EO374" s="48">
        <f t="shared" si="4240"/>
        <v>0</v>
      </c>
      <c r="EP374" s="62">
        <f t="shared" si="4241"/>
        <v>164237.69159999999</v>
      </c>
      <c r="EQ374" s="62">
        <f t="shared" si="4241"/>
        <v>259948.39020000002</v>
      </c>
      <c r="ER374" s="62">
        <f t="shared" si="4241"/>
        <v>102153.3714</v>
      </c>
      <c r="ES374" s="62">
        <f t="shared" si="4242"/>
        <v>194749.27040000001</v>
      </c>
      <c r="ET374" s="62">
        <f t="shared" si="4242"/>
        <v>200129.37880000003</v>
      </c>
      <c r="EU374" s="62">
        <f t="shared" si="4242"/>
        <v>166927.7458</v>
      </c>
      <c r="EV374" t="s">
        <v>192</v>
      </c>
      <c r="EW374" s="103">
        <v>0</v>
      </c>
      <c r="EX374" s="31" t="s">
        <v>187</v>
      </c>
      <c r="EY374" s="31" t="e">
        <v>#REF!</v>
      </c>
      <c r="FA374" s="31"/>
      <c r="FB374" s="119"/>
      <c r="FC374" s="119"/>
      <c r="FE374" s="137">
        <v>140.18</v>
      </c>
      <c r="FF374" s="137">
        <v>140.18</v>
      </c>
      <c r="FG374" s="137">
        <v>140.18</v>
      </c>
      <c r="FH374" s="106">
        <v>140.18</v>
      </c>
      <c r="FI374" s="107" t="b">
        <f t="shared" si="4243"/>
        <v>1</v>
      </c>
      <c r="FJ374" s="34"/>
      <c r="FK374" s="104" t="s">
        <v>187</v>
      </c>
      <c r="FL374" s="104" t="s">
        <v>187</v>
      </c>
      <c r="FM374" s="104" t="s">
        <v>187</v>
      </c>
      <c r="FN374" s="104" t="s">
        <v>187</v>
      </c>
      <c r="FO374" s="104">
        <v>0</v>
      </c>
      <c r="FP374" s="104"/>
      <c r="FQ374" s="104">
        <v>0</v>
      </c>
      <c r="FR374" s="120" t="b">
        <f t="shared" si="3617"/>
        <v>1</v>
      </c>
      <c r="FS374" s="120" t="b">
        <f t="shared" si="3618"/>
        <v>1</v>
      </c>
      <c r="FT374" s="120" t="b">
        <f t="shared" si="3619"/>
        <v>1</v>
      </c>
      <c r="FU374" s="120" t="b">
        <f t="shared" si="3620"/>
        <v>1</v>
      </c>
      <c r="FV374" s="120" t="b">
        <f t="shared" si="3621"/>
        <v>1</v>
      </c>
      <c r="FW374" s="120"/>
      <c r="FX374" s="120" t="b">
        <f t="shared" si="4244"/>
        <v>1</v>
      </c>
      <c r="FY374" s="104" t="s">
        <v>368</v>
      </c>
      <c r="FZ374" s="104" t="b">
        <f t="shared" si="4245"/>
        <v>1</v>
      </c>
      <c r="GA374" s="120">
        <v>0</v>
      </c>
      <c r="GB374" s="120" t="s">
        <v>207</v>
      </c>
      <c r="GC374" s="8"/>
      <c r="GD374" s="104" t="s">
        <v>368</v>
      </c>
      <c r="GE374" s="104">
        <v>0</v>
      </c>
      <c r="GF374" s="104" t="e">
        <v>#N/A</v>
      </c>
      <c r="GG374" s="104">
        <v>0</v>
      </c>
      <c r="GH374" s="120" t="b">
        <f t="shared" si="4246"/>
        <v>1</v>
      </c>
      <c r="GI374" s="8" t="b">
        <f t="shared" si="4247"/>
        <v>0</v>
      </c>
      <c r="GJ374" s="31" t="s">
        <v>203</v>
      </c>
    </row>
    <row r="375" spans="1:192" hidden="1" x14ac:dyDescent="0.25">
      <c r="A375" s="138">
        <v>104142</v>
      </c>
      <c r="B375" s="138">
        <v>104142</v>
      </c>
      <c r="C375" s="128" t="s">
        <v>368</v>
      </c>
      <c r="D375" s="130"/>
      <c r="E375" s="138" t="s">
        <v>833</v>
      </c>
      <c r="F375" s="124" t="s">
        <v>193</v>
      </c>
      <c r="G375" s="128"/>
      <c r="H375" s="138" t="s">
        <v>227</v>
      </c>
      <c r="I375" s="130" t="s">
        <v>677</v>
      </c>
      <c r="J375" s="138" t="s">
        <v>511</v>
      </c>
      <c r="K375" s="138"/>
      <c r="L375" s="130">
        <v>0</v>
      </c>
      <c r="M375" s="138"/>
      <c r="N375" s="125">
        <v>0</v>
      </c>
      <c r="O375" s="125">
        <v>0</v>
      </c>
      <c r="P375" s="125" t="str">
        <f t="shared" ref="P375:P380" si="4249">IF(AND(N375=0,O375=0),"нет минмакс",IF((S375-N375)&lt;0,"меньше мин",IF((S375-O375)&gt;0,"больше макс","в диапазоне")))</f>
        <v>нет минмакс</v>
      </c>
      <c r="Q375" s="95">
        <v>672.35101318359375</v>
      </c>
      <c r="R375" s="95">
        <f t="shared" ref="R375:R380" si="4250">Q375*FH375</f>
        <v>101276.23311584472</v>
      </c>
      <c r="S375" s="114">
        <v>0</v>
      </c>
      <c r="T375" s="114">
        <v>0</v>
      </c>
      <c r="U375" s="131">
        <f t="shared" ref="U375:U380" si="4251">IFERROR(ROUNDUP(S375/$EX375,0)*$EY375,0)</f>
        <v>0</v>
      </c>
      <c r="V375" s="115">
        <f t="shared" ref="V375:V377" si="4252">SUM(Z375:AD375)</f>
        <v>1201.4949951171875</v>
      </c>
      <c r="W375" s="115">
        <f t="shared" ref="W375:W380" si="4253">V375*FH375</f>
        <v>180981.19111450194</v>
      </c>
      <c r="X375" s="115">
        <f t="shared" ref="X375:X380" si="4254">IFERROR(ROUNDUP(V375/$EX375,0)*$EY375,0)</f>
        <v>0</v>
      </c>
      <c r="Y375" s="132"/>
      <c r="Z375" s="95">
        <v>1201.4949951171875</v>
      </c>
      <c r="AA375" s="115">
        <v>0</v>
      </c>
      <c r="AB375" s="115">
        <v>0</v>
      </c>
      <c r="AC375" s="95">
        <v>0</v>
      </c>
      <c r="AD375" s="95">
        <v>0</v>
      </c>
      <c r="AE375" s="95">
        <f t="shared" ref="AE375:AE380" si="4255">AA375*FH375</f>
        <v>0</v>
      </c>
      <c r="AF375" s="95">
        <f t="shared" ref="AF375:AF380" si="4256">AB375*FH375</f>
        <v>0</v>
      </c>
      <c r="AG375" s="114">
        <v>0</v>
      </c>
      <c r="AH375" s="95">
        <f t="shared" ref="AH375:AH380" si="4257">V375-AG375</f>
        <v>1201.4949951171875</v>
      </c>
      <c r="AI375" s="114">
        <f t="shared" ref="AI375:AI380" si="4258">IF(AH375&gt;0,AH375*FH375,0)</f>
        <v>180981.19111450194</v>
      </c>
      <c r="AJ375" s="114">
        <f t="shared" ref="AJ375:AJ380" si="4259">CU375</f>
        <v>5612</v>
      </c>
      <c r="AK375" s="114">
        <f t="shared" ref="AK375:AK377" si="4260">SUM(CS375:CU375)</f>
        <v>23267</v>
      </c>
      <c r="AL375" s="114">
        <f t="shared" ref="AL375:AL380" si="4261">SUM(CP375:CU375)</f>
        <v>23267</v>
      </c>
      <c r="AM375" s="114">
        <f t="shared" ref="AM375:AM380" si="4262">SUM(BK375:BP375)</f>
        <v>46302.390000000007</v>
      </c>
      <c r="AN375" s="133">
        <f t="shared" ref="AN375:AN380" si="4263">IFERROR(S375/BQ375*30,"нет оборота")</f>
        <v>0</v>
      </c>
      <c r="AO375" s="133" t="str">
        <f t="shared" ref="AO375:AO380" si="4264">IF(S375=0,"нет остатка",IF(AN375="нет оборота","нет плана",IF(AN375&lt;30,"&lt; 30 дней",IF(AND(AN375&gt;=30,AN375&lt;60),"&gt; 30 дней (до 60)",IF(AND(AN375&gt;=60,AN375&lt;70),"&gt; 60 дней (до 70)",IF(AND(AN375&gt;=70,AN375&lt;80),"&gt; 70 дней (до 80)",IF(AND(AN375&gt;=80,AN375&lt;90),"&gt; 80 дней (до 90)",IF(AND(AN375&gt;=90,AN375&lt;120),"&gt; 90 дней (до 120)",IF(AN375&gt;=120,"&gt; 120 дней")))))))))</f>
        <v>нет остатка</v>
      </c>
      <c r="AP375" s="139" t="s">
        <v>185</v>
      </c>
      <c r="AQ375" s="134" t="s">
        <v>191</v>
      </c>
      <c r="AR375" s="138" t="s">
        <v>185</v>
      </c>
      <c r="AS375" s="134" t="s">
        <v>186</v>
      </c>
      <c r="AT375" s="115" t="s">
        <v>185</v>
      </c>
      <c r="AU375" s="138"/>
      <c r="AV375" s="97" t="str">
        <f t="shared" ref="AV375:AV380" si="4265">IF(V375=0,"нет остатка",IF(SUM(BK375:BP375)=0,"Нет планов",IF(BR375&lt;=0,"0-01",IF(BS375&lt;=0,"0-02",IF(BT375&lt;=0,"0-03",IF(BU375&lt;=0,"0-04",IF(BV375&lt;=0,"0-05",IF(BW375&lt;=0,"0-06",IF(BX375&lt;=0,"0-07",IF(BY375&lt;=0,"0-08",IF(BZ375&lt;=0,"0-09",IF(CA375&lt;=0,"0-10",IF(CB375&lt;=0,"0-11",IF(CC375&lt;=0,"0-12",IF(CD375&lt;=0,"0-13",IF(CE375&lt;=0,"0-14",IF(CF375&lt;=0,"0-15",IF(CG375&lt;=0,"0-16",IF(CH375&lt;=0,"0-17",IF(CI375&lt;=0,"0-18",IF(CJ375&lt;=0,"0-19",IF(CK375&lt;=0,"0-20",IF(CL375&lt;=0,"0-21",IF(CM375&lt;=0,"0-22",IF(CN375&lt;=0,"0-23",IF(CO375&lt;=0,"0-24","0-25 более 24"))))))))))))))))))))))))))</f>
        <v>0-01</v>
      </c>
      <c r="AW375" s="126">
        <f t="shared" ref="AW375:AW380" si="4266">IF(AT375="Да",W375,0)</f>
        <v>0</v>
      </c>
      <c r="AX375" s="138"/>
      <c r="AY375" s="115">
        <f t="shared" ref="AY375:AY380" si="4267">IF(AX375&gt;6,W375,0)</f>
        <v>0</v>
      </c>
      <c r="AZ375" s="130" t="s">
        <v>495</v>
      </c>
      <c r="BA375" s="129" t="s">
        <v>187</v>
      </c>
      <c r="BB375" s="129" t="s">
        <v>187</v>
      </c>
      <c r="BC375" s="140" t="s">
        <v>187</v>
      </c>
      <c r="BD375" s="139" t="s">
        <v>187</v>
      </c>
      <c r="BE375" s="29">
        <v>0</v>
      </c>
      <c r="BF375" s="32">
        <f t="shared" ref="BF375:BF380" si="4268">BE375*FH375</f>
        <v>0</v>
      </c>
      <c r="BG375" s="32">
        <v>0</v>
      </c>
      <c r="BH375" s="32">
        <f t="shared" ref="BH375:BH380" si="4269">BG375*FH375</f>
        <v>0</v>
      </c>
      <c r="BI375" s="99">
        <v>0</v>
      </c>
      <c r="BJ375" s="130" t="s">
        <v>187</v>
      </c>
      <c r="BK375" s="95">
        <v>7077.68</v>
      </c>
      <c r="BL375" s="95">
        <v>7597.12</v>
      </c>
      <c r="BM375" s="95">
        <v>8120.16</v>
      </c>
      <c r="BN375" s="95">
        <v>8179.88</v>
      </c>
      <c r="BO375" s="95">
        <v>7852.43</v>
      </c>
      <c r="BP375" s="95">
        <v>7475.12</v>
      </c>
      <c r="BQ375" s="133">
        <f t="shared" ref="BQ375:BQ380" si="4270">IF(COUNTIF(BK375:BP375,"&gt;0")=0,0,SUM(BK375:BP375)/COUNTIF(BK375:BP375,"&gt;0"))</f>
        <v>7717.0650000000014</v>
      </c>
      <c r="BR375" s="95">
        <f t="shared" ref="BR375:BR380" si="4271">IF(OR(Q375=0,SUM(BK375:BP375)=0,V375&gt;Q375),V375-BK375,Q375-BK375)</f>
        <v>-5876.1850048828128</v>
      </c>
      <c r="BS375" s="133">
        <f t="shared" ref="BS375:BW380" si="4272">BR375-BL375</f>
        <v>-13473.305004882812</v>
      </c>
      <c r="BT375" s="133">
        <f t="shared" si="4272"/>
        <v>-21593.465004882812</v>
      </c>
      <c r="BU375" s="133">
        <f t="shared" si="4272"/>
        <v>-29773.345004882813</v>
      </c>
      <c r="BV375" s="133">
        <f t="shared" si="4272"/>
        <v>-37625.775004882817</v>
      </c>
      <c r="BW375" s="133">
        <f t="shared" si="4272"/>
        <v>-45100.895004882819</v>
      </c>
      <c r="BX375" s="133">
        <f t="shared" ref="BX375:CO380" si="4273">BW375-$BQ375</f>
        <v>-52817.960004882822</v>
      </c>
      <c r="BY375" s="133">
        <f t="shared" si="4273"/>
        <v>-60535.025004882824</v>
      </c>
      <c r="BZ375" s="133">
        <f t="shared" si="4273"/>
        <v>-68252.090004882819</v>
      </c>
      <c r="CA375" s="133">
        <f t="shared" si="4273"/>
        <v>-75969.155004882821</v>
      </c>
      <c r="CB375" s="133">
        <f t="shared" si="4273"/>
        <v>-83686.220004882824</v>
      </c>
      <c r="CC375" s="133">
        <f t="shared" si="4273"/>
        <v>-91403.285004882826</v>
      </c>
      <c r="CD375" s="133">
        <f t="shared" si="4273"/>
        <v>-99120.350004882828</v>
      </c>
      <c r="CE375" s="133">
        <f t="shared" si="4273"/>
        <v>-106837.41500488283</v>
      </c>
      <c r="CF375" s="133">
        <f t="shared" si="4273"/>
        <v>-114554.48000488283</v>
      </c>
      <c r="CG375" s="133">
        <f t="shared" si="4273"/>
        <v>-122271.54500488284</v>
      </c>
      <c r="CH375" s="133">
        <f t="shared" si="4273"/>
        <v>-129988.61000488284</v>
      </c>
      <c r="CI375" s="133">
        <f t="shared" si="4273"/>
        <v>-137705.67500488283</v>
      </c>
      <c r="CJ375" s="133">
        <f t="shared" si="4273"/>
        <v>-145422.74000488283</v>
      </c>
      <c r="CK375" s="133">
        <f t="shared" si="4273"/>
        <v>-153139.80500488283</v>
      </c>
      <c r="CL375" s="133">
        <f t="shared" si="4273"/>
        <v>-160856.87000488283</v>
      </c>
      <c r="CM375" s="133">
        <f t="shared" si="4273"/>
        <v>-168573.93500488283</v>
      </c>
      <c r="CN375" s="133">
        <f t="shared" si="4273"/>
        <v>-176291.00000488284</v>
      </c>
      <c r="CO375" s="133">
        <f t="shared" si="4273"/>
        <v>-184008.06500488284</v>
      </c>
      <c r="CP375" s="100">
        <v>0</v>
      </c>
      <c r="CQ375" s="100">
        <v>0</v>
      </c>
      <c r="CR375" s="100">
        <v>0</v>
      </c>
      <c r="CS375" s="100">
        <v>8662</v>
      </c>
      <c r="CT375" s="100">
        <v>8993</v>
      </c>
      <c r="CU375" s="100">
        <v>5612</v>
      </c>
      <c r="CV375" s="121">
        <f t="shared" ref="CV375:CV380" si="4274">IF(COUNTIF(CP375:CU375,"&gt;0")=0,0,SUM(CP375:CU375)/COUNTIF(CP375:CU375,"&gt;0"))</f>
        <v>7755.666666666667</v>
      </c>
      <c r="CW375" t="s">
        <v>187</v>
      </c>
      <c r="CX375" t="s">
        <v>187</v>
      </c>
      <c r="CY375" s="4">
        <v>0</v>
      </c>
      <c r="CZ375" s="4">
        <v>0</v>
      </c>
      <c r="DA375" s="136">
        <f t="shared" ref="DA375:DA380" si="4275">IFERROR(CZ375/CY375,0)</f>
        <v>0</v>
      </c>
      <c r="DB375" s="4">
        <f t="shared" ref="DB375:DB380" si="4276">CY375*FH375</f>
        <v>0</v>
      </c>
      <c r="DC375" s="4">
        <f t="shared" ref="DC375:DC380" si="4277">CZ375*FH375</f>
        <v>0</v>
      </c>
      <c r="DD375" s="136">
        <f t="shared" ref="DD375:DD380" si="4278">IFERROR(DC375/DB375,0)</f>
        <v>0</v>
      </c>
      <c r="DE375" s="31">
        <v>0</v>
      </c>
      <c r="DG375" s="31">
        <v>0</v>
      </c>
      <c r="DH375" s="48">
        <f t="shared" ref="DH375:DH380" si="4279">IFERROR(ROUNDUP(DG375/$EX375,0)*$EY375,0)</f>
        <v>0</v>
      </c>
      <c r="DI375" s="62">
        <v>0</v>
      </c>
      <c r="DJ375" s="62">
        <v>0</v>
      </c>
      <c r="DK375" s="48">
        <f t="shared" ref="DK375:DK380" si="4280">IFERROR(ROUNDUP(DI375/$EX375,0)*$EY375,0)</f>
        <v>0</v>
      </c>
      <c r="DL375" s="62">
        <v>0</v>
      </c>
      <c r="DM375" s="62">
        <v>0</v>
      </c>
      <c r="DN375" s="62">
        <v>0</v>
      </c>
      <c r="DO375" s="62">
        <v>0</v>
      </c>
      <c r="DP375" s="48">
        <f t="shared" ref="DP375:DP380" si="4281">IFERROR(ROUNDUP(DN375/$EX375,0)*$EY375,0)</f>
        <v>0</v>
      </c>
      <c r="DQ375" s="62">
        <v>0</v>
      </c>
      <c r="DR375" s="62">
        <v>0</v>
      </c>
      <c r="DS375" s="62">
        <v>6.97</v>
      </c>
      <c r="DT375" s="62">
        <v>1137.0219999999999</v>
      </c>
      <c r="DU375" s="48">
        <f t="shared" ref="DU375:DU380" si="4282">IFERROR(ROUNDUP(DS375/$EX375,0)*$EY375,0)</f>
        <v>0</v>
      </c>
      <c r="DV375" s="62">
        <v>8661.8679999999986</v>
      </c>
      <c r="DW375" s="62">
        <v>1421166.71</v>
      </c>
      <c r="DX375" s="62">
        <f t="shared" ref="DX375:DX380" si="4283">$DF375*BK375/30</f>
        <v>0</v>
      </c>
      <c r="DY375" s="62">
        <f t="shared" ref="DY375:DY380" si="4284">DX375*$FH375</f>
        <v>0</v>
      </c>
      <c r="DZ375" s="48">
        <f t="shared" ref="DZ375:DZ380" si="4285">IFERROR(ROUNDUP(DX375/$EX375,0)*$EY375,0)</f>
        <v>0</v>
      </c>
      <c r="EA375" s="62">
        <f t="shared" ref="EA375:EA380" si="4286">$DF375*BL375/30</f>
        <v>0</v>
      </c>
      <c r="EB375" s="62">
        <f t="shared" ref="EB375:EB380" si="4287">EA375*$FH375</f>
        <v>0</v>
      </c>
      <c r="EC375" s="48">
        <f t="shared" ref="EC375:EC380" si="4288">IFERROR(ROUNDUP(EA375/$EX375,0)*$EY375,0)</f>
        <v>0</v>
      </c>
      <c r="ED375" s="62">
        <f t="shared" ref="ED375:ED380" si="4289">$DF375*BM375/30</f>
        <v>0</v>
      </c>
      <c r="EE375" s="62">
        <f t="shared" ref="EE375:EE380" si="4290">ED375*$FH375</f>
        <v>0</v>
      </c>
      <c r="EF375" s="48">
        <f t="shared" ref="EF375:EF380" si="4291">IFERROR(ROUNDUP(ED375/$EX375,0)*$EY375,0)</f>
        <v>0</v>
      </c>
      <c r="EG375" s="62">
        <f t="shared" ref="EG375:EG380" si="4292">$DF375*BN375/30</f>
        <v>0</v>
      </c>
      <c r="EH375" s="62">
        <f t="shared" ref="EH375:EH380" si="4293">EG375*$FH375</f>
        <v>0</v>
      </c>
      <c r="EI375" s="48">
        <f t="shared" ref="EI375:EI380" si="4294">IFERROR(ROUNDUP(EG375/$EX375,0)*$EY375,0)</f>
        <v>0</v>
      </c>
      <c r="EJ375" s="62">
        <f t="shared" ref="EJ375:EJ380" si="4295">$DF375*BO375/30</f>
        <v>0</v>
      </c>
      <c r="EK375" s="62">
        <f t="shared" ref="EK375:EK380" si="4296">EJ375*$FH375</f>
        <v>0</v>
      </c>
      <c r="EL375" s="48">
        <f t="shared" ref="EL375:EL380" si="4297">IFERROR(ROUNDUP(EJ375/$EX375,0)*$EY375,0)</f>
        <v>0</v>
      </c>
      <c r="EM375" s="62">
        <f t="shared" ref="EM375:EM380" si="4298">$DF375*BP375/30</f>
        <v>0</v>
      </c>
      <c r="EN375" s="62">
        <f t="shared" ref="EN375:EN380" si="4299">EM375*$FH375</f>
        <v>0</v>
      </c>
      <c r="EO375" s="48">
        <f t="shared" ref="EO375:EO380" si="4300">IFERROR(ROUNDUP(EM375/$EX375,0)*$EY375,0)</f>
        <v>0</v>
      </c>
      <c r="EP375" s="62">
        <f t="shared" ref="EP375:ER380" si="4301">BK375*$FH375</f>
        <v>1066110.9384000001</v>
      </c>
      <c r="EQ375" s="62">
        <f t="shared" si="4301"/>
        <v>1144354.1856</v>
      </c>
      <c r="ER375" s="62">
        <f t="shared" si="4301"/>
        <v>1223139.7008</v>
      </c>
      <c r="ES375" s="62">
        <f t="shared" ref="ES375:EU380" si="4302">BN375*$FH375</f>
        <v>1232135.3244</v>
      </c>
      <c r="ET375" s="62">
        <f t="shared" si="4302"/>
        <v>1182811.5308999999</v>
      </c>
      <c r="EU375" s="62">
        <f t="shared" si="4302"/>
        <v>1125977.3255999999</v>
      </c>
      <c r="EV375" t="s">
        <v>192</v>
      </c>
      <c r="EW375" s="103">
        <v>0</v>
      </c>
      <c r="EX375" s="31" t="s">
        <v>187</v>
      </c>
      <c r="EY375" s="31" t="e">
        <v>#REF!</v>
      </c>
      <c r="FA375" s="31"/>
      <c r="FB375" s="119"/>
      <c r="FC375" s="119"/>
      <c r="FE375" s="137">
        <v>163.12</v>
      </c>
      <c r="FF375" s="137">
        <v>164.96</v>
      </c>
      <c r="FG375" s="137">
        <v>172.35</v>
      </c>
      <c r="FH375" s="106">
        <v>150.63</v>
      </c>
      <c r="FI375" s="107" t="b">
        <f t="shared" ref="FI375:FI380" si="4303">EXACT(AT375,AP375)</f>
        <v>1</v>
      </c>
      <c r="FJ375" s="34"/>
      <c r="FK375" s="104" t="s">
        <v>187</v>
      </c>
      <c r="FL375" s="104" t="s">
        <v>187</v>
      </c>
      <c r="FM375" s="104" t="s">
        <v>187</v>
      </c>
      <c r="FN375" s="104" t="s">
        <v>187</v>
      </c>
      <c r="FO375" s="104">
        <v>0</v>
      </c>
      <c r="FP375" s="104"/>
      <c r="FQ375" s="104">
        <v>0</v>
      </c>
      <c r="FR375" s="120" t="b">
        <f t="shared" si="3617"/>
        <v>1</v>
      </c>
      <c r="FS375" s="120" t="b">
        <f t="shared" si="3618"/>
        <v>1</v>
      </c>
      <c r="FT375" s="120" t="b">
        <f t="shared" si="3619"/>
        <v>1</v>
      </c>
      <c r="FU375" s="120" t="b">
        <f t="shared" si="3620"/>
        <v>1</v>
      </c>
      <c r="FV375" s="120" t="b">
        <f t="shared" si="3621"/>
        <v>1</v>
      </c>
      <c r="FW375" s="120"/>
      <c r="FX375" s="120" t="b">
        <f t="shared" ref="FX375:FX380" si="4304">EXACT(FQ375,BI375)</f>
        <v>1</v>
      </c>
      <c r="FY375" s="104" t="s">
        <v>368</v>
      </c>
      <c r="FZ375" s="104" t="b">
        <f t="shared" ref="FZ375:FZ380" si="4305">EXACT(FY375,C375)</f>
        <v>1</v>
      </c>
      <c r="GA375" s="120">
        <v>0</v>
      </c>
      <c r="GB375" s="120" t="s">
        <v>193</v>
      </c>
      <c r="GC375" s="8"/>
      <c r="GD375" s="104" t="s">
        <v>368</v>
      </c>
      <c r="GE375" s="104">
        <v>0</v>
      </c>
      <c r="GF375" s="104" t="e">
        <v>#N/A</v>
      </c>
      <c r="GG375" s="104">
        <v>0</v>
      </c>
      <c r="GH375" s="120" t="b">
        <f t="shared" ref="GH375:GH380" si="4306">EXACT(GD375,C375)</f>
        <v>1</v>
      </c>
      <c r="GI375" s="8" t="b">
        <f t="shared" ref="GI375:GI380" si="4307">EXACT(GG375,G375)</f>
        <v>0</v>
      </c>
      <c r="GJ375" s="31" t="s">
        <v>203</v>
      </c>
    </row>
    <row r="376" spans="1:192" hidden="1" x14ac:dyDescent="0.25">
      <c r="A376" s="138">
        <v>160096</v>
      </c>
      <c r="B376" s="138">
        <v>100639</v>
      </c>
      <c r="C376" s="128" t="s">
        <v>368</v>
      </c>
      <c r="D376" s="130"/>
      <c r="E376" s="138" t="s">
        <v>834</v>
      </c>
      <c r="F376" s="124">
        <v>0</v>
      </c>
      <c r="G376" s="128"/>
      <c r="H376" s="138" t="s">
        <v>227</v>
      </c>
      <c r="I376" s="130" t="s">
        <v>677</v>
      </c>
      <c r="J376" s="138" t="s">
        <v>511</v>
      </c>
      <c r="K376" s="138"/>
      <c r="L376" s="130">
        <v>0</v>
      </c>
      <c r="M376" s="138"/>
      <c r="N376" s="125">
        <v>0</v>
      </c>
      <c r="O376" s="125">
        <v>0</v>
      </c>
      <c r="P376" s="125" t="str">
        <f t="shared" si="4249"/>
        <v>нет минмакс</v>
      </c>
      <c r="Q376" s="95">
        <v>2.1089999675750732</v>
      </c>
      <c r="R376" s="95">
        <f t="shared" si="4250"/>
        <v>299.22491539955138</v>
      </c>
      <c r="S376" s="114">
        <v>0</v>
      </c>
      <c r="T376" s="114">
        <v>0</v>
      </c>
      <c r="U376" s="131">
        <f t="shared" si="4251"/>
        <v>0</v>
      </c>
      <c r="V376" s="115">
        <f t="shared" si="4252"/>
        <v>0.62800002098083496</v>
      </c>
      <c r="W376" s="115">
        <f t="shared" si="4253"/>
        <v>89.100642976760867</v>
      </c>
      <c r="X376" s="115">
        <f t="shared" si="4254"/>
        <v>0</v>
      </c>
      <c r="Y376" s="132"/>
      <c r="Z376" s="95">
        <v>0.62800002098083496</v>
      </c>
      <c r="AA376" s="115">
        <v>0</v>
      </c>
      <c r="AB376" s="115">
        <v>0</v>
      </c>
      <c r="AC376" s="95">
        <v>0</v>
      </c>
      <c r="AD376" s="95">
        <v>0</v>
      </c>
      <c r="AE376" s="95">
        <f t="shared" si="4255"/>
        <v>0</v>
      </c>
      <c r="AF376" s="95">
        <f t="shared" si="4256"/>
        <v>0</v>
      </c>
      <c r="AG376" s="114">
        <v>0</v>
      </c>
      <c r="AH376" s="95">
        <f t="shared" si="4257"/>
        <v>0.62800002098083496</v>
      </c>
      <c r="AI376" s="114">
        <f t="shared" si="4258"/>
        <v>89.100642976760867</v>
      </c>
      <c r="AJ376" s="114">
        <f t="shared" si="4259"/>
        <v>27117</v>
      </c>
      <c r="AK376" s="114">
        <f t="shared" si="4260"/>
        <v>46390</v>
      </c>
      <c r="AL376" s="114">
        <f t="shared" si="4261"/>
        <v>48013</v>
      </c>
      <c r="AM376" s="114">
        <f t="shared" si="4262"/>
        <v>64690.68</v>
      </c>
      <c r="AN376" s="133">
        <f t="shared" si="4263"/>
        <v>0</v>
      </c>
      <c r="AO376" s="133" t="str">
        <f t="shared" si="4264"/>
        <v>нет остатка</v>
      </c>
      <c r="AP376" s="139" t="s">
        <v>185</v>
      </c>
      <c r="AQ376" s="134" t="s">
        <v>191</v>
      </c>
      <c r="AR376" s="138" t="s">
        <v>185</v>
      </c>
      <c r="AS376" s="134" t="s">
        <v>186</v>
      </c>
      <c r="AT376" s="115" t="s">
        <v>185</v>
      </c>
      <c r="AU376" s="138"/>
      <c r="AV376" s="97" t="str">
        <f t="shared" si="4265"/>
        <v>0-01</v>
      </c>
      <c r="AW376" s="126">
        <f t="shared" si="4266"/>
        <v>0</v>
      </c>
      <c r="AX376" s="138"/>
      <c r="AY376" s="115">
        <f t="shared" si="4267"/>
        <v>0</v>
      </c>
      <c r="AZ376" s="130" t="s">
        <v>495</v>
      </c>
      <c r="BA376" s="129" t="s">
        <v>187</v>
      </c>
      <c r="BB376" s="129" t="s">
        <v>187</v>
      </c>
      <c r="BC376" s="140" t="s">
        <v>187</v>
      </c>
      <c r="BD376" s="139" t="s">
        <v>187</v>
      </c>
      <c r="BE376" s="29">
        <v>0</v>
      </c>
      <c r="BF376" s="32">
        <f t="shared" si="4268"/>
        <v>0</v>
      </c>
      <c r="BG376" s="32">
        <v>0</v>
      </c>
      <c r="BH376" s="32">
        <f t="shared" si="4269"/>
        <v>0</v>
      </c>
      <c r="BI376" s="99">
        <v>0</v>
      </c>
      <c r="BJ376" s="130" t="s">
        <v>187</v>
      </c>
      <c r="BK376" s="95">
        <v>14316.85</v>
      </c>
      <c r="BL376" s="95">
        <v>22303.06</v>
      </c>
      <c r="BM376" s="95">
        <v>7364.5</v>
      </c>
      <c r="BN376" s="95">
        <v>7885.29</v>
      </c>
      <c r="BO376" s="95">
        <v>6673.41</v>
      </c>
      <c r="BP376" s="95">
        <v>6147.57</v>
      </c>
      <c r="BQ376" s="133">
        <f t="shared" si="4270"/>
        <v>10781.78</v>
      </c>
      <c r="BR376" s="95">
        <f t="shared" si="4271"/>
        <v>-14314.741000032425</v>
      </c>
      <c r="BS376" s="133">
        <f t="shared" si="4272"/>
        <v>-36617.801000032428</v>
      </c>
      <c r="BT376" s="133">
        <f t="shared" si="4272"/>
        <v>-43982.301000032428</v>
      </c>
      <c r="BU376" s="133">
        <f t="shared" si="4272"/>
        <v>-51867.591000032429</v>
      </c>
      <c r="BV376" s="133">
        <f t="shared" si="4272"/>
        <v>-58541.001000032426</v>
      </c>
      <c r="BW376" s="133">
        <f t="shared" si="4272"/>
        <v>-64688.571000032425</v>
      </c>
      <c r="BX376" s="133">
        <f t="shared" si="4273"/>
        <v>-75470.351000032431</v>
      </c>
      <c r="BY376" s="133">
        <f t="shared" si="4273"/>
        <v>-86252.13100003243</v>
      </c>
      <c r="BZ376" s="133">
        <f t="shared" si="4273"/>
        <v>-97033.911000032429</v>
      </c>
      <c r="CA376" s="133">
        <f t="shared" si="4273"/>
        <v>-107815.69100003243</v>
      </c>
      <c r="CB376" s="133">
        <f t="shared" si="4273"/>
        <v>-118597.47100003243</v>
      </c>
      <c r="CC376" s="133">
        <f t="shared" si="4273"/>
        <v>-129379.25100003243</v>
      </c>
      <c r="CD376" s="133">
        <f t="shared" si="4273"/>
        <v>-140161.03100003244</v>
      </c>
      <c r="CE376" s="133">
        <f t="shared" si="4273"/>
        <v>-150942.81100003244</v>
      </c>
      <c r="CF376" s="133">
        <f t="shared" si="4273"/>
        <v>-161724.59100003244</v>
      </c>
      <c r="CG376" s="133">
        <f t="shared" si="4273"/>
        <v>-172506.37100003244</v>
      </c>
      <c r="CH376" s="133">
        <f t="shared" si="4273"/>
        <v>-183288.15100003243</v>
      </c>
      <c r="CI376" s="133">
        <f t="shared" si="4273"/>
        <v>-194069.93100003243</v>
      </c>
      <c r="CJ376" s="133">
        <f t="shared" si="4273"/>
        <v>-204851.71100003243</v>
      </c>
      <c r="CK376" s="133">
        <f t="shared" si="4273"/>
        <v>-215633.49100003243</v>
      </c>
      <c r="CL376" s="133">
        <f t="shared" si="4273"/>
        <v>-226415.27100003243</v>
      </c>
      <c r="CM376" s="133">
        <f t="shared" si="4273"/>
        <v>-237197.05100003243</v>
      </c>
      <c r="CN376" s="133">
        <f t="shared" si="4273"/>
        <v>-247978.83100003243</v>
      </c>
      <c r="CO376" s="133">
        <f t="shared" si="4273"/>
        <v>-258760.61100003243</v>
      </c>
      <c r="CP376" s="100">
        <v>0</v>
      </c>
      <c r="CQ376" s="100">
        <v>0</v>
      </c>
      <c r="CR376" s="100">
        <v>1623</v>
      </c>
      <c r="CS376" s="100">
        <v>5827</v>
      </c>
      <c r="CT376" s="100">
        <v>13446</v>
      </c>
      <c r="CU376" s="100">
        <v>27117</v>
      </c>
      <c r="CV376" s="121">
        <f t="shared" si="4274"/>
        <v>12003.25</v>
      </c>
      <c r="CW376" t="s">
        <v>187</v>
      </c>
      <c r="CX376" t="s">
        <v>187</v>
      </c>
      <c r="CY376" s="4">
        <v>0</v>
      </c>
      <c r="CZ376" s="4">
        <v>0</v>
      </c>
      <c r="DA376" s="136">
        <f t="shared" si="4275"/>
        <v>0</v>
      </c>
      <c r="DB376" s="4">
        <f t="shared" si="4276"/>
        <v>0</v>
      </c>
      <c r="DC376" s="4">
        <f t="shared" si="4277"/>
        <v>0</v>
      </c>
      <c r="DD376" s="136">
        <f t="shared" si="4278"/>
        <v>0</v>
      </c>
      <c r="DE376" s="31">
        <v>0</v>
      </c>
      <c r="DG376" s="31">
        <v>0</v>
      </c>
      <c r="DH376" s="48">
        <f t="shared" si="4279"/>
        <v>0</v>
      </c>
      <c r="DI376" s="62">
        <v>0</v>
      </c>
      <c r="DJ376" s="62">
        <v>0</v>
      </c>
      <c r="DK376" s="48">
        <f t="shared" si="4280"/>
        <v>0</v>
      </c>
      <c r="DL376" s="62">
        <v>0</v>
      </c>
      <c r="DM376" s="62">
        <v>0</v>
      </c>
      <c r="DN376" s="62">
        <v>0</v>
      </c>
      <c r="DO376" s="62">
        <v>0</v>
      </c>
      <c r="DP376" s="48">
        <f t="shared" si="4281"/>
        <v>0</v>
      </c>
      <c r="DQ376" s="62">
        <v>1623.049</v>
      </c>
      <c r="DR376" s="62">
        <v>262333.99</v>
      </c>
      <c r="DS376" s="62">
        <v>86</v>
      </c>
      <c r="DT376" s="62">
        <v>13900.205</v>
      </c>
      <c r="DU376" s="48">
        <f t="shared" si="4282"/>
        <v>0</v>
      </c>
      <c r="DV376" s="62">
        <v>5826.8740000000007</v>
      </c>
      <c r="DW376" s="62">
        <v>923691.86273734085</v>
      </c>
      <c r="DX376" s="62">
        <f t="shared" si="4283"/>
        <v>0</v>
      </c>
      <c r="DY376" s="62">
        <f t="shared" si="4284"/>
        <v>0</v>
      </c>
      <c r="DZ376" s="48">
        <f t="shared" si="4285"/>
        <v>0</v>
      </c>
      <c r="EA376" s="62">
        <f t="shared" si="4286"/>
        <v>0</v>
      </c>
      <c r="EB376" s="62">
        <f t="shared" si="4287"/>
        <v>0</v>
      </c>
      <c r="EC376" s="48">
        <f t="shared" si="4288"/>
        <v>0</v>
      </c>
      <c r="ED376" s="62">
        <f t="shared" si="4289"/>
        <v>0</v>
      </c>
      <c r="EE376" s="62">
        <f t="shared" si="4290"/>
        <v>0</v>
      </c>
      <c r="EF376" s="48">
        <f t="shared" si="4291"/>
        <v>0</v>
      </c>
      <c r="EG376" s="62">
        <f t="shared" si="4292"/>
        <v>0</v>
      </c>
      <c r="EH376" s="62">
        <f t="shared" si="4293"/>
        <v>0</v>
      </c>
      <c r="EI376" s="48">
        <f t="shared" si="4294"/>
        <v>0</v>
      </c>
      <c r="EJ376" s="62">
        <f t="shared" si="4295"/>
        <v>0</v>
      </c>
      <c r="EK376" s="62">
        <f t="shared" si="4296"/>
        <v>0</v>
      </c>
      <c r="EL376" s="48">
        <f t="shared" si="4297"/>
        <v>0</v>
      </c>
      <c r="EM376" s="62">
        <f t="shared" si="4298"/>
        <v>0</v>
      </c>
      <c r="EN376" s="62">
        <f t="shared" si="4299"/>
        <v>0</v>
      </c>
      <c r="EO376" s="48">
        <f t="shared" si="4300"/>
        <v>0</v>
      </c>
      <c r="EP376" s="62">
        <f t="shared" si="4301"/>
        <v>2031274.6780000001</v>
      </c>
      <c r="EQ376" s="62">
        <f t="shared" si="4301"/>
        <v>3164358.1528000003</v>
      </c>
      <c r="ER376" s="62">
        <f t="shared" si="4301"/>
        <v>1044875.26</v>
      </c>
      <c r="ES376" s="62">
        <f t="shared" si="4302"/>
        <v>1118764.9452</v>
      </c>
      <c r="ET376" s="62">
        <f t="shared" si="4302"/>
        <v>946823.41079999995</v>
      </c>
      <c r="EU376" s="62">
        <f t="shared" si="4302"/>
        <v>872217.23159999994</v>
      </c>
      <c r="EV376" t="s">
        <v>192</v>
      </c>
      <c r="EW376" s="103">
        <v>0</v>
      </c>
      <c r="EX376" s="31" t="s">
        <v>187</v>
      </c>
      <c r="EY376" s="31" t="e">
        <v>#REF!</v>
      </c>
      <c r="FA376" s="31"/>
      <c r="FB376" s="119"/>
      <c r="FC376" s="119"/>
      <c r="FE376" s="137">
        <v>161.63</v>
      </c>
      <c r="FF376" s="137">
        <v>159.38</v>
      </c>
      <c r="FG376" s="137">
        <v>158.4</v>
      </c>
      <c r="FH376" s="106">
        <v>141.88</v>
      </c>
      <c r="FI376" s="107" t="b">
        <f t="shared" si="4303"/>
        <v>1</v>
      </c>
      <c r="FJ376" s="34"/>
      <c r="FK376" s="104" t="s">
        <v>187</v>
      </c>
      <c r="FL376" s="104" t="s">
        <v>187</v>
      </c>
      <c r="FM376" s="104" t="s">
        <v>187</v>
      </c>
      <c r="FN376" s="104" t="s">
        <v>187</v>
      </c>
      <c r="FO376" s="104">
        <v>0</v>
      </c>
      <c r="FP376" s="104"/>
      <c r="FQ376" s="104">
        <v>0</v>
      </c>
      <c r="FR376" s="120" t="b">
        <f t="shared" si="3617"/>
        <v>1</v>
      </c>
      <c r="FS376" s="120" t="b">
        <f t="shared" si="3618"/>
        <v>1</v>
      </c>
      <c r="FT376" s="120" t="b">
        <f t="shared" si="3619"/>
        <v>1</v>
      </c>
      <c r="FU376" s="120" t="b">
        <f t="shared" si="3620"/>
        <v>1</v>
      </c>
      <c r="FV376" s="120" t="b">
        <f t="shared" si="3621"/>
        <v>1</v>
      </c>
      <c r="FW376" s="120"/>
      <c r="FX376" s="120" t="b">
        <f t="shared" si="4304"/>
        <v>1</v>
      </c>
      <c r="FY376" s="104" t="s">
        <v>368</v>
      </c>
      <c r="FZ376" s="104" t="b">
        <f t="shared" si="4305"/>
        <v>1</v>
      </c>
      <c r="GA376" s="120">
        <v>0</v>
      </c>
      <c r="GB376" s="120">
        <v>0</v>
      </c>
      <c r="GC376" s="8"/>
      <c r="GD376" s="104" t="s">
        <v>368</v>
      </c>
      <c r="GE376" s="104">
        <v>0</v>
      </c>
      <c r="GF376" s="104" t="e">
        <v>#N/A</v>
      </c>
      <c r="GG376" s="104">
        <v>0</v>
      </c>
      <c r="GH376" s="120" t="b">
        <f t="shared" si="4306"/>
        <v>1</v>
      </c>
      <c r="GI376" s="8" t="b">
        <f t="shared" si="4307"/>
        <v>0</v>
      </c>
      <c r="GJ376" s="31" t="s">
        <v>203</v>
      </c>
    </row>
    <row r="377" spans="1:192" hidden="1" x14ac:dyDescent="0.25">
      <c r="A377" s="138">
        <v>104273</v>
      </c>
      <c r="B377" s="138">
        <v>104273</v>
      </c>
      <c r="C377" s="128" t="s">
        <v>368</v>
      </c>
      <c r="D377" s="130"/>
      <c r="E377" s="138" t="s">
        <v>835</v>
      </c>
      <c r="F377" s="124">
        <v>0</v>
      </c>
      <c r="G377" s="128"/>
      <c r="H377" s="138" t="s">
        <v>227</v>
      </c>
      <c r="I377" s="130" t="s">
        <v>677</v>
      </c>
      <c r="J377" s="138" t="s">
        <v>511</v>
      </c>
      <c r="K377" s="138"/>
      <c r="L377" s="130">
        <v>0</v>
      </c>
      <c r="M377" s="138"/>
      <c r="N377" s="125">
        <v>0</v>
      </c>
      <c r="O377" s="125">
        <v>0</v>
      </c>
      <c r="P377" s="125" t="str">
        <f t="shared" si="4249"/>
        <v>нет минмакс</v>
      </c>
      <c r="Q377" s="95">
        <v>0</v>
      </c>
      <c r="R377" s="95">
        <f t="shared" si="4250"/>
        <v>0</v>
      </c>
      <c r="S377" s="114">
        <v>0</v>
      </c>
      <c r="T377" s="114">
        <v>0</v>
      </c>
      <c r="U377" s="131">
        <f t="shared" si="4251"/>
        <v>0</v>
      </c>
      <c r="V377" s="115">
        <f t="shared" si="4252"/>
        <v>0</v>
      </c>
      <c r="W377" s="115">
        <f t="shared" si="4253"/>
        <v>0</v>
      </c>
      <c r="X377" s="115">
        <f t="shared" si="4254"/>
        <v>0</v>
      </c>
      <c r="Y377" s="132"/>
      <c r="Z377" s="95">
        <v>0</v>
      </c>
      <c r="AA377" s="115">
        <v>0</v>
      </c>
      <c r="AB377" s="115">
        <v>0</v>
      </c>
      <c r="AC377" s="95">
        <v>0</v>
      </c>
      <c r="AD377" s="95">
        <v>0</v>
      </c>
      <c r="AE377" s="95">
        <f t="shared" si="4255"/>
        <v>0</v>
      </c>
      <c r="AF377" s="95">
        <f t="shared" si="4256"/>
        <v>0</v>
      </c>
      <c r="AG377" s="114">
        <v>0</v>
      </c>
      <c r="AH377" s="95">
        <f t="shared" si="4257"/>
        <v>0</v>
      </c>
      <c r="AI377" s="114">
        <f t="shared" si="4258"/>
        <v>0</v>
      </c>
      <c r="AJ377" s="114">
        <f t="shared" si="4259"/>
        <v>0</v>
      </c>
      <c r="AK377" s="114">
        <f t="shared" si="4260"/>
        <v>0</v>
      </c>
      <c r="AL377" s="114">
        <f t="shared" si="4261"/>
        <v>0</v>
      </c>
      <c r="AM377" s="114">
        <f t="shared" si="4262"/>
        <v>19406.190000000002</v>
      </c>
      <c r="AN377" s="133">
        <f t="shared" si="4263"/>
        <v>0</v>
      </c>
      <c r="AO377" s="133" t="str">
        <f t="shared" si="4264"/>
        <v>нет остатка</v>
      </c>
      <c r="AP377" s="139" t="s">
        <v>185</v>
      </c>
      <c r="AQ377" s="134" t="s">
        <v>191</v>
      </c>
      <c r="AR377" s="138" t="s">
        <v>185</v>
      </c>
      <c r="AS377" s="134" t="s">
        <v>191</v>
      </c>
      <c r="AT377" s="115" t="s">
        <v>185</v>
      </c>
      <c r="AU377" s="138"/>
      <c r="AV377" s="97" t="str">
        <f t="shared" si="4265"/>
        <v>нет остатка</v>
      </c>
      <c r="AW377" s="126">
        <f t="shared" si="4266"/>
        <v>0</v>
      </c>
      <c r="AX377" s="138"/>
      <c r="AY377" s="115">
        <f t="shared" si="4267"/>
        <v>0</v>
      </c>
      <c r="AZ377" s="130" t="s">
        <v>495</v>
      </c>
      <c r="BA377" s="129" t="s">
        <v>187</v>
      </c>
      <c r="BB377" s="129" t="s">
        <v>187</v>
      </c>
      <c r="BC377" s="140" t="s">
        <v>187</v>
      </c>
      <c r="BD377" s="139" t="s">
        <v>187</v>
      </c>
      <c r="BE377" s="29">
        <v>0</v>
      </c>
      <c r="BF377" s="32">
        <f t="shared" si="4268"/>
        <v>0</v>
      </c>
      <c r="BG377" s="32">
        <v>0</v>
      </c>
      <c r="BH377" s="32">
        <f t="shared" si="4269"/>
        <v>0</v>
      </c>
      <c r="BI377" s="99">
        <v>0</v>
      </c>
      <c r="BJ377" s="130" t="s">
        <v>187</v>
      </c>
      <c r="BK377" s="95">
        <v>2929.05</v>
      </c>
      <c r="BL377" s="95">
        <v>4635.97</v>
      </c>
      <c r="BM377" s="95">
        <v>1821.82</v>
      </c>
      <c r="BN377" s="95">
        <v>3473.19</v>
      </c>
      <c r="BO377" s="95">
        <v>3569.14</v>
      </c>
      <c r="BP377" s="95">
        <v>2977.02</v>
      </c>
      <c r="BQ377" s="133">
        <f t="shared" si="4270"/>
        <v>3234.3650000000002</v>
      </c>
      <c r="BR377" s="95">
        <f t="shared" si="4271"/>
        <v>-2929.05</v>
      </c>
      <c r="BS377" s="133">
        <f t="shared" si="4272"/>
        <v>-7565.02</v>
      </c>
      <c r="BT377" s="133">
        <f t="shared" si="4272"/>
        <v>-9386.84</v>
      </c>
      <c r="BU377" s="133">
        <f t="shared" si="4272"/>
        <v>-12860.03</v>
      </c>
      <c r="BV377" s="133">
        <f t="shared" si="4272"/>
        <v>-16429.170000000002</v>
      </c>
      <c r="BW377" s="133">
        <f t="shared" si="4272"/>
        <v>-19406.190000000002</v>
      </c>
      <c r="BX377" s="133">
        <f t="shared" si="4273"/>
        <v>-22640.555000000004</v>
      </c>
      <c r="BY377" s="133">
        <f t="shared" si="4273"/>
        <v>-25874.920000000006</v>
      </c>
      <c r="BZ377" s="133">
        <f t="shared" si="4273"/>
        <v>-29109.285000000007</v>
      </c>
      <c r="CA377" s="133">
        <f t="shared" si="4273"/>
        <v>-32343.650000000009</v>
      </c>
      <c r="CB377" s="133">
        <f t="shared" si="4273"/>
        <v>-35578.015000000007</v>
      </c>
      <c r="CC377" s="133">
        <f t="shared" si="4273"/>
        <v>-38812.380000000005</v>
      </c>
      <c r="CD377" s="133">
        <f t="shared" si="4273"/>
        <v>-42046.745000000003</v>
      </c>
      <c r="CE377" s="133">
        <f t="shared" si="4273"/>
        <v>-45281.11</v>
      </c>
      <c r="CF377" s="133">
        <f t="shared" si="4273"/>
        <v>-48515.474999999999</v>
      </c>
      <c r="CG377" s="133">
        <f t="shared" si="4273"/>
        <v>-51749.84</v>
      </c>
      <c r="CH377" s="133">
        <f t="shared" si="4273"/>
        <v>-54984.204999999994</v>
      </c>
      <c r="CI377" s="133">
        <f t="shared" si="4273"/>
        <v>-58218.569999999992</v>
      </c>
      <c r="CJ377" s="133">
        <f t="shared" si="4273"/>
        <v>-61452.93499999999</v>
      </c>
      <c r="CK377" s="133">
        <f t="shared" si="4273"/>
        <v>-64687.299999999988</v>
      </c>
      <c r="CL377" s="133">
        <f t="shared" si="4273"/>
        <v>-67921.664999999994</v>
      </c>
      <c r="CM377" s="133">
        <f t="shared" si="4273"/>
        <v>-71156.03</v>
      </c>
      <c r="CN377" s="133">
        <f t="shared" si="4273"/>
        <v>-74390.395000000004</v>
      </c>
      <c r="CO377" s="133">
        <f t="shared" si="4273"/>
        <v>-77624.760000000009</v>
      </c>
      <c r="CP377" s="100">
        <v>0</v>
      </c>
      <c r="CQ377" s="100">
        <v>0</v>
      </c>
      <c r="CR377" s="100">
        <v>0</v>
      </c>
      <c r="CS377" s="100">
        <v>0</v>
      </c>
      <c r="CT377" s="100">
        <v>0</v>
      </c>
      <c r="CU377" s="100">
        <v>0</v>
      </c>
      <c r="CV377" s="121">
        <f t="shared" si="4274"/>
        <v>0</v>
      </c>
      <c r="CW377" t="s">
        <v>187</v>
      </c>
      <c r="CX377" t="s">
        <v>187</v>
      </c>
      <c r="CY377" s="4">
        <v>0</v>
      </c>
      <c r="CZ377" s="4">
        <v>0</v>
      </c>
      <c r="DA377" s="136">
        <f t="shared" si="4275"/>
        <v>0</v>
      </c>
      <c r="DB377" s="4">
        <f t="shared" si="4276"/>
        <v>0</v>
      </c>
      <c r="DC377" s="4">
        <f t="shared" si="4277"/>
        <v>0</v>
      </c>
      <c r="DD377" s="136">
        <f t="shared" si="4278"/>
        <v>0</v>
      </c>
      <c r="DE377" s="31">
        <v>0</v>
      </c>
      <c r="DG377" s="31">
        <v>0</v>
      </c>
      <c r="DH377" s="48">
        <f t="shared" si="4279"/>
        <v>0</v>
      </c>
      <c r="DI377" s="62">
        <v>0</v>
      </c>
      <c r="DJ377" s="62">
        <v>0</v>
      </c>
      <c r="DK377" s="48">
        <f t="shared" si="4280"/>
        <v>0</v>
      </c>
      <c r="DL377" s="62">
        <v>0</v>
      </c>
      <c r="DM377" s="62">
        <v>0</v>
      </c>
      <c r="DN377" s="62">
        <v>0</v>
      </c>
      <c r="DO377" s="62">
        <v>0</v>
      </c>
      <c r="DP377" s="48">
        <f t="shared" si="4281"/>
        <v>0</v>
      </c>
      <c r="DQ377" s="62">
        <v>0</v>
      </c>
      <c r="DR377" s="62">
        <v>0</v>
      </c>
      <c r="DS377" s="62">
        <v>0</v>
      </c>
      <c r="DT377" s="62">
        <v>0</v>
      </c>
      <c r="DU377" s="48">
        <f t="shared" si="4282"/>
        <v>0</v>
      </c>
      <c r="DV377" s="62">
        <v>0</v>
      </c>
      <c r="DW377" s="62">
        <v>0</v>
      </c>
      <c r="DX377" s="62">
        <f t="shared" si="4283"/>
        <v>0</v>
      </c>
      <c r="DY377" s="62">
        <f t="shared" si="4284"/>
        <v>0</v>
      </c>
      <c r="DZ377" s="48">
        <f t="shared" si="4285"/>
        <v>0</v>
      </c>
      <c r="EA377" s="62">
        <f t="shared" si="4286"/>
        <v>0</v>
      </c>
      <c r="EB377" s="62">
        <f t="shared" si="4287"/>
        <v>0</v>
      </c>
      <c r="EC377" s="48">
        <f t="shared" si="4288"/>
        <v>0</v>
      </c>
      <c r="ED377" s="62">
        <f t="shared" si="4289"/>
        <v>0</v>
      </c>
      <c r="EE377" s="62">
        <f t="shared" si="4290"/>
        <v>0</v>
      </c>
      <c r="EF377" s="48">
        <f t="shared" si="4291"/>
        <v>0</v>
      </c>
      <c r="EG377" s="62">
        <f t="shared" si="4292"/>
        <v>0</v>
      </c>
      <c r="EH377" s="62">
        <f t="shared" si="4293"/>
        <v>0</v>
      </c>
      <c r="EI377" s="48">
        <f t="shared" si="4294"/>
        <v>0</v>
      </c>
      <c r="EJ377" s="62">
        <f t="shared" si="4295"/>
        <v>0</v>
      </c>
      <c r="EK377" s="62">
        <f t="shared" si="4296"/>
        <v>0</v>
      </c>
      <c r="EL377" s="48">
        <f t="shared" si="4297"/>
        <v>0</v>
      </c>
      <c r="EM377" s="62">
        <f t="shared" si="4298"/>
        <v>0</v>
      </c>
      <c r="EN377" s="62">
        <f t="shared" si="4299"/>
        <v>0</v>
      </c>
      <c r="EO377" s="48">
        <f t="shared" si="4300"/>
        <v>0</v>
      </c>
      <c r="EP377" s="62">
        <f t="shared" si="4301"/>
        <v>411853.72050000005</v>
      </c>
      <c r="EQ377" s="62">
        <f t="shared" si="4301"/>
        <v>651863.74170000013</v>
      </c>
      <c r="ER377" s="62">
        <f t="shared" si="4301"/>
        <v>256166.11020000002</v>
      </c>
      <c r="ES377" s="62">
        <f t="shared" si="4302"/>
        <v>488365.24590000004</v>
      </c>
      <c r="ET377" s="62">
        <f t="shared" si="4302"/>
        <v>501856.77540000004</v>
      </c>
      <c r="EU377" s="62">
        <f t="shared" si="4302"/>
        <v>418598.78220000002</v>
      </c>
      <c r="EV377" t="s">
        <v>192</v>
      </c>
      <c r="EW377" s="103">
        <v>0</v>
      </c>
      <c r="EX377" s="31" t="s">
        <v>187</v>
      </c>
      <c r="EY377" s="31" t="e">
        <v>#REF!</v>
      </c>
      <c r="FA377" s="31"/>
      <c r="FB377" s="119"/>
      <c r="FC377" s="119"/>
      <c r="FE377" s="137">
        <v>140.61000000000001</v>
      </c>
      <c r="FF377" s="137">
        <v>140.61000000000001</v>
      </c>
      <c r="FG377" s="137">
        <v>140.61000000000001</v>
      </c>
      <c r="FH377" s="106">
        <v>140.61000000000001</v>
      </c>
      <c r="FI377" s="107" t="b">
        <f t="shared" si="4303"/>
        <v>1</v>
      </c>
      <c r="FJ377" s="34"/>
      <c r="FK377" s="104" t="s">
        <v>187</v>
      </c>
      <c r="FL377" s="104" t="s">
        <v>187</v>
      </c>
      <c r="FM377" s="104" t="s">
        <v>187</v>
      </c>
      <c r="FN377" s="104" t="s">
        <v>187</v>
      </c>
      <c r="FO377" s="104">
        <v>0</v>
      </c>
      <c r="FP377" s="104"/>
      <c r="FQ377" s="104">
        <v>0</v>
      </c>
      <c r="FR377" s="120" t="b">
        <f t="shared" si="3617"/>
        <v>1</v>
      </c>
      <c r="FS377" s="120" t="b">
        <f t="shared" si="3618"/>
        <v>1</v>
      </c>
      <c r="FT377" s="120" t="b">
        <f t="shared" si="3619"/>
        <v>1</v>
      </c>
      <c r="FU377" s="120" t="b">
        <f t="shared" si="3620"/>
        <v>1</v>
      </c>
      <c r="FV377" s="120" t="b">
        <f t="shared" si="3621"/>
        <v>1</v>
      </c>
      <c r="FW377" s="120"/>
      <c r="FX377" s="120" t="b">
        <f t="shared" si="4304"/>
        <v>1</v>
      </c>
      <c r="FY377" s="104" t="s">
        <v>368</v>
      </c>
      <c r="FZ377" s="104" t="b">
        <f t="shared" si="4305"/>
        <v>1</v>
      </c>
      <c r="GA377" s="120">
        <v>0</v>
      </c>
      <c r="GB377" s="120">
        <v>0</v>
      </c>
      <c r="GC377" s="8"/>
      <c r="GD377" s="104" t="s">
        <v>368</v>
      </c>
      <c r="GE377" s="104">
        <v>0</v>
      </c>
      <c r="GF377" s="104" t="e">
        <v>#N/A</v>
      </c>
      <c r="GG377" s="104">
        <v>0</v>
      </c>
      <c r="GH377" s="120" t="b">
        <f t="shared" si="4306"/>
        <v>1</v>
      </c>
      <c r="GI377" s="8" t="b">
        <f t="shared" si="4307"/>
        <v>0</v>
      </c>
      <c r="GJ377" s="31" t="s">
        <v>203</v>
      </c>
    </row>
    <row r="378" spans="1:192" hidden="1" x14ac:dyDescent="0.25">
      <c r="A378" s="138">
        <v>104190</v>
      </c>
      <c r="B378" s="138">
        <v>104190</v>
      </c>
      <c r="C378" s="128" t="s">
        <v>368</v>
      </c>
      <c r="D378" s="130"/>
      <c r="E378" s="138" t="s">
        <v>836</v>
      </c>
      <c r="F378" s="124" t="s">
        <v>216</v>
      </c>
      <c r="G378" s="128"/>
      <c r="H378" s="138" t="s">
        <v>227</v>
      </c>
      <c r="I378" s="130" t="s">
        <v>677</v>
      </c>
      <c r="J378" s="138" t="s">
        <v>511</v>
      </c>
      <c r="K378" s="138"/>
      <c r="L378" s="130">
        <v>0</v>
      </c>
      <c r="M378" s="138"/>
      <c r="N378" s="125">
        <v>0</v>
      </c>
      <c r="O378" s="125">
        <v>0</v>
      </c>
      <c r="P378" s="125" t="str">
        <f t="shared" si="4249"/>
        <v>нет минмакс</v>
      </c>
      <c r="Q378" s="95">
        <v>0</v>
      </c>
      <c r="R378" s="95">
        <f t="shared" si="4250"/>
        <v>0</v>
      </c>
      <c r="S378" s="114">
        <v>0</v>
      </c>
      <c r="T378" s="114">
        <v>0</v>
      </c>
      <c r="U378" s="131">
        <f t="shared" si="4251"/>
        <v>0</v>
      </c>
      <c r="V378" s="115">
        <f t="shared" ref="V378:V380" si="4308">SUM(Z378:AD378)</f>
        <v>0</v>
      </c>
      <c r="W378" s="115">
        <f t="shared" si="4253"/>
        <v>0</v>
      </c>
      <c r="X378" s="115">
        <f t="shared" si="4254"/>
        <v>0</v>
      </c>
      <c r="Y378" s="132"/>
      <c r="Z378" s="95">
        <v>0</v>
      </c>
      <c r="AA378" s="115">
        <v>0</v>
      </c>
      <c r="AB378" s="115">
        <v>0</v>
      </c>
      <c r="AC378" s="95">
        <v>0</v>
      </c>
      <c r="AD378" s="95">
        <v>0</v>
      </c>
      <c r="AE378" s="95">
        <f t="shared" si="4255"/>
        <v>0</v>
      </c>
      <c r="AF378" s="95">
        <f t="shared" si="4256"/>
        <v>0</v>
      </c>
      <c r="AG378" s="114">
        <v>0</v>
      </c>
      <c r="AH378" s="95">
        <f t="shared" si="4257"/>
        <v>0</v>
      </c>
      <c r="AI378" s="114">
        <f t="shared" si="4258"/>
        <v>0</v>
      </c>
      <c r="AJ378" s="114">
        <f t="shared" si="4259"/>
        <v>0</v>
      </c>
      <c r="AK378" s="114">
        <f t="shared" ref="AK378:AK380" si="4309">SUM(CS378:CU378)</f>
        <v>0</v>
      </c>
      <c r="AL378" s="114">
        <f t="shared" si="4261"/>
        <v>9078</v>
      </c>
      <c r="AM378" s="114">
        <f t="shared" si="4262"/>
        <v>829.48</v>
      </c>
      <c r="AN378" s="133">
        <f t="shared" si="4263"/>
        <v>0</v>
      </c>
      <c r="AO378" s="133" t="str">
        <f t="shared" si="4264"/>
        <v>нет остатка</v>
      </c>
      <c r="AP378" s="139" t="s">
        <v>185</v>
      </c>
      <c r="AQ378" s="134" t="s">
        <v>191</v>
      </c>
      <c r="AR378" s="138" t="s">
        <v>185</v>
      </c>
      <c r="AS378" s="134" t="s">
        <v>191</v>
      </c>
      <c r="AT378" s="115" t="s">
        <v>185</v>
      </c>
      <c r="AU378" s="138"/>
      <c r="AV378" s="97" t="str">
        <f t="shared" si="4265"/>
        <v>нет остатка</v>
      </c>
      <c r="AW378" s="126">
        <f t="shared" si="4266"/>
        <v>0</v>
      </c>
      <c r="AX378" s="138"/>
      <c r="AY378" s="115">
        <f t="shared" si="4267"/>
        <v>0</v>
      </c>
      <c r="AZ378" s="130" t="s">
        <v>495</v>
      </c>
      <c r="BA378" s="129" t="s">
        <v>187</v>
      </c>
      <c r="BB378" s="129" t="s">
        <v>187</v>
      </c>
      <c r="BC378" s="140" t="s">
        <v>187</v>
      </c>
      <c r="BD378" s="139" t="s">
        <v>187</v>
      </c>
      <c r="BE378" s="29">
        <v>0</v>
      </c>
      <c r="BF378" s="32">
        <f t="shared" si="4268"/>
        <v>0</v>
      </c>
      <c r="BG378" s="32">
        <v>0</v>
      </c>
      <c r="BH378" s="32">
        <f t="shared" si="4269"/>
        <v>0</v>
      </c>
      <c r="BI378" s="99">
        <v>0</v>
      </c>
      <c r="BJ378" s="130" t="s">
        <v>187</v>
      </c>
      <c r="BK378" s="95">
        <v>0</v>
      </c>
      <c r="BL378" s="95">
        <v>631.26</v>
      </c>
      <c r="BM378" s="95">
        <v>0</v>
      </c>
      <c r="BN378" s="95">
        <v>0</v>
      </c>
      <c r="BO378" s="95">
        <v>0</v>
      </c>
      <c r="BP378" s="95">
        <v>198.22</v>
      </c>
      <c r="BQ378" s="133">
        <f t="shared" si="4270"/>
        <v>414.74</v>
      </c>
      <c r="BR378" s="95">
        <f t="shared" si="4271"/>
        <v>0</v>
      </c>
      <c r="BS378" s="133">
        <f t="shared" si="4272"/>
        <v>-631.26</v>
      </c>
      <c r="BT378" s="133">
        <f t="shared" si="4272"/>
        <v>-631.26</v>
      </c>
      <c r="BU378" s="133">
        <f t="shared" si="4272"/>
        <v>-631.26</v>
      </c>
      <c r="BV378" s="133">
        <f t="shared" si="4272"/>
        <v>-631.26</v>
      </c>
      <c r="BW378" s="133">
        <f t="shared" si="4272"/>
        <v>-829.48</v>
      </c>
      <c r="BX378" s="133">
        <f t="shared" si="4273"/>
        <v>-1244.22</v>
      </c>
      <c r="BY378" s="133">
        <f t="shared" si="4273"/>
        <v>-1658.96</v>
      </c>
      <c r="BZ378" s="133">
        <f t="shared" si="4273"/>
        <v>-2073.6999999999998</v>
      </c>
      <c r="CA378" s="133">
        <f t="shared" si="4273"/>
        <v>-2488.4399999999996</v>
      </c>
      <c r="CB378" s="133">
        <f t="shared" si="4273"/>
        <v>-2903.1799999999994</v>
      </c>
      <c r="CC378" s="133">
        <f t="shared" si="4273"/>
        <v>-3317.9199999999992</v>
      </c>
      <c r="CD378" s="133">
        <f t="shared" si="4273"/>
        <v>-3732.6599999999989</v>
      </c>
      <c r="CE378" s="133">
        <f t="shared" si="4273"/>
        <v>-4147.3999999999987</v>
      </c>
      <c r="CF378" s="133">
        <f t="shared" si="4273"/>
        <v>-4562.1399999999985</v>
      </c>
      <c r="CG378" s="133">
        <f t="shared" si="4273"/>
        <v>-4976.8799999999983</v>
      </c>
      <c r="CH378" s="133">
        <f t="shared" si="4273"/>
        <v>-5391.6199999999981</v>
      </c>
      <c r="CI378" s="133">
        <f t="shared" si="4273"/>
        <v>-5806.3599999999979</v>
      </c>
      <c r="CJ378" s="133">
        <f t="shared" si="4273"/>
        <v>-6221.0999999999976</v>
      </c>
      <c r="CK378" s="133">
        <f t="shared" si="4273"/>
        <v>-6635.8399999999974</v>
      </c>
      <c r="CL378" s="133">
        <f t="shared" si="4273"/>
        <v>-7050.5799999999972</v>
      </c>
      <c r="CM378" s="133">
        <f t="shared" si="4273"/>
        <v>-7465.319999999997</v>
      </c>
      <c r="CN378" s="133">
        <f t="shared" si="4273"/>
        <v>-7880.0599999999968</v>
      </c>
      <c r="CO378" s="133">
        <f t="shared" si="4273"/>
        <v>-8294.7999999999975</v>
      </c>
      <c r="CP378" s="100">
        <v>9071</v>
      </c>
      <c r="CQ378" s="100">
        <v>7</v>
      </c>
      <c r="CR378" s="100">
        <v>0</v>
      </c>
      <c r="CS378" s="100">
        <v>0</v>
      </c>
      <c r="CT378" s="100">
        <v>0</v>
      </c>
      <c r="CU378" s="100">
        <v>0</v>
      </c>
      <c r="CV378" s="121">
        <f t="shared" si="4274"/>
        <v>4539</v>
      </c>
      <c r="CW378" t="s">
        <v>187</v>
      </c>
      <c r="CX378" t="s">
        <v>187</v>
      </c>
      <c r="CY378" s="4">
        <v>0</v>
      </c>
      <c r="CZ378" s="4">
        <v>0</v>
      </c>
      <c r="DA378" s="136">
        <f t="shared" si="4275"/>
        <v>0</v>
      </c>
      <c r="DB378" s="4">
        <f t="shared" si="4276"/>
        <v>0</v>
      </c>
      <c r="DC378" s="4">
        <f t="shared" si="4277"/>
        <v>0</v>
      </c>
      <c r="DD378" s="136">
        <f t="shared" si="4278"/>
        <v>0</v>
      </c>
      <c r="DE378" s="31">
        <v>0</v>
      </c>
      <c r="DG378" s="31">
        <v>0</v>
      </c>
      <c r="DH378" s="48">
        <f t="shared" si="4279"/>
        <v>0</v>
      </c>
      <c r="DI378" s="62">
        <v>1.08</v>
      </c>
      <c r="DJ378" s="62">
        <v>165.64699999999999</v>
      </c>
      <c r="DK378" s="48">
        <f t="shared" si="4280"/>
        <v>0</v>
      </c>
      <c r="DL378" s="62">
        <v>6.694</v>
      </c>
      <c r="DM378" s="62">
        <v>1027.01</v>
      </c>
      <c r="DN378" s="62">
        <v>0</v>
      </c>
      <c r="DO378" s="62">
        <v>0</v>
      </c>
      <c r="DP378" s="48">
        <f t="shared" si="4281"/>
        <v>0</v>
      </c>
      <c r="DQ378" s="62">
        <v>0</v>
      </c>
      <c r="DR378" s="62">
        <v>0</v>
      </c>
      <c r="DS378" s="62">
        <v>0</v>
      </c>
      <c r="DT378" s="62">
        <v>0</v>
      </c>
      <c r="DU378" s="48">
        <f t="shared" si="4282"/>
        <v>0</v>
      </c>
      <c r="DV378" s="62">
        <v>0</v>
      </c>
      <c r="DW378" s="62">
        <v>0</v>
      </c>
      <c r="DX378" s="62">
        <f t="shared" si="4283"/>
        <v>0</v>
      </c>
      <c r="DY378" s="62">
        <f t="shared" si="4284"/>
        <v>0</v>
      </c>
      <c r="DZ378" s="48">
        <f t="shared" si="4285"/>
        <v>0</v>
      </c>
      <c r="EA378" s="62">
        <f t="shared" si="4286"/>
        <v>0</v>
      </c>
      <c r="EB378" s="62">
        <f t="shared" si="4287"/>
        <v>0</v>
      </c>
      <c r="EC378" s="48">
        <f t="shared" si="4288"/>
        <v>0</v>
      </c>
      <c r="ED378" s="62">
        <f t="shared" si="4289"/>
        <v>0</v>
      </c>
      <c r="EE378" s="62">
        <f t="shared" si="4290"/>
        <v>0</v>
      </c>
      <c r="EF378" s="48">
        <f t="shared" si="4291"/>
        <v>0</v>
      </c>
      <c r="EG378" s="62">
        <f t="shared" si="4292"/>
        <v>0</v>
      </c>
      <c r="EH378" s="62">
        <f t="shared" si="4293"/>
        <v>0</v>
      </c>
      <c r="EI378" s="48">
        <f t="shared" si="4294"/>
        <v>0</v>
      </c>
      <c r="EJ378" s="62">
        <f t="shared" si="4295"/>
        <v>0</v>
      </c>
      <c r="EK378" s="62">
        <f t="shared" si="4296"/>
        <v>0</v>
      </c>
      <c r="EL378" s="48">
        <f t="shared" si="4297"/>
        <v>0</v>
      </c>
      <c r="EM378" s="62">
        <f t="shared" si="4298"/>
        <v>0</v>
      </c>
      <c r="EN378" s="62">
        <f t="shared" si="4299"/>
        <v>0</v>
      </c>
      <c r="EO378" s="48">
        <f t="shared" si="4300"/>
        <v>0</v>
      </c>
      <c r="EP378" s="62">
        <f t="shared" si="4301"/>
        <v>0</v>
      </c>
      <c r="EQ378" s="62">
        <f t="shared" si="4301"/>
        <v>96847.909199999995</v>
      </c>
      <c r="ER378" s="62">
        <f t="shared" si="4301"/>
        <v>0</v>
      </c>
      <c r="ES378" s="62">
        <f t="shared" si="4302"/>
        <v>0</v>
      </c>
      <c r="ET378" s="62">
        <f t="shared" si="4302"/>
        <v>0</v>
      </c>
      <c r="EU378" s="62">
        <f t="shared" si="4302"/>
        <v>30410.912399999997</v>
      </c>
      <c r="EV378" t="s">
        <v>192</v>
      </c>
      <c r="EW378" s="103">
        <v>0</v>
      </c>
      <c r="EX378" s="31" t="s">
        <v>187</v>
      </c>
      <c r="EY378" s="31" t="e">
        <v>#REF!</v>
      </c>
      <c r="FA378" s="31"/>
      <c r="FB378" s="119"/>
      <c r="FC378" s="119"/>
      <c r="FE378" s="137">
        <v>153.41999999999999</v>
      </c>
      <c r="FF378" s="137">
        <v>153.41999999999999</v>
      </c>
      <c r="FG378" s="137">
        <v>153.41999999999999</v>
      </c>
      <c r="FH378" s="106">
        <v>153.41999999999999</v>
      </c>
      <c r="FI378" s="107" t="b">
        <f t="shared" si="4303"/>
        <v>1</v>
      </c>
      <c r="FJ378" s="34"/>
      <c r="FK378" s="104" t="s">
        <v>187</v>
      </c>
      <c r="FL378" s="104" t="s">
        <v>187</v>
      </c>
      <c r="FM378" s="104" t="s">
        <v>187</v>
      </c>
      <c r="FN378" s="104" t="s">
        <v>187</v>
      </c>
      <c r="FO378" s="104">
        <v>0</v>
      </c>
      <c r="FP378" s="104"/>
      <c r="FQ378" s="104">
        <v>0</v>
      </c>
      <c r="FR378" s="120" t="b">
        <f t="shared" si="3617"/>
        <v>1</v>
      </c>
      <c r="FS378" s="120" t="b">
        <f t="shared" si="3618"/>
        <v>1</v>
      </c>
      <c r="FT378" s="120" t="b">
        <f t="shared" si="3619"/>
        <v>1</v>
      </c>
      <c r="FU378" s="120" t="b">
        <f t="shared" si="3620"/>
        <v>1</v>
      </c>
      <c r="FV378" s="120" t="b">
        <f t="shared" si="3621"/>
        <v>1</v>
      </c>
      <c r="FW378" s="120"/>
      <c r="FX378" s="120" t="b">
        <f t="shared" si="4304"/>
        <v>1</v>
      </c>
      <c r="FY378" s="104" t="s">
        <v>368</v>
      </c>
      <c r="FZ378" s="104" t="b">
        <f t="shared" si="4305"/>
        <v>1</v>
      </c>
      <c r="GA378" s="120">
        <v>0</v>
      </c>
      <c r="GB378" s="120" t="s">
        <v>216</v>
      </c>
      <c r="GC378" s="8"/>
      <c r="GD378" s="104" t="s">
        <v>368</v>
      </c>
      <c r="GE378" s="104">
        <v>0</v>
      </c>
      <c r="GF378" s="104" t="e">
        <v>#N/A</v>
      </c>
      <c r="GG378" s="104">
        <v>0</v>
      </c>
      <c r="GH378" s="120" t="b">
        <f t="shared" si="4306"/>
        <v>1</v>
      </c>
      <c r="GI378" s="8" t="b">
        <f t="shared" si="4307"/>
        <v>0</v>
      </c>
      <c r="GJ378" s="31" t="s">
        <v>203</v>
      </c>
    </row>
    <row r="379" spans="1:192" hidden="1" x14ac:dyDescent="0.25">
      <c r="A379" s="138">
        <v>104174</v>
      </c>
      <c r="B379" s="138">
        <v>104174</v>
      </c>
      <c r="C379" s="128" t="s">
        <v>368</v>
      </c>
      <c r="D379" s="130"/>
      <c r="E379" s="138" t="s">
        <v>837</v>
      </c>
      <c r="F379" s="124">
        <v>0</v>
      </c>
      <c r="G379" s="128"/>
      <c r="H379" s="138" t="s">
        <v>227</v>
      </c>
      <c r="I379" s="130" t="s">
        <v>677</v>
      </c>
      <c r="J379" s="138" t="s">
        <v>511</v>
      </c>
      <c r="K379" s="138"/>
      <c r="L379" s="130">
        <v>0</v>
      </c>
      <c r="M379" s="138"/>
      <c r="N379" s="125">
        <v>0</v>
      </c>
      <c r="O379" s="125">
        <v>0</v>
      </c>
      <c r="P379" s="125" t="str">
        <f t="shared" si="4249"/>
        <v>нет минмакс</v>
      </c>
      <c r="Q379" s="95">
        <v>0</v>
      </c>
      <c r="R379" s="95">
        <f t="shared" si="4250"/>
        <v>0</v>
      </c>
      <c r="S379" s="114">
        <v>0</v>
      </c>
      <c r="T379" s="114">
        <v>0</v>
      </c>
      <c r="U379" s="131">
        <f t="shared" si="4251"/>
        <v>0</v>
      </c>
      <c r="V379" s="115">
        <f t="shared" si="4308"/>
        <v>0</v>
      </c>
      <c r="W379" s="115">
        <f t="shared" si="4253"/>
        <v>0</v>
      </c>
      <c r="X379" s="115">
        <f t="shared" si="4254"/>
        <v>0</v>
      </c>
      <c r="Y379" s="132"/>
      <c r="Z379" s="95">
        <v>0</v>
      </c>
      <c r="AA379" s="115">
        <v>0</v>
      </c>
      <c r="AB379" s="115">
        <v>0</v>
      </c>
      <c r="AC379" s="95">
        <v>0</v>
      </c>
      <c r="AD379" s="95">
        <v>0</v>
      </c>
      <c r="AE379" s="95">
        <f t="shared" si="4255"/>
        <v>0</v>
      </c>
      <c r="AF379" s="95">
        <f t="shared" si="4256"/>
        <v>0</v>
      </c>
      <c r="AG379" s="114">
        <v>0</v>
      </c>
      <c r="AH379" s="95">
        <f t="shared" si="4257"/>
        <v>0</v>
      </c>
      <c r="AI379" s="114">
        <f t="shared" si="4258"/>
        <v>0</v>
      </c>
      <c r="AJ379" s="114">
        <f t="shared" si="4259"/>
        <v>1</v>
      </c>
      <c r="AK379" s="114">
        <f t="shared" si="4309"/>
        <v>25376</v>
      </c>
      <c r="AL379" s="114">
        <f t="shared" si="4261"/>
        <v>38215</v>
      </c>
      <c r="AM379" s="114">
        <f t="shared" si="4262"/>
        <v>58137.04</v>
      </c>
      <c r="AN379" s="133">
        <f t="shared" si="4263"/>
        <v>0</v>
      </c>
      <c r="AO379" s="133" t="str">
        <f t="shared" si="4264"/>
        <v>нет остатка</v>
      </c>
      <c r="AP379" s="139" t="s">
        <v>185</v>
      </c>
      <c r="AQ379" s="134" t="s">
        <v>191</v>
      </c>
      <c r="AR379" s="138" t="s">
        <v>185</v>
      </c>
      <c r="AS379" s="134" t="s">
        <v>191</v>
      </c>
      <c r="AT379" s="115" t="s">
        <v>185</v>
      </c>
      <c r="AU379" s="138"/>
      <c r="AV379" s="97" t="str">
        <f t="shared" si="4265"/>
        <v>нет остатка</v>
      </c>
      <c r="AW379" s="126">
        <f t="shared" si="4266"/>
        <v>0</v>
      </c>
      <c r="AX379" s="138"/>
      <c r="AY379" s="115">
        <f t="shared" si="4267"/>
        <v>0</v>
      </c>
      <c r="AZ379" s="130" t="s">
        <v>495</v>
      </c>
      <c r="BA379" s="129" t="s">
        <v>187</v>
      </c>
      <c r="BB379" s="129" t="s">
        <v>187</v>
      </c>
      <c r="BC379" s="140" t="s">
        <v>187</v>
      </c>
      <c r="BD379" s="139" t="s">
        <v>187</v>
      </c>
      <c r="BE379" s="29">
        <v>0</v>
      </c>
      <c r="BF379" s="32">
        <f t="shared" si="4268"/>
        <v>0</v>
      </c>
      <c r="BG379" s="32">
        <v>0</v>
      </c>
      <c r="BH379" s="32">
        <f t="shared" si="4269"/>
        <v>0</v>
      </c>
      <c r="BI379" s="99">
        <v>0</v>
      </c>
      <c r="BJ379" s="130" t="s">
        <v>187</v>
      </c>
      <c r="BK379" s="95">
        <v>13711.69</v>
      </c>
      <c r="BL379" s="95">
        <v>8436.3799999999992</v>
      </c>
      <c r="BM379" s="95">
        <v>10527.96</v>
      </c>
      <c r="BN379" s="95">
        <v>9856.26</v>
      </c>
      <c r="BO379" s="95">
        <v>9904.07</v>
      </c>
      <c r="BP379" s="95">
        <v>5700.68</v>
      </c>
      <c r="BQ379" s="133">
        <f t="shared" si="4270"/>
        <v>9689.5066666666662</v>
      </c>
      <c r="BR379" s="95">
        <f t="shared" si="4271"/>
        <v>-13711.69</v>
      </c>
      <c r="BS379" s="133">
        <f t="shared" si="4272"/>
        <v>-22148.07</v>
      </c>
      <c r="BT379" s="133">
        <f t="shared" si="4272"/>
        <v>-32676.03</v>
      </c>
      <c r="BU379" s="133">
        <f t="shared" si="4272"/>
        <v>-42532.29</v>
      </c>
      <c r="BV379" s="133">
        <f t="shared" si="4272"/>
        <v>-52436.36</v>
      </c>
      <c r="BW379" s="133">
        <f t="shared" si="4272"/>
        <v>-58137.04</v>
      </c>
      <c r="BX379" s="133">
        <f t="shared" si="4273"/>
        <v>-67826.546666666662</v>
      </c>
      <c r="BY379" s="133">
        <f t="shared" si="4273"/>
        <v>-77516.05333333333</v>
      </c>
      <c r="BZ379" s="133">
        <f t="shared" si="4273"/>
        <v>-87205.56</v>
      </c>
      <c r="CA379" s="133">
        <f t="shared" si="4273"/>
        <v>-96895.066666666666</v>
      </c>
      <c r="CB379" s="133">
        <f t="shared" si="4273"/>
        <v>-106584.57333333333</v>
      </c>
      <c r="CC379" s="133">
        <f t="shared" si="4273"/>
        <v>-116274.08</v>
      </c>
      <c r="CD379" s="133">
        <f t="shared" si="4273"/>
        <v>-125963.58666666667</v>
      </c>
      <c r="CE379" s="133">
        <f t="shared" si="4273"/>
        <v>-135653.09333333332</v>
      </c>
      <c r="CF379" s="133">
        <f t="shared" si="4273"/>
        <v>-145342.59999999998</v>
      </c>
      <c r="CG379" s="133">
        <f t="shared" si="4273"/>
        <v>-155032.10666666663</v>
      </c>
      <c r="CH379" s="133">
        <f t="shared" si="4273"/>
        <v>-164721.61333333328</v>
      </c>
      <c r="CI379" s="133">
        <f t="shared" si="4273"/>
        <v>-174411.11999999994</v>
      </c>
      <c r="CJ379" s="133">
        <f t="shared" si="4273"/>
        <v>-184100.62666666659</v>
      </c>
      <c r="CK379" s="133">
        <f t="shared" si="4273"/>
        <v>-193790.13333333324</v>
      </c>
      <c r="CL379" s="133">
        <f t="shared" si="4273"/>
        <v>-203479.6399999999</v>
      </c>
      <c r="CM379" s="133">
        <f t="shared" si="4273"/>
        <v>-213169.14666666655</v>
      </c>
      <c r="CN379" s="133">
        <f t="shared" si="4273"/>
        <v>-222858.6533333332</v>
      </c>
      <c r="CO379" s="133">
        <f t="shared" si="4273"/>
        <v>-232548.15999999986</v>
      </c>
      <c r="CP379" s="100">
        <v>870</v>
      </c>
      <c r="CQ379" s="100">
        <v>0</v>
      </c>
      <c r="CR379" s="100">
        <v>11969</v>
      </c>
      <c r="CS379" s="100">
        <v>0</v>
      </c>
      <c r="CT379" s="100">
        <v>25375</v>
      </c>
      <c r="CU379" s="100">
        <v>1</v>
      </c>
      <c r="CV379" s="121">
        <f t="shared" si="4274"/>
        <v>9553.75</v>
      </c>
      <c r="CW379" t="s">
        <v>187</v>
      </c>
      <c r="CX379" t="s">
        <v>187</v>
      </c>
      <c r="CY379" s="4">
        <v>0</v>
      </c>
      <c r="CZ379" s="4">
        <v>0</v>
      </c>
      <c r="DA379" s="136">
        <f t="shared" si="4275"/>
        <v>0</v>
      </c>
      <c r="DB379" s="4">
        <f t="shared" si="4276"/>
        <v>0</v>
      </c>
      <c r="DC379" s="4">
        <f t="shared" si="4277"/>
        <v>0</v>
      </c>
      <c r="DD379" s="136">
        <f t="shared" si="4278"/>
        <v>0</v>
      </c>
      <c r="DE379" s="31">
        <v>0</v>
      </c>
      <c r="DG379" s="31">
        <v>0</v>
      </c>
      <c r="DH379" s="48">
        <f t="shared" si="4279"/>
        <v>0</v>
      </c>
      <c r="DI379" s="62">
        <v>0</v>
      </c>
      <c r="DJ379" s="62">
        <v>0</v>
      </c>
      <c r="DK379" s="48">
        <f t="shared" si="4280"/>
        <v>0</v>
      </c>
      <c r="DL379" s="62">
        <v>0</v>
      </c>
      <c r="DM379" s="62">
        <v>0</v>
      </c>
      <c r="DN379" s="62">
        <v>31.681000000000001</v>
      </c>
      <c r="DO379" s="62">
        <v>4965.8869999999997</v>
      </c>
      <c r="DP379" s="48">
        <f t="shared" si="4281"/>
        <v>0</v>
      </c>
      <c r="DQ379" s="62">
        <v>11969.193000000001</v>
      </c>
      <c r="DR379" s="62">
        <v>1876129.4600000002</v>
      </c>
      <c r="DS379" s="62">
        <v>0</v>
      </c>
      <c r="DT379" s="62">
        <v>0</v>
      </c>
      <c r="DU379" s="48">
        <f t="shared" si="4282"/>
        <v>0</v>
      </c>
      <c r="DV379" s="62">
        <v>0</v>
      </c>
      <c r="DW379" s="62">
        <v>0</v>
      </c>
      <c r="DX379" s="62">
        <f t="shared" si="4283"/>
        <v>0</v>
      </c>
      <c r="DY379" s="62">
        <f t="shared" si="4284"/>
        <v>0</v>
      </c>
      <c r="DZ379" s="48">
        <f t="shared" si="4285"/>
        <v>0</v>
      </c>
      <c r="EA379" s="62">
        <f t="shared" si="4286"/>
        <v>0</v>
      </c>
      <c r="EB379" s="62">
        <f t="shared" si="4287"/>
        <v>0</v>
      </c>
      <c r="EC379" s="48">
        <f t="shared" si="4288"/>
        <v>0</v>
      </c>
      <c r="ED379" s="62">
        <f t="shared" si="4289"/>
        <v>0</v>
      </c>
      <c r="EE379" s="62">
        <f t="shared" si="4290"/>
        <v>0</v>
      </c>
      <c r="EF379" s="48">
        <f t="shared" si="4291"/>
        <v>0</v>
      </c>
      <c r="EG379" s="62">
        <f t="shared" si="4292"/>
        <v>0</v>
      </c>
      <c r="EH379" s="62">
        <f t="shared" si="4293"/>
        <v>0</v>
      </c>
      <c r="EI379" s="48">
        <f t="shared" si="4294"/>
        <v>0</v>
      </c>
      <c r="EJ379" s="62">
        <f t="shared" si="4295"/>
        <v>0</v>
      </c>
      <c r="EK379" s="62">
        <f t="shared" si="4296"/>
        <v>0</v>
      </c>
      <c r="EL379" s="48">
        <f t="shared" si="4297"/>
        <v>0</v>
      </c>
      <c r="EM379" s="62">
        <f t="shared" si="4298"/>
        <v>0</v>
      </c>
      <c r="EN379" s="62">
        <f t="shared" si="4299"/>
        <v>0</v>
      </c>
      <c r="EO379" s="48">
        <f t="shared" si="4300"/>
        <v>0</v>
      </c>
      <c r="EP379" s="62">
        <f t="shared" si="4301"/>
        <v>2054011.1620000002</v>
      </c>
      <c r="EQ379" s="62">
        <f t="shared" si="4301"/>
        <v>1263769.7239999999</v>
      </c>
      <c r="ER379" s="62">
        <f t="shared" si="4301"/>
        <v>1577088.4080000001</v>
      </c>
      <c r="ES379" s="62">
        <f t="shared" si="4302"/>
        <v>1476467.7480000001</v>
      </c>
      <c r="ET379" s="62">
        <f t="shared" si="4302"/>
        <v>1483629.686</v>
      </c>
      <c r="EU379" s="62">
        <f t="shared" si="4302"/>
        <v>853961.86400000006</v>
      </c>
      <c r="EV379" t="s">
        <v>192</v>
      </c>
      <c r="EW379" s="103">
        <v>0</v>
      </c>
      <c r="EX379" s="31" t="s">
        <v>187</v>
      </c>
      <c r="EY379" s="31" t="e">
        <v>#REF!</v>
      </c>
      <c r="FA379" s="31"/>
      <c r="FB379" s="119"/>
      <c r="FC379" s="119"/>
      <c r="FE379" s="137">
        <v>156.75</v>
      </c>
      <c r="FF379" s="137">
        <v>156.75</v>
      </c>
      <c r="FG379" s="137">
        <v>149.83000000000001</v>
      </c>
      <c r="FH379" s="106">
        <v>149.80000000000001</v>
      </c>
      <c r="FI379" s="107" t="b">
        <f t="shared" si="4303"/>
        <v>1</v>
      </c>
      <c r="FJ379" s="34"/>
      <c r="FK379" s="104" t="s">
        <v>187</v>
      </c>
      <c r="FL379" s="104" t="s">
        <v>187</v>
      </c>
      <c r="FM379" s="104" t="s">
        <v>187</v>
      </c>
      <c r="FN379" s="104" t="s">
        <v>187</v>
      </c>
      <c r="FO379" s="104">
        <v>0</v>
      </c>
      <c r="FP379" s="104"/>
      <c r="FQ379" s="104">
        <v>0</v>
      </c>
      <c r="FR379" s="120" t="b">
        <f t="shared" si="3617"/>
        <v>1</v>
      </c>
      <c r="FS379" s="120" t="b">
        <f t="shared" si="3618"/>
        <v>1</v>
      </c>
      <c r="FT379" s="120" t="b">
        <f t="shared" si="3619"/>
        <v>1</v>
      </c>
      <c r="FU379" s="120" t="b">
        <f t="shared" si="3620"/>
        <v>1</v>
      </c>
      <c r="FV379" s="120" t="b">
        <f t="shared" si="3621"/>
        <v>1</v>
      </c>
      <c r="FW379" s="120"/>
      <c r="FX379" s="120" t="b">
        <f t="shared" si="4304"/>
        <v>1</v>
      </c>
      <c r="FY379" s="104" t="s">
        <v>368</v>
      </c>
      <c r="FZ379" s="104" t="b">
        <f t="shared" si="4305"/>
        <v>1</v>
      </c>
      <c r="GA379" s="120">
        <v>0</v>
      </c>
      <c r="GB379" s="120">
        <v>0</v>
      </c>
      <c r="GC379" s="8"/>
      <c r="GD379" s="104" t="s">
        <v>368</v>
      </c>
      <c r="GE379" s="104">
        <v>0</v>
      </c>
      <c r="GF379" s="104" t="e">
        <v>#N/A</v>
      </c>
      <c r="GG379" s="104">
        <v>0</v>
      </c>
      <c r="GH379" s="120" t="b">
        <f t="shared" si="4306"/>
        <v>1</v>
      </c>
      <c r="GI379" s="8" t="b">
        <f t="shared" si="4307"/>
        <v>0</v>
      </c>
      <c r="GJ379" s="31" t="s">
        <v>203</v>
      </c>
    </row>
    <row r="380" spans="1:192" hidden="1" x14ac:dyDescent="0.25">
      <c r="A380" s="138">
        <v>156669</v>
      </c>
      <c r="B380" s="138">
        <v>156669</v>
      </c>
      <c r="C380" s="128" t="s">
        <v>368</v>
      </c>
      <c r="D380" s="130"/>
      <c r="E380" s="138" t="s">
        <v>838</v>
      </c>
      <c r="F380" s="124">
        <v>0</v>
      </c>
      <c r="G380" s="128"/>
      <c r="H380" s="138" t="s">
        <v>227</v>
      </c>
      <c r="I380" s="130" t="s">
        <v>677</v>
      </c>
      <c r="J380" s="138" t="s">
        <v>511</v>
      </c>
      <c r="K380" s="138"/>
      <c r="L380" s="130">
        <v>0</v>
      </c>
      <c r="M380" s="138"/>
      <c r="N380" s="125">
        <v>0</v>
      </c>
      <c r="O380" s="125">
        <v>0</v>
      </c>
      <c r="P380" s="125" t="str">
        <f t="shared" si="4249"/>
        <v>нет минмакс</v>
      </c>
      <c r="Q380" s="95">
        <v>0</v>
      </c>
      <c r="R380" s="95">
        <f t="shared" si="4250"/>
        <v>0</v>
      </c>
      <c r="S380" s="114">
        <v>0</v>
      </c>
      <c r="T380" s="114">
        <v>0</v>
      </c>
      <c r="U380" s="131">
        <f t="shared" si="4251"/>
        <v>0</v>
      </c>
      <c r="V380" s="115">
        <f t="shared" si="4308"/>
        <v>0</v>
      </c>
      <c r="W380" s="115">
        <f t="shared" si="4253"/>
        <v>0</v>
      </c>
      <c r="X380" s="115">
        <f t="shared" si="4254"/>
        <v>0</v>
      </c>
      <c r="Y380" s="132"/>
      <c r="Z380" s="95">
        <v>0</v>
      </c>
      <c r="AA380" s="115">
        <v>0</v>
      </c>
      <c r="AB380" s="115">
        <v>0</v>
      </c>
      <c r="AC380" s="95">
        <v>0</v>
      </c>
      <c r="AD380" s="95">
        <v>0</v>
      </c>
      <c r="AE380" s="95">
        <f t="shared" si="4255"/>
        <v>0</v>
      </c>
      <c r="AF380" s="95">
        <f t="shared" si="4256"/>
        <v>0</v>
      </c>
      <c r="AG380" s="114">
        <v>0</v>
      </c>
      <c r="AH380" s="95">
        <f t="shared" si="4257"/>
        <v>0</v>
      </c>
      <c r="AI380" s="114">
        <f t="shared" si="4258"/>
        <v>0</v>
      </c>
      <c r="AJ380" s="114">
        <f t="shared" si="4259"/>
        <v>0</v>
      </c>
      <c r="AK380" s="114">
        <f t="shared" si="4309"/>
        <v>0</v>
      </c>
      <c r="AL380" s="114">
        <f t="shared" si="4261"/>
        <v>0</v>
      </c>
      <c r="AM380" s="114">
        <f t="shared" si="4262"/>
        <v>3187.57</v>
      </c>
      <c r="AN380" s="133">
        <f t="shared" si="4263"/>
        <v>0</v>
      </c>
      <c r="AO380" s="133" t="str">
        <f t="shared" si="4264"/>
        <v>нет остатка</v>
      </c>
      <c r="AP380" s="139" t="s">
        <v>185</v>
      </c>
      <c r="AQ380" s="134" t="s">
        <v>191</v>
      </c>
      <c r="AR380" s="138" t="s">
        <v>185</v>
      </c>
      <c r="AS380" s="134" t="s">
        <v>191</v>
      </c>
      <c r="AT380" s="115" t="s">
        <v>185</v>
      </c>
      <c r="AU380" s="138"/>
      <c r="AV380" s="97" t="str">
        <f t="shared" si="4265"/>
        <v>нет остатка</v>
      </c>
      <c r="AW380" s="126">
        <f t="shared" si="4266"/>
        <v>0</v>
      </c>
      <c r="AX380" s="138"/>
      <c r="AY380" s="115">
        <f t="shared" si="4267"/>
        <v>0</v>
      </c>
      <c r="AZ380" s="130" t="s">
        <v>495</v>
      </c>
      <c r="BA380" s="129" t="s">
        <v>187</v>
      </c>
      <c r="BB380" s="129" t="s">
        <v>187</v>
      </c>
      <c r="BC380" s="140" t="s">
        <v>187</v>
      </c>
      <c r="BD380" s="139" t="s">
        <v>187</v>
      </c>
      <c r="BE380" s="29">
        <v>0</v>
      </c>
      <c r="BF380" s="32">
        <f t="shared" si="4268"/>
        <v>0</v>
      </c>
      <c r="BG380" s="32">
        <v>0</v>
      </c>
      <c r="BH380" s="32">
        <f t="shared" si="4269"/>
        <v>0</v>
      </c>
      <c r="BI380" s="99">
        <v>0</v>
      </c>
      <c r="BJ380" s="130" t="s">
        <v>187</v>
      </c>
      <c r="BK380" s="95">
        <v>649.29999999999995</v>
      </c>
      <c r="BL380" s="95">
        <v>0</v>
      </c>
      <c r="BM380" s="95">
        <v>541.08000000000004</v>
      </c>
      <c r="BN380" s="95">
        <v>649.29999999999995</v>
      </c>
      <c r="BO380" s="95">
        <v>541.08000000000004</v>
      </c>
      <c r="BP380" s="95">
        <v>806.81</v>
      </c>
      <c r="BQ380" s="133">
        <f t="shared" si="4270"/>
        <v>637.51400000000001</v>
      </c>
      <c r="BR380" s="95">
        <f t="shared" si="4271"/>
        <v>-649.29999999999995</v>
      </c>
      <c r="BS380" s="133">
        <f t="shared" si="4272"/>
        <v>-649.29999999999995</v>
      </c>
      <c r="BT380" s="133">
        <f t="shared" si="4272"/>
        <v>-1190.3800000000001</v>
      </c>
      <c r="BU380" s="133">
        <f t="shared" si="4272"/>
        <v>-1839.68</v>
      </c>
      <c r="BV380" s="133">
        <f t="shared" si="4272"/>
        <v>-2380.7600000000002</v>
      </c>
      <c r="BW380" s="133">
        <f t="shared" si="4272"/>
        <v>-3187.57</v>
      </c>
      <c r="BX380" s="133">
        <f t="shared" si="4273"/>
        <v>-3825.0840000000003</v>
      </c>
      <c r="BY380" s="133">
        <f t="shared" si="4273"/>
        <v>-4462.598</v>
      </c>
      <c r="BZ380" s="133">
        <f t="shared" si="4273"/>
        <v>-5100.1120000000001</v>
      </c>
      <c r="CA380" s="133">
        <f t="shared" si="4273"/>
        <v>-5737.6260000000002</v>
      </c>
      <c r="CB380" s="133">
        <f t="shared" si="4273"/>
        <v>-6375.14</v>
      </c>
      <c r="CC380" s="133">
        <f t="shared" si="4273"/>
        <v>-7012.6540000000005</v>
      </c>
      <c r="CD380" s="133">
        <f t="shared" si="4273"/>
        <v>-7650.1680000000006</v>
      </c>
      <c r="CE380" s="133">
        <f t="shared" si="4273"/>
        <v>-8287.6820000000007</v>
      </c>
      <c r="CF380" s="133">
        <f t="shared" si="4273"/>
        <v>-8925.1959999999999</v>
      </c>
      <c r="CG380" s="133">
        <f t="shared" si="4273"/>
        <v>-9562.7099999999991</v>
      </c>
      <c r="CH380" s="133">
        <f t="shared" si="4273"/>
        <v>-10200.223999999998</v>
      </c>
      <c r="CI380" s="133">
        <f t="shared" si="4273"/>
        <v>-10837.737999999998</v>
      </c>
      <c r="CJ380" s="133">
        <f t="shared" si="4273"/>
        <v>-11475.251999999997</v>
      </c>
      <c r="CK380" s="133">
        <f t="shared" si="4273"/>
        <v>-12112.765999999996</v>
      </c>
      <c r="CL380" s="133">
        <f t="shared" si="4273"/>
        <v>-12750.279999999995</v>
      </c>
      <c r="CM380" s="133">
        <f t="shared" si="4273"/>
        <v>-13387.793999999994</v>
      </c>
      <c r="CN380" s="133">
        <f t="shared" si="4273"/>
        <v>-14025.307999999994</v>
      </c>
      <c r="CO380" s="133">
        <f t="shared" si="4273"/>
        <v>-14662.821999999993</v>
      </c>
      <c r="CP380" s="100">
        <v>0</v>
      </c>
      <c r="CQ380" s="100">
        <v>0</v>
      </c>
      <c r="CR380" s="100">
        <v>0</v>
      </c>
      <c r="CS380" s="100">
        <v>0</v>
      </c>
      <c r="CT380" s="100">
        <v>0</v>
      </c>
      <c r="CU380" s="100">
        <v>0</v>
      </c>
      <c r="CV380" s="121">
        <f t="shared" si="4274"/>
        <v>0</v>
      </c>
      <c r="CW380" t="s">
        <v>187</v>
      </c>
      <c r="CX380" t="s">
        <v>187</v>
      </c>
      <c r="CY380" s="4">
        <v>0</v>
      </c>
      <c r="CZ380" s="4">
        <v>0</v>
      </c>
      <c r="DA380" s="136">
        <f t="shared" si="4275"/>
        <v>0</v>
      </c>
      <c r="DB380" s="4">
        <f t="shared" si="4276"/>
        <v>0</v>
      </c>
      <c r="DC380" s="4">
        <f t="shared" si="4277"/>
        <v>0</v>
      </c>
      <c r="DD380" s="136">
        <f t="shared" si="4278"/>
        <v>0</v>
      </c>
      <c r="DE380" s="31">
        <v>0</v>
      </c>
      <c r="DG380" s="31">
        <v>0</v>
      </c>
      <c r="DH380" s="48">
        <f t="shared" si="4279"/>
        <v>0</v>
      </c>
      <c r="DI380" s="62">
        <v>0</v>
      </c>
      <c r="DJ380" s="62">
        <v>0</v>
      </c>
      <c r="DK380" s="48">
        <f t="shared" si="4280"/>
        <v>0</v>
      </c>
      <c r="DL380" s="62">
        <v>0</v>
      </c>
      <c r="DM380" s="62">
        <v>0</v>
      </c>
      <c r="DN380" s="62">
        <v>0</v>
      </c>
      <c r="DO380" s="62">
        <v>0</v>
      </c>
      <c r="DP380" s="48">
        <f t="shared" si="4281"/>
        <v>0</v>
      </c>
      <c r="DQ380" s="62">
        <v>0</v>
      </c>
      <c r="DR380" s="62">
        <v>0</v>
      </c>
      <c r="DS380" s="62">
        <v>0</v>
      </c>
      <c r="DT380" s="62">
        <v>0</v>
      </c>
      <c r="DU380" s="48">
        <f t="shared" si="4282"/>
        <v>0</v>
      </c>
      <c r="DV380" s="62">
        <v>0</v>
      </c>
      <c r="DW380" s="62">
        <v>0</v>
      </c>
      <c r="DX380" s="62">
        <f t="shared" si="4283"/>
        <v>0</v>
      </c>
      <c r="DY380" s="62">
        <f t="shared" si="4284"/>
        <v>0</v>
      </c>
      <c r="DZ380" s="48">
        <f t="shared" si="4285"/>
        <v>0</v>
      </c>
      <c r="EA380" s="62">
        <f t="shared" si="4286"/>
        <v>0</v>
      </c>
      <c r="EB380" s="62">
        <f t="shared" si="4287"/>
        <v>0</v>
      </c>
      <c r="EC380" s="48">
        <f t="shared" si="4288"/>
        <v>0</v>
      </c>
      <c r="ED380" s="62">
        <f t="shared" si="4289"/>
        <v>0</v>
      </c>
      <c r="EE380" s="62">
        <f t="shared" si="4290"/>
        <v>0</v>
      </c>
      <c r="EF380" s="48">
        <f t="shared" si="4291"/>
        <v>0</v>
      </c>
      <c r="EG380" s="62">
        <f t="shared" si="4292"/>
        <v>0</v>
      </c>
      <c r="EH380" s="62">
        <f t="shared" si="4293"/>
        <v>0</v>
      </c>
      <c r="EI380" s="48">
        <f t="shared" si="4294"/>
        <v>0</v>
      </c>
      <c r="EJ380" s="62">
        <f t="shared" si="4295"/>
        <v>0</v>
      </c>
      <c r="EK380" s="62">
        <f t="shared" si="4296"/>
        <v>0</v>
      </c>
      <c r="EL380" s="48">
        <f t="shared" si="4297"/>
        <v>0</v>
      </c>
      <c r="EM380" s="62">
        <f t="shared" si="4298"/>
        <v>0</v>
      </c>
      <c r="EN380" s="62">
        <f t="shared" si="4299"/>
        <v>0</v>
      </c>
      <c r="EO380" s="48">
        <f t="shared" si="4300"/>
        <v>0</v>
      </c>
      <c r="EP380" s="62">
        <f t="shared" si="4301"/>
        <v>104842.47099999999</v>
      </c>
      <c r="EQ380" s="62">
        <f t="shared" si="4301"/>
        <v>0</v>
      </c>
      <c r="ER380" s="62">
        <f t="shared" si="4301"/>
        <v>87368.187600000005</v>
      </c>
      <c r="ES380" s="62">
        <f t="shared" si="4302"/>
        <v>104842.47099999999</v>
      </c>
      <c r="ET380" s="62">
        <f t="shared" si="4302"/>
        <v>87368.187600000005</v>
      </c>
      <c r="EU380" s="62">
        <f t="shared" si="4302"/>
        <v>130275.61069999999</v>
      </c>
      <c r="EV380" t="s">
        <v>192</v>
      </c>
      <c r="EW380" s="103">
        <v>0</v>
      </c>
      <c r="EX380" s="31" t="s">
        <v>187</v>
      </c>
      <c r="EY380" s="31" t="e">
        <v>#REF!</v>
      </c>
      <c r="FA380" s="31"/>
      <c r="FB380" s="119"/>
      <c r="FC380" s="119"/>
      <c r="FE380" s="137">
        <v>161.47</v>
      </c>
      <c r="FF380" s="137">
        <v>161.47</v>
      </c>
      <c r="FG380" s="137">
        <v>161.47</v>
      </c>
      <c r="FH380" s="106">
        <v>161.47</v>
      </c>
      <c r="FI380" s="107" t="b">
        <f t="shared" si="4303"/>
        <v>1</v>
      </c>
      <c r="FJ380" s="34"/>
      <c r="FK380" s="104" t="s">
        <v>187</v>
      </c>
      <c r="FL380" s="104" t="s">
        <v>187</v>
      </c>
      <c r="FM380" s="104" t="s">
        <v>187</v>
      </c>
      <c r="FN380" s="104" t="s">
        <v>187</v>
      </c>
      <c r="FO380" s="104">
        <v>0</v>
      </c>
      <c r="FP380" s="104"/>
      <c r="FQ380" s="104">
        <v>0</v>
      </c>
      <c r="FR380" s="120" t="b">
        <f t="shared" si="3617"/>
        <v>1</v>
      </c>
      <c r="FS380" s="120" t="b">
        <f t="shared" si="3618"/>
        <v>1</v>
      </c>
      <c r="FT380" s="120" t="b">
        <f t="shared" si="3619"/>
        <v>1</v>
      </c>
      <c r="FU380" s="120" t="b">
        <f t="shared" si="3620"/>
        <v>1</v>
      </c>
      <c r="FV380" s="120" t="b">
        <f t="shared" si="3621"/>
        <v>1</v>
      </c>
      <c r="FW380" s="120"/>
      <c r="FX380" s="120" t="b">
        <f t="shared" si="4304"/>
        <v>1</v>
      </c>
      <c r="FY380" s="104" t="s">
        <v>368</v>
      </c>
      <c r="FZ380" s="104" t="b">
        <f t="shared" si="4305"/>
        <v>1</v>
      </c>
      <c r="GA380" s="120">
        <v>0</v>
      </c>
      <c r="GB380" s="120">
        <v>0</v>
      </c>
      <c r="GC380" s="8"/>
      <c r="GD380" s="104" t="s">
        <v>368</v>
      </c>
      <c r="GE380" s="104">
        <v>0</v>
      </c>
      <c r="GF380" s="104" t="e">
        <v>#N/A</v>
      </c>
      <c r="GG380" s="104">
        <v>0</v>
      </c>
      <c r="GH380" s="120" t="b">
        <f t="shared" si="4306"/>
        <v>1</v>
      </c>
      <c r="GI380" s="8" t="b">
        <f t="shared" si="4307"/>
        <v>0</v>
      </c>
      <c r="GJ380" s="31" t="s">
        <v>203</v>
      </c>
    </row>
    <row r="381" spans="1:192" hidden="1" x14ac:dyDescent="0.25">
      <c r="A381" s="144" t="str">
        <f>E381</f>
        <v>Сырье для канистр</v>
      </c>
      <c r="B381" s="144"/>
      <c r="C381" s="128" t="s">
        <v>368</v>
      </c>
      <c r="D381" s="130"/>
      <c r="E381" s="144" t="s">
        <v>842</v>
      </c>
      <c r="F381" s="144"/>
      <c r="G381" s="128"/>
      <c r="H381" s="144" t="s">
        <v>839</v>
      </c>
      <c r="I381" s="130"/>
      <c r="J381" s="144" t="s">
        <v>511</v>
      </c>
      <c r="K381" s="144"/>
      <c r="L381" s="138"/>
      <c r="M381" s="144" t="s">
        <v>840</v>
      </c>
      <c r="N381" s="145">
        <v>41663</v>
      </c>
      <c r="O381" s="145">
        <v>249981</v>
      </c>
      <c r="P381" s="145" t="str">
        <f t="shared" ref="P381:P382" si="4310">IF(AND(N381=0,O381=0),"нет минмакс",IF((S381-N381)&lt;0,"меньше мин",IF((S381-O381)&gt;0,"больше макс","в диапазоне")))</f>
        <v>в диапазоне</v>
      </c>
      <c r="Q381" s="114">
        <v>536725.40625</v>
      </c>
      <c r="R381" s="114">
        <v>64675411.453125</v>
      </c>
      <c r="S381" s="146">
        <v>242796.5</v>
      </c>
      <c r="T381" s="146">
        <v>33030035.859999999</v>
      </c>
      <c r="U381" s="131"/>
      <c r="V381" s="146">
        <v>411879</v>
      </c>
      <c r="W381" s="146">
        <v>49631419.5</v>
      </c>
      <c r="X381" s="146">
        <v>300</v>
      </c>
      <c r="Y381" s="132"/>
      <c r="Z381" s="95">
        <v>0</v>
      </c>
      <c r="AA381" s="147">
        <v>0</v>
      </c>
      <c r="AB381" s="147">
        <v>0</v>
      </c>
      <c r="AC381" s="95">
        <v>0</v>
      </c>
      <c r="AD381" s="95">
        <v>0</v>
      </c>
      <c r="AE381" s="95">
        <f t="shared" ref="AE381:AE382" si="4311">AA381*FH381</f>
        <v>0</v>
      </c>
      <c r="AF381" s="95">
        <f t="shared" ref="AF381:AF382" si="4312">AB381*FH381</f>
        <v>0</v>
      </c>
      <c r="AG381" s="144"/>
      <c r="AH381" s="130"/>
      <c r="AI381" s="144"/>
      <c r="AJ381" s="146">
        <v>1058108</v>
      </c>
      <c r="AK381" s="146">
        <v>3216919</v>
      </c>
      <c r="AL381" s="146">
        <v>5624809</v>
      </c>
      <c r="AM381" s="146">
        <v>7250221.8300000001</v>
      </c>
      <c r="AN381" s="148">
        <f t="shared" ref="AN381:AN382" si="4313">IFERROR(S381/BQ381*30,"нет оборота")</f>
        <v>6.0278665983934463</v>
      </c>
      <c r="AO381" s="130" t="str">
        <f t="shared" ref="AO381:AO382" si="4314">IF(S381=0,"нет остатка",IF(AN381="нет оборота","нет плана",IF(AN381&lt;30,"&lt; 30 дней",IF(AND(AN381&gt;=30,AN381&lt;60),"&gt; 30 дней (до 60)",IF(AND(AN381&gt;=60,AN381&lt;70),"&gt; 60 дней (до 70)",IF(AND(AN381&gt;=70,AN381&lt;80),"&gt; 70 дней (до 80)",IF(AND(AN381&gt;=80,AN381&lt;90),"&gt; 80 дней (до 90)",IF(AND(AN381&gt;=90,AN381&lt;120),"&gt; 90 дней (до 120)",IF(AN381&gt;=120,"&gt; 120 дней")))))))))</f>
        <v>&lt; 30 дней</v>
      </c>
      <c r="AP381" s="139" t="s">
        <v>185</v>
      </c>
      <c r="AQ381" s="134" t="s">
        <v>186</v>
      </c>
      <c r="AR381" s="144" t="s">
        <v>185</v>
      </c>
      <c r="AS381" s="134" t="s">
        <v>186</v>
      </c>
      <c r="AT381" s="147" t="s">
        <v>185</v>
      </c>
      <c r="AU381" s="138" t="str">
        <f>AT381</f>
        <v>Нет</v>
      </c>
      <c r="AV381" s="97" t="str">
        <f t="shared" ref="AV381:AV382" si="4315">IF(V381=0,"нет остатка",IF(SUM(BK381:BP381)=0,"Нет планов",IF(BR381&lt;=0,"0-01",IF(BS381&lt;=0,"0-02",IF(BT381&lt;=0,"0-03",IF(BU381&lt;=0,"0-04",IF(BV381&lt;=0,"0-05",IF(BW381&lt;=0,"0-06",IF(BX381&lt;=0,"0-07",IF(BY381&lt;=0,"0-08",IF(BZ381&lt;=0,"0-09",IF(CA381&lt;=0,"0-10",IF(CB381&lt;=0,"0-11",IF(CC381&lt;=0,"0-12",IF(CD381&lt;=0,"0-13",IF(CE381&lt;=0,"0-14",IF(CF381&lt;=0,"0-15",IF(CG381&lt;=0,"0-16",IF(CH381&lt;=0,"0-17",IF(CI381&lt;=0,"0-18",IF(CJ381&lt;=0,"0-19",IF(CK381&lt;=0,"0-20",IF(CL381&lt;=0,"0-21",IF(CM381&lt;=0,"0-22",IF(CN381&lt;=0,"0-23",IF(CO381&lt;=0,"0-24","0-25 более 24"))))))))))))))))))))))))))</f>
        <v>0-01</v>
      </c>
      <c r="AW381" s="149">
        <f t="shared" ref="AW381:AW382" si="4316">IF(AT381="Да",W381,0)</f>
        <v>0</v>
      </c>
      <c r="AX381" s="144"/>
      <c r="AY381" s="146">
        <f t="shared" ref="AY381:AY382" si="4317">IF(AX381&gt;6,W381,0)</f>
        <v>0</v>
      </c>
      <c r="AZ381" s="130"/>
      <c r="BA381" s="129"/>
      <c r="BB381" s="129"/>
      <c r="BC381" s="129"/>
      <c r="BD381" s="139"/>
      <c r="BE381" s="29">
        <v>0</v>
      </c>
      <c r="BF381" s="32">
        <f t="shared" ref="BF381:BF382" si="4318">BE381*FH381</f>
        <v>0</v>
      </c>
      <c r="BG381" s="32">
        <v>0</v>
      </c>
      <c r="BH381" s="32">
        <f t="shared" ref="BH381:BH382" si="4319">BG381*FH381</f>
        <v>0</v>
      </c>
      <c r="BI381" s="99">
        <v>0</v>
      </c>
      <c r="BJ381" s="130"/>
      <c r="BK381" s="133">
        <v>1000026.05</v>
      </c>
      <c r="BL381" s="133">
        <v>1250372.4099999999</v>
      </c>
      <c r="BM381" s="133">
        <v>1250461.6000000001</v>
      </c>
      <c r="BN381" s="133">
        <v>1249531.32</v>
      </c>
      <c r="BO381" s="133">
        <v>1249865.53</v>
      </c>
      <c r="BP381" s="133">
        <v>1249964.92</v>
      </c>
      <c r="BQ381" s="133">
        <f t="shared" ref="BQ381:BQ382" si="4320">IF(COUNTIF(BK381:BP381,"&gt;0")=0,0,SUM(BK381:BP381)/COUNTIF(BK381:BP381,"&gt;0"))</f>
        <v>1208370.3049999999</v>
      </c>
      <c r="BR381" s="95">
        <f t="shared" ref="BR381:BR382" si="4321">IF(OR(Q381=0,SUM(BK381:BP381)=0,V381&gt;Q381),V381-BK381,Q381-BK381)</f>
        <v>-463300.64375000005</v>
      </c>
      <c r="BS381" s="133">
        <f t="shared" ref="BS381:BW382" si="4322">BR381-BL381</f>
        <v>-1713673.05375</v>
      </c>
      <c r="BT381" s="133">
        <f t="shared" si="4322"/>
        <v>-2964134.6537500001</v>
      </c>
      <c r="BU381" s="133">
        <f t="shared" si="4322"/>
        <v>-4213665.9737499999</v>
      </c>
      <c r="BV381" s="133">
        <f t="shared" si="4322"/>
        <v>-5463531.5037500001</v>
      </c>
      <c r="BW381" s="133">
        <f t="shared" si="4322"/>
        <v>-6713496.4237500001</v>
      </c>
      <c r="BX381" s="133">
        <f t="shared" ref="BX381:CO382" si="4323">BW381-$BQ381</f>
        <v>-7921866.7287499998</v>
      </c>
      <c r="BY381" s="133">
        <f t="shared" si="4323"/>
        <v>-9130237.0337499995</v>
      </c>
      <c r="BZ381" s="133">
        <f t="shared" si="4323"/>
        <v>-10338607.338749999</v>
      </c>
      <c r="CA381" s="133">
        <f t="shared" si="4323"/>
        <v>-11546977.643749999</v>
      </c>
      <c r="CB381" s="133">
        <f t="shared" si="4323"/>
        <v>-12755347.948749999</v>
      </c>
      <c r="CC381" s="133">
        <f t="shared" si="4323"/>
        <v>-13963718.253749998</v>
      </c>
      <c r="CD381" s="133">
        <f t="shared" si="4323"/>
        <v>-15172088.558749998</v>
      </c>
      <c r="CE381" s="133">
        <f t="shared" si="4323"/>
        <v>-16380458.863749998</v>
      </c>
      <c r="CF381" s="133">
        <f t="shared" si="4323"/>
        <v>-17588829.168749999</v>
      </c>
      <c r="CG381" s="133">
        <f t="shared" si="4323"/>
        <v>-18797199.473749999</v>
      </c>
      <c r="CH381" s="133">
        <f t="shared" si="4323"/>
        <v>-20005569.778749999</v>
      </c>
      <c r="CI381" s="133">
        <f t="shared" si="4323"/>
        <v>-21213940.083749998</v>
      </c>
      <c r="CJ381" s="133">
        <f t="shared" si="4323"/>
        <v>-22422310.388749998</v>
      </c>
      <c r="CK381" s="133">
        <f t="shared" si="4323"/>
        <v>-23630680.693749998</v>
      </c>
      <c r="CL381" s="133">
        <f t="shared" si="4323"/>
        <v>-24839050.998749997</v>
      </c>
      <c r="CM381" s="133">
        <f t="shared" si="4323"/>
        <v>-26047421.303749997</v>
      </c>
      <c r="CN381" s="133">
        <f t="shared" si="4323"/>
        <v>-27255791.608749997</v>
      </c>
      <c r="CO381" s="133">
        <f t="shared" si="4323"/>
        <v>-28464161.913749997</v>
      </c>
      <c r="CP381" s="100">
        <v>0</v>
      </c>
      <c r="CQ381" s="100">
        <v>0</v>
      </c>
      <c r="CR381" s="100">
        <v>0</v>
      </c>
      <c r="CS381" s="100">
        <v>0</v>
      </c>
      <c r="CT381" s="100">
        <v>0</v>
      </c>
      <c r="CU381" s="100">
        <v>0</v>
      </c>
      <c r="CY381" s="4">
        <v>0</v>
      </c>
      <c r="CZ381" s="4">
        <v>0</v>
      </c>
      <c r="DA381" s="136">
        <f t="shared" ref="DA381:DA382" si="4324">IFERROR(CZ381/CY381,0)</f>
        <v>0</v>
      </c>
      <c r="DB381" s="4">
        <f t="shared" ref="DB381:DB382" si="4325">CY381*FH381</f>
        <v>0</v>
      </c>
      <c r="DC381" s="4">
        <f t="shared" ref="DC381:DC382" si="4326">CZ381*FH381</f>
        <v>0</v>
      </c>
      <c r="DD381" s="136">
        <f t="shared" ref="DD381:DD382" si="4327">IFERROR(DC381/DB381,0)</f>
        <v>0</v>
      </c>
      <c r="DE381" s="31">
        <v>0</v>
      </c>
      <c r="DJ381" s="31"/>
      <c r="DK381" s="31"/>
      <c r="DL381" s="31"/>
      <c r="DM381" s="31"/>
      <c r="DN381" s="31"/>
      <c r="DR381" s="4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V381" t="s">
        <v>839</v>
      </c>
      <c r="EW381" s="103">
        <v>0</v>
      </c>
      <c r="FA381" s="31"/>
      <c r="FB381" s="119"/>
      <c r="FC381" s="119"/>
      <c r="FE381" s="137">
        <v>0</v>
      </c>
      <c r="FF381" s="137">
        <v>0</v>
      </c>
      <c r="FG381" s="137">
        <v>0</v>
      </c>
      <c r="FH381" s="106">
        <v>0</v>
      </c>
      <c r="FI381" s="107" t="b">
        <f t="shared" ref="FI381:FI382" si="4328">EXACT(AT381,AP381)</f>
        <v>1</v>
      </c>
      <c r="FJ381" s="34"/>
      <c r="FK381" s="104">
        <v>0</v>
      </c>
      <c r="FL381" s="104">
        <v>0</v>
      </c>
      <c r="FM381" s="104">
        <v>0</v>
      </c>
      <c r="FN381" s="104">
        <v>0</v>
      </c>
      <c r="FO381" s="104">
        <v>0</v>
      </c>
      <c r="FP381" s="104"/>
      <c r="FQ381" s="104">
        <v>0</v>
      </c>
      <c r="FR381" s="150" t="b">
        <f t="shared" si="3617"/>
        <v>0</v>
      </c>
      <c r="FS381" s="150" t="b">
        <f t="shared" si="3618"/>
        <v>0</v>
      </c>
      <c r="FT381" s="150" t="b">
        <f t="shared" si="3619"/>
        <v>0</v>
      </c>
      <c r="FU381" s="150" t="b">
        <f t="shared" si="3620"/>
        <v>0</v>
      </c>
      <c r="FV381" s="150" t="b">
        <f t="shared" si="3621"/>
        <v>1</v>
      </c>
      <c r="FW381" s="150"/>
      <c r="FX381" s="150" t="b">
        <f t="shared" ref="FX381:FX382" si="4329">EXACT(FQ381,BI381)</f>
        <v>1</v>
      </c>
      <c r="FY381" s="104" t="s">
        <v>368</v>
      </c>
      <c r="FZ381" s="104" t="b">
        <f t="shared" ref="FZ381:FZ382" si="4330">EXACT(FY381,C381)</f>
        <v>1</v>
      </c>
      <c r="GA381" s="150">
        <v>0</v>
      </c>
      <c r="GB381" s="150">
        <v>0</v>
      </c>
      <c r="GC381" s="151"/>
      <c r="GD381" s="104" t="s">
        <v>368</v>
      </c>
      <c r="GE381" s="104">
        <v>0</v>
      </c>
      <c r="GF381" s="104" t="e">
        <v>#N/A</v>
      </c>
      <c r="GG381" s="104">
        <v>0</v>
      </c>
      <c r="GH381" s="150" t="b">
        <f t="shared" ref="GH381:GH382" si="4331">EXACT(GD381,C381)</f>
        <v>1</v>
      </c>
      <c r="GI381" s="151" t="b">
        <f t="shared" ref="GI381:GI382" si="4332">EXACT(GG381,G381)</f>
        <v>0</v>
      </c>
      <c r="GJ381" s="31" t="s">
        <v>203</v>
      </c>
    </row>
    <row r="382" spans="1:192" ht="30" hidden="1" x14ac:dyDescent="0.25">
      <c r="A382" s="130">
        <v>2313</v>
      </c>
      <c r="B382" s="130">
        <v>610015</v>
      </c>
      <c r="C382" s="128" t="s">
        <v>368</v>
      </c>
      <c r="D382" s="130"/>
      <c r="E382" s="130" t="s">
        <v>843</v>
      </c>
      <c r="F382" s="109">
        <v>0</v>
      </c>
      <c r="G382" s="128"/>
      <c r="H382" s="130" t="s">
        <v>188</v>
      </c>
      <c r="I382" s="130" t="s">
        <v>510</v>
      </c>
      <c r="J382" s="130" t="s">
        <v>511</v>
      </c>
      <c r="K382" s="130"/>
      <c r="L382" s="130" t="s">
        <v>842</v>
      </c>
      <c r="M382" s="130" t="s">
        <v>841</v>
      </c>
      <c r="N382" s="111">
        <v>41663</v>
      </c>
      <c r="O382" s="111">
        <v>249981</v>
      </c>
      <c r="P382" s="111" t="str">
        <f t="shared" si="4310"/>
        <v>в диапазоне</v>
      </c>
      <c r="Q382" s="95">
        <v>536725.40625</v>
      </c>
      <c r="R382" s="95">
        <f>Q382*FH382</f>
        <v>64675411.453125</v>
      </c>
      <c r="S382" s="131">
        <v>242796.5</v>
      </c>
      <c r="T382" s="131">
        <v>33030035.859999999</v>
      </c>
      <c r="U382" s="131">
        <f>IFERROR(ROUNDUP(S382/$EX382,0)*$EY382,0)</f>
        <v>177</v>
      </c>
      <c r="V382" s="113">
        <f>SUM(Z382:AD382)</f>
        <v>411879</v>
      </c>
      <c r="W382" s="113">
        <f>V382*FH382</f>
        <v>49631419.5</v>
      </c>
      <c r="X382" s="113">
        <f>IFERROR(ROUNDUP(V382/$EX382,0)*$EY382,0)</f>
        <v>300</v>
      </c>
      <c r="Y382" s="132"/>
      <c r="Z382" s="95">
        <v>411004</v>
      </c>
      <c r="AA382" s="95">
        <v>0</v>
      </c>
      <c r="AB382" s="95">
        <v>875</v>
      </c>
      <c r="AC382" s="95">
        <v>0</v>
      </c>
      <c r="AD382" s="95">
        <v>0</v>
      </c>
      <c r="AE382" s="95">
        <f t="shared" si="4311"/>
        <v>0</v>
      </c>
      <c r="AF382" s="95">
        <f t="shared" si="4312"/>
        <v>105437.5</v>
      </c>
      <c r="AG382" s="114">
        <v>0</v>
      </c>
      <c r="AH382" s="95">
        <f>V382-AG382</f>
        <v>411879</v>
      </c>
      <c r="AI382" s="114">
        <f>IF(AH382&gt;0,AH382*FH382,0)</f>
        <v>49631419.5</v>
      </c>
      <c r="AJ382" s="133">
        <f>CU382</f>
        <v>1058108</v>
      </c>
      <c r="AK382" s="133">
        <f>SUM(CS382:CU382)</f>
        <v>3216919</v>
      </c>
      <c r="AL382" s="133">
        <f>SUM(CP382:CU382)</f>
        <v>5624809</v>
      </c>
      <c r="AM382" s="133">
        <f>SUM(BK382:BP382)</f>
        <v>7250221.8300000001</v>
      </c>
      <c r="AN382" s="133">
        <f t="shared" si="4313"/>
        <v>6.0278665983934463</v>
      </c>
      <c r="AO382" s="133" t="str">
        <f t="shared" si="4314"/>
        <v>&lt; 30 дней</v>
      </c>
      <c r="AP382" s="139" t="s">
        <v>185</v>
      </c>
      <c r="AQ382" s="134" t="s">
        <v>186</v>
      </c>
      <c r="AR382" s="139" t="s">
        <v>185</v>
      </c>
      <c r="AS382" s="134" t="s">
        <v>186</v>
      </c>
      <c r="AT382" s="25" t="s">
        <v>185</v>
      </c>
      <c r="AU382" s="14" t="str">
        <f>AU381</f>
        <v>Нет</v>
      </c>
      <c r="AV382" s="97" t="str">
        <f t="shared" si="4315"/>
        <v>0-01</v>
      </c>
      <c r="AW382" s="117">
        <f t="shared" si="4316"/>
        <v>0</v>
      </c>
      <c r="AX382" s="14"/>
      <c r="AY382" s="25">
        <f t="shared" si="4317"/>
        <v>0</v>
      </c>
      <c r="AZ382" s="130" t="s">
        <v>495</v>
      </c>
      <c r="BA382" s="26" t="s">
        <v>196</v>
      </c>
      <c r="BB382" s="26" t="s">
        <v>844</v>
      </c>
      <c r="BC382" s="27"/>
      <c r="BD382" s="28"/>
      <c r="BE382" s="29">
        <v>0</v>
      </c>
      <c r="BF382" s="32">
        <f t="shared" si="4318"/>
        <v>0</v>
      </c>
      <c r="BG382" s="32">
        <v>0</v>
      </c>
      <c r="BH382" s="32">
        <f t="shared" si="4319"/>
        <v>0</v>
      </c>
      <c r="BI382" s="135">
        <v>0</v>
      </c>
      <c r="BJ382" s="130">
        <v>0</v>
      </c>
      <c r="BK382" s="95">
        <v>1000026.05</v>
      </c>
      <c r="BL382" s="95">
        <v>1250372.4099999999</v>
      </c>
      <c r="BM382" s="95">
        <v>1250461.6000000001</v>
      </c>
      <c r="BN382" s="95">
        <v>1249531.32</v>
      </c>
      <c r="BO382" s="95">
        <v>1249865.53</v>
      </c>
      <c r="BP382" s="95">
        <v>1249964.92</v>
      </c>
      <c r="BQ382" s="133">
        <f t="shared" si="4320"/>
        <v>1208370.3049999999</v>
      </c>
      <c r="BR382" s="95">
        <f t="shared" si="4321"/>
        <v>-463300.64375000005</v>
      </c>
      <c r="BS382" s="133">
        <f t="shared" si="4322"/>
        <v>-1713673.05375</v>
      </c>
      <c r="BT382" s="133">
        <f t="shared" si="4322"/>
        <v>-2964134.6537500001</v>
      </c>
      <c r="BU382" s="133">
        <f t="shared" si="4322"/>
        <v>-4213665.9737499999</v>
      </c>
      <c r="BV382" s="133">
        <f t="shared" si="4322"/>
        <v>-5463531.5037500001</v>
      </c>
      <c r="BW382" s="133">
        <f t="shared" si="4322"/>
        <v>-6713496.4237500001</v>
      </c>
      <c r="BX382" s="133">
        <f t="shared" si="4323"/>
        <v>-7921866.7287499998</v>
      </c>
      <c r="BY382" s="133">
        <f t="shared" si="4323"/>
        <v>-9130237.0337499995</v>
      </c>
      <c r="BZ382" s="133">
        <f t="shared" si="4323"/>
        <v>-10338607.338749999</v>
      </c>
      <c r="CA382" s="133">
        <f t="shared" si="4323"/>
        <v>-11546977.643749999</v>
      </c>
      <c r="CB382" s="133">
        <f t="shared" si="4323"/>
        <v>-12755347.948749999</v>
      </c>
      <c r="CC382" s="133">
        <f t="shared" si="4323"/>
        <v>-13963718.253749998</v>
      </c>
      <c r="CD382" s="133">
        <f t="shared" si="4323"/>
        <v>-15172088.558749998</v>
      </c>
      <c r="CE382" s="133">
        <f t="shared" si="4323"/>
        <v>-16380458.863749998</v>
      </c>
      <c r="CF382" s="133">
        <f t="shared" si="4323"/>
        <v>-17588829.168749999</v>
      </c>
      <c r="CG382" s="133">
        <f t="shared" si="4323"/>
        <v>-18797199.473749999</v>
      </c>
      <c r="CH382" s="133">
        <f t="shared" si="4323"/>
        <v>-20005569.778749999</v>
      </c>
      <c r="CI382" s="133">
        <f t="shared" si="4323"/>
        <v>-21213940.083749998</v>
      </c>
      <c r="CJ382" s="133">
        <f t="shared" si="4323"/>
        <v>-22422310.388749998</v>
      </c>
      <c r="CK382" s="133">
        <f t="shared" si="4323"/>
        <v>-23630680.693749998</v>
      </c>
      <c r="CL382" s="133">
        <f t="shared" si="4323"/>
        <v>-24839050.998749997</v>
      </c>
      <c r="CM382" s="133">
        <f t="shared" si="4323"/>
        <v>-26047421.303749997</v>
      </c>
      <c r="CN382" s="133">
        <f t="shared" si="4323"/>
        <v>-27255791.608749997</v>
      </c>
      <c r="CO382" s="133">
        <f t="shared" si="4323"/>
        <v>-28464161.913749997</v>
      </c>
      <c r="CP382" s="100">
        <v>700638</v>
      </c>
      <c r="CQ382" s="100">
        <v>787394</v>
      </c>
      <c r="CR382" s="100">
        <v>919858</v>
      </c>
      <c r="CS382" s="100">
        <v>1182751</v>
      </c>
      <c r="CT382" s="100">
        <v>976060</v>
      </c>
      <c r="CU382" s="100">
        <v>1058108</v>
      </c>
      <c r="CV382" s="121">
        <f>IF(COUNTIF(CP382:CU382,"&gt;0")=0,0,SUM(CP382:CU382)/COUNTIF(CP382:CU382,"&gt;0"))</f>
        <v>937468.16666666663</v>
      </c>
      <c r="CY382" s="4">
        <v>0</v>
      </c>
      <c r="CZ382" s="4">
        <v>0</v>
      </c>
      <c r="DA382" s="136">
        <f t="shared" si="4324"/>
        <v>0</v>
      </c>
      <c r="DB382" s="4">
        <f t="shared" si="4325"/>
        <v>0</v>
      </c>
      <c r="DC382" s="4">
        <f t="shared" si="4326"/>
        <v>0</v>
      </c>
      <c r="DD382" s="136">
        <f t="shared" si="4327"/>
        <v>0</v>
      </c>
      <c r="DE382" s="31">
        <v>0</v>
      </c>
      <c r="DF382" s="31">
        <v>30</v>
      </c>
      <c r="DG382" s="31">
        <v>192000</v>
      </c>
      <c r="DH382" s="48">
        <f>IFERROR(ROUNDUP(DG382/$EX382,0)*$EY382,0)</f>
        <v>140</v>
      </c>
      <c r="DI382" s="62">
        <v>651098.58400000003</v>
      </c>
      <c r="DJ382" s="62">
        <v>86665475.670000002</v>
      </c>
      <c r="DK382" s="48">
        <f>IFERROR(ROUNDUP(DI382/$EX382,0)*$EY382,0)</f>
        <v>474</v>
      </c>
      <c r="DL382" s="62">
        <v>790443.8</v>
      </c>
      <c r="DM382" s="62">
        <v>104725392.48187974</v>
      </c>
      <c r="DN382" s="62">
        <v>610707.46499999997</v>
      </c>
      <c r="DO382" s="62">
        <v>83301781.631999999</v>
      </c>
      <c r="DP382" s="48">
        <f>IFERROR(ROUNDUP(DN382/$EX382,0)*$EY382,0)</f>
        <v>445</v>
      </c>
      <c r="DQ382" s="62">
        <v>923278.00000000012</v>
      </c>
      <c r="DR382" s="62">
        <v>125698982.72931278</v>
      </c>
      <c r="DS382" s="62">
        <v>403175.24300000002</v>
      </c>
      <c r="DT382" s="62">
        <v>54915266.879999995</v>
      </c>
      <c r="DU382" s="48">
        <f>IFERROR(ROUNDUP(DS382/$EX382,0)*$EY382,0)</f>
        <v>294</v>
      </c>
      <c r="DV382" s="62">
        <v>1164410.9840000002</v>
      </c>
      <c r="DW382" s="62">
        <v>158532891.70750782</v>
      </c>
      <c r="DX382" s="62">
        <f>$DF382*BK382/30</f>
        <v>1000026.05</v>
      </c>
      <c r="DY382" s="62">
        <f>DX382*$FH382</f>
        <v>120503139.02500001</v>
      </c>
      <c r="DZ382" s="48">
        <f>IFERROR(ROUNDUP(DX382/$EX382,0)*$EY382,0)</f>
        <v>728</v>
      </c>
      <c r="EA382" s="62">
        <f>$DF382*BL382/30</f>
        <v>1250372.4099999999</v>
      </c>
      <c r="EB382" s="62">
        <f>EA382*$FH382</f>
        <v>150669875.405</v>
      </c>
      <c r="EC382" s="48">
        <f>IFERROR(ROUNDUP(EA382/$EX382,0)*$EY382,0)</f>
        <v>910</v>
      </c>
      <c r="ED382" s="62">
        <f>$DF382*BM382/30</f>
        <v>1250461.6000000001</v>
      </c>
      <c r="EE382" s="62">
        <f>ED382*$FH382</f>
        <v>150680622.80000001</v>
      </c>
      <c r="EF382" s="48">
        <f>IFERROR(ROUNDUP(ED382/$EX382,0)*$EY382,0)</f>
        <v>910</v>
      </c>
      <c r="EG382" s="62">
        <f>$DF382*BN382/30</f>
        <v>1249531.32</v>
      </c>
      <c r="EH382" s="62">
        <f>EG382*$FH382</f>
        <v>150568524.06</v>
      </c>
      <c r="EI382" s="48">
        <f>IFERROR(ROUNDUP(EG382/$EX382,0)*$EY382,0)</f>
        <v>909</v>
      </c>
      <c r="EJ382" s="62">
        <f>$DF382*BO382/30</f>
        <v>1249865.53</v>
      </c>
      <c r="EK382" s="62">
        <f>EJ382*$FH382</f>
        <v>150608796.36500001</v>
      </c>
      <c r="EL382" s="48">
        <f>IFERROR(ROUNDUP(EJ382/$EX382,0)*$EY382,0)</f>
        <v>909</v>
      </c>
      <c r="EM382" s="62">
        <f>$DF382*BP382/30</f>
        <v>1249964.9199999997</v>
      </c>
      <c r="EN382" s="62">
        <f>EM382*$FH382</f>
        <v>150620772.85999995</v>
      </c>
      <c r="EO382" s="48">
        <f>IFERROR(ROUNDUP(EM382/$EX382,0)*$EY382,0)</f>
        <v>910</v>
      </c>
      <c r="EP382" s="62">
        <f t="shared" ref="EP382:EU382" si="4333">BK382*$FH382</f>
        <v>120503139.02500001</v>
      </c>
      <c r="EQ382" s="62">
        <f t="shared" si="4333"/>
        <v>150669875.405</v>
      </c>
      <c r="ER382" s="62">
        <f t="shared" si="4333"/>
        <v>150680622.80000001</v>
      </c>
      <c r="ES382" s="62">
        <f t="shared" si="4333"/>
        <v>150568524.06</v>
      </c>
      <c r="ET382" s="62">
        <f t="shared" si="4333"/>
        <v>150608796.36500001</v>
      </c>
      <c r="EU382" s="62">
        <f t="shared" si="4333"/>
        <v>150620772.85999998</v>
      </c>
      <c r="EV382" s="31" t="s">
        <v>192</v>
      </c>
      <c r="EW382" s="103">
        <v>0</v>
      </c>
      <c r="EX382" s="31">
        <v>1375</v>
      </c>
      <c r="EY382" s="31">
        <v>1</v>
      </c>
      <c r="FA382" s="31"/>
      <c r="FB382" s="119"/>
      <c r="FC382" s="119"/>
      <c r="FE382" s="137">
        <v>136.27000000000001</v>
      </c>
      <c r="FF382" s="137">
        <v>136.04</v>
      </c>
      <c r="FG382" s="137">
        <v>133.05000000000001</v>
      </c>
      <c r="FH382" s="106">
        <v>120.5</v>
      </c>
      <c r="FI382" s="107" t="b">
        <f t="shared" si="4328"/>
        <v>1</v>
      </c>
      <c r="FJ382" s="34"/>
      <c r="FK382" s="104" t="s">
        <v>196</v>
      </c>
      <c r="FL382" s="104" t="s">
        <v>844</v>
      </c>
      <c r="FM382" s="104">
        <v>0</v>
      </c>
      <c r="FN382" s="104">
        <v>0</v>
      </c>
      <c r="FO382" s="104">
        <v>0</v>
      </c>
      <c r="FP382" s="104"/>
      <c r="FQ382" s="104">
        <v>0</v>
      </c>
      <c r="FR382" s="103" t="b">
        <f t="shared" si="3617"/>
        <v>1</v>
      </c>
      <c r="FS382" s="103" t="b">
        <f t="shared" si="3618"/>
        <v>1</v>
      </c>
      <c r="FT382" s="103" t="b">
        <f t="shared" si="3619"/>
        <v>0</v>
      </c>
      <c r="FU382" s="103" t="b">
        <f t="shared" si="3620"/>
        <v>0</v>
      </c>
      <c r="FV382" s="103" t="b">
        <f t="shared" si="3621"/>
        <v>1</v>
      </c>
      <c r="FW382" s="103"/>
      <c r="FX382" s="120" t="b">
        <f t="shared" si="4329"/>
        <v>1</v>
      </c>
      <c r="FY382" s="104" t="s">
        <v>368</v>
      </c>
      <c r="FZ382" s="104" t="b">
        <f t="shared" si="4330"/>
        <v>1</v>
      </c>
      <c r="GA382" s="104">
        <v>0</v>
      </c>
      <c r="GB382" s="104">
        <v>0</v>
      </c>
      <c r="GD382" s="104" t="s">
        <v>368</v>
      </c>
      <c r="GE382" s="104">
        <v>0</v>
      </c>
      <c r="GF382" s="104" t="e">
        <v>#N/A</v>
      </c>
      <c r="GG382" s="104">
        <v>0</v>
      </c>
      <c r="GH382" s="104" t="b">
        <f t="shared" si="4331"/>
        <v>1</v>
      </c>
      <c r="GI382" s="8" t="b">
        <f t="shared" si="4332"/>
        <v>0</v>
      </c>
      <c r="GJ382" s="31" t="s">
        <v>203</v>
      </c>
    </row>
    <row r="383" spans="1:192" x14ac:dyDescent="0.25">
      <c r="A383" s="144" t="str">
        <f>E383</f>
        <v>ZDDP(Mixed)</v>
      </c>
      <c r="B383" s="144"/>
      <c r="C383" s="128" t="s">
        <v>491</v>
      </c>
      <c r="D383" s="130"/>
      <c r="E383" s="144" t="s">
        <v>845</v>
      </c>
      <c r="F383" s="144"/>
      <c r="G383" s="128"/>
      <c r="H383" s="144" t="s">
        <v>839</v>
      </c>
      <c r="I383" s="130"/>
      <c r="J383" s="144" t="s">
        <v>480</v>
      </c>
      <c r="K383" s="144"/>
      <c r="L383" s="138"/>
      <c r="M383" s="144" t="s">
        <v>840</v>
      </c>
      <c r="N383" s="145">
        <v>66456</v>
      </c>
      <c r="O383" s="145">
        <v>73469</v>
      </c>
      <c r="P383" s="145" t="str">
        <f t="shared" ref="P383:P385" si="4334">IF(AND(N383=0,O383=0),"нет минмакс",IF((S383-N383)&lt;0,"меньше мин",IF((S383-O383)&gt;0,"больше макс","в диапазоне")))</f>
        <v>меньше мин</v>
      </c>
      <c r="Q383" s="114">
        <v>30829.289999008179</v>
      </c>
      <c r="R383" s="114">
        <v>15360598.210077494</v>
      </c>
      <c r="S383" s="146">
        <v>53369.988964080811</v>
      </c>
      <c r="T383" s="146">
        <v>25220729.491339721</v>
      </c>
      <c r="U383" s="131"/>
      <c r="V383" s="146">
        <v>25127.519971847534</v>
      </c>
      <c r="W383" s="146">
        <v>12662685.447926387</v>
      </c>
      <c r="X383" s="146">
        <v>38</v>
      </c>
      <c r="Y383" s="132"/>
      <c r="Z383" s="95">
        <v>0</v>
      </c>
      <c r="AA383" s="147">
        <v>0</v>
      </c>
      <c r="AB383" s="147">
        <v>0</v>
      </c>
      <c r="AC383" s="95">
        <v>0</v>
      </c>
      <c r="AD383" s="95">
        <v>0</v>
      </c>
      <c r="AE383" s="95">
        <f t="shared" ref="AE383:AE385" si="4335">AA383*FH383</f>
        <v>0</v>
      </c>
      <c r="AF383" s="95">
        <f t="shared" ref="AF383:AF385" si="4336">AB383*FH383</f>
        <v>0</v>
      </c>
      <c r="AG383" s="144"/>
      <c r="AH383" s="130"/>
      <c r="AI383" s="144"/>
      <c r="AJ383" s="146">
        <v>6607</v>
      </c>
      <c r="AK383" s="146">
        <v>31773</v>
      </c>
      <c r="AL383" s="146">
        <v>48276</v>
      </c>
      <c r="AM383" s="146">
        <v>97148.64</v>
      </c>
      <c r="AN383" s="148">
        <f t="shared" ref="AN383:AN385" si="4337">IFERROR(S383/BQ383*30,"нет оборота")</f>
        <v>98.885563539896651</v>
      </c>
      <c r="AO383" s="130" t="str">
        <f t="shared" ref="AO383:AO385" si="4338">IF(S383=0,"нет остатка",IF(AN383="нет оборота","нет плана",IF(AN383&lt;30,"&lt; 30 дней",IF(AND(AN383&gt;=30,AN383&lt;60),"&gt; 30 дней (до 60)",IF(AND(AN383&gt;=60,AN383&lt;70),"&gt; 60 дней (до 70)",IF(AND(AN383&gt;=70,AN383&lt;80),"&gt; 70 дней (до 80)",IF(AND(AN383&gt;=80,AN383&lt;90),"&gt; 80 дней (до 90)",IF(AND(AN383&gt;=90,AN383&lt;120),"&gt; 90 дней (до 120)",IF(AN383&gt;=120,"&gt; 120 дней")))))))))</f>
        <v>&gt; 90 дней (до 120)</v>
      </c>
      <c r="AP383" s="139" t="s">
        <v>185</v>
      </c>
      <c r="AQ383" s="134" t="s">
        <v>218</v>
      </c>
      <c r="AR383" s="144" t="s">
        <v>185</v>
      </c>
      <c r="AS383" s="134" t="s">
        <v>197</v>
      </c>
      <c r="AT383" s="147" t="s">
        <v>185</v>
      </c>
      <c r="AU383" s="138" t="str">
        <f>AT383</f>
        <v>Нет</v>
      </c>
      <c r="AV383" s="97" t="str">
        <f t="shared" ref="AV383:AV385" si="4339">IF(V383=0,"нет остатка",IF(SUM(BK383:BP383)=0,"Нет планов",IF(BR383&lt;=0,"0-01",IF(BS383&lt;=0,"0-02",IF(BT383&lt;=0,"0-03",IF(BU383&lt;=0,"0-04",IF(BV383&lt;=0,"0-05",IF(BW383&lt;=0,"0-06",IF(BX383&lt;=0,"0-07",IF(BY383&lt;=0,"0-08",IF(BZ383&lt;=0,"0-09",IF(CA383&lt;=0,"0-10",IF(CB383&lt;=0,"0-11",IF(CC383&lt;=0,"0-12",IF(CD383&lt;=0,"0-13",IF(CE383&lt;=0,"0-14",IF(CF383&lt;=0,"0-15",IF(CG383&lt;=0,"0-16",IF(CH383&lt;=0,"0-17",IF(CI383&lt;=0,"0-18",IF(CJ383&lt;=0,"0-19",IF(CK383&lt;=0,"0-20",IF(CL383&lt;=0,"0-21",IF(CM383&lt;=0,"0-22",IF(CN383&lt;=0,"0-23",IF(CO383&lt;=0,"0-24","0-25 более 24"))))))))))))))))))))))))))</f>
        <v>0-03</v>
      </c>
      <c r="AW383" s="149">
        <f t="shared" ref="AW383:AW385" si="4340">IF(AT383="Да",W383,0)</f>
        <v>0</v>
      </c>
      <c r="AX383" s="144"/>
      <c r="AY383" s="146">
        <f t="shared" ref="AY383:AY385" si="4341">IF(AX383&gt;6,W383,0)</f>
        <v>0</v>
      </c>
      <c r="AZ383" s="130"/>
      <c r="BA383" s="129"/>
      <c r="BB383" s="129"/>
      <c r="BC383" s="129"/>
      <c r="BD383" s="139"/>
      <c r="BE383" s="29">
        <v>0</v>
      </c>
      <c r="BF383" s="32">
        <f t="shared" ref="BF383:BF385" si="4342">BE383*FH383</f>
        <v>0</v>
      </c>
      <c r="BG383" s="32">
        <v>0</v>
      </c>
      <c r="BH383" s="32">
        <f t="shared" ref="BH383:BH385" si="4343">BG383*FH383</f>
        <v>0</v>
      </c>
      <c r="BI383" s="99">
        <v>0</v>
      </c>
      <c r="BJ383" s="130"/>
      <c r="BK383" s="133">
        <v>6819</v>
      </c>
      <c r="BL383" s="133">
        <v>16465</v>
      </c>
      <c r="BM383" s="133">
        <v>32206</v>
      </c>
      <c r="BN383" s="133">
        <v>28175</v>
      </c>
      <c r="BO383" s="133">
        <v>6796</v>
      </c>
      <c r="BP383" s="133">
        <v>6687.64</v>
      </c>
      <c r="BQ383" s="133">
        <f t="shared" ref="BQ383:BQ385" si="4344">IF(COUNTIF(BK383:BP383,"&gt;0")=0,0,SUM(BK383:BP383)/COUNTIF(BK383:BP383,"&gt;0"))</f>
        <v>16191.44</v>
      </c>
      <c r="BR383" s="95">
        <f t="shared" ref="BR383:BR385" si="4345">IF(OR(Q383=0,SUM(BK383:BP383)=0,V383&gt;Q383),V383-BK383,Q383-BK383)</f>
        <v>24010.289999008179</v>
      </c>
      <c r="BS383" s="133">
        <f t="shared" ref="BS383:BW389" si="4346">BR383-BL383</f>
        <v>7545.2899990081787</v>
      </c>
      <c r="BT383" s="133">
        <f t="shared" si="4346"/>
        <v>-24660.710000991821</v>
      </c>
      <c r="BU383" s="133">
        <f t="shared" si="4346"/>
        <v>-52835.710000991821</v>
      </c>
      <c r="BV383" s="133">
        <f t="shared" si="4346"/>
        <v>-59631.710000991821</v>
      </c>
      <c r="BW383" s="133">
        <f t="shared" si="4346"/>
        <v>-66319.350000991821</v>
      </c>
      <c r="BX383" s="133">
        <f t="shared" ref="BX383:CO385" si="4347">BW383-$BQ383</f>
        <v>-82510.790000991823</v>
      </c>
      <c r="BY383" s="133">
        <f t="shared" si="4347"/>
        <v>-98702.230000991825</v>
      </c>
      <c r="BZ383" s="133">
        <f t="shared" si="4347"/>
        <v>-114893.67000099183</v>
      </c>
      <c r="CA383" s="133">
        <f t="shared" si="4347"/>
        <v>-131085.11000099182</v>
      </c>
      <c r="CB383" s="133">
        <f t="shared" si="4347"/>
        <v>-147276.55000099182</v>
      </c>
      <c r="CC383" s="133">
        <f t="shared" si="4347"/>
        <v>-163467.99000099182</v>
      </c>
      <c r="CD383" s="133">
        <f t="shared" si="4347"/>
        <v>-179659.43000099182</v>
      </c>
      <c r="CE383" s="133">
        <f t="shared" si="4347"/>
        <v>-195850.87000099182</v>
      </c>
      <c r="CF383" s="133">
        <f t="shared" si="4347"/>
        <v>-212042.31000099183</v>
      </c>
      <c r="CG383" s="133">
        <f t="shared" si="4347"/>
        <v>-228233.75000099183</v>
      </c>
      <c r="CH383" s="133">
        <f t="shared" si="4347"/>
        <v>-244425.19000099183</v>
      </c>
      <c r="CI383" s="133">
        <f t="shared" si="4347"/>
        <v>-260616.63000099183</v>
      </c>
      <c r="CJ383" s="133">
        <f t="shared" si="4347"/>
        <v>-276808.07000099181</v>
      </c>
      <c r="CK383" s="133">
        <f t="shared" si="4347"/>
        <v>-292999.51000099181</v>
      </c>
      <c r="CL383" s="133">
        <f t="shared" si="4347"/>
        <v>-309190.95000099181</v>
      </c>
      <c r="CM383" s="133">
        <f t="shared" si="4347"/>
        <v>-325382.39000099181</v>
      </c>
      <c r="CN383" s="133">
        <f t="shared" si="4347"/>
        <v>-341573.83000099182</v>
      </c>
      <c r="CO383" s="133">
        <f t="shared" si="4347"/>
        <v>-357765.27000099182</v>
      </c>
      <c r="CP383" s="100">
        <v>0</v>
      </c>
      <c r="CQ383" s="100">
        <v>0</v>
      </c>
      <c r="CR383" s="100">
        <v>0</v>
      </c>
      <c r="CS383" s="100">
        <v>0</v>
      </c>
      <c r="CT383" s="100">
        <v>0</v>
      </c>
      <c r="CU383" s="100">
        <v>0</v>
      </c>
      <c r="CY383" s="4">
        <v>0</v>
      </c>
      <c r="CZ383" s="4">
        <v>0</v>
      </c>
      <c r="DA383" s="136">
        <f t="shared" ref="DA383:DA384" si="4348">IFERROR(CZ383/CY383,0)</f>
        <v>0</v>
      </c>
      <c r="DB383" s="4">
        <f t="shared" ref="DB383:DB384" si="4349">CY383*FH383</f>
        <v>0</v>
      </c>
      <c r="DC383" s="4">
        <f t="shared" ref="DC383:DC384" si="4350">CZ383*FH383</f>
        <v>0</v>
      </c>
      <c r="DD383" s="136">
        <f t="shared" ref="DD383:DD384" si="4351">IFERROR(DC383/DB383,0)</f>
        <v>0</v>
      </c>
      <c r="DE383" s="31">
        <v>0</v>
      </c>
      <c r="DJ383" s="31"/>
      <c r="DK383" s="31"/>
      <c r="DL383" s="31"/>
      <c r="DM383" s="31"/>
      <c r="DN383" s="31"/>
      <c r="DR383" s="4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V383" t="s">
        <v>839</v>
      </c>
      <c r="EW383" s="103">
        <v>0</v>
      </c>
      <c r="FA383" s="31"/>
      <c r="FB383" s="119"/>
      <c r="FC383" s="119"/>
      <c r="FE383" s="137">
        <v>0</v>
      </c>
      <c r="FF383" s="137">
        <v>0</v>
      </c>
      <c r="FG383" s="137">
        <v>0</v>
      </c>
      <c r="FH383" s="106">
        <v>0</v>
      </c>
      <c r="FI383" s="107" t="b">
        <f t="shared" ref="FI383:FI385" si="4352">EXACT(AT383,AP383)</f>
        <v>1</v>
      </c>
      <c r="FJ383" s="34"/>
      <c r="FK383" s="104">
        <v>0</v>
      </c>
      <c r="FL383" s="104">
        <v>0</v>
      </c>
      <c r="FM383" s="104">
        <v>0</v>
      </c>
      <c r="FN383" s="104">
        <v>0</v>
      </c>
      <c r="FO383" s="104">
        <v>0</v>
      </c>
      <c r="FP383" s="104"/>
      <c r="FQ383" s="104">
        <v>0</v>
      </c>
      <c r="FR383" s="150" t="b">
        <f t="shared" si="3617"/>
        <v>0</v>
      </c>
      <c r="FS383" s="150" t="b">
        <f t="shared" si="3618"/>
        <v>0</v>
      </c>
      <c r="FT383" s="150" t="b">
        <f t="shared" si="3619"/>
        <v>0</v>
      </c>
      <c r="FU383" s="150" t="b">
        <f t="shared" si="3620"/>
        <v>0</v>
      </c>
      <c r="FV383" s="150" t="b">
        <f t="shared" si="3621"/>
        <v>1</v>
      </c>
      <c r="FW383" s="150"/>
      <c r="FX383" s="150" t="b">
        <f t="shared" ref="FX383:FX385" si="4353">EXACT(FQ383,BI383)</f>
        <v>1</v>
      </c>
      <c r="FY383" s="104" t="s">
        <v>491</v>
      </c>
      <c r="FZ383" s="104" t="b">
        <f t="shared" ref="FZ383:FZ385" si="4354">EXACT(FY383,C383)</f>
        <v>1</v>
      </c>
      <c r="GA383" s="150" t="s">
        <v>846</v>
      </c>
      <c r="GB383" s="150">
        <v>0</v>
      </c>
      <c r="GC383" s="151"/>
      <c r="GD383" s="104" t="s">
        <v>491</v>
      </c>
      <c r="GE383" s="104">
        <v>0</v>
      </c>
      <c r="GF383" s="104" t="e">
        <v>#N/A</v>
      </c>
      <c r="GG383" s="104">
        <v>0</v>
      </c>
      <c r="GH383" s="150" t="b">
        <f t="shared" ref="GH383:GH385" si="4355">EXACT(GD383,C383)</f>
        <v>1</v>
      </c>
      <c r="GI383" s="151" t="b">
        <f t="shared" ref="GI383:GI385" si="4356">EXACT(GG383,G383)</f>
        <v>0</v>
      </c>
      <c r="GJ383" s="31" t="s">
        <v>203</v>
      </c>
    </row>
    <row r="384" spans="1:192" ht="45" x14ac:dyDescent="0.25">
      <c r="A384" s="130">
        <v>128492</v>
      </c>
      <c r="B384" s="130">
        <v>536920</v>
      </c>
      <c r="C384" s="128" t="s">
        <v>491</v>
      </c>
      <c r="D384" s="130"/>
      <c r="E384" s="130" t="s">
        <v>847</v>
      </c>
      <c r="F384" s="109" t="s">
        <v>193</v>
      </c>
      <c r="G384" s="128"/>
      <c r="H384" s="130" t="s">
        <v>188</v>
      </c>
      <c r="I384" s="130" t="s">
        <v>479</v>
      </c>
      <c r="J384" s="130" t="s">
        <v>480</v>
      </c>
      <c r="K384" s="130"/>
      <c r="L384" s="130" t="s">
        <v>845</v>
      </c>
      <c r="M384" s="130" t="s">
        <v>841</v>
      </c>
      <c r="N384" s="111">
        <v>66456</v>
      </c>
      <c r="O384" s="111">
        <v>73469</v>
      </c>
      <c r="P384" s="111" t="str">
        <f t="shared" si="4334"/>
        <v>меньше мин</v>
      </c>
      <c r="Q384" s="95">
        <v>28422.389999389648</v>
      </c>
      <c r="R384" s="95">
        <f t="shared" ref="R384:R385" si="4357">Q384*FH384</f>
        <v>14684427.79318466</v>
      </c>
      <c r="S384" s="131">
        <v>41929.988964080811</v>
      </c>
      <c r="T384" s="131">
        <v>21689544.69133972</v>
      </c>
      <c r="U384" s="131">
        <f t="shared" ref="U384:U385" si="4358">IFERROR(ROUNDUP(S384/$EX384,0)*$EY384,0)</f>
        <v>63</v>
      </c>
      <c r="V384" s="113">
        <f t="shared" ref="V384:V385" si="4359">SUM(Z384:AD384)</f>
        <v>23772.319965362549</v>
      </c>
      <c r="W384" s="113">
        <f t="shared" ref="W384:W385" si="4360">V384*FH384</f>
        <v>12281969.110104561</v>
      </c>
      <c r="X384" s="113">
        <f t="shared" ref="X384:X385" si="4361">IFERROR(ROUNDUP(V384/$EX384,0)*$EY384,0)</f>
        <v>36</v>
      </c>
      <c r="Y384" s="132"/>
      <c r="Z384" s="95">
        <v>2772.3199653625488</v>
      </c>
      <c r="AA384" s="95">
        <v>21000</v>
      </c>
      <c r="AB384" s="95">
        <v>0</v>
      </c>
      <c r="AC384" s="95">
        <v>0</v>
      </c>
      <c r="AD384" s="95">
        <v>0</v>
      </c>
      <c r="AE384" s="95">
        <f t="shared" si="4335"/>
        <v>10849650</v>
      </c>
      <c r="AF384" s="95">
        <f t="shared" si="4336"/>
        <v>0</v>
      </c>
      <c r="AG384" s="114">
        <v>0</v>
      </c>
      <c r="AH384" s="95">
        <f t="shared" ref="AH384:AH385" si="4362">V384-AG384</f>
        <v>23772.319965362549</v>
      </c>
      <c r="AI384" s="114">
        <f t="shared" ref="AI384:AI385" si="4363">IF(AH384&gt;0,AH384*FH384,0)</f>
        <v>12281969.110104561</v>
      </c>
      <c r="AJ384" s="133">
        <f t="shared" ref="AJ384:AJ385" si="4364">CU384</f>
        <v>6070</v>
      </c>
      <c r="AK384" s="133">
        <f t="shared" ref="AK384:AK385" si="4365">SUM(CS384:CU384)</f>
        <v>19201</v>
      </c>
      <c r="AL384" s="133">
        <f t="shared" ref="AL384:AL385" si="4366">SUM(CP384:CU384)</f>
        <v>29955</v>
      </c>
      <c r="AM384" s="133">
        <f t="shared" ref="AM384:AM385" si="4367">SUM(BK384:BP384)</f>
        <v>31637.94</v>
      </c>
      <c r="AN384" s="133">
        <f t="shared" si="4337"/>
        <v>238.55529195436068</v>
      </c>
      <c r="AO384" s="133" t="str">
        <f t="shared" si="4338"/>
        <v>&gt; 120 дней</v>
      </c>
      <c r="AP384" s="139" t="s">
        <v>195</v>
      </c>
      <c r="AQ384" s="134" t="s">
        <v>206</v>
      </c>
      <c r="AR384" s="139" t="s">
        <v>195</v>
      </c>
      <c r="AS384" s="134" t="s">
        <v>205</v>
      </c>
      <c r="AT384" s="25" t="s">
        <v>185</v>
      </c>
      <c r="AU384" s="14" t="str">
        <f t="shared" ref="AU384" si="4368">AU383</f>
        <v>Нет</v>
      </c>
      <c r="AV384" s="97" t="str">
        <f t="shared" si="4339"/>
        <v>0-06</v>
      </c>
      <c r="AW384" s="117">
        <f t="shared" si="4340"/>
        <v>0</v>
      </c>
      <c r="AX384" s="14"/>
      <c r="AY384" s="25">
        <f t="shared" si="4341"/>
        <v>0</v>
      </c>
      <c r="AZ384" s="130" t="s">
        <v>495</v>
      </c>
      <c r="BA384" s="26" t="s">
        <v>196</v>
      </c>
      <c r="BB384" s="26" t="s">
        <v>848</v>
      </c>
      <c r="BC384" s="27">
        <v>46022</v>
      </c>
      <c r="BD384" s="28"/>
      <c r="BE384" s="29">
        <v>0</v>
      </c>
      <c r="BF384" s="32">
        <f t="shared" si="4342"/>
        <v>0</v>
      </c>
      <c r="BG384" s="32">
        <v>0</v>
      </c>
      <c r="BH384" s="32">
        <f t="shared" si="4343"/>
        <v>0</v>
      </c>
      <c r="BI384" s="135">
        <v>0</v>
      </c>
      <c r="BJ384" s="130">
        <v>0</v>
      </c>
      <c r="BK384" s="95">
        <v>5272</v>
      </c>
      <c r="BL384" s="95">
        <v>4744</v>
      </c>
      <c r="BM384" s="95">
        <v>5245</v>
      </c>
      <c r="BN384" s="95">
        <v>5568</v>
      </c>
      <c r="BO384" s="95">
        <v>5436</v>
      </c>
      <c r="BP384" s="95">
        <v>5372.94</v>
      </c>
      <c r="BQ384" s="133">
        <f t="shared" si="4344"/>
        <v>5272.99</v>
      </c>
      <c r="BR384" s="95">
        <f t="shared" si="4345"/>
        <v>23150.389999389648</v>
      </c>
      <c r="BS384" s="133">
        <f t="shared" si="4346"/>
        <v>18406.389999389648</v>
      </c>
      <c r="BT384" s="133">
        <f t="shared" si="4346"/>
        <v>13161.389999389648</v>
      </c>
      <c r="BU384" s="133">
        <f t="shared" si="4346"/>
        <v>7593.3899993896484</v>
      </c>
      <c r="BV384" s="133">
        <f t="shared" si="4346"/>
        <v>2157.3899993896484</v>
      </c>
      <c r="BW384" s="133">
        <f t="shared" si="4346"/>
        <v>-3215.5500006103512</v>
      </c>
      <c r="BX384" s="133">
        <f t="shared" si="4347"/>
        <v>-8488.5400006103519</v>
      </c>
      <c r="BY384" s="133">
        <f t="shared" si="4347"/>
        <v>-13761.530000610352</v>
      </c>
      <c r="BZ384" s="133">
        <f t="shared" si="4347"/>
        <v>-19034.520000610351</v>
      </c>
      <c r="CA384" s="133">
        <f t="shared" si="4347"/>
        <v>-24307.510000610353</v>
      </c>
      <c r="CB384" s="133">
        <f t="shared" si="4347"/>
        <v>-29580.500000610351</v>
      </c>
      <c r="CC384" s="133">
        <f t="shared" si="4347"/>
        <v>-34853.490000610349</v>
      </c>
      <c r="CD384" s="133">
        <f t="shared" si="4347"/>
        <v>-40126.480000610347</v>
      </c>
      <c r="CE384" s="133">
        <f t="shared" si="4347"/>
        <v>-45399.470000610345</v>
      </c>
      <c r="CF384" s="133">
        <f t="shared" si="4347"/>
        <v>-50672.460000610343</v>
      </c>
      <c r="CG384" s="133">
        <f t="shared" si="4347"/>
        <v>-55945.450000610341</v>
      </c>
      <c r="CH384" s="133">
        <f t="shared" si="4347"/>
        <v>-61218.440000610339</v>
      </c>
      <c r="CI384" s="133">
        <f t="shared" si="4347"/>
        <v>-66491.430000610344</v>
      </c>
      <c r="CJ384" s="133">
        <f t="shared" si="4347"/>
        <v>-71764.420000610349</v>
      </c>
      <c r="CK384" s="133">
        <f t="shared" si="4347"/>
        <v>-77037.410000610354</v>
      </c>
      <c r="CL384" s="133">
        <f t="shared" si="4347"/>
        <v>-82310.40000061036</v>
      </c>
      <c r="CM384" s="133">
        <f t="shared" si="4347"/>
        <v>-87583.390000610365</v>
      </c>
      <c r="CN384" s="133">
        <f t="shared" si="4347"/>
        <v>-92856.38000061037</v>
      </c>
      <c r="CO384" s="133">
        <f t="shared" si="4347"/>
        <v>-98129.370000610375</v>
      </c>
      <c r="CP384" s="100">
        <v>3472</v>
      </c>
      <c r="CQ384" s="100">
        <v>3292</v>
      </c>
      <c r="CR384" s="100">
        <v>3990</v>
      </c>
      <c r="CS384" s="100">
        <v>5674</v>
      </c>
      <c r="CT384" s="100">
        <v>7457</v>
      </c>
      <c r="CU384" s="100">
        <v>6070</v>
      </c>
      <c r="CV384" s="121">
        <f t="shared" ref="CV384:CV385" si="4369">IF(COUNTIF(CP384:CU384,"&gt;0")=0,0,SUM(CP384:CU384)/COUNTIF(CP384:CU384,"&gt;0"))</f>
        <v>4992.5</v>
      </c>
      <c r="CY384" s="4">
        <v>0</v>
      </c>
      <c r="CZ384" s="4">
        <v>0</v>
      </c>
      <c r="DA384" s="136">
        <f t="shared" si="4348"/>
        <v>0</v>
      </c>
      <c r="DB384" s="4">
        <f t="shared" si="4349"/>
        <v>0</v>
      </c>
      <c r="DC384" s="4">
        <f t="shared" si="4350"/>
        <v>0</v>
      </c>
      <c r="DD384" s="136">
        <f t="shared" si="4351"/>
        <v>0</v>
      </c>
      <c r="DE384" s="31">
        <v>0</v>
      </c>
      <c r="DF384" s="31">
        <v>45</v>
      </c>
      <c r="DG384" s="31">
        <v>2000</v>
      </c>
      <c r="DH384" s="48">
        <f t="shared" ref="DH384:DH385" si="4370">IFERROR(ROUNDUP(DG384/$EX384,0)*$EY384,0)</f>
        <v>3</v>
      </c>
      <c r="DI384" s="62">
        <v>53511.392999999996</v>
      </c>
      <c r="DJ384" s="62">
        <v>27687538.092999998</v>
      </c>
      <c r="DK384" s="48">
        <f t="shared" ref="DK384:DK385" si="4371">IFERROR(ROUNDUP(DI384/$EX384,0)*$EY384,0)</f>
        <v>81</v>
      </c>
      <c r="DL384" s="62">
        <v>3313.7510000000002</v>
      </c>
      <c r="DM384" s="62">
        <v>1714760.1318751557</v>
      </c>
      <c r="DN384" s="62">
        <v>49768.296999999999</v>
      </c>
      <c r="DO384" s="62">
        <v>25747007.486000001</v>
      </c>
      <c r="DP384" s="48">
        <f t="shared" ref="DP384:DP385" si="4372">IFERROR(ROUNDUP(DN384/$EX384,0)*$EY384,0)</f>
        <v>75</v>
      </c>
      <c r="DQ384" s="62">
        <v>3989.9449999999993</v>
      </c>
      <c r="DR384" s="62">
        <v>2072162.1753714278</v>
      </c>
      <c r="DS384" s="62">
        <v>44838.468999999997</v>
      </c>
      <c r="DT384" s="62">
        <v>23196300.875999998</v>
      </c>
      <c r="DU384" s="48">
        <f t="shared" ref="DU384:DU385" si="4373">IFERROR(ROUNDUP(DS384/$EX384,0)*$EY384,0)</f>
        <v>67.5</v>
      </c>
      <c r="DV384" s="62">
        <v>5674.0009999999993</v>
      </c>
      <c r="DW384" s="62">
        <v>2946539.1991665484</v>
      </c>
      <c r="DX384" s="62">
        <f t="shared" ref="DX384:DX385" si="4374">$DF384*BK384/30</f>
        <v>7908</v>
      </c>
      <c r="DY384" s="62">
        <f t="shared" ref="DY384:DY385" si="4375">DX384*$FH384</f>
        <v>4085668.1999999997</v>
      </c>
      <c r="DZ384" s="48">
        <f t="shared" ref="DZ384:DZ385" si="4376">IFERROR(ROUNDUP(DX384/$EX384,0)*$EY384,0)</f>
        <v>12</v>
      </c>
      <c r="EA384" s="62">
        <f t="shared" ref="EA384:EA385" si="4377">$DF384*BL384/30</f>
        <v>7116</v>
      </c>
      <c r="EB384" s="62">
        <f t="shared" ref="EB384:EB385" si="4378">EA384*$FH384</f>
        <v>3676481.4</v>
      </c>
      <c r="EC384" s="48">
        <f t="shared" ref="EC384:EC385" si="4379">IFERROR(ROUNDUP(EA384/$EX384,0)*$EY384,0)</f>
        <v>12</v>
      </c>
      <c r="ED384" s="62">
        <f t="shared" ref="ED384:ED385" si="4380">$DF384*BM384/30</f>
        <v>7867.5</v>
      </c>
      <c r="EE384" s="62">
        <f t="shared" ref="EE384:EE385" si="4381">ED384*$FH384</f>
        <v>4064743.875</v>
      </c>
      <c r="EF384" s="48">
        <f t="shared" ref="EF384:EF385" si="4382">IFERROR(ROUNDUP(ED384/$EX384,0)*$EY384,0)</f>
        <v>12</v>
      </c>
      <c r="EG384" s="62">
        <f t="shared" ref="EG384:EG385" si="4383">$DF384*BN384/30</f>
        <v>8352</v>
      </c>
      <c r="EH384" s="62">
        <f t="shared" ref="EH384:EH385" si="4384">EG384*$FH384</f>
        <v>4315060.8</v>
      </c>
      <c r="EI384" s="48">
        <f t="shared" ref="EI384:EI385" si="4385">IFERROR(ROUNDUP(EG384/$EX384,0)*$EY384,0)</f>
        <v>13.5</v>
      </c>
      <c r="EJ384" s="62">
        <f t="shared" ref="EJ384:EJ385" si="4386">$DF384*BO384/30</f>
        <v>8154</v>
      </c>
      <c r="EK384" s="62">
        <f t="shared" ref="EK384:EK385" si="4387">EJ384*$FH384</f>
        <v>4212764.0999999996</v>
      </c>
      <c r="EL384" s="48">
        <f t="shared" ref="EL384:EL385" si="4388">IFERROR(ROUNDUP(EJ384/$EX384,0)*$EY384,0)</f>
        <v>13.5</v>
      </c>
      <c r="EM384" s="62">
        <f t="shared" ref="EM384:EM385" si="4389">$DF384*BP384/30</f>
        <v>8059.41</v>
      </c>
      <c r="EN384" s="62">
        <f t="shared" ref="EN384:EN385" si="4390">EM384*$FH384</f>
        <v>4163894.1764999996</v>
      </c>
      <c r="EO384" s="48">
        <f t="shared" ref="EO384:EO385" si="4391">IFERROR(ROUNDUP(EM384/$EX384,0)*$EY384,0)</f>
        <v>13.5</v>
      </c>
      <c r="EP384" s="62">
        <f t="shared" ref="EP384:EU385" si="4392">BK384*$FH384</f>
        <v>2723778.8</v>
      </c>
      <c r="EQ384" s="62">
        <f t="shared" si="4392"/>
        <v>2450987.6</v>
      </c>
      <c r="ER384" s="62">
        <f t="shared" si="4392"/>
        <v>2709829.25</v>
      </c>
      <c r="ES384" s="62">
        <f t="shared" si="4392"/>
        <v>2876707.1999999997</v>
      </c>
      <c r="ET384" s="62">
        <f t="shared" si="4392"/>
        <v>2808509.4</v>
      </c>
      <c r="EU384" s="62">
        <f t="shared" si="4392"/>
        <v>2775929.4509999999</v>
      </c>
      <c r="EV384" s="31" t="s">
        <v>192</v>
      </c>
      <c r="EW384" s="103" t="s">
        <v>196</v>
      </c>
      <c r="EX384" s="31">
        <v>1000</v>
      </c>
      <c r="EY384" s="31">
        <v>1.5</v>
      </c>
      <c r="FA384" s="31"/>
      <c r="FB384" s="119"/>
      <c r="FC384" s="119"/>
      <c r="FE384" s="137">
        <v>517.73</v>
      </c>
      <c r="FF384" s="137">
        <v>517.28</v>
      </c>
      <c r="FG384" s="137">
        <v>517.19000000000005</v>
      </c>
      <c r="FH384" s="106">
        <v>516.65</v>
      </c>
      <c r="FI384" s="107" t="b">
        <f t="shared" si="4352"/>
        <v>0</v>
      </c>
      <c r="FJ384" s="34"/>
      <c r="FK384" s="104" t="s">
        <v>196</v>
      </c>
      <c r="FL384" s="104" t="s">
        <v>848</v>
      </c>
      <c r="FM384" s="104">
        <v>46022</v>
      </c>
      <c r="FN384" s="104">
        <v>0</v>
      </c>
      <c r="FO384" s="104">
        <v>0</v>
      </c>
      <c r="FP384" s="104"/>
      <c r="FQ384" s="104">
        <v>0</v>
      </c>
      <c r="FR384" s="103" t="b">
        <f t="shared" si="3617"/>
        <v>1</v>
      </c>
      <c r="FS384" s="103" t="b">
        <f t="shared" si="3618"/>
        <v>1</v>
      </c>
      <c r="FT384" s="103" t="b">
        <f t="shared" si="3619"/>
        <v>1</v>
      </c>
      <c r="FU384" s="103" t="b">
        <f t="shared" si="3620"/>
        <v>0</v>
      </c>
      <c r="FV384" s="103" t="b">
        <f t="shared" si="3621"/>
        <v>1</v>
      </c>
      <c r="FW384" s="103"/>
      <c r="FX384" s="120" t="b">
        <f t="shared" si="4353"/>
        <v>1</v>
      </c>
      <c r="FY384" s="104" t="s">
        <v>491</v>
      </c>
      <c r="FZ384" s="104" t="b">
        <f t="shared" si="4354"/>
        <v>1</v>
      </c>
      <c r="GA384" s="104" t="s">
        <v>846</v>
      </c>
      <c r="GB384" s="104" t="s">
        <v>193</v>
      </c>
      <c r="GD384" s="104" t="s">
        <v>491</v>
      </c>
      <c r="GE384" s="104">
        <v>0</v>
      </c>
      <c r="GF384" s="104" t="e">
        <v>#N/A</v>
      </c>
      <c r="GG384" s="104">
        <v>0</v>
      </c>
      <c r="GH384" s="104" t="b">
        <f t="shared" si="4355"/>
        <v>1</v>
      </c>
      <c r="GI384" s="8" t="b">
        <f t="shared" si="4356"/>
        <v>0</v>
      </c>
      <c r="GJ384" s="31" t="s">
        <v>203</v>
      </c>
    </row>
    <row r="385" spans="1:192" x14ac:dyDescent="0.25">
      <c r="A385" s="130">
        <v>134579</v>
      </c>
      <c r="B385" s="130">
        <v>538056</v>
      </c>
      <c r="C385" s="128" t="s">
        <v>491</v>
      </c>
      <c r="D385" s="130"/>
      <c r="E385" s="130" t="s">
        <v>849</v>
      </c>
      <c r="F385" s="109" t="s">
        <v>207</v>
      </c>
      <c r="G385" s="128"/>
      <c r="H385" s="130" t="s">
        <v>188</v>
      </c>
      <c r="I385" s="130" t="s">
        <v>479</v>
      </c>
      <c r="J385" s="130" t="s">
        <v>480</v>
      </c>
      <c r="K385" s="130"/>
      <c r="L385" s="130" t="s">
        <v>845</v>
      </c>
      <c r="M385" s="130" t="s">
        <v>841</v>
      </c>
      <c r="N385" s="111">
        <v>0</v>
      </c>
      <c r="O385" s="111">
        <v>0</v>
      </c>
      <c r="P385" s="111" t="str">
        <f t="shared" si="4334"/>
        <v>нет минмакс</v>
      </c>
      <c r="Q385" s="95">
        <v>0</v>
      </c>
      <c r="R385" s="95">
        <f t="shared" si="4357"/>
        <v>0</v>
      </c>
      <c r="S385" s="131">
        <v>0</v>
      </c>
      <c r="T385" s="131">
        <v>0</v>
      </c>
      <c r="U385" s="131">
        <f t="shared" si="4358"/>
        <v>0</v>
      </c>
      <c r="V385" s="113">
        <f t="shared" si="4359"/>
        <v>0</v>
      </c>
      <c r="W385" s="113">
        <f t="shared" si="4360"/>
        <v>0</v>
      </c>
      <c r="X385" s="113">
        <f t="shared" si="4361"/>
        <v>0</v>
      </c>
      <c r="Y385" s="132"/>
      <c r="Z385" s="95">
        <v>0</v>
      </c>
      <c r="AA385" s="95">
        <v>0</v>
      </c>
      <c r="AB385" s="95">
        <v>0</v>
      </c>
      <c r="AC385" s="95">
        <v>0</v>
      </c>
      <c r="AD385" s="95">
        <v>0</v>
      </c>
      <c r="AE385" s="95">
        <f t="shared" si="4335"/>
        <v>0</v>
      </c>
      <c r="AF385" s="95">
        <f t="shared" si="4336"/>
        <v>0</v>
      </c>
      <c r="AG385" s="114">
        <v>0</v>
      </c>
      <c r="AH385" s="95">
        <f t="shared" si="4362"/>
        <v>0</v>
      </c>
      <c r="AI385" s="114">
        <f t="shared" si="4363"/>
        <v>0</v>
      </c>
      <c r="AJ385" s="133">
        <f t="shared" si="4364"/>
        <v>0</v>
      </c>
      <c r="AK385" s="133">
        <f t="shared" si="4365"/>
        <v>0</v>
      </c>
      <c r="AL385" s="133">
        <f t="shared" si="4366"/>
        <v>0</v>
      </c>
      <c r="AM385" s="133">
        <f t="shared" si="4367"/>
        <v>0</v>
      </c>
      <c r="AN385" s="133" t="str">
        <f t="shared" si="4337"/>
        <v>нет оборота</v>
      </c>
      <c r="AO385" s="133" t="str">
        <f t="shared" si="4338"/>
        <v>нет остатка</v>
      </c>
      <c r="AP385" s="139" t="s">
        <v>185</v>
      </c>
      <c r="AQ385" s="134" t="s">
        <v>191</v>
      </c>
      <c r="AR385" s="139" t="s">
        <v>185</v>
      </c>
      <c r="AS385" s="134" t="s">
        <v>191</v>
      </c>
      <c r="AT385" s="25" t="s">
        <v>185</v>
      </c>
      <c r="AU385" s="14" t="e">
        <f>#REF!</f>
        <v>#REF!</v>
      </c>
      <c r="AV385" s="97" t="str">
        <f t="shared" si="4339"/>
        <v>нет остатка</v>
      </c>
      <c r="AW385" s="117">
        <f t="shared" si="4340"/>
        <v>0</v>
      </c>
      <c r="AX385" s="14"/>
      <c r="AY385" s="25">
        <f t="shared" si="4341"/>
        <v>0</v>
      </c>
      <c r="AZ385" s="130" t="s">
        <v>495</v>
      </c>
      <c r="BA385" s="26" t="s">
        <v>187</v>
      </c>
      <c r="BB385" s="26" t="s">
        <v>187</v>
      </c>
      <c r="BC385" s="27" t="s">
        <v>187</v>
      </c>
      <c r="BD385" s="28" t="s">
        <v>187</v>
      </c>
      <c r="BE385" s="29">
        <v>0</v>
      </c>
      <c r="BF385" s="32">
        <f t="shared" si="4342"/>
        <v>0</v>
      </c>
      <c r="BG385" s="32">
        <v>0</v>
      </c>
      <c r="BH385" s="32">
        <f t="shared" si="4343"/>
        <v>0</v>
      </c>
      <c r="BI385" s="99">
        <v>0</v>
      </c>
      <c r="BJ385" s="130" t="s">
        <v>187</v>
      </c>
      <c r="BK385" s="95">
        <v>0</v>
      </c>
      <c r="BL385" s="95">
        <v>0</v>
      </c>
      <c r="BM385" s="95">
        <v>0</v>
      </c>
      <c r="BN385" s="95">
        <v>0</v>
      </c>
      <c r="BO385" s="95">
        <v>0</v>
      </c>
      <c r="BP385" s="95">
        <v>0</v>
      </c>
      <c r="BQ385" s="133">
        <f t="shared" si="4344"/>
        <v>0</v>
      </c>
      <c r="BR385" s="95">
        <f t="shared" si="4345"/>
        <v>0</v>
      </c>
      <c r="BS385" s="133">
        <f t="shared" si="4346"/>
        <v>0</v>
      </c>
      <c r="BT385" s="133">
        <f t="shared" si="4346"/>
        <v>0</v>
      </c>
      <c r="BU385" s="133">
        <f t="shared" si="4346"/>
        <v>0</v>
      </c>
      <c r="BV385" s="133">
        <f t="shared" si="4346"/>
        <v>0</v>
      </c>
      <c r="BW385" s="133">
        <f t="shared" si="4346"/>
        <v>0</v>
      </c>
      <c r="BX385" s="133">
        <f t="shared" si="4347"/>
        <v>0</v>
      </c>
      <c r="BY385" s="133">
        <f t="shared" si="4347"/>
        <v>0</v>
      </c>
      <c r="BZ385" s="133">
        <f t="shared" si="4347"/>
        <v>0</v>
      </c>
      <c r="CA385" s="133">
        <f t="shared" si="4347"/>
        <v>0</v>
      </c>
      <c r="CB385" s="133">
        <f t="shared" si="4347"/>
        <v>0</v>
      </c>
      <c r="CC385" s="133">
        <f t="shared" si="4347"/>
        <v>0</v>
      </c>
      <c r="CD385" s="133">
        <f t="shared" si="4347"/>
        <v>0</v>
      </c>
      <c r="CE385" s="133">
        <f t="shared" si="4347"/>
        <v>0</v>
      </c>
      <c r="CF385" s="133">
        <f t="shared" si="4347"/>
        <v>0</v>
      </c>
      <c r="CG385" s="133">
        <f t="shared" si="4347"/>
        <v>0</v>
      </c>
      <c r="CH385" s="133">
        <f t="shared" si="4347"/>
        <v>0</v>
      </c>
      <c r="CI385" s="133">
        <f t="shared" si="4347"/>
        <v>0</v>
      </c>
      <c r="CJ385" s="133">
        <f t="shared" si="4347"/>
        <v>0</v>
      </c>
      <c r="CK385" s="133">
        <f t="shared" si="4347"/>
        <v>0</v>
      </c>
      <c r="CL385" s="133">
        <f t="shared" si="4347"/>
        <v>0</v>
      </c>
      <c r="CM385" s="133">
        <f t="shared" si="4347"/>
        <v>0</v>
      </c>
      <c r="CN385" s="133">
        <f t="shared" si="4347"/>
        <v>0</v>
      </c>
      <c r="CO385" s="133">
        <f t="shared" si="4347"/>
        <v>0</v>
      </c>
      <c r="CP385" s="100">
        <v>0</v>
      </c>
      <c r="CQ385" s="100">
        <v>0</v>
      </c>
      <c r="CR385" s="100">
        <v>0</v>
      </c>
      <c r="CS385" s="100">
        <v>0</v>
      </c>
      <c r="CT385" s="100">
        <v>0</v>
      </c>
      <c r="CU385" s="100">
        <v>0</v>
      </c>
      <c r="CV385" s="121">
        <f t="shared" si="4369"/>
        <v>0</v>
      </c>
      <c r="CY385" s="4">
        <v>0</v>
      </c>
      <c r="CZ385" s="4">
        <v>0</v>
      </c>
      <c r="DA385" s="136">
        <f t="shared" ref="DA385:DA389" si="4393">IFERROR(CZ385/CY385,0)</f>
        <v>0</v>
      </c>
      <c r="DB385" s="4">
        <f t="shared" ref="DB385:DB389" si="4394">CY385*FH385</f>
        <v>0</v>
      </c>
      <c r="DC385" s="4">
        <f t="shared" ref="DC385:DC389" si="4395">CZ385*FH385</f>
        <v>0</v>
      </c>
      <c r="DD385" s="136">
        <f t="shared" ref="DD385:DD389" si="4396">IFERROR(DC385/DB385,0)</f>
        <v>0</v>
      </c>
      <c r="DE385" s="31">
        <v>0</v>
      </c>
      <c r="DF385" s="31">
        <v>45</v>
      </c>
      <c r="DG385" s="31">
        <v>0</v>
      </c>
      <c r="DH385" s="48">
        <f t="shared" si="4370"/>
        <v>0</v>
      </c>
      <c r="DI385" s="62">
        <v>0</v>
      </c>
      <c r="DJ385" s="62">
        <v>0</v>
      </c>
      <c r="DK385" s="48">
        <f t="shared" si="4371"/>
        <v>0</v>
      </c>
      <c r="DL385" s="62">
        <v>0</v>
      </c>
      <c r="DM385" s="62">
        <v>0</v>
      </c>
      <c r="DN385" s="62">
        <v>0</v>
      </c>
      <c r="DO385" s="62">
        <v>0</v>
      </c>
      <c r="DP385" s="48">
        <f t="shared" si="4372"/>
        <v>0</v>
      </c>
      <c r="DQ385" s="62">
        <v>0</v>
      </c>
      <c r="DR385" s="62">
        <v>0</v>
      </c>
      <c r="DS385" s="62">
        <v>0</v>
      </c>
      <c r="DT385" s="62">
        <v>0</v>
      </c>
      <c r="DU385" s="48">
        <f t="shared" si="4373"/>
        <v>0</v>
      </c>
      <c r="DV385" s="62">
        <v>0</v>
      </c>
      <c r="DW385" s="62">
        <v>0</v>
      </c>
      <c r="DX385" s="62">
        <f t="shared" si="4374"/>
        <v>0</v>
      </c>
      <c r="DY385" s="62">
        <f t="shared" si="4375"/>
        <v>0</v>
      </c>
      <c r="DZ385" s="48">
        <f t="shared" si="4376"/>
        <v>0</v>
      </c>
      <c r="EA385" s="62">
        <f t="shared" si="4377"/>
        <v>0</v>
      </c>
      <c r="EB385" s="62">
        <f t="shared" si="4378"/>
        <v>0</v>
      </c>
      <c r="EC385" s="48">
        <f t="shared" si="4379"/>
        <v>0</v>
      </c>
      <c r="ED385" s="62">
        <f t="shared" si="4380"/>
        <v>0</v>
      </c>
      <c r="EE385" s="62">
        <f t="shared" si="4381"/>
        <v>0</v>
      </c>
      <c r="EF385" s="48">
        <f t="shared" si="4382"/>
        <v>0</v>
      </c>
      <c r="EG385" s="62">
        <f t="shared" si="4383"/>
        <v>0</v>
      </c>
      <c r="EH385" s="62">
        <f t="shared" si="4384"/>
        <v>0</v>
      </c>
      <c r="EI385" s="48">
        <f t="shared" si="4385"/>
        <v>0</v>
      </c>
      <c r="EJ385" s="62">
        <f t="shared" si="4386"/>
        <v>0</v>
      </c>
      <c r="EK385" s="62">
        <f t="shared" si="4387"/>
        <v>0</v>
      </c>
      <c r="EL385" s="48">
        <f t="shared" si="4388"/>
        <v>0</v>
      </c>
      <c r="EM385" s="62">
        <f t="shared" si="4389"/>
        <v>0</v>
      </c>
      <c r="EN385" s="62">
        <f t="shared" si="4390"/>
        <v>0</v>
      </c>
      <c r="EO385" s="48">
        <f t="shared" si="4391"/>
        <v>0</v>
      </c>
      <c r="EP385" s="62">
        <f t="shared" si="4392"/>
        <v>0</v>
      </c>
      <c r="EQ385" s="62">
        <f t="shared" si="4392"/>
        <v>0</v>
      </c>
      <c r="ER385" s="62">
        <f t="shared" si="4392"/>
        <v>0</v>
      </c>
      <c r="ES385" s="62">
        <f t="shared" si="4392"/>
        <v>0</v>
      </c>
      <c r="ET385" s="62">
        <f t="shared" si="4392"/>
        <v>0</v>
      </c>
      <c r="EU385" s="62">
        <f t="shared" si="4392"/>
        <v>0</v>
      </c>
      <c r="EV385" s="31" t="s">
        <v>192</v>
      </c>
      <c r="EW385" s="103">
        <v>0</v>
      </c>
      <c r="EX385" s="31">
        <v>0</v>
      </c>
      <c r="EY385" s="31">
        <v>0</v>
      </c>
      <c r="EZ385" s="31">
        <v>0</v>
      </c>
      <c r="FA385" s="31">
        <v>0</v>
      </c>
      <c r="FB385" s="119"/>
      <c r="FC385" s="119"/>
      <c r="FE385" s="137">
        <v>559.32000000000005</v>
      </c>
      <c r="FF385" s="137">
        <v>559.32000000000005</v>
      </c>
      <c r="FG385" s="137">
        <v>559.32000000000005</v>
      </c>
      <c r="FH385" s="106">
        <v>518.26</v>
      </c>
      <c r="FI385" s="107" t="b">
        <f t="shared" si="4352"/>
        <v>1</v>
      </c>
      <c r="FJ385" s="34"/>
      <c r="FK385" s="104" t="s">
        <v>187</v>
      </c>
      <c r="FL385" s="104" t="s">
        <v>187</v>
      </c>
      <c r="FM385" s="104" t="s">
        <v>187</v>
      </c>
      <c r="FN385" s="104" t="s">
        <v>187</v>
      </c>
      <c r="FO385" s="104">
        <v>0</v>
      </c>
      <c r="FP385" s="104"/>
      <c r="FQ385" s="104">
        <v>0</v>
      </c>
      <c r="FR385" s="103" t="b">
        <f t="shared" si="3617"/>
        <v>1</v>
      </c>
      <c r="FS385" s="103" t="b">
        <f t="shared" si="3618"/>
        <v>1</v>
      </c>
      <c r="FT385" s="103" t="b">
        <f t="shared" si="3619"/>
        <v>1</v>
      </c>
      <c r="FU385" s="103" t="b">
        <f t="shared" si="3620"/>
        <v>1</v>
      </c>
      <c r="FV385" s="103" t="b">
        <f t="shared" si="3621"/>
        <v>1</v>
      </c>
      <c r="FW385" s="103"/>
      <c r="FX385" s="120" t="b">
        <f t="shared" si="4353"/>
        <v>1</v>
      </c>
      <c r="FY385" s="104" t="s">
        <v>491</v>
      </c>
      <c r="FZ385" s="104" t="b">
        <f t="shared" si="4354"/>
        <v>1</v>
      </c>
      <c r="GA385" s="104" t="s">
        <v>846</v>
      </c>
      <c r="GB385" s="104" t="s">
        <v>207</v>
      </c>
      <c r="GD385" s="104" t="s">
        <v>491</v>
      </c>
      <c r="GE385" s="104">
        <v>0</v>
      </c>
      <c r="GF385" s="104" t="e">
        <v>#N/A</v>
      </c>
      <c r="GG385" s="104">
        <v>0</v>
      </c>
      <c r="GH385" s="104" t="b">
        <f t="shared" si="4355"/>
        <v>1</v>
      </c>
      <c r="GI385" s="8" t="b">
        <f t="shared" si="4356"/>
        <v>0</v>
      </c>
      <c r="GJ385" s="31" t="s">
        <v>203</v>
      </c>
    </row>
    <row r="386" spans="1:192" ht="30" x14ac:dyDescent="0.25">
      <c r="A386" s="144" t="str">
        <f>E386</f>
        <v>сульфонатные присадки для смазок</v>
      </c>
      <c r="B386" s="144"/>
      <c r="C386" s="128" t="s">
        <v>491</v>
      </c>
      <c r="D386" s="130"/>
      <c r="E386" s="144" t="s">
        <v>850</v>
      </c>
      <c r="F386" s="144"/>
      <c r="G386" s="128"/>
      <c r="H386" s="144" t="s">
        <v>839</v>
      </c>
      <c r="I386" s="130"/>
      <c r="J386" s="144" t="s">
        <v>480</v>
      </c>
      <c r="K386" s="144"/>
      <c r="L386" s="138"/>
      <c r="M386" s="144" t="s">
        <v>840</v>
      </c>
      <c r="N386" s="145">
        <v>73691</v>
      </c>
      <c r="O386" s="145">
        <v>93691</v>
      </c>
      <c r="P386" s="145" t="str">
        <f t="shared" ref="P386:P389" si="4397">IF(AND(N386=0,O386=0),"нет минмакс",IF((S386-N386)&lt;0,"меньше мин",IF((S386-O386)&gt;0,"больше макс","в диапазоне")))</f>
        <v>меньше мин</v>
      </c>
      <c r="Q386" s="114">
        <v>25172.6220703125</v>
      </c>
      <c r="R386" s="114">
        <v>13351055.293652344</v>
      </c>
      <c r="S386" s="146">
        <v>41159</v>
      </c>
      <c r="T386" s="146">
        <v>21829498.830000002</v>
      </c>
      <c r="U386" s="131"/>
      <c r="V386" s="146">
        <v>10035.079986572266</v>
      </c>
      <c r="W386" s="146">
        <v>5322405.7232781984</v>
      </c>
      <c r="X386" s="146">
        <v>16.5</v>
      </c>
      <c r="Y386" s="132"/>
      <c r="Z386" s="95">
        <v>0</v>
      </c>
      <c r="AA386" s="147">
        <v>0</v>
      </c>
      <c r="AB386" s="147">
        <v>0</v>
      </c>
      <c r="AC386" s="95">
        <v>0</v>
      </c>
      <c r="AD386" s="95">
        <v>0</v>
      </c>
      <c r="AE386" s="95">
        <f t="shared" ref="AE386:AE389" si="4398">AA386*FH386</f>
        <v>0</v>
      </c>
      <c r="AF386" s="95">
        <f t="shared" ref="AF386:AF389" si="4399">AB386*FH386</f>
        <v>0</v>
      </c>
      <c r="AG386" s="144"/>
      <c r="AH386" s="130"/>
      <c r="AI386" s="144"/>
      <c r="AJ386" s="146">
        <v>13859</v>
      </c>
      <c r="AK386" s="146">
        <v>16001</v>
      </c>
      <c r="AL386" s="146">
        <v>16078</v>
      </c>
      <c r="AM386" s="146">
        <v>97662.13</v>
      </c>
      <c r="AN386" s="148">
        <f t="shared" ref="AN386:AN389" si="4400">IFERROR(S386/BQ386*30,"нет оборота")</f>
        <v>75.859701196359325</v>
      </c>
      <c r="AO386" s="130" t="str">
        <f t="shared" ref="AO386:AO389" si="4401">IF(S386=0,"нет остатка",IF(AN386="нет оборота","нет плана",IF(AN386&lt;30,"&lt; 30 дней",IF(AND(AN386&gt;=30,AN386&lt;60),"&gt; 30 дней (до 60)",IF(AND(AN386&gt;=60,AN386&lt;70),"&gt; 60 дней (до 70)",IF(AND(AN386&gt;=70,AN386&lt;80),"&gt; 70 дней (до 80)",IF(AND(AN386&gt;=80,AN386&lt;90),"&gt; 80 дней (до 90)",IF(AND(AN386&gt;=90,AN386&lt;120),"&gt; 90 дней (до 120)",IF(AN386&gt;=120,"&gt; 120 дней")))))))))</f>
        <v>&gt; 70 дней (до 80)</v>
      </c>
      <c r="AP386" s="139" t="s">
        <v>195</v>
      </c>
      <c r="AQ386" s="134" t="s">
        <v>222</v>
      </c>
      <c r="AR386" s="144" t="s">
        <v>185</v>
      </c>
      <c r="AS386" s="134" t="s">
        <v>198</v>
      </c>
      <c r="AT386" s="147" t="s">
        <v>185</v>
      </c>
      <c r="AU386" s="138" t="str">
        <f>AT386</f>
        <v>Нет</v>
      </c>
      <c r="AV386" s="97" t="str">
        <f t="shared" ref="AV386:AV389" si="4402">IF(V386=0,"нет остатка",IF(SUM(BK386:BP386)=0,"Нет планов",IF(BR386&lt;=0,"0-01",IF(BS386&lt;=0,"0-02",IF(BT386&lt;=0,"0-03",IF(BU386&lt;=0,"0-04",IF(BV386&lt;=0,"0-05",IF(BW386&lt;=0,"0-06",IF(BX386&lt;=0,"0-07",IF(BY386&lt;=0,"0-08",IF(BZ386&lt;=0,"0-09",IF(CA386&lt;=0,"0-10",IF(CB386&lt;=0,"0-11",IF(CC386&lt;=0,"0-12",IF(CD386&lt;=0,"0-13",IF(CE386&lt;=0,"0-14",IF(CF386&lt;=0,"0-15",IF(CG386&lt;=0,"0-16",IF(CH386&lt;=0,"0-17",IF(CI386&lt;=0,"0-18",IF(CJ386&lt;=0,"0-19",IF(CK386&lt;=0,"0-20",IF(CL386&lt;=0,"0-21",IF(CM386&lt;=0,"0-22",IF(CN386&lt;=0,"0-23",IF(CO386&lt;=0,"0-24","0-25 более 24"))))))))))))))))))))))))))</f>
        <v>0-02</v>
      </c>
      <c r="AW386" s="149">
        <f t="shared" ref="AW386:AW389" si="4403">IF(AT386="Да",W386,0)</f>
        <v>0</v>
      </c>
      <c r="AX386" s="144"/>
      <c r="AY386" s="146">
        <f t="shared" ref="AY386:AY389" si="4404">IF(AX386&gt;6,W386,0)</f>
        <v>0</v>
      </c>
      <c r="AZ386" s="130"/>
      <c r="BA386" s="129"/>
      <c r="BB386" s="129"/>
      <c r="BC386" s="129"/>
      <c r="BD386" s="129"/>
      <c r="BE386" s="29">
        <v>0</v>
      </c>
      <c r="BF386" s="32">
        <f t="shared" ref="BF386:BF389" si="4405">BE386*FH386</f>
        <v>0</v>
      </c>
      <c r="BG386" s="32">
        <v>0</v>
      </c>
      <c r="BH386" s="32">
        <f t="shared" ref="BH386:BH389" si="4406">BG386*FH386</f>
        <v>0</v>
      </c>
      <c r="BI386" s="99">
        <v>0</v>
      </c>
      <c r="BJ386" s="130"/>
      <c r="BK386" s="133">
        <v>20299</v>
      </c>
      <c r="BL386" s="133">
        <v>15121</v>
      </c>
      <c r="BM386" s="133">
        <v>15497</v>
      </c>
      <c r="BN386" s="133">
        <v>15862</v>
      </c>
      <c r="BO386" s="133">
        <v>14937</v>
      </c>
      <c r="BP386" s="133">
        <v>15946.13</v>
      </c>
      <c r="BQ386" s="133">
        <f t="shared" ref="BQ386:BQ389" si="4407">IF(COUNTIF(BK386:BP386,"&gt;0")=0,0,SUM(BK386:BP386)/COUNTIF(BK386:BP386,"&gt;0"))</f>
        <v>16277.021666666667</v>
      </c>
      <c r="BR386" s="95">
        <f t="shared" ref="BR386:BR389" si="4408">IF(OR(Q386=0,SUM(BK386:BP386)=0,V386&gt;Q386),V386-BK386,Q386-BK386)</f>
        <v>4873.6220703125</v>
      </c>
      <c r="BS386" s="133">
        <f t="shared" si="4346"/>
        <v>-10247.3779296875</v>
      </c>
      <c r="BT386" s="133">
        <f t="shared" si="4346"/>
        <v>-25744.3779296875</v>
      </c>
      <c r="BU386" s="133">
        <f t="shared" si="4346"/>
        <v>-41606.3779296875</v>
      </c>
      <c r="BV386" s="133">
        <f t="shared" si="4346"/>
        <v>-56543.3779296875</v>
      </c>
      <c r="BW386" s="133">
        <f t="shared" si="4346"/>
        <v>-72489.507929687505</v>
      </c>
      <c r="BX386" s="133">
        <f t="shared" ref="BX386:CO387" si="4409">BW386-$BQ386</f>
        <v>-88766.529596354172</v>
      </c>
      <c r="BY386" s="133">
        <f t="shared" si="4409"/>
        <v>-105043.55126302084</v>
      </c>
      <c r="BZ386" s="133">
        <f t="shared" si="4409"/>
        <v>-121320.57292968751</v>
      </c>
      <c r="CA386" s="133">
        <f t="shared" si="4409"/>
        <v>-137597.59459635417</v>
      </c>
      <c r="CB386" s="133">
        <f t="shared" si="4409"/>
        <v>-153874.61626302084</v>
      </c>
      <c r="CC386" s="133">
        <f t="shared" si="4409"/>
        <v>-170151.63792968751</v>
      </c>
      <c r="CD386" s="133">
        <f t="shared" si="4409"/>
        <v>-186428.65959635418</v>
      </c>
      <c r="CE386" s="133">
        <f t="shared" si="4409"/>
        <v>-202705.68126302084</v>
      </c>
      <c r="CF386" s="133">
        <f t="shared" si="4409"/>
        <v>-218982.70292968751</v>
      </c>
      <c r="CG386" s="133">
        <f t="shared" si="4409"/>
        <v>-235259.72459635418</v>
      </c>
      <c r="CH386" s="133">
        <f t="shared" si="4409"/>
        <v>-251536.74626302085</v>
      </c>
      <c r="CI386" s="133">
        <f t="shared" si="4409"/>
        <v>-267813.76792968751</v>
      </c>
      <c r="CJ386" s="133">
        <f t="shared" si="4409"/>
        <v>-284090.78959635418</v>
      </c>
      <c r="CK386" s="133">
        <f t="shared" si="4409"/>
        <v>-300367.81126302085</v>
      </c>
      <c r="CL386" s="133">
        <f t="shared" si="4409"/>
        <v>-316644.83292968752</v>
      </c>
      <c r="CM386" s="133">
        <f t="shared" si="4409"/>
        <v>-332921.85459635418</v>
      </c>
      <c r="CN386" s="133">
        <f t="shared" si="4409"/>
        <v>-349198.87626302085</v>
      </c>
      <c r="CO386" s="133">
        <f t="shared" si="4409"/>
        <v>-365475.89792968752</v>
      </c>
      <c r="CP386" s="100">
        <v>0</v>
      </c>
      <c r="CQ386" s="100">
        <v>0</v>
      </c>
      <c r="CR386" s="100">
        <v>0</v>
      </c>
      <c r="CS386" s="100">
        <v>0</v>
      </c>
      <c r="CT386" s="100">
        <v>0</v>
      </c>
      <c r="CU386" s="100">
        <v>0</v>
      </c>
      <c r="CY386" s="4">
        <v>0</v>
      </c>
      <c r="CZ386" s="4">
        <v>0</v>
      </c>
      <c r="DA386" s="136">
        <f t="shared" si="4393"/>
        <v>0</v>
      </c>
      <c r="DB386" s="4">
        <f t="shared" si="4394"/>
        <v>0</v>
      </c>
      <c r="DC386" s="4">
        <f t="shared" si="4395"/>
        <v>0</v>
      </c>
      <c r="DD386" s="136">
        <f t="shared" si="4396"/>
        <v>0</v>
      </c>
      <c r="DE386" s="31">
        <v>0</v>
      </c>
      <c r="DJ386" s="31"/>
      <c r="DK386" s="31"/>
      <c r="DL386" s="31"/>
      <c r="DM386" s="31"/>
      <c r="DN386" s="31"/>
      <c r="DR386" s="4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V386" t="s">
        <v>839</v>
      </c>
      <c r="EW386" s="103">
        <v>0</v>
      </c>
      <c r="FA386" s="31"/>
      <c r="FB386" s="119"/>
      <c r="FC386" s="119"/>
      <c r="FE386" s="137">
        <v>0</v>
      </c>
      <c r="FF386" s="137">
        <v>0</v>
      </c>
      <c r="FG386" s="137">
        <v>0</v>
      </c>
      <c r="FH386" s="106">
        <v>0</v>
      </c>
      <c r="FI386" s="107" t="b">
        <f t="shared" ref="FI386:FI389" si="4410">EXACT(AT386,AP386)</f>
        <v>0</v>
      </c>
      <c r="FJ386" s="34"/>
      <c r="FK386" s="104">
        <v>0</v>
      </c>
      <c r="FL386" s="104">
        <v>0</v>
      </c>
      <c r="FM386" s="104">
        <v>0</v>
      </c>
      <c r="FN386" s="104">
        <v>0</v>
      </c>
      <c r="FO386" s="104">
        <v>0</v>
      </c>
      <c r="FP386" s="104"/>
      <c r="FQ386" s="104">
        <v>0</v>
      </c>
      <c r="FR386" s="150" t="b">
        <f t="shared" si="3617"/>
        <v>0</v>
      </c>
      <c r="FS386" s="150" t="b">
        <f t="shared" si="3618"/>
        <v>0</v>
      </c>
      <c r="FT386" s="150" t="b">
        <f t="shared" si="3619"/>
        <v>0</v>
      </c>
      <c r="FU386" s="150" t="b">
        <f t="shared" si="3620"/>
        <v>0</v>
      </c>
      <c r="FV386" s="150" t="b">
        <f t="shared" si="3621"/>
        <v>1</v>
      </c>
      <c r="FW386" s="150"/>
      <c r="FX386" s="150" t="b">
        <f t="shared" ref="FX386:FX389" si="4411">EXACT(FQ386,BI386)</f>
        <v>1</v>
      </c>
      <c r="FY386" s="104" t="s">
        <v>491</v>
      </c>
      <c r="FZ386" s="104" t="b">
        <f t="shared" ref="FZ386:FZ389" si="4412">EXACT(FY386,C386)</f>
        <v>1</v>
      </c>
      <c r="GA386" s="150" t="s">
        <v>846</v>
      </c>
      <c r="GB386" s="150">
        <v>0</v>
      </c>
      <c r="GC386" s="151"/>
      <c r="GD386" s="104" t="s">
        <v>491</v>
      </c>
      <c r="GE386" s="104">
        <v>0</v>
      </c>
      <c r="GF386" s="104" t="e">
        <v>#N/A</v>
      </c>
      <c r="GG386" s="104">
        <v>0</v>
      </c>
      <c r="GH386" s="150" t="b">
        <f t="shared" ref="GH386:GH389" si="4413">EXACT(GD386,C386)</f>
        <v>1</v>
      </c>
      <c r="GI386" s="151" t="b">
        <f t="shared" ref="GI386:GI389" si="4414">EXACT(GG386,G386)</f>
        <v>0</v>
      </c>
      <c r="GJ386" s="31" t="s">
        <v>203</v>
      </c>
    </row>
    <row r="387" spans="1:192" ht="30" x14ac:dyDescent="0.25">
      <c r="A387" s="130">
        <v>125639</v>
      </c>
      <c r="B387" s="130">
        <v>536485</v>
      </c>
      <c r="C387" s="128" t="s">
        <v>491</v>
      </c>
      <c r="D387" s="130"/>
      <c r="E387" s="130" t="s">
        <v>851</v>
      </c>
      <c r="F387" s="109" t="s">
        <v>193</v>
      </c>
      <c r="G387" s="128"/>
      <c r="H387" s="130" t="s">
        <v>188</v>
      </c>
      <c r="I387" s="130" t="s">
        <v>479</v>
      </c>
      <c r="J387" s="130" t="s">
        <v>480</v>
      </c>
      <c r="K387" s="130"/>
      <c r="L387" s="130" t="s">
        <v>850</v>
      </c>
      <c r="M387" s="130" t="s">
        <v>841</v>
      </c>
      <c r="N387" s="111">
        <v>73691</v>
      </c>
      <c r="O387" s="111">
        <v>93691</v>
      </c>
      <c r="P387" s="111" t="str">
        <f t="shared" si="4397"/>
        <v>меньше мин</v>
      </c>
      <c r="Q387" s="95">
        <v>25172.6220703125</v>
      </c>
      <c r="R387" s="95">
        <f>Q387*FH387</f>
        <v>13351055.293652344</v>
      </c>
      <c r="S387" s="131">
        <v>41159</v>
      </c>
      <c r="T387" s="131">
        <v>21829498.830000002</v>
      </c>
      <c r="U387" s="131">
        <f>IFERROR(ROUNDUP(S387/$EX387,0)*$EY387,0)</f>
        <v>63</v>
      </c>
      <c r="V387" s="113">
        <f>SUM(Z387:AD387)</f>
        <v>10035.079986572266</v>
      </c>
      <c r="W387" s="113">
        <f>V387*FH387</f>
        <v>5322405.7232781984</v>
      </c>
      <c r="X387" s="113">
        <f>IFERROR(ROUNDUP(V387/$EX387,0)*$EY387,0)</f>
        <v>16.5</v>
      </c>
      <c r="Y387" s="132"/>
      <c r="Z387" s="95">
        <v>10035.079986572266</v>
      </c>
      <c r="AA387" s="95">
        <v>0</v>
      </c>
      <c r="AB387" s="95">
        <v>0</v>
      </c>
      <c r="AC387" s="95">
        <v>0</v>
      </c>
      <c r="AD387" s="95">
        <v>0</v>
      </c>
      <c r="AE387" s="95">
        <f t="shared" si="4398"/>
        <v>0</v>
      </c>
      <c r="AF387" s="95">
        <f t="shared" si="4399"/>
        <v>0</v>
      </c>
      <c r="AG387" s="114">
        <v>0</v>
      </c>
      <c r="AH387" s="95">
        <f>V387-AG387</f>
        <v>10035.079986572266</v>
      </c>
      <c r="AI387" s="114">
        <f>IF(AH387&gt;0,AH387*FH387,0)</f>
        <v>5322405.7232781984</v>
      </c>
      <c r="AJ387" s="133">
        <f>CU387</f>
        <v>13859</v>
      </c>
      <c r="AK387" s="133">
        <f>SUM(CS387:CU387)</f>
        <v>16001</v>
      </c>
      <c r="AL387" s="133">
        <f>SUM(CP387:CU387)</f>
        <v>16078</v>
      </c>
      <c r="AM387" s="133">
        <f>SUM(BK387:BP387)</f>
        <v>97662.13</v>
      </c>
      <c r="AN387" s="133">
        <f t="shared" si="4400"/>
        <v>75.859701196359325</v>
      </c>
      <c r="AO387" s="133" t="str">
        <f t="shared" si="4401"/>
        <v>&gt; 70 дней (до 80)</v>
      </c>
      <c r="AP387" s="139" t="s">
        <v>195</v>
      </c>
      <c r="AQ387" s="134" t="s">
        <v>222</v>
      </c>
      <c r="AR387" s="139" t="s">
        <v>185</v>
      </c>
      <c r="AS387" s="134" t="s">
        <v>198</v>
      </c>
      <c r="AT387" s="25" t="s">
        <v>185</v>
      </c>
      <c r="AU387" s="14" t="str">
        <f>AU386</f>
        <v>Нет</v>
      </c>
      <c r="AV387" s="97" t="str">
        <f t="shared" si="4402"/>
        <v>0-02</v>
      </c>
      <c r="AW387" s="117">
        <f t="shared" si="4403"/>
        <v>0</v>
      </c>
      <c r="AX387" s="14"/>
      <c r="AY387" s="25">
        <f t="shared" si="4404"/>
        <v>0</v>
      </c>
      <c r="AZ387" s="130" t="s">
        <v>495</v>
      </c>
      <c r="BA387" s="26" t="s">
        <v>196</v>
      </c>
      <c r="BB387" s="26" t="s">
        <v>852</v>
      </c>
      <c r="BC387" s="27">
        <v>45900</v>
      </c>
      <c r="BD387" s="28"/>
      <c r="BE387" s="29">
        <v>0</v>
      </c>
      <c r="BF387" s="32">
        <f t="shared" si="4405"/>
        <v>0</v>
      </c>
      <c r="BG387" s="32">
        <v>0</v>
      </c>
      <c r="BH387" s="32">
        <f t="shared" si="4406"/>
        <v>0</v>
      </c>
      <c r="BI387" s="135">
        <v>0</v>
      </c>
      <c r="BJ387" s="130">
        <v>0</v>
      </c>
      <c r="BK387" s="95">
        <v>20299</v>
      </c>
      <c r="BL387" s="95">
        <v>15121</v>
      </c>
      <c r="BM387" s="95">
        <v>15497</v>
      </c>
      <c r="BN387" s="95">
        <v>15862</v>
      </c>
      <c r="BO387" s="95">
        <v>14937</v>
      </c>
      <c r="BP387" s="95">
        <v>15946.13</v>
      </c>
      <c r="BQ387" s="133">
        <f t="shared" si="4407"/>
        <v>16277.021666666667</v>
      </c>
      <c r="BR387" s="95">
        <f t="shared" si="4408"/>
        <v>4873.6220703125</v>
      </c>
      <c r="BS387" s="133">
        <f t="shared" si="4346"/>
        <v>-10247.3779296875</v>
      </c>
      <c r="BT387" s="133">
        <f t="shared" si="4346"/>
        <v>-25744.3779296875</v>
      </c>
      <c r="BU387" s="133">
        <f t="shared" si="4346"/>
        <v>-41606.3779296875</v>
      </c>
      <c r="BV387" s="133">
        <f t="shared" si="4346"/>
        <v>-56543.3779296875</v>
      </c>
      <c r="BW387" s="133">
        <f t="shared" si="4346"/>
        <v>-72489.507929687505</v>
      </c>
      <c r="BX387" s="133">
        <f t="shared" si="4409"/>
        <v>-88766.529596354172</v>
      </c>
      <c r="BY387" s="133">
        <f t="shared" si="4409"/>
        <v>-105043.55126302084</v>
      </c>
      <c r="BZ387" s="133">
        <f t="shared" si="4409"/>
        <v>-121320.57292968751</v>
      </c>
      <c r="CA387" s="133">
        <f t="shared" si="4409"/>
        <v>-137597.59459635417</v>
      </c>
      <c r="CB387" s="133">
        <f t="shared" si="4409"/>
        <v>-153874.61626302084</v>
      </c>
      <c r="CC387" s="133">
        <f t="shared" si="4409"/>
        <v>-170151.63792968751</v>
      </c>
      <c r="CD387" s="133">
        <f t="shared" si="4409"/>
        <v>-186428.65959635418</v>
      </c>
      <c r="CE387" s="133">
        <f t="shared" si="4409"/>
        <v>-202705.68126302084</v>
      </c>
      <c r="CF387" s="133">
        <f t="shared" si="4409"/>
        <v>-218982.70292968751</v>
      </c>
      <c r="CG387" s="133">
        <f t="shared" si="4409"/>
        <v>-235259.72459635418</v>
      </c>
      <c r="CH387" s="133">
        <f t="shared" si="4409"/>
        <v>-251536.74626302085</v>
      </c>
      <c r="CI387" s="133">
        <f t="shared" si="4409"/>
        <v>-267813.76792968751</v>
      </c>
      <c r="CJ387" s="133">
        <f t="shared" si="4409"/>
        <v>-284090.78959635418</v>
      </c>
      <c r="CK387" s="133">
        <f t="shared" si="4409"/>
        <v>-300367.81126302085</v>
      </c>
      <c r="CL387" s="133">
        <f t="shared" si="4409"/>
        <v>-316644.83292968752</v>
      </c>
      <c r="CM387" s="133">
        <f t="shared" si="4409"/>
        <v>-332921.85459635418</v>
      </c>
      <c r="CN387" s="133">
        <f t="shared" si="4409"/>
        <v>-349198.87626302085</v>
      </c>
      <c r="CO387" s="133">
        <f t="shared" si="4409"/>
        <v>-365475.89792968752</v>
      </c>
      <c r="CP387" s="100">
        <v>42</v>
      </c>
      <c r="CQ387" s="100">
        <v>35</v>
      </c>
      <c r="CR387" s="100">
        <v>0</v>
      </c>
      <c r="CS387" s="100">
        <v>10</v>
      </c>
      <c r="CT387" s="100">
        <v>2132</v>
      </c>
      <c r="CU387" s="100">
        <v>13859</v>
      </c>
      <c r="CV387" s="121">
        <f>IF(COUNTIF(CP387:CU387,"&gt;0")=0,0,SUM(CP387:CU387)/COUNTIF(CP387:CU387,"&gt;0"))</f>
        <v>3215.6</v>
      </c>
      <c r="CY387" s="4">
        <v>0</v>
      </c>
      <c r="CZ387" s="4">
        <v>0</v>
      </c>
      <c r="DA387" s="136">
        <f t="shared" si="4393"/>
        <v>0</v>
      </c>
      <c r="DB387" s="4">
        <f t="shared" si="4394"/>
        <v>0</v>
      </c>
      <c r="DC387" s="4">
        <f t="shared" si="4395"/>
        <v>0</v>
      </c>
      <c r="DD387" s="136">
        <f t="shared" si="4396"/>
        <v>0</v>
      </c>
      <c r="DE387" s="31">
        <v>0</v>
      </c>
      <c r="DF387" s="31">
        <v>45</v>
      </c>
      <c r="DG387" s="31">
        <v>40800</v>
      </c>
      <c r="DH387" s="48">
        <f>IFERROR(ROUNDUP(DG387/$EX387,0)*$EY387,0)</f>
        <v>61.5</v>
      </c>
      <c r="DI387" s="62">
        <v>31269.063999999998</v>
      </c>
      <c r="DJ387" s="62">
        <v>16586179.104000002</v>
      </c>
      <c r="DK387" s="48">
        <f>IFERROR(ROUNDUP(DI387/$EX387,0)*$EY387,0)</f>
        <v>48</v>
      </c>
      <c r="DL387" s="62">
        <v>35</v>
      </c>
      <c r="DM387" s="62">
        <v>18857.46</v>
      </c>
      <c r="DN387" s="62">
        <v>41169</v>
      </c>
      <c r="DO387" s="62">
        <v>21836346.870000001</v>
      </c>
      <c r="DP387" s="48">
        <f>IFERROR(ROUNDUP(DN387/$EX387,0)*$EY387,0)</f>
        <v>63</v>
      </c>
      <c r="DQ387" s="62">
        <v>0</v>
      </c>
      <c r="DR387" s="62">
        <v>0</v>
      </c>
      <c r="DS387" s="62">
        <v>41168.677000000003</v>
      </c>
      <c r="DT387" s="62">
        <v>21836482.029000003</v>
      </c>
      <c r="DU387" s="48">
        <f>IFERROR(ROUNDUP(DS387/$EX387,0)*$EY387,0)</f>
        <v>63</v>
      </c>
      <c r="DV387" s="62">
        <v>0</v>
      </c>
      <c r="DW387" s="62">
        <v>0</v>
      </c>
      <c r="DX387" s="62">
        <f>$DF387*BK387/30</f>
        <v>30448.5</v>
      </c>
      <c r="DY387" s="62">
        <f>DX387*$FH387</f>
        <v>16149275.43</v>
      </c>
      <c r="DZ387" s="48">
        <f>IFERROR(ROUNDUP(DX387/$EX387,0)*$EY387,0)</f>
        <v>46.5</v>
      </c>
      <c r="EA387" s="62">
        <f>$DF387*BL387/30</f>
        <v>22681.5</v>
      </c>
      <c r="EB387" s="62">
        <f>EA387*$FH387</f>
        <v>12029813.970000001</v>
      </c>
      <c r="EC387" s="48">
        <f>IFERROR(ROUNDUP(EA387/$EX387,0)*$EY387,0)</f>
        <v>34.5</v>
      </c>
      <c r="ED387" s="62">
        <f>$DF387*BM387/30</f>
        <v>23245.5</v>
      </c>
      <c r="EE387" s="62">
        <f>ED387*$FH387</f>
        <v>12328948.289999999</v>
      </c>
      <c r="EF387" s="48">
        <f>IFERROR(ROUNDUP(ED387/$EX387,0)*$EY387,0)</f>
        <v>36</v>
      </c>
      <c r="EG387" s="62">
        <f>$DF387*BN387/30</f>
        <v>23793</v>
      </c>
      <c r="EH387" s="62">
        <f>EG387*$FH387</f>
        <v>12619331.34</v>
      </c>
      <c r="EI387" s="48">
        <f>IFERROR(ROUNDUP(EG387/$EX387,0)*$EY387,0)</f>
        <v>36</v>
      </c>
      <c r="EJ387" s="62">
        <f>$DF387*BO387/30</f>
        <v>22405.5</v>
      </c>
      <c r="EK387" s="62">
        <f>EJ387*$FH387</f>
        <v>11883429.09</v>
      </c>
      <c r="EL387" s="48">
        <f>IFERROR(ROUNDUP(EJ387/$EX387,0)*$EY387,0)</f>
        <v>34.5</v>
      </c>
      <c r="EM387" s="62">
        <f>$DF387*BP387/30</f>
        <v>23919.195</v>
      </c>
      <c r="EN387" s="62">
        <f>EM387*$FH387</f>
        <v>12686262.644099999</v>
      </c>
      <c r="EO387" s="48">
        <f>IFERROR(ROUNDUP(EM387/$EX387,0)*$EY387,0)</f>
        <v>36</v>
      </c>
      <c r="EP387" s="62">
        <f t="shared" ref="EP387:EU387" si="4415">BK387*$FH387</f>
        <v>10766183.619999999</v>
      </c>
      <c r="EQ387" s="62">
        <f t="shared" si="4415"/>
        <v>8019875.9799999995</v>
      </c>
      <c r="ER387" s="62">
        <f t="shared" si="4415"/>
        <v>8219298.8600000003</v>
      </c>
      <c r="ES387" s="62">
        <f t="shared" si="4415"/>
        <v>8412887.5600000005</v>
      </c>
      <c r="ET387" s="62">
        <f t="shared" si="4415"/>
        <v>7922286.0599999996</v>
      </c>
      <c r="EU387" s="62">
        <f t="shared" si="4415"/>
        <v>8457508.4293999989</v>
      </c>
      <c r="EV387" s="31" t="s">
        <v>192</v>
      </c>
      <c r="EW387" s="103">
        <v>0</v>
      </c>
      <c r="EX387" s="31">
        <v>1000</v>
      </c>
      <c r="EY387" s="31">
        <v>1.5</v>
      </c>
      <c r="FA387" s="31"/>
      <c r="FB387" s="119"/>
      <c r="FC387" s="119"/>
      <c r="FE387" s="137">
        <v>530.41</v>
      </c>
      <c r="FF387" s="137">
        <v>530.37</v>
      </c>
      <c r="FG387" s="137">
        <v>530.41</v>
      </c>
      <c r="FH387" s="106">
        <v>530.38</v>
      </c>
      <c r="FI387" s="107" t="b">
        <f t="shared" si="4410"/>
        <v>0</v>
      </c>
      <c r="FJ387" s="34"/>
      <c r="FK387" s="104" t="s">
        <v>196</v>
      </c>
      <c r="FL387" s="104" t="s">
        <v>852</v>
      </c>
      <c r="FM387" s="104">
        <v>45900</v>
      </c>
      <c r="FN387" s="104">
        <v>0</v>
      </c>
      <c r="FO387" s="104">
        <v>0</v>
      </c>
      <c r="FP387" s="104"/>
      <c r="FQ387" s="104">
        <v>0</v>
      </c>
      <c r="FR387" s="103" t="b">
        <f t="shared" si="3617"/>
        <v>1</v>
      </c>
      <c r="FS387" s="103" t="b">
        <f t="shared" si="3618"/>
        <v>1</v>
      </c>
      <c r="FT387" s="103" t="b">
        <f t="shared" si="3619"/>
        <v>1</v>
      </c>
      <c r="FU387" s="103" t="b">
        <f t="shared" si="3620"/>
        <v>0</v>
      </c>
      <c r="FV387" s="103" t="b">
        <f t="shared" si="3621"/>
        <v>1</v>
      </c>
      <c r="FW387" s="103"/>
      <c r="FX387" s="120" t="b">
        <f t="shared" si="4411"/>
        <v>1</v>
      </c>
      <c r="FY387" s="104" t="s">
        <v>491</v>
      </c>
      <c r="FZ387" s="104" t="b">
        <f t="shared" si="4412"/>
        <v>1</v>
      </c>
      <c r="GA387" s="104" t="s">
        <v>846</v>
      </c>
      <c r="GB387" s="104" t="s">
        <v>216</v>
      </c>
      <c r="GD387" s="104" t="s">
        <v>491</v>
      </c>
      <c r="GE387" s="104">
        <v>0</v>
      </c>
      <c r="GF387" s="104" t="e">
        <v>#N/A</v>
      </c>
      <c r="GG387" s="104">
        <v>0</v>
      </c>
      <c r="GH387" s="104" t="b">
        <f t="shared" si="4413"/>
        <v>1</v>
      </c>
      <c r="GI387" s="8" t="b">
        <f t="shared" si="4414"/>
        <v>0</v>
      </c>
      <c r="GJ387" s="31" t="s">
        <v>203</v>
      </c>
    </row>
    <row r="388" spans="1:192" x14ac:dyDescent="0.25">
      <c r="A388" s="144" t="str">
        <f>E388</f>
        <v>Масло базовое DowSyn V1000</v>
      </c>
      <c r="B388" s="144"/>
      <c r="C388" s="128" t="s">
        <v>491</v>
      </c>
      <c r="D388" s="130"/>
      <c r="E388" s="144" t="s">
        <v>853</v>
      </c>
      <c r="F388" s="144"/>
      <c r="G388" s="128"/>
      <c r="H388" s="144" t="s">
        <v>839</v>
      </c>
      <c r="I388" s="130"/>
      <c r="J388" s="144" t="s">
        <v>477</v>
      </c>
      <c r="K388" s="144"/>
      <c r="L388" s="138"/>
      <c r="M388" s="144" t="s">
        <v>840</v>
      </c>
      <c r="N388" s="145">
        <v>2654</v>
      </c>
      <c r="O388" s="145">
        <v>5518</v>
      </c>
      <c r="P388" s="145" t="str">
        <f t="shared" si="4397"/>
        <v>больше макс</v>
      </c>
      <c r="Q388" s="114">
        <v>31433.5</v>
      </c>
      <c r="R388" s="114">
        <v>18789688.960000001</v>
      </c>
      <c r="S388" s="146">
        <v>35443</v>
      </c>
      <c r="T388" s="146">
        <v>21204838.039999999</v>
      </c>
      <c r="U388" s="131"/>
      <c r="V388" s="146">
        <v>30042.150001525879</v>
      </c>
      <c r="W388" s="146">
        <v>17957995.58491211</v>
      </c>
      <c r="X388" s="146">
        <v>54</v>
      </c>
      <c r="Y388" s="132"/>
      <c r="Z388" s="95">
        <v>0</v>
      </c>
      <c r="AA388" s="147">
        <v>0</v>
      </c>
      <c r="AB388" s="147">
        <v>0</v>
      </c>
      <c r="AC388" s="95">
        <v>0</v>
      </c>
      <c r="AD388" s="95">
        <v>0</v>
      </c>
      <c r="AE388" s="95">
        <f t="shared" si="4398"/>
        <v>0</v>
      </c>
      <c r="AF388" s="95">
        <f t="shared" si="4399"/>
        <v>0</v>
      </c>
      <c r="AG388" s="144"/>
      <c r="AH388" s="130"/>
      <c r="AI388" s="144"/>
      <c r="AJ388" s="146">
        <v>2132</v>
      </c>
      <c r="AK388" s="146">
        <v>7063</v>
      </c>
      <c r="AL388" s="146">
        <v>17035</v>
      </c>
      <c r="AM388" s="146">
        <v>15408.21</v>
      </c>
      <c r="AN388" s="148">
        <f t="shared" si="4400"/>
        <v>414.04809513889029</v>
      </c>
      <c r="AO388" s="130" t="str">
        <f t="shared" si="4401"/>
        <v>&gt; 120 дней</v>
      </c>
      <c r="AP388" s="139" t="s">
        <v>195</v>
      </c>
      <c r="AQ388" s="134" t="s">
        <v>293</v>
      </c>
      <c r="AR388" s="144" t="s">
        <v>195</v>
      </c>
      <c r="AS388" s="134" t="s">
        <v>241</v>
      </c>
      <c r="AT388" s="147" t="s">
        <v>195</v>
      </c>
      <c r="AU388" s="138" t="str">
        <f>AT388</f>
        <v>Да</v>
      </c>
      <c r="AV388" s="97" t="str">
        <f t="shared" si="4402"/>
        <v>0-13</v>
      </c>
      <c r="AW388" s="149">
        <f t="shared" si="4403"/>
        <v>17957995.58491211</v>
      </c>
      <c r="AX388" s="144"/>
      <c r="AY388" s="146">
        <f t="shared" si="4404"/>
        <v>0</v>
      </c>
      <c r="AZ388" s="130"/>
      <c r="BA388" s="129"/>
      <c r="BB388" s="129"/>
      <c r="BC388" s="129"/>
      <c r="BD388" s="129"/>
      <c r="BE388" s="29">
        <v>0</v>
      </c>
      <c r="BF388" s="32">
        <f t="shared" si="4405"/>
        <v>0</v>
      </c>
      <c r="BG388" s="32">
        <v>0</v>
      </c>
      <c r="BH388" s="32">
        <f t="shared" si="4406"/>
        <v>0</v>
      </c>
      <c r="BI388" s="99">
        <v>0</v>
      </c>
      <c r="BJ388" s="130"/>
      <c r="BK388" s="133">
        <v>2044</v>
      </c>
      <c r="BL388" s="133">
        <v>2629</v>
      </c>
      <c r="BM388" s="133">
        <v>3074</v>
      </c>
      <c r="BN388" s="133">
        <v>2784</v>
      </c>
      <c r="BO388" s="133">
        <v>2680</v>
      </c>
      <c r="BP388" s="133">
        <v>2197.21</v>
      </c>
      <c r="BQ388" s="133">
        <f t="shared" si="4407"/>
        <v>2568.0349999999999</v>
      </c>
      <c r="BR388" s="95">
        <f t="shared" si="4408"/>
        <v>29389.5</v>
      </c>
      <c r="BS388" s="133">
        <f t="shared" si="4346"/>
        <v>26760.5</v>
      </c>
      <c r="BT388" s="133">
        <f t="shared" si="4346"/>
        <v>23686.5</v>
      </c>
      <c r="BU388" s="133">
        <f t="shared" si="4346"/>
        <v>20902.5</v>
      </c>
      <c r="BV388" s="133">
        <f t="shared" si="4346"/>
        <v>18222.5</v>
      </c>
      <c r="BW388" s="133">
        <f t="shared" si="4346"/>
        <v>16025.29</v>
      </c>
      <c r="BX388" s="133">
        <f t="shared" ref="BX388:CO389" si="4416">BW388-$BQ388</f>
        <v>13457.255000000001</v>
      </c>
      <c r="BY388" s="133">
        <f t="shared" si="4416"/>
        <v>10889.220000000001</v>
      </c>
      <c r="BZ388" s="133">
        <f t="shared" si="4416"/>
        <v>8321.1850000000013</v>
      </c>
      <c r="CA388" s="133">
        <f t="shared" si="4416"/>
        <v>5753.1500000000015</v>
      </c>
      <c r="CB388" s="133">
        <f t="shared" si="4416"/>
        <v>3185.1150000000016</v>
      </c>
      <c r="CC388" s="133">
        <f t="shared" si="4416"/>
        <v>617.08000000000175</v>
      </c>
      <c r="CD388" s="133">
        <f t="shared" si="4416"/>
        <v>-1950.9549999999981</v>
      </c>
      <c r="CE388" s="133">
        <f t="shared" si="4416"/>
        <v>-4518.989999999998</v>
      </c>
      <c r="CF388" s="133">
        <f t="shared" si="4416"/>
        <v>-7087.0249999999978</v>
      </c>
      <c r="CG388" s="133">
        <f t="shared" si="4416"/>
        <v>-9655.0599999999977</v>
      </c>
      <c r="CH388" s="133">
        <f t="shared" si="4416"/>
        <v>-12223.094999999998</v>
      </c>
      <c r="CI388" s="133">
        <f t="shared" si="4416"/>
        <v>-14791.129999999997</v>
      </c>
      <c r="CJ388" s="133">
        <f t="shared" si="4416"/>
        <v>-17359.164999999997</v>
      </c>
      <c r="CK388" s="133">
        <f t="shared" si="4416"/>
        <v>-19927.199999999997</v>
      </c>
      <c r="CL388" s="133">
        <f t="shared" si="4416"/>
        <v>-22495.234999999997</v>
      </c>
      <c r="CM388" s="133">
        <f t="shared" si="4416"/>
        <v>-25063.269999999997</v>
      </c>
      <c r="CN388" s="133">
        <f t="shared" si="4416"/>
        <v>-27631.304999999997</v>
      </c>
      <c r="CO388" s="133">
        <f t="shared" si="4416"/>
        <v>-30199.339999999997</v>
      </c>
      <c r="CP388" s="100">
        <v>0</v>
      </c>
      <c r="CQ388" s="100">
        <v>0</v>
      </c>
      <c r="CR388" s="100">
        <v>0</v>
      </c>
      <c r="CS388" s="100">
        <v>0</v>
      </c>
      <c r="CT388" s="100">
        <v>0</v>
      </c>
      <c r="CU388" s="100">
        <v>0</v>
      </c>
      <c r="CY388" s="4">
        <v>0</v>
      </c>
      <c r="CZ388" s="4">
        <v>0</v>
      </c>
      <c r="DA388" s="136">
        <f t="shared" si="4393"/>
        <v>0</v>
      </c>
      <c r="DB388" s="4">
        <f t="shared" si="4394"/>
        <v>0</v>
      </c>
      <c r="DC388" s="4">
        <f t="shared" si="4395"/>
        <v>0</v>
      </c>
      <c r="DD388" s="136">
        <f t="shared" si="4396"/>
        <v>0</v>
      </c>
      <c r="DE388" s="31">
        <v>0</v>
      </c>
      <c r="DJ388" s="31"/>
      <c r="DK388" s="31"/>
      <c r="DL388" s="31"/>
      <c r="DM388" s="31"/>
      <c r="DN388" s="31"/>
      <c r="DR388" s="4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V388" t="s">
        <v>839</v>
      </c>
      <c r="EW388" s="103">
        <v>0</v>
      </c>
      <c r="FA388" s="31"/>
      <c r="FB388" s="119"/>
      <c r="FC388" s="119"/>
      <c r="FE388" s="137">
        <v>0</v>
      </c>
      <c r="FF388" s="137">
        <v>0</v>
      </c>
      <c r="FG388" s="137">
        <v>0</v>
      </c>
      <c r="FH388" s="106">
        <v>0</v>
      </c>
      <c r="FI388" s="107" t="b">
        <f t="shared" si="4410"/>
        <v>1</v>
      </c>
      <c r="FJ388" s="34"/>
      <c r="FK388" s="104">
        <v>0</v>
      </c>
      <c r="FL388" s="104">
        <v>0</v>
      </c>
      <c r="FM388" s="104">
        <v>0</v>
      </c>
      <c r="FN388" s="104">
        <v>0</v>
      </c>
      <c r="FO388" s="104">
        <v>0</v>
      </c>
      <c r="FP388" s="104"/>
      <c r="FQ388" s="104">
        <v>0</v>
      </c>
      <c r="FR388" s="150" t="b">
        <f t="shared" si="3617"/>
        <v>0</v>
      </c>
      <c r="FS388" s="150" t="b">
        <f t="shared" si="3618"/>
        <v>0</v>
      </c>
      <c r="FT388" s="150" t="b">
        <f t="shared" si="3619"/>
        <v>0</v>
      </c>
      <c r="FU388" s="150" t="b">
        <f t="shared" si="3620"/>
        <v>0</v>
      </c>
      <c r="FV388" s="150" t="b">
        <f t="shared" si="3621"/>
        <v>1</v>
      </c>
      <c r="FW388" s="150"/>
      <c r="FX388" s="150" t="b">
        <f t="shared" si="4411"/>
        <v>1</v>
      </c>
      <c r="FY388" s="104" t="s">
        <v>491</v>
      </c>
      <c r="FZ388" s="104" t="b">
        <f t="shared" si="4412"/>
        <v>1</v>
      </c>
      <c r="GA388" s="150">
        <v>0</v>
      </c>
      <c r="GB388" s="150">
        <v>0</v>
      </c>
      <c r="GC388" s="151"/>
      <c r="GD388" s="104" t="s">
        <v>491</v>
      </c>
      <c r="GE388" s="104">
        <v>0</v>
      </c>
      <c r="GF388" s="104" t="e">
        <v>#N/A</v>
      </c>
      <c r="GG388" s="104">
        <v>0</v>
      </c>
      <c r="GH388" s="150" t="b">
        <f t="shared" si="4413"/>
        <v>1</v>
      </c>
      <c r="GI388" s="151" t="b">
        <f t="shared" si="4414"/>
        <v>0</v>
      </c>
      <c r="GJ388" s="31" t="s">
        <v>203</v>
      </c>
    </row>
    <row r="389" spans="1:192" ht="60" x14ac:dyDescent="0.25">
      <c r="A389" s="130">
        <v>132583</v>
      </c>
      <c r="B389" s="130">
        <v>537745</v>
      </c>
      <c r="C389" s="128" t="s">
        <v>491</v>
      </c>
      <c r="D389" s="130"/>
      <c r="E389" s="130" t="s">
        <v>854</v>
      </c>
      <c r="F389" s="109" t="s">
        <v>193</v>
      </c>
      <c r="G389" s="128"/>
      <c r="H389" s="130" t="s">
        <v>188</v>
      </c>
      <c r="I389" s="130" t="s">
        <v>476</v>
      </c>
      <c r="J389" s="130" t="s">
        <v>477</v>
      </c>
      <c r="K389" s="130"/>
      <c r="L389" s="130" t="s">
        <v>853</v>
      </c>
      <c r="M389" s="130" t="s">
        <v>841</v>
      </c>
      <c r="N389" s="111">
        <v>2654</v>
      </c>
      <c r="O389" s="111">
        <v>5518</v>
      </c>
      <c r="P389" s="111" t="str">
        <f t="shared" si="4397"/>
        <v>больше макс</v>
      </c>
      <c r="Q389" s="95">
        <v>31433.5</v>
      </c>
      <c r="R389" s="95">
        <f>Q389*FH389</f>
        <v>18789688.960000001</v>
      </c>
      <c r="S389" s="131">
        <v>35443</v>
      </c>
      <c r="T389" s="131">
        <v>21204838.039999999</v>
      </c>
      <c r="U389" s="131">
        <f>IFERROR(ROUNDUP(S389/$EX389,0)*$EY389,0)</f>
        <v>63</v>
      </c>
      <c r="V389" s="113">
        <f>SUM(Z389:AD389)</f>
        <v>30042.150001525879</v>
      </c>
      <c r="W389" s="113">
        <f>V389*FH389</f>
        <v>17957995.58491211</v>
      </c>
      <c r="X389" s="113">
        <f>IFERROR(ROUNDUP(V389/$EX389,0)*$EY389,0)</f>
        <v>54</v>
      </c>
      <c r="Y389" s="132"/>
      <c r="Z389" s="95">
        <v>30042.150001525879</v>
      </c>
      <c r="AA389" s="95">
        <v>0</v>
      </c>
      <c r="AB389" s="95">
        <v>0</v>
      </c>
      <c r="AC389" s="95">
        <v>0</v>
      </c>
      <c r="AD389" s="95">
        <v>0</v>
      </c>
      <c r="AE389" s="95">
        <f t="shared" si="4398"/>
        <v>0</v>
      </c>
      <c r="AF389" s="95">
        <f t="shared" si="4399"/>
        <v>0</v>
      </c>
      <c r="AG389" s="114">
        <v>0</v>
      </c>
      <c r="AH389" s="95">
        <f>V389-AG389</f>
        <v>30042.150001525879</v>
      </c>
      <c r="AI389" s="114">
        <f>IF(AH389&gt;0,AH389*FH389,0)</f>
        <v>17957995.58491211</v>
      </c>
      <c r="AJ389" s="133">
        <f>CU389</f>
        <v>2132</v>
      </c>
      <c r="AK389" s="133">
        <f>SUM(CS389:CU389)</f>
        <v>7063</v>
      </c>
      <c r="AL389" s="133">
        <f>SUM(CP389:CU389)</f>
        <v>17035</v>
      </c>
      <c r="AM389" s="133">
        <f>SUM(BK389:BP389)</f>
        <v>15408.21</v>
      </c>
      <c r="AN389" s="133">
        <f t="shared" si="4400"/>
        <v>414.04809513889029</v>
      </c>
      <c r="AO389" s="133" t="str">
        <f t="shared" si="4401"/>
        <v>&gt; 120 дней</v>
      </c>
      <c r="AP389" s="139" t="s">
        <v>195</v>
      </c>
      <c r="AQ389" s="134" t="s">
        <v>293</v>
      </c>
      <c r="AR389" s="139" t="s">
        <v>195</v>
      </c>
      <c r="AS389" s="134" t="s">
        <v>212</v>
      </c>
      <c r="AT389" s="25" t="s">
        <v>195</v>
      </c>
      <c r="AU389" s="14" t="str">
        <f>AU388</f>
        <v>Да</v>
      </c>
      <c r="AV389" s="97" t="str">
        <f t="shared" si="4402"/>
        <v>0-13</v>
      </c>
      <c r="AW389" s="117">
        <f t="shared" si="4403"/>
        <v>17957995.58491211</v>
      </c>
      <c r="AX389" s="14">
        <f>MONTH(BC389)-6</f>
        <v>6</v>
      </c>
      <c r="AY389" s="25">
        <f t="shared" si="4404"/>
        <v>0</v>
      </c>
      <c r="AZ389" s="130" t="s">
        <v>495</v>
      </c>
      <c r="BA389" s="26" t="s">
        <v>196</v>
      </c>
      <c r="BB389" s="26" t="s">
        <v>855</v>
      </c>
      <c r="BC389" s="27">
        <v>46022</v>
      </c>
      <c r="BD389" s="28"/>
      <c r="BE389" s="29">
        <v>0</v>
      </c>
      <c r="BF389" s="32">
        <f t="shared" si="4405"/>
        <v>0</v>
      </c>
      <c r="BG389" s="32">
        <v>0</v>
      </c>
      <c r="BH389" s="32">
        <f t="shared" si="4406"/>
        <v>0</v>
      </c>
      <c r="BI389" s="135">
        <v>0</v>
      </c>
      <c r="BJ389" s="130">
        <v>0</v>
      </c>
      <c r="BK389" s="95">
        <v>2044</v>
      </c>
      <c r="BL389" s="95">
        <v>2629</v>
      </c>
      <c r="BM389" s="95">
        <v>3074</v>
      </c>
      <c r="BN389" s="95">
        <v>2784</v>
      </c>
      <c r="BO389" s="95">
        <v>2680</v>
      </c>
      <c r="BP389" s="95">
        <v>2197.21</v>
      </c>
      <c r="BQ389" s="133">
        <f t="shared" si="4407"/>
        <v>2568.0349999999999</v>
      </c>
      <c r="BR389" s="95">
        <f t="shared" si="4408"/>
        <v>29389.5</v>
      </c>
      <c r="BS389" s="133">
        <f t="shared" si="4346"/>
        <v>26760.5</v>
      </c>
      <c r="BT389" s="133">
        <f t="shared" si="4346"/>
        <v>23686.5</v>
      </c>
      <c r="BU389" s="133">
        <f t="shared" si="4346"/>
        <v>20902.5</v>
      </c>
      <c r="BV389" s="133">
        <f t="shared" si="4346"/>
        <v>18222.5</v>
      </c>
      <c r="BW389" s="133">
        <f t="shared" si="4346"/>
        <v>16025.29</v>
      </c>
      <c r="BX389" s="133">
        <f t="shared" si="4416"/>
        <v>13457.255000000001</v>
      </c>
      <c r="BY389" s="133">
        <f t="shared" si="4416"/>
        <v>10889.220000000001</v>
      </c>
      <c r="BZ389" s="133">
        <f t="shared" si="4416"/>
        <v>8321.1850000000013</v>
      </c>
      <c r="CA389" s="133">
        <f t="shared" si="4416"/>
        <v>5753.1500000000015</v>
      </c>
      <c r="CB389" s="133">
        <f t="shared" si="4416"/>
        <v>3185.1150000000016</v>
      </c>
      <c r="CC389" s="133">
        <f t="shared" si="4416"/>
        <v>617.08000000000175</v>
      </c>
      <c r="CD389" s="133">
        <f t="shared" si="4416"/>
        <v>-1950.9549999999981</v>
      </c>
      <c r="CE389" s="133">
        <f t="shared" si="4416"/>
        <v>-4518.989999999998</v>
      </c>
      <c r="CF389" s="133">
        <f t="shared" si="4416"/>
        <v>-7087.0249999999978</v>
      </c>
      <c r="CG389" s="133">
        <f t="shared" si="4416"/>
        <v>-9655.0599999999977</v>
      </c>
      <c r="CH389" s="133">
        <f t="shared" si="4416"/>
        <v>-12223.094999999998</v>
      </c>
      <c r="CI389" s="133">
        <f t="shared" si="4416"/>
        <v>-14791.129999999997</v>
      </c>
      <c r="CJ389" s="133">
        <f t="shared" si="4416"/>
        <v>-17359.164999999997</v>
      </c>
      <c r="CK389" s="133">
        <f t="shared" si="4416"/>
        <v>-19927.199999999997</v>
      </c>
      <c r="CL389" s="133">
        <f t="shared" si="4416"/>
        <v>-22495.234999999997</v>
      </c>
      <c r="CM389" s="133">
        <f t="shared" si="4416"/>
        <v>-25063.269999999997</v>
      </c>
      <c r="CN389" s="133">
        <f t="shared" si="4416"/>
        <v>-27631.304999999997</v>
      </c>
      <c r="CO389" s="133">
        <f t="shared" si="4416"/>
        <v>-30199.339999999997</v>
      </c>
      <c r="CP389" s="100">
        <v>6554</v>
      </c>
      <c r="CQ389" s="100">
        <v>2277</v>
      </c>
      <c r="CR389" s="100">
        <v>1141</v>
      </c>
      <c r="CS389" s="100">
        <v>3043</v>
      </c>
      <c r="CT389" s="100">
        <v>1888</v>
      </c>
      <c r="CU389" s="100">
        <v>2132</v>
      </c>
      <c r="CV389" s="121">
        <f>IF(COUNTIF(CP389:CU389,"&gt;0")=0,0,SUM(CP389:CU389)/COUNTIF(CP389:CU389,"&gt;0"))</f>
        <v>2839.1666666666665</v>
      </c>
      <c r="CY389" s="4">
        <v>0</v>
      </c>
      <c r="CZ389" s="4">
        <v>0</v>
      </c>
      <c r="DA389" s="136">
        <f t="shared" si="4393"/>
        <v>0</v>
      </c>
      <c r="DB389" s="4">
        <f t="shared" si="4394"/>
        <v>0</v>
      </c>
      <c r="DC389" s="4">
        <f t="shared" si="4395"/>
        <v>0</v>
      </c>
      <c r="DD389" s="136">
        <f t="shared" si="4396"/>
        <v>0</v>
      </c>
      <c r="DE389" s="31">
        <v>0</v>
      </c>
      <c r="DF389" s="31">
        <v>31</v>
      </c>
      <c r="DG389" s="31">
        <v>34680</v>
      </c>
      <c r="DH389" s="48">
        <f>IFERROR(ROUNDUP(DG389/$EX389,0)*$EY389,0)</f>
        <v>61.5</v>
      </c>
      <c r="DI389" s="62">
        <v>18505.217000000001</v>
      </c>
      <c r="DJ389" s="62">
        <v>11266359.526000001</v>
      </c>
      <c r="DK389" s="48">
        <f>IFERROR(ROUNDUP(DI389/$EX389,0)*$EY389,0)</f>
        <v>33</v>
      </c>
      <c r="DL389" s="62">
        <v>2276.8599999999997</v>
      </c>
      <c r="DM389" s="62">
        <v>1385332.5100000002</v>
      </c>
      <c r="DN389" s="62">
        <v>19278.656999999999</v>
      </c>
      <c r="DO389" s="62">
        <v>11025416.045</v>
      </c>
      <c r="DP389" s="48">
        <f>IFERROR(ROUNDUP(DN389/$EX389,0)*$EY389,0)</f>
        <v>34.5</v>
      </c>
      <c r="DQ389" s="62">
        <v>1141</v>
      </c>
      <c r="DR389" s="62">
        <v>694229.94798383478</v>
      </c>
      <c r="DS389" s="62">
        <v>36976.846999999994</v>
      </c>
      <c r="DT389" s="62">
        <v>21013604.919</v>
      </c>
      <c r="DU389" s="48">
        <f>IFERROR(ROUNDUP(DS389/$EX389,0)*$EY389,0)</f>
        <v>66</v>
      </c>
      <c r="DV389" s="62">
        <v>3043.0000000000005</v>
      </c>
      <c r="DW389" s="62">
        <v>1851482.6761012955</v>
      </c>
      <c r="DX389" s="62">
        <f>$DF389*BK389/30</f>
        <v>2112.1333333333332</v>
      </c>
      <c r="DY389" s="62">
        <f>DX389*$FH389</f>
        <v>1262548.8213333332</v>
      </c>
      <c r="DZ389" s="48">
        <f>IFERROR(ROUNDUP(DX389/$EX389,0)*$EY389,0)</f>
        <v>4.5</v>
      </c>
      <c r="EA389" s="62">
        <f>$DF389*BL389/30</f>
        <v>2716.6333333333332</v>
      </c>
      <c r="EB389" s="62">
        <f>EA389*$FH389</f>
        <v>1623894.7413333333</v>
      </c>
      <c r="EC389" s="48">
        <f>IFERROR(ROUNDUP(EA389/$EX389,0)*$EY389,0)</f>
        <v>6</v>
      </c>
      <c r="ED389" s="62">
        <f>$DF389*BM389/30</f>
        <v>3176.4666666666667</v>
      </c>
      <c r="EE389" s="62">
        <f>ED389*$FH389</f>
        <v>1898764.7146666667</v>
      </c>
      <c r="EF389" s="48">
        <f>IFERROR(ROUNDUP(ED389/$EX389,0)*$EY389,0)</f>
        <v>6</v>
      </c>
      <c r="EG389" s="62">
        <f>$DF389*BN389/30</f>
        <v>2876.8</v>
      </c>
      <c r="EH389" s="62">
        <f>EG389*$FH389</f>
        <v>1719635.9680000001</v>
      </c>
      <c r="EI389" s="48">
        <f>IFERROR(ROUNDUP(EG389/$EX389,0)*$EY389,0)</f>
        <v>6</v>
      </c>
      <c r="EJ389" s="62">
        <f>$DF389*BO389/30</f>
        <v>2769.3333333333335</v>
      </c>
      <c r="EK389" s="62">
        <f>EJ389*$FH389</f>
        <v>1655396.6933333334</v>
      </c>
      <c r="EL389" s="48">
        <f>IFERROR(ROUNDUP(EJ389/$EX389,0)*$EY389,0)</f>
        <v>6</v>
      </c>
      <c r="EM389" s="62">
        <f>$DF389*BP389/30</f>
        <v>2270.4503333333332</v>
      </c>
      <c r="EN389" s="62">
        <f>EM389*$FH389</f>
        <v>1357184.3912533333</v>
      </c>
      <c r="EO389" s="48">
        <f>IFERROR(ROUNDUP(EM389/$EX389,0)*$EY389,0)</f>
        <v>4.5</v>
      </c>
      <c r="EP389" s="62">
        <f t="shared" ref="EP389:EU389" si="4417">BK389*$FH389</f>
        <v>1221821.4399999999</v>
      </c>
      <c r="EQ389" s="62">
        <f t="shared" si="4417"/>
        <v>1571511.04</v>
      </c>
      <c r="ER389" s="62">
        <f t="shared" si="4417"/>
        <v>1837514.24</v>
      </c>
      <c r="ES389" s="62">
        <f t="shared" si="4417"/>
        <v>1664163.8400000001</v>
      </c>
      <c r="ET389" s="62">
        <f t="shared" si="4417"/>
        <v>1601996.8</v>
      </c>
      <c r="EU389" s="62">
        <f t="shared" si="4417"/>
        <v>1313404.2496</v>
      </c>
      <c r="EV389" s="31" t="s">
        <v>192</v>
      </c>
      <c r="EW389" s="103">
        <v>0</v>
      </c>
      <c r="EX389" s="31">
        <v>850</v>
      </c>
      <c r="EY389" s="31">
        <v>1.5</v>
      </c>
      <c r="FA389" s="31"/>
      <c r="FB389" s="119"/>
      <c r="FC389" s="119"/>
      <c r="FE389" s="137">
        <v>569.1</v>
      </c>
      <c r="FF389" s="137">
        <v>598.28</v>
      </c>
      <c r="FG389" s="137">
        <v>597.88</v>
      </c>
      <c r="FH389" s="106">
        <v>597.76</v>
      </c>
      <c r="FI389" s="107" t="b">
        <f t="shared" si="4410"/>
        <v>1</v>
      </c>
      <c r="FJ389" s="34"/>
      <c r="FK389" s="104" t="s">
        <v>196</v>
      </c>
      <c r="FL389" s="104" t="s">
        <v>855</v>
      </c>
      <c r="FM389" s="104">
        <v>46022</v>
      </c>
      <c r="FN389" s="104">
        <v>0</v>
      </c>
      <c r="FO389" s="104">
        <v>0</v>
      </c>
      <c r="FP389" s="104"/>
      <c r="FQ389" s="104">
        <v>0</v>
      </c>
      <c r="FR389" s="103" t="b">
        <f t="shared" si="3617"/>
        <v>1</v>
      </c>
      <c r="FS389" s="103" t="b">
        <f t="shared" si="3618"/>
        <v>1</v>
      </c>
      <c r="FT389" s="103" t="b">
        <f t="shared" si="3619"/>
        <v>1</v>
      </c>
      <c r="FU389" s="103" t="b">
        <f t="shared" si="3620"/>
        <v>0</v>
      </c>
      <c r="FV389" s="103" t="b">
        <f t="shared" si="3621"/>
        <v>1</v>
      </c>
      <c r="FW389" s="103"/>
      <c r="FX389" s="120" t="b">
        <f t="shared" si="4411"/>
        <v>1</v>
      </c>
      <c r="FY389" s="104" t="s">
        <v>491</v>
      </c>
      <c r="FZ389" s="104" t="b">
        <f t="shared" si="4412"/>
        <v>1</v>
      </c>
      <c r="GA389" s="104">
        <v>0</v>
      </c>
      <c r="GB389" s="104" t="s">
        <v>193</v>
      </c>
      <c r="GD389" s="104" t="s">
        <v>491</v>
      </c>
      <c r="GE389" s="104">
        <v>0</v>
      </c>
      <c r="GF389" s="104" t="e">
        <v>#N/A</v>
      </c>
      <c r="GG389" s="104">
        <v>0</v>
      </c>
      <c r="GH389" s="104" t="b">
        <f t="shared" si="4413"/>
        <v>1</v>
      </c>
      <c r="GI389" s="8" t="b">
        <f t="shared" si="4414"/>
        <v>0</v>
      </c>
      <c r="GJ389" s="31" t="s">
        <v>203</v>
      </c>
    </row>
    <row r="390" spans="1:192" x14ac:dyDescent="0.25">
      <c r="A390" s="144" t="str">
        <f>E390</f>
        <v>синтетическая редукторка</v>
      </c>
      <c r="B390" s="144"/>
      <c r="C390" s="128" t="s">
        <v>491</v>
      </c>
      <c r="D390" s="130"/>
      <c r="E390" s="144" t="s">
        <v>856</v>
      </c>
      <c r="F390" s="144"/>
      <c r="G390" s="128"/>
      <c r="H390" s="144" t="s">
        <v>839</v>
      </c>
      <c r="I390" s="130"/>
      <c r="J390" s="144" t="s">
        <v>480</v>
      </c>
      <c r="K390" s="144"/>
      <c r="L390" s="138"/>
      <c r="M390" s="144" t="s">
        <v>840</v>
      </c>
      <c r="N390" s="145">
        <v>0</v>
      </c>
      <c r="O390" s="145">
        <v>0</v>
      </c>
      <c r="P390" s="145" t="str">
        <f t="shared" ref="P390:P391" si="4418">IF(AND(N390=0,O390=0),"нет минмакс",IF((S390-N390)&lt;0,"меньше мин",IF((S390-O390)&gt;0,"больше макс","в диапазоне")))</f>
        <v>нет минмакс</v>
      </c>
      <c r="Q390" s="114">
        <v>4659.4000244140625</v>
      </c>
      <c r="R390" s="114">
        <v>8931510.7187988292</v>
      </c>
      <c r="S390" s="146">
        <v>4562.4000244140625</v>
      </c>
      <c r="T390" s="146">
        <v>8745573.358798828</v>
      </c>
      <c r="U390" s="131"/>
      <c r="V390" s="146">
        <v>4563.2000122070313</v>
      </c>
      <c r="W390" s="146">
        <v>8747106.8393994141</v>
      </c>
      <c r="X390" s="146">
        <v>9</v>
      </c>
      <c r="Y390" s="132"/>
      <c r="Z390" s="95">
        <v>0</v>
      </c>
      <c r="AA390" s="147">
        <v>0</v>
      </c>
      <c r="AB390" s="147">
        <v>0</v>
      </c>
      <c r="AC390" s="95">
        <v>0</v>
      </c>
      <c r="AD390" s="95">
        <v>0</v>
      </c>
      <c r="AE390" s="95">
        <f t="shared" ref="AE390:AE391" si="4419">AA390*FH390</f>
        <v>0</v>
      </c>
      <c r="AF390" s="95">
        <f t="shared" ref="AF390:AF391" si="4420">AB390*FH390</f>
        <v>0</v>
      </c>
      <c r="AG390" s="144"/>
      <c r="AH390" s="130"/>
      <c r="AI390" s="144"/>
      <c r="AJ390" s="146">
        <v>0</v>
      </c>
      <c r="AK390" s="146">
        <v>0</v>
      </c>
      <c r="AL390" s="146">
        <v>0</v>
      </c>
      <c r="AM390" s="146">
        <v>0</v>
      </c>
      <c r="AN390" s="148" t="str">
        <f t="shared" ref="AN390:AN391" si="4421">IFERROR(S390/BQ390*30,"нет оборота")</f>
        <v>нет оборота</v>
      </c>
      <c r="AO390" s="130" t="str">
        <f t="shared" ref="AO390:AO391" si="4422">IF(S390=0,"нет остатка",IF(AN390="нет оборота","нет плана",IF(AN390&lt;30,"&lt; 30 дней",IF(AND(AN390&gt;=30,AN390&lt;60),"&gt; 30 дней (до 60)",IF(AND(AN390&gt;=60,AN390&lt;70),"&gt; 60 дней (до 70)",IF(AND(AN390&gt;=70,AN390&lt;80),"&gt; 70 дней (до 80)",IF(AND(AN390&gt;=80,AN390&lt;90),"&gt; 80 дней (до 90)",IF(AND(AN390&gt;=90,AN390&lt;120),"&gt; 90 дней (до 120)",IF(AN390&gt;=120,"&gt; 120 дней")))))))))</f>
        <v>нет плана</v>
      </c>
      <c r="AP390" s="139" t="s">
        <v>195</v>
      </c>
      <c r="AQ390" s="134" t="s">
        <v>200</v>
      </c>
      <c r="AR390" s="144" t="s">
        <v>195</v>
      </c>
      <c r="AS390" s="134" t="s">
        <v>200</v>
      </c>
      <c r="AT390" s="147" t="s">
        <v>195</v>
      </c>
      <c r="AU390" s="138" t="str">
        <f>AT390</f>
        <v>Да</v>
      </c>
      <c r="AV390" s="97" t="str">
        <f t="shared" ref="AV390:AV391" si="4423">IF(V390=0,"нет остатка",IF(SUM(BK390:BP390)=0,"Нет планов",IF(BR390&lt;=0,"0-01",IF(BS390&lt;=0,"0-02",IF(BT390&lt;=0,"0-03",IF(BU390&lt;=0,"0-04",IF(BV390&lt;=0,"0-05",IF(BW390&lt;=0,"0-06",IF(BX390&lt;=0,"0-07",IF(BY390&lt;=0,"0-08",IF(BZ390&lt;=0,"0-09",IF(CA390&lt;=0,"0-10",IF(CB390&lt;=0,"0-11",IF(CC390&lt;=0,"0-12",IF(CD390&lt;=0,"0-13",IF(CE390&lt;=0,"0-14",IF(CF390&lt;=0,"0-15",IF(CG390&lt;=0,"0-16",IF(CH390&lt;=0,"0-17",IF(CI390&lt;=0,"0-18",IF(CJ390&lt;=0,"0-19",IF(CK390&lt;=0,"0-20",IF(CL390&lt;=0,"0-21",IF(CM390&lt;=0,"0-22",IF(CN390&lt;=0,"0-23",IF(CO390&lt;=0,"0-24","0-25 более 24"))))))))))))))))))))))))))</f>
        <v>Нет планов</v>
      </c>
      <c r="AW390" s="149">
        <f t="shared" ref="AW390:AW391" si="4424">IF(AT390="Да",W390,0)</f>
        <v>8747106.8393994141</v>
      </c>
      <c r="AX390" s="144"/>
      <c r="AY390" s="146">
        <f t="shared" ref="AY390:AY391" si="4425">IF(AX390&gt;6,W390,0)</f>
        <v>0</v>
      </c>
      <c r="AZ390" s="130"/>
      <c r="BA390" s="129"/>
      <c r="BB390" s="129"/>
      <c r="BC390" s="129"/>
      <c r="BD390" s="129"/>
      <c r="BE390" s="29">
        <v>0</v>
      </c>
      <c r="BF390" s="32">
        <f t="shared" ref="BF390:BF391" si="4426">BE390*FH390</f>
        <v>0</v>
      </c>
      <c r="BG390" s="32">
        <v>0</v>
      </c>
      <c r="BH390" s="32">
        <f t="shared" ref="BH390:BH391" si="4427">BG390*FH390</f>
        <v>0</v>
      </c>
      <c r="BI390" s="99">
        <v>0</v>
      </c>
      <c r="BJ390" s="130"/>
      <c r="BK390" s="133">
        <v>0</v>
      </c>
      <c r="BL390" s="133">
        <v>0</v>
      </c>
      <c r="BM390" s="133">
        <v>0</v>
      </c>
      <c r="BN390" s="133">
        <v>0</v>
      </c>
      <c r="BO390" s="133">
        <v>0</v>
      </c>
      <c r="BP390" s="133">
        <v>0</v>
      </c>
      <c r="BQ390" s="133">
        <f t="shared" ref="BQ390:BQ391" si="4428">IF(COUNTIF(BK390:BP390,"&gt;0")=0,0,SUM(BK390:BP390)/COUNTIF(BK390:BP390,"&gt;0"))</f>
        <v>0</v>
      </c>
      <c r="BR390" s="95">
        <f t="shared" ref="BR390:BR391" si="4429">IF(OR(Q390=0,SUM(BK390:BP390)=0,V390&gt;Q390),V390-BK390,Q390-BK390)</f>
        <v>4563.2000122070313</v>
      </c>
      <c r="BS390" s="133">
        <f t="shared" ref="BS390:BW391" si="4430">BR390-BL390</f>
        <v>4563.2000122070313</v>
      </c>
      <c r="BT390" s="133">
        <f t="shared" si="4430"/>
        <v>4563.2000122070313</v>
      </c>
      <c r="BU390" s="133">
        <f t="shared" si="4430"/>
        <v>4563.2000122070313</v>
      </c>
      <c r="BV390" s="133">
        <f t="shared" si="4430"/>
        <v>4563.2000122070313</v>
      </c>
      <c r="BW390" s="133">
        <f t="shared" si="4430"/>
        <v>4563.2000122070313</v>
      </c>
      <c r="BX390" s="133">
        <f t="shared" ref="BX390:CO391" si="4431">BW390-$BQ390</f>
        <v>4563.2000122070313</v>
      </c>
      <c r="BY390" s="133">
        <f t="shared" si="4431"/>
        <v>4563.2000122070313</v>
      </c>
      <c r="BZ390" s="133">
        <f t="shared" si="4431"/>
        <v>4563.2000122070313</v>
      </c>
      <c r="CA390" s="133">
        <f t="shared" si="4431"/>
        <v>4563.2000122070313</v>
      </c>
      <c r="CB390" s="133">
        <f t="shared" si="4431"/>
        <v>4563.2000122070313</v>
      </c>
      <c r="CC390" s="133">
        <f t="shared" si="4431"/>
        <v>4563.2000122070313</v>
      </c>
      <c r="CD390" s="133">
        <f t="shared" si="4431"/>
        <v>4563.2000122070313</v>
      </c>
      <c r="CE390" s="133">
        <f t="shared" si="4431"/>
        <v>4563.2000122070313</v>
      </c>
      <c r="CF390" s="133">
        <f t="shared" si="4431"/>
        <v>4563.2000122070313</v>
      </c>
      <c r="CG390" s="133">
        <f t="shared" si="4431"/>
        <v>4563.2000122070313</v>
      </c>
      <c r="CH390" s="133">
        <f t="shared" si="4431"/>
        <v>4563.2000122070313</v>
      </c>
      <c r="CI390" s="133">
        <f t="shared" si="4431"/>
        <v>4563.2000122070313</v>
      </c>
      <c r="CJ390" s="133">
        <f t="shared" si="4431"/>
        <v>4563.2000122070313</v>
      </c>
      <c r="CK390" s="133">
        <f t="shared" si="4431"/>
        <v>4563.2000122070313</v>
      </c>
      <c r="CL390" s="133">
        <f t="shared" si="4431"/>
        <v>4563.2000122070313</v>
      </c>
      <c r="CM390" s="133">
        <f t="shared" si="4431"/>
        <v>4563.2000122070313</v>
      </c>
      <c r="CN390" s="133">
        <f t="shared" si="4431"/>
        <v>4563.2000122070313</v>
      </c>
      <c r="CO390" s="133">
        <f t="shared" si="4431"/>
        <v>4563.2000122070313</v>
      </c>
      <c r="CP390" s="100">
        <v>0</v>
      </c>
      <c r="CQ390" s="100">
        <v>0</v>
      </c>
      <c r="CR390" s="100">
        <v>0</v>
      </c>
      <c r="CS390" s="100">
        <v>0</v>
      </c>
      <c r="CT390" s="100">
        <v>0</v>
      </c>
      <c r="CU390" s="100">
        <v>0</v>
      </c>
      <c r="CY390" s="4">
        <v>0</v>
      </c>
      <c r="CZ390" s="4">
        <v>0</v>
      </c>
      <c r="DA390" s="136">
        <f t="shared" ref="DA390:DA391" si="4432">IFERROR(CZ390/CY390,0)</f>
        <v>0</v>
      </c>
      <c r="DB390" s="4">
        <f t="shared" ref="DB390:DB391" si="4433">CY390*FH390</f>
        <v>0</v>
      </c>
      <c r="DC390" s="4">
        <f t="shared" ref="DC390:DC391" si="4434">CZ390*FH390</f>
        <v>0</v>
      </c>
      <c r="DD390" s="136">
        <f t="shared" ref="DD390:DD391" si="4435">IFERROR(DC390/DB390,0)</f>
        <v>0</v>
      </c>
      <c r="DE390" s="31">
        <v>0</v>
      </c>
      <c r="DJ390" s="31"/>
      <c r="DK390" s="31"/>
      <c r="DL390" s="31"/>
      <c r="DM390" s="31"/>
      <c r="DN390" s="31"/>
      <c r="DR390" s="4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V390" t="s">
        <v>839</v>
      </c>
      <c r="EW390" s="103">
        <v>0</v>
      </c>
      <c r="FA390" s="31"/>
      <c r="FB390" s="119"/>
      <c r="FC390" s="119"/>
      <c r="FE390" s="137">
        <v>0</v>
      </c>
      <c r="FF390" s="137">
        <v>0</v>
      </c>
      <c r="FG390" s="137">
        <v>0</v>
      </c>
      <c r="FH390" s="106">
        <v>0</v>
      </c>
      <c r="FI390" s="107" t="b">
        <f t="shared" ref="FI390:FI391" si="4436">EXACT(AT390,AP390)</f>
        <v>1</v>
      </c>
      <c r="FJ390" s="34"/>
      <c r="FK390" s="104">
        <v>0</v>
      </c>
      <c r="FL390" s="104">
        <v>0</v>
      </c>
      <c r="FM390" s="104">
        <v>0</v>
      </c>
      <c r="FN390" s="104">
        <v>0</v>
      </c>
      <c r="FO390" s="104">
        <v>0</v>
      </c>
      <c r="FP390" s="104"/>
      <c r="FQ390" s="104">
        <v>0</v>
      </c>
      <c r="FR390" s="150" t="b">
        <f t="shared" si="3617"/>
        <v>0</v>
      </c>
      <c r="FS390" s="150" t="b">
        <f t="shared" si="3618"/>
        <v>0</v>
      </c>
      <c r="FT390" s="150" t="b">
        <f t="shared" si="3619"/>
        <v>0</v>
      </c>
      <c r="FU390" s="150" t="b">
        <f t="shared" si="3620"/>
        <v>0</v>
      </c>
      <c r="FV390" s="150" t="b">
        <f t="shared" si="3621"/>
        <v>1</v>
      </c>
      <c r="FW390" s="150"/>
      <c r="FX390" s="150" t="b">
        <f t="shared" ref="FX390:FX391" si="4437">EXACT(FQ390,BI390)</f>
        <v>1</v>
      </c>
      <c r="FY390" s="104" t="s">
        <v>491</v>
      </c>
      <c r="FZ390" s="104" t="b">
        <f t="shared" ref="FZ390:FZ391" si="4438">EXACT(FY390,C390)</f>
        <v>1</v>
      </c>
      <c r="GA390" s="150">
        <v>0</v>
      </c>
      <c r="GB390" s="150">
        <v>0</v>
      </c>
      <c r="GC390" s="151"/>
      <c r="GD390" s="104" t="s">
        <v>491</v>
      </c>
      <c r="GE390" s="104">
        <v>0</v>
      </c>
      <c r="GF390" s="104" t="e">
        <v>#N/A</v>
      </c>
      <c r="GG390" s="104">
        <v>0</v>
      </c>
      <c r="GH390" s="150" t="b">
        <f t="shared" ref="GH390:GH391" si="4439">EXACT(GD390,C390)</f>
        <v>1</v>
      </c>
      <c r="GI390" s="151" t="b">
        <f t="shared" ref="GI390:GI391" si="4440">EXACT(GG390,G390)</f>
        <v>0</v>
      </c>
      <c r="GJ390" s="31" t="s">
        <v>203</v>
      </c>
    </row>
    <row r="391" spans="1:192" ht="30" x14ac:dyDescent="0.25">
      <c r="A391" s="130">
        <v>94075</v>
      </c>
      <c r="B391" s="130">
        <v>660146</v>
      </c>
      <c r="C391" s="128" t="s">
        <v>491</v>
      </c>
      <c r="D391" s="130"/>
      <c r="E391" s="130" t="s">
        <v>857</v>
      </c>
      <c r="F391" s="109" t="s">
        <v>216</v>
      </c>
      <c r="G391" s="128"/>
      <c r="H391" s="130" t="s">
        <v>188</v>
      </c>
      <c r="I391" s="130" t="s">
        <v>479</v>
      </c>
      <c r="J391" s="130" t="s">
        <v>480</v>
      </c>
      <c r="K391" s="130"/>
      <c r="L391" s="130" t="s">
        <v>856</v>
      </c>
      <c r="M391" s="130" t="s">
        <v>841</v>
      </c>
      <c r="N391" s="111">
        <v>0</v>
      </c>
      <c r="O391" s="111">
        <v>0</v>
      </c>
      <c r="P391" s="111" t="str">
        <f t="shared" si="4418"/>
        <v>нет минмакс</v>
      </c>
      <c r="Q391" s="95">
        <v>4659.4000244140625</v>
      </c>
      <c r="R391" s="95">
        <f>Q391*FH391</f>
        <v>8931510.7187988292</v>
      </c>
      <c r="S391" s="131">
        <v>4562.4000244140625</v>
      </c>
      <c r="T391" s="131">
        <v>8745573.358798828</v>
      </c>
      <c r="U391" s="131">
        <f>IFERROR(ROUNDUP(S391/$EX391,0)*$EY391,0)</f>
        <v>9</v>
      </c>
      <c r="V391" s="113">
        <f>SUM(Z391:AD391)</f>
        <v>4563.2000122070313</v>
      </c>
      <c r="W391" s="113">
        <f>V391*FH391</f>
        <v>8747106.8393994141</v>
      </c>
      <c r="X391" s="113">
        <f>IFERROR(ROUNDUP(V391/$EX391,0)*$EY391,0)</f>
        <v>9</v>
      </c>
      <c r="Y391" s="132"/>
      <c r="Z391" s="95">
        <v>563.20001220703125</v>
      </c>
      <c r="AA391" s="95">
        <v>4000</v>
      </c>
      <c r="AB391" s="95">
        <v>0</v>
      </c>
      <c r="AC391" s="95">
        <v>0</v>
      </c>
      <c r="AD391" s="95">
        <v>0</v>
      </c>
      <c r="AE391" s="95">
        <f t="shared" si="4419"/>
        <v>7667520</v>
      </c>
      <c r="AF391" s="95">
        <f t="shared" si="4420"/>
        <v>0</v>
      </c>
      <c r="AG391" s="114">
        <v>0</v>
      </c>
      <c r="AH391" s="95">
        <f>V391-AG391</f>
        <v>4563.2000122070313</v>
      </c>
      <c r="AI391" s="114">
        <f>IF(AH391&gt;0,AH391*FH391,0)</f>
        <v>8747106.8393994141</v>
      </c>
      <c r="AJ391" s="133">
        <f>CU391</f>
        <v>0</v>
      </c>
      <c r="AK391" s="133">
        <f>SUM(CS391:CU391)</f>
        <v>0</v>
      </c>
      <c r="AL391" s="133">
        <f>SUM(CP391:CU391)</f>
        <v>0</v>
      </c>
      <c r="AM391" s="133">
        <f>SUM(BK391:BP391)</f>
        <v>0</v>
      </c>
      <c r="AN391" s="133" t="str">
        <f t="shared" si="4421"/>
        <v>нет оборота</v>
      </c>
      <c r="AO391" s="133" t="str">
        <f t="shared" si="4422"/>
        <v>нет плана</v>
      </c>
      <c r="AP391" s="139" t="s">
        <v>195</v>
      </c>
      <c r="AQ391" s="134" t="s">
        <v>200</v>
      </c>
      <c r="AR391" s="139" t="s">
        <v>195</v>
      </c>
      <c r="AS391" s="134" t="s">
        <v>200</v>
      </c>
      <c r="AT391" s="94" t="s">
        <v>195</v>
      </c>
      <c r="AU391" s="14" t="str">
        <f>AU390</f>
        <v>Да</v>
      </c>
      <c r="AV391" s="97" t="str">
        <f t="shared" si="4423"/>
        <v>Нет планов</v>
      </c>
      <c r="AW391" s="117">
        <f t="shared" si="4424"/>
        <v>8747106.8393994141</v>
      </c>
      <c r="AX391" s="14">
        <f>MONTH(BC391)-6</f>
        <v>6</v>
      </c>
      <c r="AY391" s="25">
        <f t="shared" si="4425"/>
        <v>0</v>
      </c>
      <c r="AZ391" s="130" t="s">
        <v>495</v>
      </c>
      <c r="BA391" s="26" t="s">
        <v>196</v>
      </c>
      <c r="BB391" s="26" t="s">
        <v>858</v>
      </c>
      <c r="BC391" s="27">
        <v>46022</v>
      </c>
      <c r="BD391" s="28"/>
      <c r="BE391" s="29">
        <v>0</v>
      </c>
      <c r="BF391" s="32">
        <f t="shared" si="4426"/>
        <v>0</v>
      </c>
      <c r="BG391" s="32">
        <v>0</v>
      </c>
      <c r="BH391" s="32">
        <f t="shared" si="4427"/>
        <v>0</v>
      </c>
      <c r="BI391" s="135">
        <v>0</v>
      </c>
      <c r="BJ391" s="130" t="s">
        <v>489</v>
      </c>
      <c r="BK391" s="95">
        <v>0</v>
      </c>
      <c r="BL391" s="95">
        <v>0</v>
      </c>
      <c r="BM391" s="95">
        <v>0</v>
      </c>
      <c r="BN391" s="95">
        <v>0</v>
      </c>
      <c r="BO391" s="95">
        <v>0</v>
      </c>
      <c r="BP391" s="95">
        <v>0</v>
      </c>
      <c r="BQ391" s="133">
        <f t="shared" si="4428"/>
        <v>0</v>
      </c>
      <c r="BR391" s="95">
        <f t="shared" si="4429"/>
        <v>4563.2000122070313</v>
      </c>
      <c r="BS391" s="133">
        <f t="shared" si="4430"/>
        <v>4563.2000122070313</v>
      </c>
      <c r="BT391" s="133">
        <f t="shared" si="4430"/>
        <v>4563.2000122070313</v>
      </c>
      <c r="BU391" s="133">
        <f t="shared" si="4430"/>
        <v>4563.2000122070313</v>
      </c>
      <c r="BV391" s="133">
        <f t="shared" si="4430"/>
        <v>4563.2000122070313</v>
      </c>
      <c r="BW391" s="133">
        <f t="shared" si="4430"/>
        <v>4563.2000122070313</v>
      </c>
      <c r="BX391" s="133">
        <f t="shared" si="4431"/>
        <v>4563.2000122070313</v>
      </c>
      <c r="BY391" s="133">
        <f t="shared" si="4431"/>
        <v>4563.2000122070313</v>
      </c>
      <c r="BZ391" s="133">
        <f t="shared" si="4431"/>
        <v>4563.2000122070313</v>
      </c>
      <c r="CA391" s="133">
        <f t="shared" si="4431"/>
        <v>4563.2000122070313</v>
      </c>
      <c r="CB391" s="133">
        <f t="shared" si="4431"/>
        <v>4563.2000122070313</v>
      </c>
      <c r="CC391" s="133">
        <f t="shared" si="4431"/>
        <v>4563.2000122070313</v>
      </c>
      <c r="CD391" s="133">
        <f t="shared" si="4431"/>
        <v>4563.2000122070313</v>
      </c>
      <c r="CE391" s="133">
        <f t="shared" si="4431"/>
        <v>4563.2000122070313</v>
      </c>
      <c r="CF391" s="133">
        <f t="shared" si="4431"/>
        <v>4563.2000122070313</v>
      </c>
      <c r="CG391" s="133">
        <f t="shared" si="4431"/>
        <v>4563.2000122070313</v>
      </c>
      <c r="CH391" s="133">
        <f t="shared" si="4431"/>
        <v>4563.2000122070313</v>
      </c>
      <c r="CI391" s="133">
        <f t="shared" si="4431"/>
        <v>4563.2000122070313</v>
      </c>
      <c r="CJ391" s="133">
        <f t="shared" si="4431"/>
        <v>4563.2000122070313</v>
      </c>
      <c r="CK391" s="133">
        <f t="shared" si="4431"/>
        <v>4563.2000122070313</v>
      </c>
      <c r="CL391" s="133">
        <f t="shared" si="4431"/>
        <v>4563.2000122070313</v>
      </c>
      <c r="CM391" s="133">
        <f t="shared" si="4431"/>
        <v>4563.2000122070313</v>
      </c>
      <c r="CN391" s="133">
        <f t="shared" si="4431"/>
        <v>4563.2000122070313</v>
      </c>
      <c r="CO391" s="133">
        <f t="shared" si="4431"/>
        <v>4563.2000122070313</v>
      </c>
      <c r="CP391" s="100">
        <v>0</v>
      </c>
      <c r="CQ391" s="100">
        <v>0</v>
      </c>
      <c r="CR391" s="100">
        <v>0</v>
      </c>
      <c r="CS391" s="100">
        <v>0</v>
      </c>
      <c r="CT391" s="100">
        <v>0</v>
      </c>
      <c r="CU391" s="100">
        <v>0</v>
      </c>
      <c r="CV391" s="121">
        <f>IF(COUNTIF(CP391:CU391,"&gt;0")=0,0,SUM(CP391:CU391)/COUNTIF(CP391:CU391,"&gt;0"))</f>
        <v>0</v>
      </c>
      <c r="CY391" s="4">
        <v>0</v>
      </c>
      <c r="CZ391" s="4">
        <v>0</v>
      </c>
      <c r="DA391" s="136">
        <f t="shared" si="4432"/>
        <v>0</v>
      </c>
      <c r="DB391" s="4">
        <f t="shared" si="4433"/>
        <v>0</v>
      </c>
      <c r="DC391" s="4">
        <f t="shared" si="4434"/>
        <v>0</v>
      </c>
      <c r="DD391" s="136">
        <f t="shared" si="4435"/>
        <v>0</v>
      </c>
      <c r="DE391" s="31">
        <v>0</v>
      </c>
      <c r="DF391" s="31">
        <v>45</v>
      </c>
      <c r="DG391" s="31">
        <v>4000</v>
      </c>
      <c r="DH391" s="48">
        <f>IFERROR(ROUNDUP(DG391/$EX391,0)*$EY391,0)</f>
        <v>7.5</v>
      </c>
      <c r="DI391" s="62">
        <v>4563.8</v>
      </c>
      <c r="DJ391" s="62">
        <v>8748253.5869999994</v>
      </c>
      <c r="DK391" s="48">
        <f>IFERROR(ROUNDUP(DI391/$EX391,0)*$EY391,0)</f>
        <v>9</v>
      </c>
      <c r="DL391" s="62">
        <v>0</v>
      </c>
      <c r="DM391" s="62">
        <v>0</v>
      </c>
      <c r="DN391" s="62">
        <v>4563.4070000000002</v>
      </c>
      <c r="DO391" s="62">
        <v>8747500.5269999988</v>
      </c>
      <c r="DP391" s="48">
        <f>IFERROR(ROUNDUP(DN391/$EX391,0)*$EY391,0)</f>
        <v>9</v>
      </c>
      <c r="DQ391" s="62">
        <v>1</v>
      </c>
      <c r="DR391" s="62">
        <v>1916.88</v>
      </c>
      <c r="DS391" s="62">
        <v>4562.6189999999997</v>
      </c>
      <c r="DT391" s="62">
        <v>8745990.4649999999</v>
      </c>
      <c r="DU391" s="48">
        <f>IFERROR(ROUNDUP(DS391/$EX391,0)*$EY391,0)</f>
        <v>9</v>
      </c>
      <c r="DV391" s="62">
        <v>0.4</v>
      </c>
      <c r="DW391" s="62">
        <v>766.75151472153266</v>
      </c>
      <c r="DX391" s="62">
        <f>$DF391*BK391/30</f>
        <v>0</v>
      </c>
      <c r="DY391" s="62">
        <f>DX391*$FH391</f>
        <v>0</v>
      </c>
      <c r="DZ391" s="48">
        <f>IFERROR(ROUNDUP(DX391/$EX391,0)*$EY391,0)</f>
        <v>0</v>
      </c>
      <c r="EA391" s="62">
        <f>$DF391*BL391/30</f>
        <v>0</v>
      </c>
      <c r="EB391" s="62">
        <f>EA391*$FH391</f>
        <v>0</v>
      </c>
      <c r="EC391" s="48">
        <f>IFERROR(ROUNDUP(EA391/$EX391,0)*$EY391,0)</f>
        <v>0</v>
      </c>
      <c r="ED391" s="62">
        <f>$DF391*BM391/30</f>
        <v>0</v>
      </c>
      <c r="EE391" s="62">
        <f>ED391*$FH391</f>
        <v>0</v>
      </c>
      <c r="EF391" s="48">
        <f>IFERROR(ROUNDUP(ED391/$EX391,0)*$EY391,0)</f>
        <v>0</v>
      </c>
      <c r="EG391" s="62">
        <f>$DF391*BN391/30</f>
        <v>0</v>
      </c>
      <c r="EH391" s="62">
        <f>EG391*$FH391</f>
        <v>0</v>
      </c>
      <c r="EI391" s="48">
        <f>IFERROR(ROUNDUP(EG391/$EX391,0)*$EY391,0)</f>
        <v>0</v>
      </c>
      <c r="EJ391" s="62">
        <f>$DF391*BO391/30</f>
        <v>0</v>
      </c>
      <c r="EK391" s="62">
        <f>EJ391*$FH391</f>
        <v>0</v>
      </c>
      <c r="EL391" s="48">
        <f>IFERROR(ROUNDUP(EJ391/$EX391,0)*$EY391,0)</f>
        <v>0</v>
      </c>
      <c r="EM391" s="62">
        <f>$DF391*BP391/30</f>
        <v>0</v>
      </c>
      <c r="EN391" s="62">
        <f>EM391*$FH391</f>
        <v>0</v>
      </c>
      <c r="EO391" s="48">
        <f>IFERROR(ROUNDUP(EM391/$EX391,0)*$EY391,0)</f>
        <v>0</v>
      </c>
      <c r="EP391" s="62">
        <f t="shared" ref="EP391:EU391" si="4441">BK391*$FH391</f>
        <v>0</v>
      </c>
      <c r="EQ391" s="62">
        <f t="shared" si="4441"/>
        <v>0</v>
      </c>
      <c r="ER391" s="62">
        <f t="shared" si="4441"/>
        <v>0</v>
      </c>
      <c r="ES391" s="62">
        <f t="shared" si="4441"/>
        <v>0</v>
      </c>
      <c r="ET391" s="62">
        <f t="shared" si="4441"/>
        <v>0</v>
      </c>
      <c r="EU391" s="62">
        <f t="shared" si="4441"/>
        <v>0</v>
      </c>
      <c r="EV391" s="31" t="s">
        <v>192</v>
      </c>
      <c r="EW391" s="103" t="s">
        <v>196</v>
      </c>
      <c r="EX391" s="31">
        <v>800</v>
      </c>
      <c r="EY391" s="31">
        <v>1.5</v>
      </c>
      <c r="FA391" s="31"/>
      <c r="FB391" s="119"/>
      <c r="FC391" s="119"/>
      <c r="FE391" s="137">
        <v>1916.88</v>
      </c>
      <c r="FF391" s="137">
        <v>1916.88</v>
      </c>
      <c r="FG391" s="137">
        <v>1916.88</v>
      </c>
      <c r="FH391" s="106">
        <v>1916.88</v>
      </c>
      <c r="FI391" s="107" t="b">
        <f t="shared" si="4436"/>
        <v>1</v>
      </c>
      <c r="FJ391" s="34"/>
      <c r="FK391" s="104" t="s">
        <v>196</v>
      </c>
      <c r="FL391" s="104" t="s">
        <v>858</v>
      </c>
      <c r="FM391" s="104">
        <v>46022</v>
      </c>
      <c r="FN391" s="104">
        <v>0</v>
      </c>
      <c r="FO391" s="104">
        <v>0</v>
      </c>
      <c r="FP391" s="104"/>
      <c r="FQ391" s="104">
        <v>0</v>
      </c>
      <c r="FR391" s="103" t="b">
        <f t="shared" ref="FR391:FR454" si="4442">EXACT(FK391,BA391)</f>
        <v>1</v>
      </c>
      <c r="FS391" s="103" t="b">
        <f t="shared" ref="FS391:FS454" si="4443">EXACT(FL391,BB391)</f>
        <v>1</v>
      </c>
      <c r="FT391" s="103" t="b">
        <f t="shared" ref="FT391:FT454" si="4444">EXACT(FM391,BC391)</f>
        <v>1</v>
      </c>
      <c r="FU391" s="103" t="b">
        <f t="shared" ref="FU391:FU454" si="4445">EXACT(FN391,BD391)</f>
        <v>0</v>
      </c>
      <c r="FV391" s="103" t="b">
        <f t="shared" ref="FV391:FV454" si="4446">EXACT(FO391,BE391)</f>
        <v>1</v>
      </c>
      <c r="FW391" s="103"/>
      <c r="FX391" s="120" t="b">
        <f t="shared" si="4437"/>
        <v>1</v>
      </c>
      <c r="FY391" s="104" t="s">
        <v>491</v>
      </c>
      <c r="FZ391" s="104" t="b">
        <f t="shared" si="4438"/>
        <v>1</v>
      </c>
      <c r="GA391" s="104">
        <v>0</v>
      </c>
      <c r="GB391" s="104" t="s">
        <v>216</v>
      </c>
      <c r="GD391" s="104" t="s">
        <v>491</v>
      </c>
      <c r="GE391" s="104">
        <v>0</v>
      </c>
      <c r="GF391" s="104" t="e">
        <v>#N/A</v>
      </c>
      <c r="GG391" s="104">
        <v>0</v>
      </c>
      <c r="GH391" s="104" t="b">
        <f t="shared" si="4439"/>
        <v>1</v>
      </c>
      <c r="GI391" s="8" t="b">
        <f t="shared" si="4440"/>
        <v>0</v>
      </c>
      <c r="GJ391" s="31" t="s">
        <v>203</v>
      </c>
    </row>
    <row r="392" spans="1:192" x14ac:dyDescent="0.25">
      <c r="A392" s="144" t="str">
        <f>E392</f>
        <v>Масло полиальфаолефиновое базовое ТАИФ ПАО-6</v>
      </c>
      <c r="B392" s="144"/>
      <c r="C392" s="128" t="s">
        <v>491</v>
      </c>
      <c r="D392" s="130"/>
      <c r="E392" s="144" t="s">
        <v>859</v>
      </c>
      <c r="F392" s="144"/>
      <c r="G392" s="128"/>
      <c r="H392" s="144" t="s">
        <v>839</v>
      </c>
      <c r="I392" s="130"/>
      <c r="J392" s="144" t="s">
        <v>477</v>
      </c>
      <c r="K392" s="144"/>
      <c r="L392" s="138"/>
      <c r="M392" s="144" t="s">
        <v>840</v>
      </c>
      <c r="N392" s="145">
        <v>4203</v>
      </c>
      <c r="O392" s="145">
        <v>7522</v>
      </c>
      <c r="P392" s="145" t="str">
        <f t="shared" ref="P392:P401" si="4447">IF(AND(N392=0,O392=0),"нет минмакс",IF((S392-N392)&lt;0,"меньше мин",IF((S392-O392)&gt;0,"больше макс","в диапазоне")))</f>
        <v>больше макс</v>
      </c>
      <c r="Q392" s="114">
        <v>11326.919921875</v>
      </c>
      <c r="R392" s="114">
        <v>3419597.1244140621</v>
      </c>
      <c r="S392" s="146">
        <v>17200.919616699219</v>
      </c>
      <c r="T392" s="146">
        <v>5192957.6322814934</v>
      </c>
      <c r="U392" s="131"/>
      <c r="V392" s="146">
        <v>9768.4501953125</v>
      </c>
      <c r="W392" s="146">
        <v>2949095.1139648436</v>
      </c>
      <c r="X392" s="146">
        <v>0</v>
      </c>
      <c r="Y392" s="132"/>
      <c r="Z392" s="95">
        <v>0</v>
      </c>
      <c r="AA392" s="147">
        <v>0</v>
      </c>
      <c r="AB392" s="147">
        <v>0</v>
      </c>
      <c r="AC392" s="95">
        <v>0</v>
      </c>
      <c r="AD392" s="95">
        <v>0</v>
      </c>
      <c r="AE392" s="95">
        <f t="shared" ref="AE392:AE401" si="4448">AA392*FH392</f>
        <v>0</v>
      </c>
      <c r="AF392" s="95">
        <f t="shared" ref="AF392:AF401" si="4449">AB392*FH392</f>
        <v>0</v>
      </c>
      <c r="AG392" s="144"/>
      <c r="AH392" s="130"/>
      <c r="AI392" s="144"/>
      <c r="AJ392" s="146">
        <v>2644</v>
      </c>
      <c r="AK392" s="146">
        <v>10373</v>
      </c>
      <c r="AL392" s="146">
        <v>14983</v>
      </c>
      <c r="AM392" s="146">
        <v>16967.13</v>
      </c>
      <c r="AN392" s="148">
        <f t="shared" ref="AN392:AN401" si="4450">IFERROR(S392/BQ392*30,"нет оборота")</f>
        <v>182.48021503965958</v>
      </c>
      <c r="AO392" s="130" t="str">
        <f t="shared" ref="AO392:AO401" si="4451">IF(S392=0,"нет остатка",IF(AN392="нет оборота","нет плана",IF(AN392&lt;30,"&lt; 30 дней",IF(AND(AN392&gt;=30,AN392&lt;60),"&gt; 30 дней (до 60)",IF(AND(AN392&gt;=60,AN392&lt;70),"&gt; 60 дней (до 70)",IF(AND(AN392&gt;=70,AN392&lt;80),"&gt; 70 дней (до 80)",IF(AND(AN392&gt;=80,AN392&lt;90),"&gt; 80 дней (до 90)",IF(AND(AN392&gt;=90,AN392&lt;120),"&gt; 90 дней (до 120)",IF(AN392&gt;=120,"&gt; 120 дней")))))))))</f>
        <v>&gt; 120 дней</v>
      </c>
      <c r="AP392" s="139" t="s">
        <v>195</v>
      </c>
      <c r="AQ392" s="134" t="s">
        <v>205</v>
      </c>
      <c r="AR392" s="144" t="s">
        <v>185</v>
      </c>
      <c r="AS392" s="134" t="s">
        <v>219</v>
      </c>
      <c r="AT392" s="147" t="s">
        <v>185</v>
      </c>
      <c r="AU392" s="138" t="str">
        <f>AT392</f>
        <v>Нет</v>
      </c>
      <c r="AV392" s="97" t="str">
        <f t="shared" ref="AV392:AV401" si="4452">IF(V392=0,"нет остатка",IF(SUM(BK392:BP392)=0,"Нет планов",IF(BR392&lt;=0,"0-01",IF(BS392&lt;=0,"0-02",IF(BT392&lt;=0,"0-03",IF(BU392&lt;=0,"0-04",IF(BV392&lt;=0,"0-05",IF(BW392&lt;=0,"0-06",IF(BX392&lt;=0,"0-07",IF(BY392&lt;=0,"0-08",IF(BZ392&lt;=0,"0-09",IF(CA392&lt;=0,"0-10",IF(CB392&lt;=0,"0-11",IF(CC392&lt;=0,"0-12",IF(CD392&lt;=0,"0-13",IF(CE392&lt;=0,"0-14",IF(CF392&lt;=0,"0-15",IF(CG392&lt;=0,"0-16",IF(CH392&lt;=0,"0-17",IF(CI392&lt;=0,"0-18",IF(CJ392&lt;=0,"0-19",IF(CK392&lt;=0,"0-20",IF(CL392&lt;=0,"0-21",IF(CM392&lt;=0,"0-22",IF(CN392&lt;=0,"0-23",IF(CO392&lt;=0,"0-24","0-25 более 24"))))))))))))))))))))))))))</f>
        <v>0-05</v>
      </c>
      <c r="AW392" s="149">
        <f t="shared" ref="AW392:AW401" si="4453">IF(AT392="Да",W392,0)</f>
        <v>0</v>
      </c>
      <c r="AX392" s="144"/>
      <c r="AY392" s="146">
        <f t="shared" ref="AY392:AY401" si="4454">IF(AX392&gt;6,W392,0)</f>
        <v>0</v>
      </c>
      <c r="AZ392" s="130"/>
      <c r="BA392" s="129"/>
      <c r="BB392" s="129"/>
      <c r="BC392" s="129"/>
      <c r="BD392" s="129"/>
      <c r="BE392" s="29">
        <v>0</v>
      </c>
      <c r="BF392" s="32">
        <f t="shared" ref="BF392:BF401" si="4455">BE392*FH392</f>
        <v>0</v>
      </c>
      <c r="BG392" s="32">
        <v>0</v>
      </c>
      <c r="BH392" s="32">
        <f t="shared" ref="BH392:BH401" si="4456">BG392*FH392</f>
        <v>0</v>
      </c>
      <c r="BI392" s="99">
        <v>0</v>
      </c>
      <c r="BJ392" s="130"/>
      <c r="BK392" s="133">
        <v>1925</v>
      </c>
      <c r="BL392" s="133">
        <v>2801</v>
      </c>
      <c r="BM392" s="133">
        <v>3143</v>
      </c>
      <c r="BN392" s="133">
        <v>3291</v>
      </c>
      <c r="BO392" s="133">
        <v>3054</v>
      </c>
      <c r="BP392" s="133">
        <v>2753.13</v>
      </c>
      <c r="BQ392" s="133">
        <f t="shared" ref="BQ392:BQ401" si="4457">IF(COUNTIF(BK392:BP392,"&gt;0")=0,0,SUM(BK392:BP392)/COUNTIF(BK392:BP392,"&gt;0"))</f>
        <v>2827.855</v>
      </c>
      <c r="BR392" s="95">
        <f t="shared" ref="BR392:BR401" si="4458">IF(OR(Q392=0,SUM(BK392:BP392)=0,V392&gt;Q392),V392-BK392,Q392-BK392)</f>
        <v>9401.919921875</v>
      </c>
      <c r="BS392" s="133">
        <f t="shared" ref="BS392:BW393" si="4459">BR392-BL392</f>
        <v>6600.919921875</v>
      </c>
      <c r="BT392" s="133">
        <f t="shared" si="4459"/>
        <v>3457.919921875</v>
      </c>
      <c r="BU392" s="133">
        <f t="shared" si="4459"/>
        <v>166.919921875</v>
      </c>
      <c r="BV392" s="133">
        <f t="shared" si="4459"/>
        <v>-2887.080078125</v>
      </c>
      <c r="BW392" s="133">
        <f t="shared" si="4459"/>
        <v>-5640.2100781250001</v>
      </c>
      <c r="BX392" s="133">
        <f t="shared" ref="BX392:CO394" si="4460">BW392-$BQ392</f>
        <v>-8468.0650781250006</v>
      </c>
      <c r="BY392" s="133">
        <f t="shared" si="4460"/>
        <v>-11295.920078125</v>
      </c>
      <c r="BZ392" s="133">
        <f t="shared" si="4460"/>
        <v>-14123.775078125</v>
      </c>
      <c r="CA392" s="133">
        <f t="shared" si="4460"/>
        <v>-16951.630078124999</v>
      </c>
      <c r="CB392" s="133">
        <f t="shared" si="4460"/>
        <v>-19779.485078124999</v>
      </c>
      <c r="CC392" s="133">
        <f t="shared" si="4460"/>
        <v>-22607.340078124998</v>
      </c>
      <c r="CD392" s="133">
        <f t="shared" si="4460"/>
        <v>-25435.195078124998</v>
      </c>
      <c r="CE392" s="133">
        <f t="shared" si="4460"/>
        <v>-28263.050078124998</v>
      </c>
      <c r="CF392" s="133">
        <f t="shared" si="4460"/>
        <v>-31090.905078124997</v>
      </c>
      <c r="CG392" s="133">
        <f t="shared" si="4460"/>
        <v>-33918.760078125</v>
      </c>
      <c r="CH392" s="133">
        <f t="shared" si="4460"/>
        <v>-36746.615078125003</v>
      </c>
      <c r="CI392" s="133">
        <f t="shared" si="4460"/>
        <v>-39574.470078125007</v>
      </c>
      <c r="CJ392" s="133">
        <f t="shared" si="4460"/>
        <v>-42402.32507812501</v>
      </c>
      <c r="CK392" s="133">
        <f t="shared" si="4460"/>
        <v>-45230.180078125013</v>
      </c>
      <c r="CL392" s="133">
        <f t="shared" si="4460"/>
        <v>-48058.035078125016</v>
      </c>
      <c r="CM392" s="133">
        <f t="shared" si="4460"/>
        <v>-50885.890078125019</v>
      </c>
      <c r="CN392" s="133">
        <f t="shared" si="4460"/>
        <v>-53713.745078125023</v>
      </c>
      <c r="CO392" s="133">
        <f t="shared" si="4460"/>
        <v>-56541.600078125026</v>
      </c>
      <c r="CP392" s="100">
        <v>0</v>
      </c>
      <c r="CQ392" s="100">
        <v>0</v>
      </c>
      <c r="CR392" s="100">
        <v>0</v>
      </c>
      <c r="CS392" s="100">
        <v>0</v>
      </c>
      <c r="CT392" s="100">
        <v>0</v>
      </c>
      <c r="CU392" s="100">
        <v>0</v>
      </c>
      <c r="CY392" s="4">
        <v>0</v>
      </c>
      <c r="CZ392" s="4">
        <v>0</v>
      </c>
      <c r="DA392" s="136">
        <f t="shared" ref="DA392:DA397" si="4461">IFERROR(CZ392/CY392,0)</f>
        <v>0</v>
      </c>
      <c r="DB392" s="4">
        <f t="shared" ref="DB392:DB397" si="4462">CY392*FH392</f>
        <v>0</v>
      </c>
      <c r="DC392" s="4">
        <f t="shared" ref="DC392:DC397" si="4463">CZ392*FH392</f>
        <v>0</v>
      </c>
      <c r="DD392" s="136">
        <f t="shared" ref="DD392:DD397" si="4464">IFERROR(DC392/DB392,0)</f>
        <v>0</v>
      </c>
      <c r="DE392" s="31">
        <v>0</v>
      </c>
      <c r="DJ392" s="31"/>
      <c r="DK392" s="31"/>
      <c r="DL392" s="31"/>
      <c r="DM392" s="31"/>
      <c r="DN392" s="31"/>
      <c r="DR392" s="4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V392" t="s">
        <v>839</v>
      </c>
      <c r="EW392" s="103">
        <v>0</v>
      </c>
      <c r="FA392" s="31"/>
      <c r="FB392" s="119"/>
      <c r="FC392" s="119"/>
      <c r="FE392" s="137">
        <v>0</v>
      </c>
      <c r="FF392" s="137">
        <v>0</v>
      </c>
      <c r="FG392" s="137">
        <v>0</v>
      </c>
      <c r="FH392" s="106">
        <v>0</v>
      </c>
      <c r="FI392" s="107" t="b">
        <f t="shared" ref="FI392:FI401" si="4465">EXACT(AT392,AP392)</f>
        <v>0</v>
      </c>
      <c r="FJ392" s="34"/>
      <c r="FK392" s="104">
        <v>0</v>
      </c>
      <c r="FL392" s="104">
        <v>0</v>
      </c>
      <c r="FM392" s="104">
        <v>0</v>
      </c>
      <c r="FN392" s="104">
        <v>0</v>
      </c>
      <c r="FO392" s="104">
        <v>0</v>
      </c>
      <c r="FP392" s="104"/>
      <c r="FQ392" s="104">
        <v>0</v>
      </c>
      <c r="FR392" s="150" t="b">
        <f t="shared" si="4442"/>
        <v>0</v>
      </c>
      <c r="FS392" s="150" t="b">
        <f t="shared" si="4443"/>
        <v>0</v>
      </c>
      <c r="FT392" s="150" t="b">
        <f t="shared" si="4444"/>
        <v>0</v>
      </c>
      <c r="FU392" s="150" t="b">
        <f t="shared" si="4445"/>
        <v>0</v>
      </c>
      <c r="FV392" s="150" t="b">
        <f t="shared" si="4446"/>
        <v>1</v>
      </c>
      <c r="FW392" s="150"/>
      <c r="FX392" s="150" t="b">
        <f t="shared" ref="FX392:FX401" si="4466">EXACT(FQ392,BI392)</f>
        <v>1</v>
      </c>
      <c r="FY392" s="104" t="s">
        <v>491</v>
      </c>
      <c r="FZ392" s="104" t="b">
        <f t="shared" ref="FZ392:FZ401" si="4467">EXACT(FY392,C392)</f>
        <v>1</v>
      </c>
      <c r="GA392" s="150" t="s">
        <v>846</v>
      </c>
      <c r="GB392" s="150">
        <v>0</v>
      </c>
      <c r="GC392" s="151"/>
      <c r="GD392" s="104" t="s">
        <v>491</v>
      </c>
      <c r="GE392" s="104">
        <v>0</v>
      </c>
      <c r="GF392" s="104" t="e">
        <v>#N/A</v>
      </c>
      <c r="GG392" s="104">
        <v>0</v>
      </c>
      <c r="GH392" s="150" t="b">
        <f t="shared" ref="GH392:GH401" si="4468">EXACT(GD392,C392)</f>
        <v>1</v>
      </c>
      <c r="GI392" s="151" t="b">
        <f t="shared" ref="GI392:GI401" si="4469">EXACT(GG392,G392)</f>
        <v>0</v>
      </c>
      <c r="GJ392" s="31" t="s">
        <v>203</v>
      </c>
    </row>
    <row r="393" spans="1:192" x14ac:dyDescent="0.25">
      <c r="A393" s="130">
        <v>118931</v>
      </c>
      <c r="B393" s="130">
        <v>535539</v>
      </c>
      <c r="C393" s="128" t="s">
        <v>491</v>
      </c>
      <c r="D393" s="130"/>
      <c r="E393" s="130" t="s">
        <v>860</v>
      </c>
      <c r="F393" s="109" t="s">
        <v>193</v>
      </c>
      <c r="G393" s="128"/>
      <c r="H393" s="130" t="s">
        <v>188</v>
      </c>
      <c r="I393" s="130" t="s">
        <v>476</v>
      </c>
      <c r="J393" s="130" t="s">
        <v>477</v>
      </c>
      <c r="K393" s="130"/>
      <c r="L393" s="130" t="s">
        <v>859</v>
      </c>
      <c r="M393" s="130" t="s">
        <v>841</v>
      </c>
      <c r="N393" s="111">
        <v>4203</v>
      </c>
      <c r="O393" s="111">
        <v>7522</v>
      </c>
      <c r="P393" s="111" t="str">
        <f t="shared" si="4447"/>
        <v>больше макс</v>
      </c>
      <c r="Q393" s="95">
        <v>11326.919921875</v>
      </c>
      <c r="R393" s="95">
        <f>Q393*FH393</f>
        <v>3419597.1244140621</v>
      </c>
      <c r="S393" s="131">
        <v>17200.919616699219</v>
      </c>
      <c r="T393" s="131">
        <v>5192957.6322814934</v>
      </c>
      <c r="U393" s="131">
        <f>IFERROR(ROUNDUP(S393/$EX393,0)*$EY393,0)</f>
        <v>0</v>
      </c>
      <c r="V393" s="113">
        <f>SUM(Z393:AD393)</f>
        <v>9768.4501953125</v>
      </c>
      <c r="W393" s="113">
        <f>V393*FH393</f>
        <v>2949095.1139648436</v>
      </c>
      <c r="X393" s="113">
        <f>IFERROR(ROUNDUP(V393/$EX393,0)*$EY393,0)</f>
        <v>0</v>
      </c>
      <c r="Y393" s="132"/>
      <c r="Z393" s="95">
        <v>9768.4501953125</v>
      </c>
      <c r="AA393" s="95">
        <v>0</v>
      </c>
      <c r="AB393" s="95">
        <v>0</v>
      </c>
      <c r="AC393" s="95">
        <v>0</v>
      </c>
      <c r="AD393" s="95">
        <v>0</v>
      </c>
      <c r="AE393" s="95">
        <f t="shared" si="4448"/>
        <v>0</v>
      </c>
      <c r="AF393" s="95">
        <f t="shared" si="4449"/>
        <v>0</v>
      </c>
      <c r="AG393" s="114">
        <v>0</v>
      </c>
      <c r="AH393" s="95">
        <f>V393-AG393</f>
        <v>9768.4501953125</v>
      </c>
      <c r="AI393" s="114">
        <f>IF(AH393&gt;0,AH393*FH393,0)</f>
        <v>2949095.1139648436</v>
      </c>
      <c r="AJ393" s="133">
        <f>CU393</f>
        <v>2644</v>
      </c>
      <c r="AK393" s="133">
        <f>SUM(CS393:CU393)</f>
        <v>10373</v>
      </c>
      <c r="AL393" s="133">
        <f>SUM(CP393:CU393)</f>
        <v>14983</v>
      </c>
      <c r="AM393" s="133">
        <f>SUM(BK393:BP393)</f>
        <v>16967.13</v>
      </c>
      <c r="AN393" s="133">
        <f t="shared" si="4450"/>
        <v>182.48021503965958</v>
      </c>
      <c r="AO393" s="133" t="str">
        <f t="shared" si="4451"/>
        <v>&gt; 120 дней</v>
      </c>
      <c r="AP393" s="139" t="s">
        <v>195</v>
      </c>
      <c r="AQ393" s="134" t="s">
        <v>205</v>
      </c>
      <c r="AR393" s="139" t="s">
        <v>185</v>
      </c>
      <c r="AS393" s="134" t="s">
        <v>219</v>
      </c>
      <c r="AT393" s="25" t="s">
        <v>185</v>
      </c>
      <c r="AU393" s="14" t="str">
        <f>AU392</f>
        <v>Нет</v>
      </c>
      <c r="AV393" s="97" t="str">
        <f t="shared" si="4452"/>
        <v>0-05</v>
      </c>
      <c r="AW393" s="117">
        <f t="shared" si="4453"/>
        <v>0</v>
      </c>
      <c r="AX393" s="14"/>
      <c r="AY393" s="25">
        <f t="shared" si="4454"/>
        <v>0</v>
      </c>
      <c r="AZ393" s="130" t="s">
        <v>495</v>
      </c>
      <c r="BA393" s="26" t="s">
        <v>196</v>
      </c>
      <c r="BB393" s="26" t="s">
        <v>861</v>
      </c>
      <c r="BC393" s="152">
        <v>45930</v>
      </c>
      <c r="BD393" s="28"/>
      <c r="BE393" s="29">
        <v>0</v>
      </c>
      <c r="BF393" s="32">
        <f t="shared" si="4455"/>
        <v>0</v>
      </c>
      <c r="BG393" s="32">
        <v>0</v>
      </c>
      <c r="BH393" s="32">
        <f t="shared" si="4456"/>
        <v>0</v>
      </c>
      <c r="BI393" s="135">
        <v>0</v>
      </c>
      <c r="BJ393" s="130">
        <v>0</v>
      </c>
      <c r="BK393" s="95">
        <v>1925</v>
      </c>
      <c r="BL393" s="95">
        <v>2801</v>
      </c>
      <c r="BM393" s="95">
        <v>3143</v>
      </c>
      <c r="BN393" s="95">
        <v>3291</v>
      </c>
      <c r="BO393" s="95">
        <v>3054</v>
      </c>
      <c r="BP393" s="95">
        <v>2753.13</v>
      </c>
      <c r="BQ393" s="133">
        <f t="shared" si="4457"/>
        <v>2827.855</v>
      </c>
      <c r="BR393" s="95">
        <f t="shared" si="4458"/>
        <v>9401.919921875</v>
      </c>
      <c r="BS393" s="133">
        <f t="shared" si="4459"/>
        <v>6600.919921875</v>
      </c>
      <c r="BT393" s="133">
        <f t="shared" si="4459"/>
        <v>3457.919921875</v>
      </c>
      <c r="BU393" s="133">
        <f t="shared" si="4459"/>
        <v>166.919921875</v>
      </c>
      <c r="BV393" s="133">
        <f t="shared" si="4459"/>
        <v>-2887.080078125</v>
      </c>
      <c r="BW393" s="133">
        <f t="shared" si="4459"/>
        <v>-5640.2100781250001</v>
      </c>
      <c r="BX393" s="133">
        <f t="shared" si="4460"/>
        <v>-8468.0650781250006</v>
      </c>
      <c r="BY393" s="133">
        <f t="shared" si="4460"/>
        <v>-11295.920078125</v>
      </c>
      <c r="BZ393" s="133">
        <f t="shared" si="4460"/>
        <v>-14123.775078125</v>
      </c>
      <c r="CA393" s="133">
        <f t="shared" si="4460"/>
        <v>-16951.630078124999</v>
      </c>
      <c r="CB393" s="133">
        <f t="shared" si="4460"/>
        <v>-19779.485078124999</v>
      </c>
      <c r="CC393" s="133">
        <f t="shared" si="4460"/>
        <v>-22607.340078124998</v>
      </c>
      <c r="CD393" s="133">
        <f t="shared" si="4460"/>
        <v>-25435.195078124998</v>
      </c>
      <c r="CE393" s="133">
        <f t="shared" si="4460"/>
        <v>-28263.050078124998</v>
      </c>
      <c r="CF393" s="133">
        <f t="shared" si="4460"/>
        <v>-31090.905078124997</v>
      </c>
      <c r="CG393" s="133">
        <f t="shared" si="4460"/>
        <v>-33918.760078125</v>
      </c>
      <c r="CH393" s="133">
        <f t="shared" si="4460"/>
        <v>-36746.615078125003</v>
      </c>
      <c r="CI393" s="133">
        <f t="shared" si="4460"/>
        <v>-39574.470078125007</v>
      </c>
      <c r="CJ393" s="133">
        <f t="shared" si="4460"/>
        <v>-42402.32507812501</v>
      </c>
      <c r="CK393" s="133">
        <f t="shared" si="4460"/>
        <v>-45230.180078125013</v>
      </c>
      <c r="CL393" s="133">
        <f t="shared" si="4460"/>
        <v>-48058.035078125016</v>
      </c>
      <c r="CM393" s="133">
        <f t="shared" si="4460"/>
        <v>-50885.890078125019</v>
      </c>
      <c r="CN393" s="133">
        <f t="shared" si="4460"/>
        <v>-53713.745078125023</v>
      </c>
      <c r="CO393" s="133">
        <f t="shared" si="4460"/>
        <v>-56541.600078125026</v>
      </c>
      <c r="CP393" s="100">
        <v>0</v>
      </c>
      <c r="CQ393" s="100">
        <v>3900</v>
      </c>
      <c r="CR393" s="100">
        <v>710</v>
      </c>
      <c r="CS393" s="100">
        <v>4499</v>
      </c>
      <c r="CT393" s="100">
        <v>3230</v>
      </c>
      <c r="CU393" s="100">
        <v>2644</v>
      </c>
      <c r="CV393" s="121">
        <f>IF(COUNTIF(CP393:CU393,"&gt;0")=0,0,SUM(CP393:CU393)/COUNTIF(CP393:CU393,"&gt;0"))</f>
        <v>2996.6</v>
      </c>
      <c r="CY393" s="4">
        <v>0</v>
      </c>
      <c r="CZ393" s="4">
        <v>0</v>
      </c>
      <c r="DA393" s="136">
        <f t="shared" si="4461"/>
        <v>0</v>
      </c>
      <c r="DB393" s="4">
        <f t="shared" si="4462"/>
        <v>0</v>
      </c>
      <c r="DC393" s="4">
        <f t="shared" si="4463"/>
        <v>0</v>
      </c>
      <c r="DD393" s="136">
        <f t="shared" si="4464"/>
        <v>0</v>
      </c>
      <c r="DE393" s="31">
        <v>0</v>
      </c>
      <c r="DF393" s="31">
        <v>31</v>
      </c>
      <c r="DG393" s="31">
        <v>0</v>
      </c>
      <c r="DH393" s="48">
        <f>IFERROR(ROUNDUP(DG393/$EX393,0)*$EY393,0)</f>
        <v>0</v>
      </c>
      <c r="DI393" s="62">
        <v>14022.581</v>
      </c>
      <c r="DJ393" s="62">
        <v>4233417.0970000001</v>
      </c>
      <c r="DK393" s="48">
        <f>IFERROR(ROUNDUP(DI393/$EX393,0)*$EY393,0)</f>
        <v>0</v>
      </c>
      <c r="DL393" s="62">
        <v>3900</v>
      </c>
      <c r="DM393" s="62">
        <v>1177410</v>
      </c>
      <c r="DN393" s="62">
        <v>20810.759999999998</v>
      </c>
      <c r="DO393" s="62">
        <v>6282768.4570000004</v>
      </c>
      <c r="DP393" s="48">
        <f>IFERROR(ROUNDUP(DN393/$EX393,0)*$EY393,0)</f>
        <v>0</v>
      </c>
      <c r="DQ393" s="62">
        <v>709.93</v>
      </c>
      <c r="DR393" s="62">
        <v>214327.867</v>
      </c>
      <c r="DS393" s="62">
        <v>18249.857</v>
      </c>
      <c r="DT393" s="62">
        <v>5509643.4800000004</v>
      </c>
      <c r="DU393" s="48">
        <f>IFERROR(ROUNDUP(DS393/$EX393,0)*$EY393,0)</f>
        <v>0</v>
      </c>
      <c r="DV393" s="62">
        <v>4498.7369999999992</v>
      </c>
      <c r="DW393" s="62">
        <v>1358168.7040000001</v>
      </c>
      <c r="DX393" s="62">
        <f>$DF393*BK393/30</f>
        <v>1989.1666666666667</v>
      </c>
      <c r="DY393" s="62">
        <f>DX393*$FH393</f>
        <v>600529.41666666663</v>
      </c>
      <c r="DZ393" s="48">
        <f>IFERROR(ROUNDUP(DX393/$EX393,0)*$EY393,0)</f>
        <v>0</v>
      </c>
      <c r="EA393" s="62">
        <f>$DF393*BL393/30</f>
        <v>2894.3666666666668</v>
      </c>
      <c r="EB393" s="62">
        <f>EA393*$FH393</f>
        <v>873809.29666666663</v>
      </c>
      <c r="EC393" s="48">
        <f>IFERROR(ROUNDUP(EA393/$EX393,0)*$EY393,0)</f>
        <v>0</v>
      </c>
      <c r="ED393" s="62">
        <f>$DF393*BM393/30</f>
        <v>3247.7666666666669</v>
      </c>
      <c r="EE393" s="62">
        <f>ED393*$FH393</f>
        <v>980500.75666666671</v>
      </c>
      <c r="EF393" s="48">
        <f>IFERROR(ROUNDUP(ED393/$EX393,0)*$EY393,0)</f>
        <v>0</v>
      </c>
      <c r="EG393" s="62">
        <f>$DF393*BN393/30</f>
        <v>3400.7</v>
      </c>
      <c r="EH393" s="62">
        <f>EG393*$FH393</f>
        <v>1026671.3299999998</v>
      </c>
      <c r="EI393" s="48">
        <f>IFERROR(ROUNDUP(EG393/$EX393,0)*$EY393,0)</f>
        <v>0</v>
      </c>
      <c r="EJ393" s="62">
        <f>$DF393*BO393/30</f>
        <v>3155.8</v>
      </c>
      <c r="EK393" s="62">
        <f>EJ393*$FH393</f>
        <v>952736.02</v>
      </c>
      <c r="EL393" s="48">
        <f>IFERROR(ROUNDUP(EJ393/$EX393,0)*$EY393,0)</f>
        <v>0</v>
      </c>
      <c r="EM393" s="62">
        <f>$DF393*BP393/30</f>
        <v>2844.9009999999998</v>
      </c>
      <c r="EN393" s="62">
        <f>EM393*$FH393</f>
        <v>858875.6118999999</v>
      </c>
      <c r="EO393" s="48">
        <f>IFERROR(ROUNDUP(EM393/$EX393,0)*$EY393,0)</f>
        <v>0</v>
      </c>
      <c r="EP393" s="62">
        <f t="shared" ref="EP393:EU393" si="4470">BK393*$FH393</f>
        <v>581157.5</v>
      </c>
      <c r="EQ393" s="62">
        <f t="shared" si="4470"/>
        <v>845621.89999999991</v>
      </c>
      <c r="ER393" s="62">
        <f t="shared" si="4470"/>
        <v>948871.7</v>
      </c>
      <c r="ES393" s="62">
        <f t="shared" si="4470"/>
        <v>993552.89999999991</v>
      </c>
      <c r="ET393" s="62">
        <f t="shared" si="4470"/>
        <v>922002.6</v>
      </c>
      <c r="EU393" s="62">
        <f t="shared" si="4470"/>
        <v>831169.94699999993</v>
      </c>
      <c r="EV393" s="31" t="s">
        <v>192</v>
      </c>
      <c r="EW393" s="103">
        <v>0</v>
      </c>
      <c r="EX393" s="31">
        <v>0</v>
      </c>
      <c r="EY393" s="31">
        <v>0</v>
      </c>
      <c r="EZ393" s="31">
        <v>0</v>
      </c>
      <c r="FA393" s="31">
        <v>0</v>
      </c>
      <c r="FB393" s="119"/>
      <c r="FC393" s="119"/>
      <c r="FE393" s="137">
        <v>301.89999999999998</v>
      </c>
      <c r="FF393" s="137">
        <v>301.89999999999998</v>
      </c>
      <c r="FG393" s="137">
        <v>301.89999999999998</v>
      </c>
      <c r="FH393" s="106">
        <v>301.89999999999998</v>
      </c>
      <c r="FI393" s="107" t="b">
        <f t="shared" si="4465"/>
        <v>0</v>
      </c>
      <c r="FJ393" s="34"/>
      <c r="FK393" s="104" t="s">
        <v>196</v>
      </c>
      <c r="FL393" s="104" t="s">
        <v>861</v>
      </c>
      <c r="FM393" s="104">
        <v>45930</v>
      </c>
      <c r="FN393" s="104">
        <v>0</v>
      </c>
      <c r="FO393" s="104">
        <v>0</v>
      </c>
      <c r="FP393" s="104"/>
      <c r="FQ393" s="104">
        <v>0</v>
      </c>
      <c r="FR393" s="103" t="b">
        <f t="shared" si="4442"/>
        <v>1</v>
      </c>
      <c r="FS393" s="103" t="b">
        <f t="shared" si="4443"/>
        <v>1</v>
      </c>
      <c r="FT393" s="103" t="b">
        <f t="shared" si="4444"/>
        <v>1</v>
      </c>
      <c r="FU393" s="103" t="b">
        <f t="shared" si="4445"/>
        <v>0</v>
      </c>
      <c r="FV393" s="103" t="b">
        <f t="shared" si="4446"/>
        <v>1</v>
      </c>
      <c r="FW393" s="103"/>
      <c r="FX393" s="120" t="b">
        <f t="shared" si="4466"/>
        <v>1</v>
      </c>
      <c r="FY393" s="104" t="s">
        <v>491</v>
      </c>
      <c r="FZ393" s="104" t="b">
        <f t="shared" si="4467"/>
        <v>1</v>
      </c>
      <c r="GA393" s="104" t="s">
        <v>846</v>
      </c>
      <c r="GB393" s="104" t="s">
        <v>193</v>
      </c>
      <c r="GD393" s="104" t="s">
        <v>491</v>
      </c>
      <c r="GE393" s="104">
        <v>0</v>
      </c>
      <c r="GF393" s="104" t="e">
        <v>#N/A</v>
      </c>
      <c r="GG393" s="104">
        <v>0</v>
      </c>
      <c r="GH393" s="104" t="b">
        <f t="shared" si="4468"/>
        <v>1</v>
      </c>
      <c r="GI393" s="8" t="b">
        <f t="shared" si="4469"/>
        <v>0</v>
      </c>
      <c r="GJ393" s="31" t="s">
        <v>203</v>
      </c>
    </row>
    <row r="394" spans="1:192" hidden="1" x14ac:dyDescent="0.25">
      <c r="A394" s="144" t="str">
        <f>E394</f>
        <v>Сырье для пробок</v>
      </c>
      <c r="B394" s="144"/>
      <c r="C394" s="128" t="s">
        <v>368</v>
      </c>
      <c r="D394" s="130"/>
      <c r="E394" s="144" t="s">
        <v>862</v>
      </c>
      <c r="F394" s="144"/>
      <c r="G394" s="128"/>
      <c r="H394" s="144" t="s">
        <v>839</v>
      </c>
      <c r="I394" s="130"/>
      <c r="J394" s="144" t="s">
        <v>511</v>
      </c>
      <c r="K394" s="144"/>
      <c r="L394" s="138"/>
      <c r="M394" s="144" t="s">
        <v>840</v>
      </c>
      <c r="N394" s="145">
        <v>61853</v>
      </c>
      <c r="O394" s="145">
        <v>134599</v>
      </c>
      <c r="P394" s="145" t="str">
        <f t="shared" si="4447"/>
        <v>меньше мин</v>
      </c>
      <c r="Q394" s="114">
        <v>22091.423828125</v>
      </c>
      <c r="R394" s="114">
        <v>2837201.562246094</v>
      </c>
      <c r="S394" s="146">
        <v>31693.416999816895</v>
      </c>
      <c r="T394" s="146">
        <v>4753378.6816325374</v>
      </c>
      <c r="U394" s="131"/>
      <c r="V394" s="146">
        <v>41695.825141042471</v>
      </c>
      <c r="W394" s="146">
        <v>5354994.8228640845</v>
      </c>
      <c r="X394" s="146">
        <v>46.5</v>
      </c>
      <c r="Y394" s="132"/>
      <c r="Z394" s="95">
        <v>0</v>
      </c>
      <c r="AA394" s="147">
        <v>0</v>
      </c>
      <c r="AB394" s="147">
        <v>0</v>
      </c>
      <c r="AC394" s="95">
        <v>0</v>
      </c>
      <c r="AD394" s="95">
        <v>0</v>
      </c>
      <c r="AE394" s="95">
        <f t="shared" si="4448"/>
        <v>0</v>
      </c>
      <c r="AF394" s="95">
        <f t="shared" si="4449"/>
        <v>0</v>
      </c>
      <c r="AG394" s="144"/>
      <c r="AH394" s="130"/>
      <c r="AI394" s="144"/>
      <c r="AJ394" s="146">
        <v>42892</v>
      </c>
      <c r="AK394" s="146">
        <v>87969</v>
      </c>
      <c r="AL394" s="146">
        <v>157460</v>
      </c>
      <c r="AM394" s="146">
        <v>441364.23</v>
      </c>
      <c r="AN394" s="148">
        <f t="shared" si="4450"/>
        <v>12.925413235157368</v>
      </c>
      <c r="AO394" s="130" t="str">
        <f t="shared" si="4451"/>
        <v>&lt; 30 дней</v>
      </c>
      <c r="AP394" s="139" t="s">
        <v>185</v>
      </c>
      <c r="AQ394" s="134" t="s">
        <v>186</v>
      </c>
      <c r="AR394" s="144" t="s">
        <v>185</v>
      </c>
      <c r="AS394" s="134" t="s">
        <v>186</v>
      </c>
      <c r="AT394" s="147" t="s">
        <v>185</v>
      </c>
      <c r="AU394" s="138" t="str">
        <f>AT394</f>
        <v>Нет</v>
      </c>
      <c r="AV394" s="97" t="str">
        <f t="shared" si="4452"/>
        <v>0-01</v>
      </c>
      <c r="AW394" s="149">
        <f t="shared" si="4453"/>
        <v>0</v>
      </c>
      <c r="AX394" s="144"/>
      <c r="AY394" s="146">
        <f t="shared" si="4454"/>
        <v>0</v>
      </c>
      <c r="AZ394" s="130"/>
      <c r="BA394" s="129"/>
      <c r="BB394" s="129"/>
      <c r="BC394" s="129"/>
      <c r="BD394" s="139"/>
      <c r="BE394" s="29">
        <v>0</v>
      </c>
      <c r="BF394" s="32">
        <f t="shared" si="4455"/>
        <v>0</v>
      </c>
      <c r="BG394" s="32">
        <v>0</v>
      </c>
      <c r="BH394" s="32">
        <f t="shared" si="4456"/>
        <v>0</v>
      </c>
      <c r="BI394" s="99">
        <v>0</v>
      </c>
      <c r="BJ394" s="130"/>
      <c r="BK394" s="133">
        <v>52603.34</v>
      </c>
      <c r="BL394" s="133">
        <v>85731.74</v>
      </c>
      <c r="BM394" s="133">
        <v>74305.7</v>
      </c>
      <c r="BN394" s="133">
        <v>74890.600000000006</v>
      </c>
      <c r="BO394" s="133">
        <v>80994.73</v>
      </c>
      <c r="BP394" s="133">
        <v>72838.12</v>
      </c>
      <c r="BQ394" s="133">
        <f t="shared" si="4457"/>
        <v>73560.705000000002</v>
      </c>
      <c r="BR394" s="95">
        <f t="shared" si="4458"/>
        <v>-10907.514858957526</v>
      </c>
      <c r="BS394" s="133">
        <f t="shared" ref="BS394:BW408" si="4471">BR394-BL394</f>
        <v>-96639.254858957531</v>
      </c>
      <c r="BT394" s="133">
        <f t="shared" si="4471"/>
        <v>-170944.95485895753</v>
      </c>
      <c r="BU394" s="133">
        <f t="shared" si="4471"/>
        <v>-245835.55485895753</v>
      </c>
      <c r="BV394" s="133">
        <f t="shared" si="4471"/>
        <v>-326830.28485895752</v>
      </c>
      <c r="BW394" s="133">
        <f t="shared" si="4471"/>
        <v>-399668.40485895751</v>
      </c>
      <c r="BX394" s="133">
        <f t="shared" si="4460"/>
        <v>-473229.10985895753</v>
      </c>
      <c r="BY394" s="133">
        <f t="shared" si="4460"/>
        <v>-546789.81485895754</v>
      </c>
      <c r="BZ394" s="133">
        <f t="shared" si="4460"/>
        <v>-620350.5198589575</v>
      </c>
      <c r="CA394" s="133">
        <f t="shared" ref="CA394:CO394" si="4472">BZ394-$BQ394</f>
        <v>-693911.22485895746</v>
      </c>
      <c r="CB394" s="133">
        <f t="shared" si="4472"/>
        <v>-767471.92985895742</v>
      </c>
      <c r="CC394" s="133">
        <f t="shared" si="4472"/>
        <v>-841032.63485895738</v>
      </c>
      <c r="CD394" s="133">
        <f t="shared" si="4472"/>
        <v>-914593.33985895733</v>
      </c>
      <c r="CE394" s="133">
        <f t="shared" si="4472"/>
        <v>-988154.04485895729</v>
      </c>
      <c r="CF394" s="133">
        <f t="shared" si="4472"/>
        <v>-1061714.7498589572</v>
      </c>
      <c r="CG394" s="133">
        <f t="shared" si="4472"/>
        <v>-1135275.4548589573</v>
      </c>
      <c r="CH394" s="133">
        <f t="shared" si="4472"/>
        <v>-1208836.1598589574</v>
      </c>
      <c r="CI394" s="133">
        <f t="shared" si="4472"/>
        <v>-1282396.8648589575</v>
      </c>
      <c r="CJ394" s="133">
        <f t="shared" si="4472"/>
        <v>-1355957.5698589575</v>
      </c>
      <c r="CK394" s="133">
        <f t="shared" si="4472"/>
        <v>-1429518.2748589576</v>
      </c>
      <c r="CL394" s="133">
        <f t="shared" si="4472"/>
        <v>-1503078.9798589577</v>
      </c>
      <c r="CM394" s="133">
        <f t="shared" si="4472"/>
        <v>-1576639.6848589578</v>
      </c>
      <c r="CN394" s="133">
        <f t="shared" si="4472"/>
        <v>-1650200.3898589578</v>
      </c>
      <c r="CO394" s="133">
        <f t="shared" si="4472"/>
        <v>-1723761.0948589579</v>
      </c>
      <c r="CP394" s="100">
        <v>0</v>
      </c>
      <c r="CQ394" s="100">
        <v>0</v>
      </c>
      <c r="CR394" s="100">
        <v>0</v>
      </c>
      <c r="CS394" s="100">
        <v>0</v>
      </c>
      <c r="CT394" s="100">
        <v>0</v>
      </c>
      <c r="CU394" s="100">
        <v>0</v>
      </c>
      <c r="CY394" s="4">
        <v>0</v>
      </c>
      <c r="CZ394" s="4">
        <v>0</v>
      </c>
      <c r="DA394" s="136">
        <f t="shared" si="4461"/>
        <v>0</v>
      </c>
      <c r="DB394" s="4">
        <f t="shared" si="4462"/>
        <v>0</v>
      </c>
      <c r="DC394" s="4">
        <f t="shared" si="4463"/>
        <v>0</v>
      </c>
      <c r="DD394" s="136">
        <f t="shared" si="4464"/>
        <v>0</v>
      </c>
      <c r="DE394" s="31">
        <v>0</v>
      </c>
      <c r="DJ394" s="31"/>
      <c r="DK394" s="31"/>
      <c r="DL394" s="31"/>
      <c r="DM394" s="31"/>
      <c r="DN394" s="31"/>
      <c r="DR394" s="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V394" t="s">
        <v>839</v>
      </c>
      <c r="EW394" s="103">
        <v>0</v>
      </c>
      <c r="FA394" s="31"/>
      <c r="FB394" s="119"/>
      <c r="FC394" s="119"/>
      <c r="FE394" s="137">
        <v>0</v>
      </c>
      <c r="FF394" s="137">
        <v>0</v>
      </c>
      <c r="FG394" s="137">
        <v>0</v>
      </c>
      <c r="FH394" s="106">
        <v>0</v>
      </c>
      <c r="FI394" s="107" t="b">
        <f t="shared" si="4465"/>
        <v>1</v>
      </c>
      <c r="FJ394" s="34"/>
      <c r="FK394" s="104">
        <v>0</v>
      </c>
      <c r="FL394" s="104">
        <v>0</v>
      </c>
      <c r="FM394" s="104">
        <v>0</v>
      </c>
      <c r="FN394" s="104">
        <v>0</v>
      </c>
      <c r="FO394" s="104">
        <v>0</v>
      </c>
      <c r="FP394" s="104"/>
      <c r="FQ394" s="104">
        <v>0</v>
      </c>
      <c r="FR394" s="150" t="b">
        <f t="shared" si="4442"/>
        <v>0</v>
      </c>
      <c r="FS394" s="150" t="b">
        <f t="shared" si="4443"/>
        <v>0</v>
      </c>
      <c r="FT394" s="150" t="b">
        <f t="shared" si="4444"/>
        <v>0</v>
      </c>
      <c r="FU394" s="150" t="b">
        <f t="shared" si="4445"/>
        <v>0</v>
      </c>
      <c r="FV394" s="150" t="b">
        <f t="shared" si="4446"/>
        <v>1</v>
      </c>
      <c r="FW394" s="150"/>
      <c r="FX394" s="150" t="b">
        <f t="shared" si="4466"/>
        <v>1</v>
      </c>
      <c r="FY394" s="104" t="s">
        <v>368</v>
      </c>
      <c r="FZ394" s="104" t="b">
        <f t="shared" si="4467"/>
        <v>1</v>
      </c>
      <c r="GA394" s="150">
        <v>0</v>
      </c>
      <c r="GB394" s="150">
        <v>0</v>
      </c>
      <c r="GC394" s="151"/>
      <c r="GD394" s="104" t="s">
        <v>368</v>
      </c>
      <c r="GE394" s="104">
        <v>0</v>
      </c>
      <c r="GF394" s="104" t="e">
        <v>#N/A</v>
      </c>
      <c r="GG394" s="104">
        <v>0</v>
      </c>
      <c r="GH394" s="150" t="b">
        <f t="shared" si="4468"/>
        <v>1</v>
      </c>
      <c r="GI394" s="151" t="b">
        <f t="shared" si="4469"/>
        <v>0</v>
      </c>
      <c r="GJ394" s="31" t="s">
        <v>203</v>
      </c>
    </row>
    <row r="395" spans="1:192" hidden="1" x14ac:dyDescent="0.25">
      <c r="A395" s="130">
        <v>120764</v>
      </c>
      <c r="B395" s="130">
        <v>535825</v>
      </c>
      <c r="C395" s="128" t="s">
        <v>368</v>
      </c>
      <c r="D395" s="130"/>
      <c r="E395" s="130" t="s">
        <v>863</v>
      </c>
      <c r="F395" s="109" t="s">
        <v>193</v>
      </c>
      <c r="G395" s="128"/>
      <c r="H395" s="130" t="s">
        <v>188</v>
      </c>
      <c r="I395" s="130" t="s">
        <v>510</v>
      </c>
      <c r="J395" s="130" t="s">
        <v>511</v>
      </c>
      <c r="K395" s="130"/>
      <c r="L395" s="130" t="s">
        <v>862</v>
      </c>
      <c r="M395" s="130" t="s">
        <v>841</v>
      </c>
      <c r="N395" s="111">
        <v>61853</v>
      </c>
      <c r="O395" s="111">
        <v>134599</v>
      </c>
      <c r="P395" s="111" t="str">
        <f t="shared" si="4447"/>
        <v>меньше мин</v>
      </c>
      <c r="Q395" s="95">
        <v>22091.423828125</v>
      </c>
      <c r="R395" s="95">
        <f>Q395*FH395</f>
        <v>2837201.562246094</v>
      </c>
      <c r="S395" s="131">
        <v>31693.416999816895</v>
      </c>
      <c r="T395" s="131">
        <v>4753378.6816325374</v>
      </c>
      <c r="U395" s="131">
        <f>IFERROR(ROUNDUP(S395/$EX395,0)*$EY395,0)</f>
        <v>36</v>
      </c>
      <c r="V395" s="113">
        <f>SUM(Z395:AD395)</f>
        <v>41695.825141042471</v>
      </c>
      <c r="W395" s="113">
        <f>V395*FH395</f>
        <v>5354994.8228640845</v>
      </c>
      <c r="X395" s="113">
        <f>IFERROR(ROUNDUP(V395/$EX395,0)*$EY395,0)</f>
        <v>46.5</v>
      </c>
      <c r="Y395" s="132"/>
      <c r="Z395" s="95">
        <v>41695.825141042471</v>
      </c>
      <c r="AA395" s="95">
        <v>0</v>
      </c>
      <c r="AB395" s="95">
        <v>0</v>
      </c>
      <c r="AC395" s="95">
        <v>0</v>
      </c>
      <c r="AD395" s="95">
        <v>0</v>
      </c>
      <c r="AE395" s="95">
        <f t="shared" si="4448"/>
        <v>0</v>
      </c>
      <c r="AF395" s="95">
        <f t="shared" si="4449"/>
        <v>0</v>
      </c>
      <c r="AG395" s="114">
        <v>0</v>
      </c>
      <c r="AH395" s="95">
        <f>V395-AG395</f>
        <v>41695.825141042471</v>
      </c>
      <c r="AI395" s="114">
        <f>IF(AH395&gt;0,AH395*FH395,0)</f>
        <v>5354994.8228640845</v>
      </c>
      <c r="AJ395" s="133">
        <f>CU395</f>
        <v>42892</v>
      </c>
      <c r="AK395" s="133">
        <f>SUM(CS395:CU395)</f>
        <v>87969</v>
      </c>
      <c r="AL395" s="133">
        <f>SUM(CP395:CU395)</f>
        <v>157460</v>
      </c>
      <c r="AM395" s="133">
        <f>SUM(BK395:BP395)</f>
        <v>441364.23</v>
      </c>
      <c r="AN395" s="133">
        <f t="shared" si="4450"/>
        <v>12.925413235157368</v>
      </c>
      <c r="AO395" s="133" t="str">
        <f t="shared" si="4451"/>
        <v>&lt; 30 дней</v>
      </c>
      <c r="AP395" s="139" t="s">
        <v>185</v>
      </c>
      <c r="AQ395" s="134" t="s">
        <v>186</v>
      </c>
      <c r="AR395" s="139" t="s">
        <v>185</v>
      </c>
      <c r="AS395" s="134" t="s">
        <v>186</v>
      </c>
      <c r="AT395" s="25" t="s">
        <v>185</v>
      </c>
      <c r="AU395" s="14" t="str">
        <f>AU394</f>
        <v>Нет</v>
      </c>
      <c r="AV395" s="97" t="str">
        <f t="shared" si="4452"/>
        <v>0-01</v>
      </c>
      <c r="AW395" s="117">
        <f t="shared" si="4453"/>
        <v>0</v>
      </c>
      <c r="AX395" s="14"/>
      <c r="AY395" s="25">
        <f t="shared" si="4454"/>
        <v>0</v>
      </c>
      <c r="AZ395" s="130" t="s">
        <v>495</v>
      </c>
      <c r="BA395" s="26" t="s">
        <v>196</v>
      </c>
      <c r="BB395" s="26" t="s">
        <v>864</v>
      </c>
      <c r="BC395" s="27"/>
      <c r="BD395" s="28"/>
      <c r="BE395" s="29">
        <v>0</v>
      </c>
      <c r="BF395" s="32">
        <f t="shared" si="4455"/>
        <v>0</v>
      </c>
      <c r="BG395" s="32">
        <v>0</v>
      </c>
      <c r="BH395" s="32">
        <f t="shared" si="4456"/>
        <v>0</v>
      </c>
      <c r="BI395" s="135">
        <v>0</v>
      </c>
      <c r="BJ395" s="130">
        <v>0</v>
      </c>
      <c r="BK395" s="95">
        <v>52603.34</v>
      </c>
      <c r="BL395" s="95">
        <v>85731.74</v>
      </c>
      <c r="BM395" s="95">
        <v>74305.7</v>
      </c>
      <c r="BN395" s="95">
        <v>74890.600000000006</v>
      </c>
      <c r="BO395" s="95">
        <v>80994.73</v>
      </c>
      <c r="BP395" s="95">
        <v>72838.12</v>
      </c>
      <c r="BQ395" s="133">
        <f t="shared" si="4457"/>
        <v>73560.705000000002</v>
      </c>
      <c r="BR395" s="95">
        <f t="shared" si="4458"/>
        <v>-10907.514858957526</v>
      </c>
      <c r="BS395" s="133">
        <f t="shared" si="4471"/>
        <v>-96639.254858957531</v>
      </c>
      <c r="BT395" s="133">
        <f t="shared" si="4471"/>
        <v>-170944.95485895753</v>
      </c>
      <c r="BU395" s="133">
        <f t="shared" si="4471"/>
        <v>-245835.55485895753</v>
      </c>
      <c r="BV395" s="133">
        <f t="shared" si="4471"/>
        <v>-326830.28485895752</v>
      </c>
      <c r="BW395" s="133">
        <f t="shared" si="4471"/>
        <v>-399668.40485895751</v>
      </c>
      <c r="BX395" s="133">
        <f t="shared" ref="BX395:CO401" si="4473">BW395-$BQ395</f>
        <v>-473229.10985895753</v>
      </c>
      <c r="BY395" s="133">
        <f t="shared" si="4473"/>
        <v>-546789.81485895754</v>
      </c>
      <c r="BZ395" s="133">
        <f t="shared" si="4473"/>
        <v>-620350.5198589575</v>
      </c>
      <c r="CA395" s="133">
        <f t="shared" si="4473"/>
        <v>-693911.22485895746</v>
      </c>
      <c r="CB395" s="133">
        <f t="shared" si="4473"/>
        <v>-767471.92985895742</v>
      </c>
      <c r="CC395" s="133">
        <f t="shared" si="4473"/>
        <v>-841032.63485895738</v>
      </c>
      <c r="CD395" s="133">
        <f t="shared" si="4473"/>
        <v>-914593.33985895733</v>
      </c>
      <c r="CE395" s="133">
        <f t="shared" si="4473"/>
        <v>-988154.04485895729</v>
      </c>
      <c r="CF395" s="133">
        <f t="shared" si="4473"/>
        <v>-1061714.7498589572</v>
      </c>
      <c r="CG395" s="133">
        <f t="shared" si="4473"/>
        <v>-1135275.4548589573</v>
      </c>
      <c r="CH395" s="133">
        <f t="shared" si="4473"/>
        <v>-1208836.1598589574</v>
      </c>
      <c r="CI395" s="133">
        <f t="shared" si="4473"/>
        <v>-1282396.8648589575</v>
      </c>
      <c r="CJ395" s="133">
        <f t="shared" si="4473"/>
        <v>-1355957.5698589575</v>
      </c>
      <c r="CK395" s="133">
        <f t="shared" si="4473"/>
        <v>-1429518.2748589576</v>
      </c>
      <c r="CL395" s="133">
        <f t="shared" si="4473"/>
        <v>-1503078.9798589577</v>
      </c>
      <c r="CM395" s="133">
        <f t="shared" si="4473"/>
        <v>-1576639.6848589578</v>
      </c>
      <c r="CN395" s="133">
        <f t="shared" si="4473"/>
        <v>-1650200.3898589578</v>
      </c>
      <c r="CO395" s="133">
        <f t="shared" si="4473"/>
        <v>-1723761.0948589579</v>
      </c>
      <c r="CP395" s="100">
        <v>11265</v>
      </c>
      <c r="CQ395" s="100">
        <v>22670</v>
      </c>
      <c r="CR395" s="100">
        <v>35556</v>
      </c>
      <c r="CS395" s="100">
        <v>13151</v>
      </c>
      <c r="CT395" s="100">
        <v>31926</v>
      </c>
      <c r="CU395" s="100">
        <v>42892</v>
      </c>
      <c r="CV395" s="121">
        <f>IF(COUNTIF(CP395:CU395,"&gt;0")=0,0,SUM(CP395:CU395)/COUNTIF(CP395:CU395,"&gt;0"))</f>
        <v>26243.333333333332</v>
      </c>
      <c r="CY395" s="4">
        <v>0</v>
      </c>
      <c r="CZ395" s="4">
        <v>0</v>
      </c>
      <c r="DA395" s="136">
        <f t="shared" si="4461"/>
        <v>0</v>
      </c>
      <c r="DB395" s="4">
        <f t="shared" si="4462"/>
        <v>0</v>
      </c>
      <c r="DC395" s="4">
        <f t="shared" si="4463"/>
        <v>0</v>
      </c>
      <c r="DD395" s="136">
        <f t="shared" si="4464"/>
        <v>0</v>
      </c>
      <c r="DE395" s="31">
        <v>0</v>
      </c>
      <c r="DF395" s="31">
        <v>30</v>
      </c>
      <c r="DG395" s="31">
        <v>23375</v>
      </c>
      <c r="DH395" s="48">
        <f>IFERROR(ROUNDUP(DG395/$EX395,0)*$EY395,0)</f>
        <v>25.5</v>
      </c>
      <c r="DI395" s="62">
        <v>58150.869999999995</v>
      </c>
      <c r="DJ395" s="62">
        <v>8556917.0949999988</v>
      </c>
      <c r="DK395" s="48">
        <f>IFERROR(ROUNDUP(DI395/$EX395,0)*$EY395,0)</f>
        <v>64.5</v>
      </c>
      <c r="DL395" s="62">
        <v>23269.513000000014</v>
      </c>
      <c r="DM395" s="62">
        <v>3418499.82</v>
      </c>
      <c r="DN395" s="62">
        <v>22593.427</v>
      </c>
      <c r="DO395" s="62">
        <v>3358783.0320000001</v>
      </c>
      <c r="DP395" s="48">
        <f>IFERROR(ROUNDUP(DN395/$EX395,0)*$EY395,0)</f>
        <v>25.5</v>
      </c>
      <c r="DQ395" s="62">
        <v>38056.109000000004</v>
      </c>
      <c r="DR395" s="62">
        <v>5649681.9015017422</v>
      </c>
      <c r="DS395" s="62">
        <v>19559.232</v>
      </c>
      <c r="DT395" s="62">
        <v>2908562.7749999999</v>
      </c>
      <c r="DU395" s="48">
        <f>IFERROR(ROUNDUP(DS395/$EX395,0)*$EY395,0)</f>
        <v>22.5</v>
      </c>
      <c r="DV395" s="62">
        <v>15376.170000000006</v>
      </c>
      <c r="DW395" s="62">
        <v>2282664.604195605</v>
      </c>
      <c r="DX395" s="62">
        <f>$DF395*BK395/30</f>
        <v>52603.34</v>
      </c>
      <c r="DY395" s="62">
        <f>DX395*$FH395</f>
        <v>6755846.9561999999</v>
      </c>
      <c r="DZ395" s="48">
        <f>IFERROR(ROUNDUP(DX395/$EX395,0)*$EY395,0)</f>
        <v>58.5</v>
      </c>
      <c r="EA395" s="62">
        <f>$DF395*BL395/30</f>
        <v>85731.74</v>
      </c>
      <c r="EB395" s="62">
        <f>EA395*$FH395</f>
        <v>11010527.3682</v>
      </c>
      <c r="EC395" s="48">
        <f>IFERROR(ROUNDUP(EA395/$EX395,0)*$EY395,0)</f>
        <v>94.5</v>
      </c>
      <c r="ED395" s="62">
        <f>$DF395*BM395/30</f>
        <v>74305.7</v>
      </c>
      <c r="EE395" s="62">
        <f>ED395*$FH395</f>
        <v>9543081.0510000009</v>
      </c>
      <c r="EF395" s="48">
        <f>IFERROR(ROUNDUP(ED395/$EX395,0)*$EY395,0)</f>
        <v>82.5</v>
      </c>
      <c r="EG395" s="62">
        <f>$DF395*BN395/30</f>
        <v>74890.600000000006</v>
      </c>
      <c r="EH395" s="62">
        <f>EG395*$FH395</f>
        <v>9618199.7580000013</v>
      </c>
      <c r="EI395" s="48">
        <f>IFERROR(ROUNDUP(EG395/$EX395,0)*$EY395,0)</f>
        <v>82.5</v>
      </c>
      <c r="EJ395" s="62">
        <f>$DF395*BO395/30</f>
        <v>80994.73</v>
      </c>
      <c r="EK395" s="62">
        <f>EJ395*$FH395</f>
        <v>10402153.173900001</v>
      </c>
      <c r="EL395" s="48">
        <f>IFERROR(ROUNDUP(EJ395/$EX395,0)*$EY395,0)</f>
        <v>88.5</v>
      </c>
      <c r="EM395" s="62">
        <f>$DF395*BP395/30</f>
        <v>72838.119999999981</v>
      </c>
      <c r="EN395" s="62">
        <f>EM395*$FH395</f>
        <v>9354599.7515999973</v>
      </c>
      <c r="EO395" s="48">
        <f>IFERROR(ROUNDUP(EM395/$EX395,0)*$EY395,0)</f>
        <v>79.5</v>
      </c>
      <c r="EP395" s="62">
        <f t="shared" ref="EP395:EU395" si="4474">BK395*$FH395</f>
        <v>6755846.9561999999</v>
      </c>
      <c r="EQ395" s="62">
        <f t="shared" si="4474"/>
        <v>11010527.3682</v>
      </c>
      <c r="ER395" s="62">
        <f t="shared" si="4474"/>
        <v>9543081.0510000009</v>
      </c>
      <c r="ES395" s="62">
        <f t="shared" si="4474"/>
        <v>9618199.7580000013</v>
      </c>
      <c r="ET395" s="62">
        <f t="shared" si="4474"/>
        <v>10402153.173900001</v>
      </c>
      <c r="EU395" s="62">
        <f t="shared" si="4474"/>
        <v>9354599.7515999991</v>
      </c>
      <c r="EV395" s="31" t="s">
        <v>192</v>
      </c>
      <c r="EW395" s="103">
        <v>0</v>
      </c>
      <c r="EX395" s="31">
        <v>1375</v>
      </c>
      <c r="EY395" s="31">
        <v>1.5</v>
      </c>
      <c r="FA395" s="31"/>
      <c r="FB395" s="119"/>
      <c r="FC395" s="119"/>
      <c r="FE395" s="137">
        <v>148.57</v>
      </c>
      <c r="FF395" s="137">
        <v>149.97999999999999</v>
      </c>
      <c r="FG395" s="137">
        <v>144.87</v>
      </c>
      <c r="FH395" s="106">
        <v>128.43</v>
      </c>
      <c r="FI395" s="107" t="b">
        <f t="shared" si="4465"/>
        <v>1</v>
      </c>
      <c r="FJ395" s="34"/>
      <c r="FK395" s="104" t="s">
        <v>196</v>
      </c>
      <c r="FL395" s="104" t="s">
        <v>864</v>
      </c>
      <c r="FM395" s="104">
        <v>0</v>
      </c>
      <c r="FN395" s="104">
        <v>0</v>
      </c>
      <c r="FO395" s="104">
        <v>0</v>
      </c>
      <c r="FP395" s="104"/>
      <c r="FQ395" s="104">
        <v>0</v>
      </c>
      <c r="FR395" s="103" t="b">
        <f t="shared" si="4442"/>
        <v>1</v>
      </c>
      <c r="FS395" s="103" t="b">
        <f t="shared" si="4443"/>
        <v>1</v>
      </c>
      <c r="FT395" s="103" t="b">
        <f t="shared" si="4444"/>
        <v>0</v>
      </c>
      <c r="FU395" s="103" t="b">
        <f t="shared" si="4445"/>
        <v>0</v>
      </c>
      <c r="FV395" s="103" t="b">
        <f t="shared" si="4446"/>
        <v>1</v>
      </c>
      <c r="FW395" s="103"/>
      <c r="FX395" s="120" t="b">
        <f t="shared" si="4466"/>
        <v>1</v>
      </c>
      <c r="FY395" s="104" t="s">
        <v>368</v>
      </c>
      <c r="FZ395" s="104" t="b">
        <f t="shared" si="4467"/>
        <v>1</v>
      </c>
      <c r="GA395" s="104">
        <v>0</v>
      </c>
      <c r="GB395" s="104" t="s">
        <v>193</v>
      </c>
      <c r="GD395" s="104" t="s">
        <v>368</v>
      </c>
      <c r="GE395" s="104">
        <v>0</v>
      </c>
      <c r="GF395" s="104" t="e">
        <v>#N/A</v>
      </c>
      <c r="GG395" s="104">
        <v>0</v>
      </c>
      <c r="GH395" s="104" t="b">
        <f t="shared" si="4468"/>
        <v>1</v>
      </c>
      <c r="GI395" s="8" t="b">
        <f t="shared" si="4469"/>
        <v>0</v>
      </c>
      <c r="GJ395" s="31" t="s">
        <v>203</v>
      </c>
    </row>
    <row r="396" spans="1:192" hidden="1" x14ac:dyDescent="0.25">
      <c r="A396" s="144" t="str">
        <f>E396</f>
        <v>Золото (пробка, канистра)</v>
      </c>
      <c r="B396" s="144"/>
      <c r="C396" s="128" t="s">
        <v>368</v>
      </c>
      <c r="D396" s="130"/>
      <c r="E396" s="144" t="s">
        <v>865</v>
      </c>
      <c r="F396" s="144"/>
      <c r="G396" s="128"/>
      <c r="H396" s="144" t="s">
        <v>839</v>
      </c>
      <c r="I396" s="130"/>
      <c r="J396" s="144" t="s">
        <v>481</v>
      </c>
      <c r="K396" s="144"/>
      <c r="L396" s="138"/>
      <c r="M396" s="144" t="s">
        <v>840</v>
      </c>
      <c r="N396" s="145">
        <v>62</v>
      </c>
      <c r="O396" s="145">
        <v>3562</v>
      </c>
      <c r="P396" s="145" t="str">
        <f t="shared" si="4447"/>
        <v>в диапазоне</v>
      </c>
      <c r="Q396" s="114">
        <v>165</v>
      </c>
      <c r="R396" s="114">
        <v>218794.94999999998</v>
      </c>
      <c r="S396" s="146">
        <v>2954.6699981689453</v>
      </c>
      <c r="T396" s="146">
        <v>3927820.1087658689</v>
      </c>
      <c r="U396" s="131"/>
      <c r="V396" s="146">
        <v>0</v>
      </c>
      <c r="W396" s="146">
        <v>0</v>
      </c>
      <c r="X396" s="146">
        <v>0</v>
      </c>
      <c r="Y396" s="132"/>
      <c r="Z396" s="95">
        <v>0</v>
      </c>
      <c r="AA396" s="147">
        <v>0</v>
      </c>
      <c r="AB396" s="147">
        <v>0</v>
      </c>
      <c r="AC396" s="95">
        <v>0</v>
      </c>
      <c r="AD396" s="95">
        <v>0</v>
      </c>
      <c r="AE396" s="95">
        <f t="shared" si="4448"/>
        <v>0</v>
      </c>
      <c r="AF396" s="95">
        <f t="shared" si="4449"/>
        <v>0</v>
      </c>
      <c r="AG396" s="144"/>
      <c r="AH396" s="130"/>
      <c r="AI396" s="144"/>
      <c r="AJ396" s="146">
        <v>821</v>
      </c>
      <c r="AK396" s="146">
        <v>4290</v>
      </c>
      <c r="AL396" s="146">
        <v>8282</v>
      </c>
      <c r="AM396" s="146">
        <v>10683.550000000001</v>
      </c>
      <c r="AN396" s="148">
        <f t="shared" si="4450"/>
        <v>49.781261815633385</v>
      </c>
      <c r="AO396" s="130" t="str">
        <f t="shared" si="4451"/>
        <v>&gt; 30 дней (до 60)</v>
      </c>
      <c r="AP396" s="139" t="s">
        <v>185</v>
      </c>
      <c r="AQ396" s="134" t="s">
        <v>190</v>
      </c>
      <c r="AR396" s="144" t="s">
        <v>185</v>
      </c>
      <c r="AS396" s="134" t="s">
        <v>198</v>
      </c>
      <c r="AT396" s="147" t="s">
        <v>185</v>
      </c>
      <c r="AU396" s="138" t="str">
        <f>AT396</f>
        <v>Нет</v>
      </c>
      <c r="AV396" s="97" t="str">
        <f t="shared" si="4452"/>
        <v>нет остатка</v>
      </c>
      <c r="AW396" s="149">
        <f t="shared" si="4453"/>
        <v>0</v>
      </c>
      <c r="AX396" s="144"/>
      <c r="AY396" s="146">
        <f t="shared" si="4454"/>
        <v>0</v>
      </c>
      <c r="AZ396" s="130"/>
      <c r="BA396" s="129"/>
      <c r="BB396" s="129"/>
      <c r="BC396" s="129"/>
      <c r="BD396" s="139"/>
      <c r="BE396" s="29">
        <v>0</v>
      </c>
      <c r="BF396" s="32">
        <f t="shared" si="4455"/>
        <v>0</v>
      </c>
      <c r="BG396" s="32">
        <v>0</v>
      </c>
      <c r="BH396" s="32">
        <f t="shared" si="4456"/>
        <v>0</v>
      </c>
      <c r="BI396" s="99">
        <v>0</v>
      </c>
      <c r="BJ396" s="130"/>
      <c r="BK396" s="133">
        <v>1332.64</v>
      </c>
      <c r="BL396" s="133">
        <v>1372.95</v>
      </c>
      <c r="BM396" s="133">
        <v>1440.16</v>
      </c>
      <c r="BN396" s="133">
        <v>2538.0300000000002</v>
      </c>
      <c r="BO396" s="133">
        <v>2163.6799999999998</v>
      </c>
      <c r="BP396" s="133">
        <v>1836.09</v>
      </c>
      <c r="BQ396" s="133">
        <f t="shared" si="4457"/>
        <v>1780.5916666666669</v>
      </c>
      <c r="BR396" s="95">
        <f t="shared" si="4458"/>
        <v>-1167.6400000000001</v>
      </c>
      <c r="BS396" s="133">
        <f t="shared" si="4471"/>
        <v>-2540.59</v>
      </c>
      <c r="BT396" s="133">
        <f t="shared" si="4471"/>
        <v>-3980.75</v>
      </c>
      <c r="BU396" s="133">
        <f t="shared" si="4471"/>
        <v>-6518.7800000000007</v>
      </c>
      <c r="BV396" s="133">
        <f t="shared" si="4471"/>
        <v>-8682.4600000000009</v>
      </c>
      <c r="BW396" s="133">
        <f t="shared" si="4471"/>
        <v>-10518.550000000001</v>
      </c>
      <c r="BX396" s="133">
        <f t="shared" si="4473"/>
        <v>-12299.141666666668</v>
      </c>
      <c r="BY396" s="133">
        <f t="shared" si="4473"/>
        <v>-14079.733333333335</v>
      </c>
      <c r="BZ396" s="133">
        <f t="shared" si="4473"/>
        <v>-15860.325000000003</v>
      </c>
      <c r="CA396" s="133">
        <f t="shared" si="4473"/>
        <v>-17640.916666666668</v>
      </c>
      <c r="CB396" s="133">
        <f t="shared" si="4473"/>
        <v>-19421.508333333335</v>
      </c>
      <c r="CC396" s="133">
        <f t="shared" si="4473"/>
        <v>-21202.100000000002</v>
      </c>
      <c r="CD396" s="133">
        <f t="shared" si="4473"/>
        <v>-22982.691666666669</v>
      </c>
      <c r="CE396" s="133">
        <f t="shared" si="4473"/>
        <v>-24763.283333333336</v>
      </c>
      <c r="CF396" s="133">
        <f t="shared" si="4473"/>
        <v>-26543.875000000004</v>
      </c>
      <c r="CG396" s="133">
        <f t="shared" si="4473"/>
        <v>-28324.466666666671</v>
      </c>
      <c r="CH396" s="133">
        <f t="shared" si="4473"/>
        <v>-30105.058333333338</v>
      </c>
      <c r="CI396" s="133">
        <f t="shared" si="4473"/>
        <v>-31885.650000000005</v>
      </c>
      <c r="CJ396" s="133">
        <f t="shared" si="4473"/>
        <v>-33666.241666666669</v>
      </c>
      <c r="CK396" s="133">
        <f t="shared" si="4473"/>
        <v>-35446.833333333336</v>
      </c>
      <c r="CL396" s="133">
        <f t="shared" si="4473"/>
        <v>-37227.425000000003</v>
      </c>
      <c r="CM396" s="133">
        <f t="shared" si="4473"/>
        <v>-39008.01666666667</v>
      </c>
      <c r="CN396" s="133">
        <f t="shared" si="4473"/>
        <v>-40788.608333333337</v>
      </c>
      <c r="CO396" s="133">
        <f t="shared" si="4473"/>
        <v>-42569.200000000004</v>
      </c>
      <c r="CP396" s="100">
        <v>0</v>
      </c>
      <c r="CQ396" s="100">
        <v>0</v>
      </c>
      <c r="CR396" s="100">
        <v>0</v>
      </c>
      <c r="CS396" s="100">
        <v>0</v>
      </c>
      <c r="CT396" s="100">
        <v>0</v>
      </c>
      <c r="CU396" s="100">
        <v>0</v>
      </c>
      <c r="CY396" s="4">
        <v>0</v>
      </c>
      <c r="CZ396" s="4">
        <v>0</v>
      </c>
      <c r="DA396" s="136">
        <f t="shared" si="4461"/>
        <v>0</v>
      </c>
      <c r="DB396" s="4">
        <f t="shared" si="4462"/>
        <v>0</v>
      </c>
      <c r="DC396" s="4">
        <f t="shared" si="4463"/>
        <v>0</v>
      </c>
      <c r="DD396" s="136">
        <f t="shared" si="4464"/>
        <v>0</v>
      </c>
      <c r="DE396" s="31">
        <v>0</v>
      </c>
      <c r="DJ396" s="31"/>
      <c r="DK396" s="31"/>
      <c r="DL396" s="31"/>
      <c r="DM396" s="31"/>
      <c r="DN396" s="31"/>
      <c r="DR396" s="4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V396" t="s">
        <v>839</v>
      </c>
      <c r="EW396" s="103">
        <v>0</v>
      </c>
      <c r="FA396" s="31"/>
      <c r="FB396" s="119"/>
      <c r="FC396" s="119"/>
      <c r="FE396" s="137">
        <v>0</v>
      </c>
      <c r="FF396" s="137">
        <v>0</v>
      </c>
      <c r="FG396" s="137">
        <v>0</v>
      </c>
      <c r="FH396" s="106">
        <v>0</v>
      </c>
      <c r="FI396" s="107" t="b">
        <f t="shared" si="4465"/>
        <v>1</v>
      </c>
      <c r="FJ396" s="34"/>
      <c r="FK396" s="104">
        <v>0</v>
      </c>
      <c r="FL396" s="104">
        <v>0</v>
      </c>
      <c r="FM396" s="104">
        <v>0</v>
      </c>
      <c r="FN396" s="104">
        <v>0</v>
      </c>
      <c r="FO396" s="104">
        <v>0</v>
      </c>
      <c r="FP396" s="104"/>
      <c r="FQ396" s="104">
        <v>0</v>
      </c>
      <c r="FR396" s="150" t="b">
        <f t="shared" si="4442"/>
        <v>0</v>
      </c>
      <c r="FS396" s="150" t="b">
        <f t="shared" si="4443"/>
        <v>0</v>
      </c>
      <c r="FT396" s="150" t="b">
        <f t="shared" si="4444"/>
        <v>0</v>
      </c>
      <c r="FU396" s="150" t="b">
        <f t="shared" si="4445"/>
        <v>0</v>
      </c>
      <c r="FV396" s="150" t="b">
        <f t="shared" si="4446"/>
        <v>1</v>
      </c>
      <c r="FW396" s="150"/>
      <c r="FX396" s="150" t="b">
        <f t="shared" si="4466"/>
        <v>1</v>
      </c>
      <c r="FY396" s="104" t="s">
        <v>368</v>
      </c>
      <c r="FZ396" s="104" t="b">
        <f t="shared" si="4467"/>
        <v>1</v>
      </c>
      <c r="GA396" s="150">
        <v>0</v>
      </c>
      <c r="GB396" s="150">
        <v>0</v>
      </c>
      <c r="GC396" s="151"/>
      <c r="GD396" s="104" t="s">
        <v>368</v>
      </c>
      <c r="GE396" s="104">
        <v>0</v>
      </c>
      <c r="GF396" s="104" t="e">
        <v>#N/A</v>
      </c>
      <c r="GG396" s="104">
        <v>0</v>
      </c>
      <c r="GH396" s="150" t="b">
        <f t="shared" si="4468"/>
        <v>1</v>
      </c>
      <c r="GI396" s="151" t="b">
        <f t="shared" si="4469"/>
        <v>0</v>
      </c>
      <c r="GJ396" s="31" t="s">
        <v>203</v>
      </c>
    </row>
    <row r="397" spans="1:192" ht="30" hidden="1" x14ac:dyDescent="0.25">
      <c r="A397" s="130">
        <v>142145</v>
      </c>
      <c r="B397" s="130">
        <v>566324</v>
      </c>
      <c r="C397" s="128" t="s">
        <v>368</v>
      </c>
      <c r="D397" s="130"/>
      <c r="E397" s="130" t="s">
        <v>866</v>
      </c>
      <c r="F397" s="109">
        <v>0</v>
      </c>
      <c r="G397" s="128"/>
      <c r="H397" s="130" t="s">
        <v>188</v>
      </c>
      <c r="I397" s="130" t="s">
        <v>631</v>
      </c>
      <c r="J397" s="130" t="s">
        <v>481</v>
      </c>
      <c r="K397" s="130"/>
      <c r="L397" s="130" t="s">
        <v>865</v>
      </c>
      <c r="M397" s="130" t="s">
        <v>841</v>
      </c>
      <c r="N397" s="111">
        <v>62</v>
      </c>
      <c r="O397" s="111">
        <v>3562</v>
      </c>
      <c r="P397" s="111" t="str">
        <f t="shared" si="4447"/>
        <v>в диапазоне</v>
      </c>
      <c r="Q397" s="95">
        <v>165</v>
      </c>
      <c r="R397" s="95">
        <f>Q397*FH397</f>
        <v>218794.94999999998</v>
      </c>
      <c r="S397" s="131">
        <v>2954.6699981689453</v>
      </c>
      <c r="T397" s="131">
        <v>3927820.1087658689</v>
      </c>
      <c r="U397" s="131">
        <f>IFERROR(ROUNDUP(S397/$EX397,0)*$EY397,0)</f>
        <v>4.5</v>
      </c>
      <c r="V397" s="113">
        <f>SUM(Z397:AD397)</f>
        <v>0</v>
      </c>
      <c r="W397" s="113">
        <f>V397*FH397</f>
        <v>0</v>
      </c>
      <c r="X397" s="113">
        <f>IFERROR(ROUNDUP(V397/$EX397,0)*$EY397,0)</f>
        <v>0</v>
      </c>
      <c r="Y397" s="132"/>
      <c r="Z397" s="95">
        <v>0</v>
      </c>
      <c r="AA397" s="95">
        <v>0</v>
      </c>
      <c r="AB397" s="95">
        <v>0</v>
      </c>
      <c r="AC397" s="95">
        <v>0</v>
      </c>
      <c r="AD397" s="95">
        <v>0</v>
      </c>
      <c r="AE397" s="95">
        <f t="shared" si="4448"/>
        <v>0</v>
      </c>
      <c r="AF397" s="95">
        <f t="shared" si="4449"/>
        <v>0</v>
      </c>
      <c r="AG397" s="114">
        <v>0</v>
      </c>
      <c r="AH397" s="95">
        <f>V397-AG397</f>
        <v>0</v>
      </c>
      <c r="AI397" s="114">
        <f>IF(AH397&gt;0,AH397*FH397,0)</f>
        <v>0</v>
      </c>
      <c r="AJ397" s="133">
        <f>CU397</f>
        <v>821</v>
      </c>
      <c r="AK397" s="133">
        <f>SUM(CS397:CU397)</f>
        <v>4290</v>
      </c>
      <c r="AL397" s="133">
        <f>SUM(CP397:CU397)</f>
        <v>8282</v>
      </c>
      <c r="AM397" s="133">
        <f>SUM(BK397:BP397)</f>
        <v>10683.550000000001</v>
      </c>
      <c r="AN397" s="133">
        <f t="shared" si="4450"/>
        <v>49.781261815633385</v>
      </c>
      <c r="AO397" s="133" t="str">
        <f t="shared" si="4451"/>
        <v>&gt; 30 дней (до 60)</v>
      </c>
      <c r="AP397" s="139" t="s">
        <v>185</v>
      </c>
      <c r="AQ397" s="134" t="s">
        <v>190</v>
      </c>
      <c r="AR397" s="139" t="s">
        <v>185</v>
      </c>
      <c r="AS397" s="134" t="s">
        <v>186</v>
      </c>
      <c r="AT397" s="25" t="s">
        <v>185</v>
      </c>
      <c r="AU397" s="14" t="str">
        <f>AU396</f>
        <v>Нет</v>
      </c>
      <c r="AV397" s="97" t="str">
        <f t="shared" si="4452"/>
        <v>нет остатка</v>
      </c>
      <c r="AW397" s="117">
        <f t="shared" si="4453"/>
        <v>0</v>
      </c>
      <c r="AX397" s="14"/>
      <c r="AY397" s="25">
        <f t="shared" si="4454"/>
        <v>0</v>
      </c>
      <c r="AZ397" s="130" t="s">
        <v>495</v>
      </c>
      <c r="BA397" s="26" t="s">
        <v>196</v>
      </c>
      <c r="BB397" s="26" t="s">
        <v>867</v>
      </c>
      <c r="BC397" s="27"/>
      <c r="BD397" s="28"/>
      <c r="BE397" s="29">
        <v>0</v>
      </c>
      <c r="BF397" s="32">
        <f t="shared" si="4455"/>
        <v>0</v>
      </c>
      <c r="BG397" s="32">
        <v>0</v>
      </c>
      <c r="BH397" s="32">
        <f t="shared" si="4456"/>
        <v>0</v>
      </c>
      <c r="BI397" s="135">
        <v>0</v>
      </c>
      <c r="BJ397" s="130">
        <v>0</v>
      </c>
      <c r="BK397" s="95">
        <v>1332.64</v>
      </c>
      <c r="BL397" s="95">
        <v>1372.95</v>
      </c>
      <c r="BM397" s="95">
        <v>1440.16</v>
      </c>
      <c r="BN397" s="95">
        <v>2538.0300000000002</v>
      </c>
      <c r="BO397" s="95">
        <v>2163.6799999999998</v>
      </c>
      <c r="BP397" s="95">
        <v>1836.09</v>
      </c>
      <c r="BQ397" s="133">
        <f t="shared" si="4457"/>
        <v>1780.5916666666669</v>
      </c>
      <c r="BR397" s="95">
        <f t="shared" si="4458"/>
        <v>-1167.6400000000001</v>
      </c>
      <c r="BS397" s="133">
        <f t="shared" si="4471"/>
        <v>-2540.59</v>
      </c>
      <c r="BT397" s="133">
        <f t="shared" si="4471"/>
        <v>-3980.75</v>
      </c>
      <c r="BU397" s="133">
        <f t="shared" si="4471"/>
        <v>-6518.7800000000007</v>
      </c>
      <c r="BV397" s="133">
        <f t="shared" si="4471"/>
        <v>-8682.4600000000009</v>
      </c>
      <c r="BW397" s="133">
        <f t="shared" si="4471"/>
        <v>-10518.550000000001</v>
      </c>
      <c r="BX397" s="133">
        <f t="shared" si="4473"/>
        <v>-12299.141666666668</v>
      </c>
      <c r="BY397" s="133">
        <f t="shared" si="4473"/>
        <v>-14079.733333333335</v>
      </c>
      <c r="BZ397" s="133">
        <f t="shared" si="4473"/>
        <v>-15860.325000000003</v>
      </c>
      <c r="CA397" s="133">
        <f t="shared" si="4473"/>
        <v>-17640.916666666668</v>
      </c>
      <c r="CB397" s="133">
        <f t="shared" si="4473"/>
        <v>-19421.508333333335</v>
      </c>
      <c r="CC397" s="133">
        <f t="shared" si="4473"/>
        <v>-21202.100000000002</v>
      </c>
      <c r="CD397" s="133">
        <f t="shared" si="4473"/>
        <v>-22982.691666666669</v>
      </c>
      <c r="CE397" s="133">
        <f t="shared" si="4473"/>
        <v>-24763.283333333336</v>
      </c>
      <c r="CF397" s="133">
        <f t="shared" si="4473"/>
        <v>-26543.875000000004</v>
      </c>
      <c r="CG397" s="133">
        <f t="shared" si="4473"/>
        <v>-28324.466666666671</v>
      </c>
      <c r="CH397" s="133">
        <f t="shared" si="4473"/>
        <v>-30105.058333333338</v>
      </c>
      <c r="CI397" s="133">
        <f t="shared" si="4473"/>
        <v>-31885.650000000005</v>
      </c>
      <c r="CJ397" s="133">
        <f t="shared" si="4473"/>
        <v>-33666.241666666669</v>
      </c>
      <c r="CK397" s="133">
        <f t="shared" si="4473"/>
        <v>-35446.833333333336</v>
      </c>
      <c r="CL397" s="133">
        <f t="shared" si="4473"/>
        <v>-37227.425000000003</v>
      </c>
      <c r="CM397" s="133">
        <f t="shared" si="4473"/>
        <v>-39008.01666666667</v>
      </c>
      <c r="CN397" s="133">
        <f t="shared" si="4473"/>
        <v>-40788.608333333337</v>
      </c>
      <c r="CO397" s="133">
        <f t="shared" si="4473"/>
        <v>-42569.200000000004</v>
      </c>
      <c r="CP397" s="100">
        <v>436</v>
      </c>
      <c r="CQ397" s="100">
        <v>1025</v>
      </c>
      <c r="CR397" s="100">
        <v>2531</v>
      </c>
      <c r="CS397" s="100">
        <v>1230</v>
      </c>
      <c r="CT397" s="100">
        <v>2239</v>
      </c>
      <c r="CU397" s="100">
        <v>821</v>
      </c>
      <c r="CV397" s="121">
        <f>IF(COUNTIF(CP397:CU397,"&gt;0")=0,0,SUM(CP397:CU397)/COUNTIF(CP397:CU397,"&gt;0"))</f>
        <v>1380.3333333333333</v>
      </c>
      <c r="CY397" s="4">
        <v>0</v>
      </c>
      <c r="CZ397" s="4">
        <v>0</v>
      </c>
      <c r="DA397" s="136">
        <f t="shared" si="4461"/>
        <v>0</v>
      </c>
      <c r="DB397" s="4">
        <f t="shared" si="4462"/>
        <v>0</v>
      </c>
      <c r="DC397" s="4">
        <f t="shared" si="4463"/>
        <v>0</v>
      </c>
      <c r="DD397" s="136">
        <f t="shared" si="4464"/>
        <v>0</v>
      </c>
      <c r="DE397" s="31">
        <v>0</v>
      </c>
      <c r="DF397" s="31">
        <v>30</v>
      </c>
      <c r="DG397" s="31">
        <v>1225</v>
      </c>
      <c r="DH397" s="48">
        <f>IFERROR(ROUNDUP(DG397/$EX397,0)*$EY397,0)</f>
        <v>3</v>
      </c>
      <c r="DI397" s="62">
        <v>2076.6770000000001</v>
      </c>
      <c r="DJ397" s="62">
        <v>3030830.4959999998</v>
      </c>
      <c r="DK397" s="48">
        <f>IFERROR(ROUNDUP(DI397/$EX397,0)*$EY397,0)</f>
        <v>4.5</v>
      </c>
      <c r="DL397" s="62">
        <v>1025.2820000000002</v>
      </c>
      <c r="DM397" s="62">
        <v>1495467.9783179581</v>
      </c>
      <c r="DN397" s="62">
        <v>2179.2179999999998</v>
      </c>
      <c r="DO397" s="62">
        <v>3180937.2710000002</v>
      </c>
      <c r="DP397" s="48">
        <f>IFERROR(ROUNDUP(DN397/$EX397,0)*$EY397,0)</f>
        <v>4.5</v>
      </c>
      <c r="DQ397" s="62">
        <v>2530.64</v>
      </c>
      <c r="DR397" s="62">
        <v>3693602.0366445691</v>
      </c>
      <c r="DS397" s="62">
        <v>3043.1890000000003</v>
      </c>
      <c r="DT397" s="62">
        <v>4442099.6529999999</v>
      </c>
      <c r="DU397" s="48">
        <f>IFERROR(ROUNDUP(DS397/$EX397,0)*$EY397,0)</f>
        <v>6</v>
      </c>
      <c r="DV397" s="62">
        <v>1195.73</v>
      </c>
      <c r="DW397" s="62">
        <v>1745226.9480753604</v>
      </c>
      <c r="DX397" s="62">
        <f>$DF397*BK397/30</f>
        <v>1332.64</v>
      </c>
      <c r="DY397" s="62">
        <f>DX397*$FH397</f>
        <v>1767120.6192000001</v>
      </c>
      <c r="DZ397" s="48">
        <f>IFERROR(ROUNDUP(DX397/$EX397,0)*$EY397,0)</f>
        <v>3</v>
      </c>
      <c r="EA397" s="62">
        <f>$DF397*BL397/30</f>
        <v>1372.95</v>
      </c>
      <c r="EB397" s="62">
        <f>EA397*$FH397</f>
        <v>1820572.8885000001</v>
      </c>
      <c r="EC397" s="48">
        <f>IFERROR(ROUNDUP(EA397/$EX397,0)*$EY397,0)</f>
        <v>3</v>
      </c>
      <c r="ED397" s="62">
        <f>$DF397*BM397/30</f>
        <v>1440.16</v>
      </c>
      <c r="EE397" s="62">
        <f>ED397*$FH397</f>
        <v>1909695.3648000001</v>
      </c>
      <c r="EF397" s="48">
        <f>IFERROR(ROUNDUP(ED397/$EX397,0)*$EY397,0)</f>
        <v>3</v>
      </c>
      <c r="EG397" s="62">
        <f>$DF397*BN397/30</f>
        <v>2538.0300000000002</v>
      </c>
      <c r="EH397" s="62">
        <f>EG397*$FH397</f>
        <v>3365503.9209000003</v>
      </c>
      <c r="EI397" s="48">
        <f>IFERROR(ROUNDUP(EG397/$EX397,0)*$EY397,0)</f>
        <v>4.5</v>
      </c>
      <c r="EJ397" s="62">
        <f>$DF397*BO397/30</f>
        <v>2163.6799999999998</v>
      </c>
      <c r="EK397" s="62">
        <f>EJ397*$FH397</f>
        <v>2869104.5903999996</v>
      </c>
      <c r="EL397" s="48">
        <f>IFERROR(ROUNDUP(EJ397/$EX397,0)*$EY397,0)</f>
        <v>4.5</v>
      </c>
      <c r="EM397" s="62">
        <f>$DF397*BP397/30</f>
        <v>1836.09</v>
      </c>
      <c r="EN397" s="62">
        <f>EM397*$FH397</f>
        <v>2434710.4227</v>
      </c>
      <c r="EO397" s="48">
        <f>IFERROR(ROUNDUP(EM397/$EX397,0)*$EY397,0)</f>
        <v>3</v>
      </c>
      <c r="EP397" s="62">
        <f t="shared" ref="EP397:EU397" si="4475">BK397*$FH397</f>
        <v>1767120.6192000001</v>
      </c>
      <c r="EQ397" s="62">
        <f t="shared" si="4475"/>
        <v>1820572.8885000001</v>
      </c>
      <c r="ER397" s="62">
        <f t="shared" si="4475"/>
        <v>1909695.3648000001</v>
      </c>
      <c r="ES397" s="62">
        <f t="shared" si="4475"/>
        <v>3365503.9209000003</v>
      </c>
      <c r="ET397" s="62">
        <f t="shared" si="4475"/>
        <v>2869104.5903999996</v>
      </c>
      <c r="EU397" s="62">
        <f t="shared" si="4475"/>
        <v>2434710.4227</v>
      </c>
      <c r="EV397" s="31" t="s">
        <v>192</v>
      </c>
      <c r="EW397" s="103">
        <v>0</v>
      </c>
      <c r="EX397" s="31">
        <v>1000</v>
      </c>
      <c r="EY397" s="31">
        <v>1.5</v>
      </c>
      <c r="FA397" s="31"/>
      <c r="FB397" s="119"/>
      <c r="FC397" s="119"/>
      <c r="FE397" s="137">
        <v>1459.66</v>
      </c>
      <c r="FF397" s="137">
        <v>1329.36</v>
      </c>
      <c r="FG397" s="137">
        <v>1325.67</v>
      </c>
      <c r="FH397" s="106">
        <v>1326.03</v>
      </c>
      <c r="FI397" s="107" t="b">
        <f t="shared" si="4465"/>
        <v>1</v>
      </c>
      <c r="FJ397" s="34"/>
      <c r="FK397" s="104" t="s">
        <v>196</v>
      </c>
      <c r="FL397" s="104" t="s">
        <v>867</v>
      </c>
      <c r="FM397" s="104">
        <v>0</v>
      </c>
      <c r="FN397" s="104">
        <v>0</v>
      </c>
      <c r="FO397" s="104">
        <v>0</v>
      </c>
      <c r="FP397" s="104"/>
      <c r="FQ397" s="104">
        <v>0</v>
      </c>
      <c r="FR397" s="103" t="b">
        <f t="shared" si="4442"/>
        <v>1</v>
      </c>
      <c r="FS397" s="103" t="b">
        <f t="shared" si="4443"/>
        <v>1</v>
      </c>
      <c r="FT397" s="103" t="b">
        <f t="shared" si="4444"/>
        <v>0</v>
      </c>
      <c r="FU397" s="103" t="b">
        <f t="shared" si="4445"/>
        <v>0</v>
      </c>
      <c r="FV397" s="103" t="b">
        <f t="shared" si="4446"/>
        <v>1</v>
      </c>
      <c r="FW397" s="103"/>
      <c r="FX397" s="120" t="b">
        <f t="shared" si="4466"/>
        <v>1</v>
      </c>
      <c r="FY397" s="104" t="s">
        <v>368</v>
      </c>
      <c r="FZ397" s="104" t="b">
        <f t="shared" si="4467"/>
        <v>1</v>
      </c>
      <c r="GA397" s="104">
        <v>0</v>
      </c>
      <c r="GB397" s="104">
        <v>0</v>
      </c>
      <c r="GD397" s="104" t="s">
        <v>368</v>
      </c>
      <c r="GE397" s="104">
        <v>0</v>
      </c>
      <c r="GF397" s="104" t="e">
        <v>#N/A</v>
      </c>
      <c r="GG397" s="104">
        <v>0</v>
      </c>
      <c r="GH397" s="104" t="b">
        <f t="shared" si="4468"/>
        <v>1</v>
      </c>
      <c r="GI397" s="8" t="b">
        <f t="shared" si="4469"/>
        <v>0</v>
      </c>
      <c r="GJ397" s="31" t="s">
        <v>203</v>
      </c>
    </row>
    <row r="398" spans="1:192" hidden="1" x14ac:dyDescent="0.25">
      <c r="A398" s="144" t="str">
        <f>E398</f>
        <v>Добавка процессинговая</v>
      </c>
      <c r="B398" s="144"/>
      <c r="C398" s="128" t="s">
        <v>368</v>
      </c>
      <c r="D398" s="130"/>
      <c r="E398" s="144" t="s">
        <v>868</v>
      </c>
      <c r="F398" s="144"/>
      <c r="G398" s="128"/>
      <c r="H398" s="144" t="s">
        <v>839</v>
      </c>
      <c r="I398" s="130"/>
      <c r="J398" s="144" t="s">
        <v>632</v>
      </c>
      <c r="K398" s="144"/>
      <c r="L398" s="138"/>
      <c r="M398" s="144" t="s">
        <v>840</v>
      </c>
      <c r="N398" s="145">
        <v>0</v>
      </c>
      <c r="O398" s="145">
        <v>0</v>
      </c>
      <c r="P398" s="145" t="str">
        <f t="shared" si="4447"/>
        <v>нет минмакс</v>
      </c>
      <c r="Q398" s="114">
        <v>11090</v>
      </c>
      <c r="R398" s="114">
        <v>6045915.6999999993</v>
      </c>
      <c r="S398" s="146">
        <v>9231</v>
      </c>
      <c r="T398" s="146">
        <v>5460983.1799999997</v>
      </c>
      <c r="U398" s="131"/>
      <c r="V398" s="146">
        <v>16561.5</v>
      </c>
      <c r="W398" s="146">
        <v>9085243.5</v>
      </c>
      <c r="X398" s="146">
        <v>26.5</v>
      </c>
      <c r="Y398" s="132"/>
      <c r="Z398" s="95">
        <v>0</v>
      </c>
      <c r="AA398" s="147">
        <v>0</v>
      </c>
      <c r="AB398" s="147">
        <v>0</v>
      </c>
      <c r="AC398" s="95">
        <v>0</v>
      </c>
      <c r="AD398" s="95">
        <v>0</v>
      </c>
      <c r="AE398" s="95">
        <f t="shared" si="4448"/>
        <v>0</v>
      </c>
      <c r="AF398" s="95">
        <f t="shared" si="4449"/>
        <v>0</v>
      </c>
      <c r="AG398" s="144"/>
      <c r="AH398" s="130"/>
      <c r="AI398" s="144"/>
      <c r="AJ398" s="146">
        <v>3935</v>
      </c>
      <c r="AK398" s="146">
        <v>18552</v>
      </c>
      <c r="AL398" s="146">
        <v>36815</v>
      </c>
      <c r="AM398" s="146">
        <v>68143.41</v>
      </c>
      <c r="AN398" s="148">
        <f t="shared" si="4450"/>
        <v>24.38357575589481</v>
      </c>
      <c r="AO398" s="130" t="str">
        <f t="shared" si="4451"/>
        <v>&lt; 30 дней</v>
      </c>
      <c r="AP398" s="139" t="s">
        <v>185</v>
      </c>
      <c r="AQ398" s="134" t="s">
        <v>186</v>
      </c>
      <c r="AR398" s="144" t="s">
        <v>185</v>
      </c>
      <c r="AS398" s="134" t="s">
        <v>190</v>
      </c>
      <c r="AT398" s="147" t="s">
        <v>185</v>
      </c>
      <c r="AU398" s="138" t="str">
        <f>AT398</f>
        <v>Нет</v>
      </c>
      <c r="AV398" s="97" t="str">
        <f t="shared" si="4452"/>
        <v>0-02</v>
      </c>
      <c r="AW398" s="149">
        <f t="shared" si="4453"/>
        <v>0</v>
      </c>
      <c r="AX398" s="144"/>
      <c r="AY398" s="146">
        <f t="shared" si="4454"/>
        <v>0</v>
      </c>
      <c r="AZ398" s="130"/>
      <c r="BA398" s="129"/>
      <c r="BB398" s="129"/>
      <c r="BC398" s="129"/>
      <c r="BD398" s="139"/>
      <c r="BE398" s="29">
        <v>0</v>
      </c>
      <c r="BF398" s="32">
        <f t="shared" si="4455"/>
        <v>0</v>
      </c>
      <c r="BG398" s="32">
        <v>0</v>
      </c>
      <c r="BH398" s="32">
        <f t="shared" si="4456"/>
        <v>0</v>
      </c>
      <c r="BI398" s="99">
        <v>0</v>
      </c>
      <c r="BJ398" s="130"/>
      <c r="BK398" s="133">
        <v>10217.59</v>
      </c>
      <c r="BL398" s="133">
        <v>11920.79</v>
      </c>
      <c r="BM398" s="133">
        <v>11782.81</v>
      </c>
      <c r="BN398" s="133">
        <v>12164.170000000002</v>
      </c>
      <c r="BO398" s="133">
        <v>11873.13</v>
      </c>
      <c r="BP398" s="133">
        <v>10184.92</v>
      </c>
      <c r="BQ398" s="133">
        <f t="shared" si="4457"/>
        <v>11357.235000000001</v>
      </c>
      <c r="BR398" s="95">
        <f t="shared" si="4458"/>
        <v>6343.91</v>
      </c>
      <c r="BS398" s="133">
        <f t="shared" si="4471"/>
        <v>-5576.880000000001</v>
      </c>
      <c r="BT398" s="133">
        <f t="shared" si="4471"/>
        <v>-17359.690000000002</v>
      </c>
      <c r="BU398" s="133">
        <f t="shared" si="4471"/>
        <v>-29523.860000000004</v>
      </c>
      <c r="BV398" s="133">
        <f t="shared" si="4471"/>
        <v>-41396.990000000005</v>
      </c>
      <c r="BW398" s="133">
        <f t="shared" si="4471"/>
        <v>-51581.91</v>
      </c>
      <c r="BX398" s="133">
        <f t="shared" si="4473"/>
        <v>-62939.145000000004</v>
      </c>
      <c r="BY398" s="133">
        <f t="shared" si="4473"/>
        <v>-74296.38</v>
      </c>
      <c r="BZ398" s="133">
        <f t="shared" si="4473"/>
        <v>-85653.615000000005</v>
      </c>
      <c r="CA398" s="133">
        <f t="shared" si="4473"/>
        <v>-97010.85</v>
      </c>
      <c r="CB398" s="133">
        <f t="shared" si="4473"/>
        <v>-108368.08500000001</v>
      </c>
      <c r="CC398" s="133">
        <f t="shared" si="4473"/>
        <v>-119725.32</v>
      </c>
      <c r="CD398" s="133">
        <f t="shared" si="4473"/>
        <v>-131082.55499999999</v>
      </c>
      <c r="CE398" s="133">
        <f t="shared" si="4473"/>
        <v>-142439.78999999998</v>
      </c>
      <c r="CF398" s="133">
        <f t="shared" si="4473"/>
        <v>-153797.02499999997</v>
      </c>
      <c r="CG398" s="133">
        <f t="shared" si="4473"/>
        <v>-165154.25999999995</v>
      </c>
      <c r="CH398" s="133">
        <f t="shared" si="4473"/>
        <v>-176511.49499999994</v>
      </c>
      <c r="CI398" s="133">
        <f t="shared" si="4473"/>
        <v>-187868.72999999992</v>
      </c>
      <c r="CJ398" s="133">
        <f t="shared" si="4473"/>
        <v>-199225.96499999991</v>
      </c>
      <c r="CK398" s="133">
        <f t="shared" si="4473"/>
        <v>-210583.1999999999</v>
      </c>
      <c r="CL398" s="133">
        <f t="shared" si="4473"/>
        <v>-221940.43499999988</v>
      </c>
      <c r="CM398" s="133">
        <f t="shared" si="4473"/>
        <v>-233297.66999999987</v>
      </c>
      <c r="CN398" s="133">
        <f t="shared" si="4473"/>
        <v>-244654.90499999985</v>
      </c>
      <c r="CO398" s="133">
        <f t="shared" si="4473"/>
        <v>-256012.13999999984</v>
      </c>
      <c r="CP398" s="100">
        <v>0</v>
      </c>
      <c r="CQ398" s="100">
        <v>0</v>
      </c>
      <c r="CR398" s="100">
        <v>0</v>
      </c>
      <c r="CS398" s="100">
        <v>0</v>
      </c>
      <c r="CT398" s="100">
        <v>0</v>
      </c>
      <c r="CU398" s="100">
        <v>0</v>
      </c>
      <c r="CY398" s="4">
        <v>0</v>
      </c>
      <c r="CZ398" s="4">
        <v>0</v>
      </c>
      <c r="DA398" s="136">
        <f t="shared" ref="DA398:DA408" si="4476">IFERROR(CZ398/CY398,0)</f>
        <v>0</v>
      </c>
      <c r="DB398" s="4">
        <f t="shared" ref="DB398:DB408" si="4477">CY398*FH398</f>
        <v>0</v>
      </c>
      <c r="DC398" s="4">
        <f t="shared" ref="DC398:DC408" si="4478">CZ398*FH398</f>
        <v>0</v>
      </c>
      <c r="DD398" s="136">
        <f t="shared" ref="DD398:DD408" si="4479">IFERROR(DC398/DB398,0)</f>
        <v>0</v>
      </c>
      <c r="DE398" s="31">
        <v>0</v>
      </c>
      <c r="DJ398" s="31"/>
      <c r="DK398" s="31"/>
      <c r="DL398" s="31"/>
      <c r="DM398" s="31"/>
      <c r="DN398" s="31"/>
      <c r="DR398" s="4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V398" t="s">
        <v>839</v>
      </c>
      <c r="EW398" s="103">
        <v>0</v>
      </c>
      <c r="FA398" s="31"/>
      <c r="FB398" s="119"/>
      <c r="FC398" s="119"/>
      <c r="FE398" s="137">
        <v>0</v>
      </c>
      <c r="FF398" s="137">
        <v>0</v>
      </c>
      <c r="FG398" s="137">
        <v>0</v>
      </c>
      <c r="FH398" s="106">
        <v>0</v>
      </c>
      <c r="FI398" s="107" t="b">
        <f t="shared" si="4465"/>
        <v>1</v>
      </c>
      <c r="FJ398" s="34"/>
      <c r="FK398" s="104">
        <v>0</v>
      </c>
      <c r="FL398" s="104">
        <v>0</v>
      </c>
      <c r="FM398" s="104">
        <v>0</v>
      </c>
      <c r="FN398" s="104">
        <v>0</v>
      </c>
      <c r="FO398" s="104">
        <v>0</v>
      </c>
      <c r="FP398" s="104"/>
      <c r="FQ398" s="104">
        <v>0</v>
      </c>
      <c r="FR398" s="150" t="b">
        <f t="shared" si="4442"/>
        <v>0</v>
      </c>
      <c r="FS398" s="150" t="b">
        <f t="shared" si="4443"/>
        <v>0</v>
      </c>
      <c r="FT398" s="150" t="b">
        <f t="shared" si="4444"/>
        <v>0</v>
      </c>
      <c r="FU398" s="150" t="b">
        <f t="shared" si="4445"/>
        <v>0</v>
      </c>
      <c r="FV398" s="150" t="b">
        <f t="shared" si="4446"/>
        <v>1</v>
      </c>
      <c r="FW398" s="150"/>
      <c r="FX398" s="150" t="b">
        <f t="shared" si="4466"/>
        <v>1</v>
      </c>
      <c r="FY398" s="104" t="s">
        <v>368</v>
      </c>
      <c r="FZ398" s="104" t="b">
        <f t="shared" si="4467"/>
        <v>1</v>
      </c>
      <c r="GA398" s="150">
        <v>0</v>
      </c>
      <c r="GB398" s="150">
        <v>0</v>
      </c>
      <c r="GC398" s="151"/>
      <c r="GD398" s="104" t="s">
        <v>368</v>
      </c>
      <c r="GE398" s="104">
        <v>0</v>
      </c>
      <c r="GF398" s="104" t="e">
        <v>#N/A</v>
      </c>
      <c r="GG398" s="104">
        <v>0</v>
      </c>
      <c r="GH398" s="150" t="b">
        <f t="shared" si="4468"/>
        <v>1</v>
      </c>
      <c r="GI398" s="151" t="b">
        <f t="shared" si="4469"/>
        <v>0</v>
      </c>
      <c r="GJ398" s="31" t="s">
        <v>203</v>
      </c>
    </row>
    <row r="399" spans="1:192" ht="30" hidden="1" x14ac:dyDescent="0.25">
      <c r="A399" s="130">
        <v>125476</v>
      </c>
      <c r="B399" s="130">
        <v>536426</v>
      </c>
      <c r="C399" s="128" t="s">
        <v>368</v>
      </c>
      <c r="D399" s="130"/>
      <c r="E399" s="130" t="s">
        <v>869</v>
      </c>
      <c r="F399" s="109">
        <v>0</v>
      </c>
      <c r="G399" s="128"/>
      <c r="H399" s="130" t="s">
        <v>188</v>
      </c>
      <c r="I399" s="130" t="s">
        <v>510</v>
      </c>
      <c r="J399" s="130" t="s">
        <v>632</v>
      </c>
      <c r="K399" s="130"/>
      <c r="L399" s="130" t="s">
        <v>868</v>
      </c>
      <c r="M399" s="130" t="s">
        <v>841</v>
      </c>
      <c r="N399" s="111">
        <v>0</v>
      </c>
      <c r="O399" s="111">
        <v>0</v>
      </c>
      <c r="P399" s="111" t="str">
        <f t="shared" si="4447"/>
        <v>нет минмакс</v>
      </c>
      <c r="Q399" s="95">
        <v>2470</v>
      </c>
      <c r="R399" s="95">
        <f>Q399*FH399</f>
        <v>1482666.9</v>
      </c>
      <c r="S399" s="131">
        <v>4400</v>
      </c>
      <c r="T399" s="131">
        <v>2641188</v>
      </c>
      <c r="U399" s="131">
        <f>IFERROR(ROUNDUP(S399/$EX399,0)*$EY399,0)</f>
        <v>6</v>
      </c>
      <c r="V399" s="113">
        <f>SUM(Z399:AD399)</f>
        <v>3820</v>
      </c>
      <c r="W399" s="113">
        <f>V399*FH399</f>
        <v>2293031.4</v>
      </c>
      <c r="X399" s="113">
        <f>IFERROR(ROUNDUP(V399/$EX399,0)*$EY399,0)</f>
        <v>6</v>
      </c>
      <c r="Y399" s="132"/>
      <c r="Z399" s="95">
        <v>3820</v>
      </c>
      <c r="AA399" s="95">
        <v>0</v>
      </c>
      <c r="AB399" s="95">
        <v>0</v>
      </c>
      <c r="AC399" s="95">
        <v>0</v>
      </c>
      <c r="AD399" s="95">
        <v>0</v>
      </c>
      <c r="AE399" s="95">
        <f t="shared" si="4448"/>
        <v>0</v>
      </c>
      <c r="AF399" s="95">
        <f t="shared" si="4449"/>
        <v>0</v>
      </c>
      <c r="AG399" s="114">
        <v>0</v>
      </c>
      <c r="AH399" s="95">
        <f>V399-AG399</f>
        <v>3820</v>
      </c>
      <c r="AI399" s="114">
        <f>IF(AH399&gt;0,AH399*FH399,0)</f>
        <v>2293031.4</v>
      </c>
      <c r="AJ399" s="133">
        <f>CU399</f>
        <v>2165</v>
      </c>
      <c r="AK399" s="133">
        <f>SUM(CS399:CU399)</f>
        <v>2165</v>
      </c>
      <c r="AL399" s="133">
        <f>SUM(CP399:CU399)</f>
        <v>2629</v>
      </c>
      <c r="AM399" s="133">
        <f>SUM(BK399:BP399)</f>
        <v>13142.439999999999</v>
      </c>
      <c r="AN399" s="133">
        <f t="shared" si="4450"/>
        <v>60.262782253523717</v>
      </c>
      <c r="AO399" s="133" t="str">
        <f t="shared" si="4451"/>
        <v>&gt; 60 дней (до 70)</v>
      </c>
      <c r="AP399" s="139" t="s">
        <v>185</v>
      </c>
      <c r="AQ399" s="134" t="s">
        <v>198</v>
      </c>
      <c r="AR399" s="139" t="s">
        <v>185</v>
      </c>
      <c r="AS399" s="134" t="s">
        <v>198</v>
      </c>
      <c r="AT399" s="25" t="s">
        <v>185</v>
      </c>
      <c r="AU399" s="14" t="str">
        <f>AU398</f>
        <v>Нет</v>
      </c>
      <c r="AV399" s="97" t="str">
        <f t="shared" si="4452"/>
        <v>0-02</v>
      </c>
      <c r="AW399" s="117">
        <f t="shared" si="4453"/>
        <v>0</v>
      </c>
      <c r="AX399" s="14"/>
      <c r="AY399" s="25">
        <f t="shared" si="4454"/>
        <v>0</v>
      </c>
      <c r="AZ399" s="130" t="s">
        <v>495</v>
      </c>
      <c r="BA399" s="26" t="s">
        <v>196</v>
      </c>
      <c r="BB399" s="26" t="s">
        <v>633</v>
      </c>
      <c r="BC399" s="27"/>
      <c r="BD399" s="28"/>
      <c r="BE399" s="29">
        <v>0</v>
      </c>
      <c r="BF399" s="32">
        <f t="shared" si="4455"/>
        <v>0</v>
      </c>
      <c r="BG399" s="32">
        <v>0</v>
      </c>
      <c r="BH399" s="32">
        <f t="shared" si="4456"/>
        <v>0</v>
      </c>
      <c r="BI399" s="135">
        <v>0</v>
      </c>
      <c r="BJ399" s="130">
        <v>0</v>
      </c>
      <c r="BK399" s="95">
        <v>2272.4</v>
      </c>
      <c r="BL399" s="95">
        <v>2230.87</v>
      </c>
      <c r="BM399" s="95">
        <v>2264.65</v>
      </c>
      <c r="BN399" s="95">
        <v>2283.13</v>
      </c>
      <c r="BO399" s="95">
        <v>2171.56</v>
      </c>
      <c r="BP399" s="95">
        <v>1919.83</v>
      </c>
      <c r="BQ399" s="133">
        <f t="shared" si="4457"/>
        <v>2190.4066666666663</v>
      </c>
      <c r="BR399" s="95">
        <f t="shared" si="4458"/>
        <v>1547.6</v>
      </c>
      <c r="BS399" s="133">
        <f t="shared" si="4471"/>
        <v>-683.27</v>
      </c>
      <c r="BT399" s="133">
        <f t="shared" si="4471"/>
        <v>-2947.92</v>
      </c>
      <c r="BU399" s="133">
        <f t="shared" si="4471"/>
        <v>-5231.05</v>
      </c>
      <c r="BV399" s="133">
        <f t="shared" si="4471"/>
        <v>-7402.6100000000006</v>
      </c>
      <c r="BW399" s="133">
        <f t="shared" si="4471"/>
        <v>-9322.44</v>
      </c>
      <c r="BX399" s="133">
        <f t="shared" si="4473"/>
        <v>-11512.846666666666</v>
      </c>
      <c r="BY399" s="133">
        <f t="shared" si="4473"/>
        <v>-13703.253333333332</v>
      </c>
      <c r="BZ399" s="133">
        <f t="shared" si="4473"/>
        <v>-15893.659999999998</v>
      </c>
      <c r="CA399" s="133">
        <f t="shared" si="4473"/>
        <v>-18084.066666666666</v>
      </c>
      <c r="CB399" s="133">
        <f t="shared" si="4473"/>
        <v>-20274.473333333332</v>
      </c>
      <c r="CC399" s="133">
        <f t="shared" si="4473"/>
        <v>-22464.879999999997</v>
      </c>
      <c r="CD399" s="133">
        <f t="shared" si="4473"/>
        <v>-24655.286666666663</v>
      </c>
      <c r="CE399" s="133">
        <f t="shared" si="4473"/>
        <v>-26845.693333333329</v>
      </c>
      <c r="CF399" s="133">
        <f t="shared" si="4473"/>
        <v>-29036.099999999995</v>
      </c>
      <c r="CG399" s="133">
        <f t="shared" si="4473"/>
        <v>-31226.506666666661</v>
      </c>
      <c r="CH399" s="133">
        <f t="shared" si="4473"/>
        <v>-33416.91333333333</v>
      </c>
      <c r="CI399" s="133">
        <f t="shared" si="4473"/>
        <v>-35607.32</v>
      </c>
      <c r="CJ399" s="133">
        <f t="shared" si="4473"/>
        <v>-37797.726666666669</v>
      </c>
      <c r="CK399" s="133">
        <f t="shared" si="4473"/>
        <v>-39988.133333333339</v>
      </c>
      <c r="CL399" s="133">
        <f t="shared" si="4473"/>
        <v>-42178.540000000008</v>
      </c>
      <c r="CM399" s="133">
        <f t="shared" si="4473"/>
        <v>-44368.946666666678</v>
      </c>
      <c r="CN399" s="133">
        <f t="shared" si="4473"/>
        <v>-46559.353333333347</v>
      </c>
      <c r="CO399" s="133">
        <f t="shared" si="4473"/>
        <v>-48749.760000000017</v>
      </c>
      <c r="CP399" s="100">
        <v>124</v>
      </c>
      <c r="CQ399" s="100">
        <v>40</v>
      </c>
      <c r="CR399" s="100">
        <v>300</v>
      </c>
      <c r="CS399" s="100">
        <v>0</v>
      </c>
      <c r="CT399" s="100">
        <v>0</v>
      </c>
      <c r="CU399" s="100">
        <v>2165</v>
      </c>
      <c r="CV399" s="121">
        <f>IF(COUNTIF(CP399:CU399,"&gt;0")=0,0,SUM(CP399:CU399)/COUNTIF(CP399:CU399,"&gt;0"))</f>
        <v>657.25</v>
      </c>
      <c r="CY399" s="4">
        <v>0</v>
      </c>
      <c r="CZ399" s="4">
        <v>0</v>
      </c>
      <c r="DA399" s="136">
        <f t="shared" si="4476"/>
        <v>0</v>
      </c>
      <c r="DB399" s="4">
        <f t="shared" si="4477"/>
        <v>0</v>
      </c>
      <c r="DC399" s="4">
        <f t="shared" si="4478"/>
        <v>0</v>
      </c>
      <c r="DD399" s="136">
        <f t="shared" si="4479"/>
        <v>0</v>
      </c>
      <c r="DE399" s="31">
        <v>0</v>
      </c>
      <c r="DF399" s="31">
        <v>30</v>
      </c>
      <c r="DG399" s="31">
        <v>4400</v>
      </c>
      <c r="DH399" s="48">
        <f>IFERROR(ROUNDUP(DG399/$EX399,0)*$EY399,0)</f>
        <v>6</v>
      </c>
      <c r="DI399" s="62">
        <v>3512.904</v>
      </c>
      <c r="DJ399" s="62">
        <v>2087241.3059999999</v>
      </c>
      <c r="DK399" s="48">
        <f>IFERROR(ROUNDUP(DI399/$EX399,0)*$EY399,0)</f>
        <v>4.5</v>
      </c>
      <c r="DL399" s="62">
        <v>40</v>
      </c>
      <c r="DM399" s="62">
        <v>21475.901176470587</v>
      </c>
      <c r="DN399" s="62">
        <v>4408.0360000000001</v>
      </c>
      <c r="DO399" s="62">
        <v>2645524.1949999998</v>
      </c>
      <c r="DP399" s="48">
        <f>IFERROR(ROUNDUP(DN399/$EX399,0)*$EY399,0)</f>
        <v>6</v>
      </c>
      <c r="DQ399" s="62">
        <v>300</v>
      </c>
      <c r="DR399" s="62">
        <v>161069.26</v>
      </c>
      <c r="DS399" s="62">
        <v>4400</v>
      </c>
      <c r="DT399" s="62">
        <v>2641209.84</v>
      </c>
      <c r="DU399" s="48">
        <f>IFERROR(ROUNDUP(DS399/$EX399,0)*$EY399,0)</f>
        <v>6</v>
      </c>
      <c r="DV399" s="62">
        <v>0</v>
      </c>
      <c r="DW399" s="62">
        <v>0</v>
      </c>
      <c r="DX399" s="62">
        <f>$DF399*BK399/30</f>
        <v>2272.4</v>
      </c>
      <c r="DY399" s="62">
        <f>DX399*$FH399</f>
        <v>1364053.548</v>
      </c>
      <c r="DZ399" s="48">
        <f>IFERROR(ROUNDUP(DX399/$EX399,0)*$EY399,0)</f>
        <v>3</v>
      </c>
      <c r="EA399" s="62">
        <f>$DF399*BL399/30</f>
        <v>2230.87</v>
      </c>
      <c r="EB399" s="62">
        <f>EA399*$FH399</f>
        <v>1339124.3348999999</v>
      </c>
      <c r="EC399" s="48">
        <f>IFERROR(ROUNDUP(EA399/$EX399,0)*$EY399,0)</f>
        <v>3</v>
      </c>
      <c r="ED399" s="62">
        <f>$DF399*BM399/30</f>
        <v>2264.65</v>
      </c>
      <c r="EE399" s="62">
        <f>ED399*$FH399</f>
        <v>1359401.4554999999</v>
      </c>
      <c r="EF399" s="48">
        <f>IFERROR(ROUNDUP(ED399/$EX399,0)*$EY399,0)</f>
        <v>3</v>
      </c>
      <c r="EG399" s="62">
        <f>$DF399*BN399/30</f>
        <v>2283.13</v>
      </c>
      <c r="EH399" s="62">
        <f>EG399*$FH399</f>
        <v>1370494.4451000001</v>
      </c>
      <c r="EI399" s="48">
        <f>IFERROR(ROUNDUP(EG399/$EX399,0)*$EY399,0)</f>
        <v>3</v>
      </c>
      <c r="EJ399" s="62">
        <f>$DF399*BO399/30</f>
        <v>2171.56</v>
      </c>
      <c r="EK399" s="62">
        <f>EJ399*$FH399</f>
        <v>1303522.3211999999</v>
      </c>
      <c r="EL399" s="48">
        <f>IFERROR(ROUNDUP(EJ399/$EX399,0)*$EY399,0)</f>
        <v>3</v>
      </c>
      <c r="EM399" s="62">
        <f>$DF399*BP399/30</f>
        <v>1919.8299999999997</v>
      </c>
      <c r="EN399" s="62">
        <f>EM399*$FH399</f>
        <v>1152416.3540999999</v>
      </c>
      <c r="EO399" s="48">
        <f>IFERROR(ROUNDUP(EM399/$EX399,0)*$EY399,0)</f>
        <v>3</v>
      </c>
      <c r="EP399" s="62">
        <f t="shared" ref="EP399:EU401" si="4480">BK399*$FH399</f>
        <v>1364053.548</v>
      </c>
      <c r="EQ399" s="62">
        <f t="shared" si="4480"/>
        <v>1339124.3348999999</v>
      </c>
      <c r="ER399" s="62">
        <f t="shared" si="4480"/>
        <v>1359401.4554999999</v>
      </c>
      <c r="ES399" s="62">
        <f t="shared" si="4480"/>
        <v>1370494.4451000001</v>
      </c>
      <c r="ET399" s="62">
        <f t="shared" si="4480"/>
        <v>1303522.3211999999</v>
      </c>
      <c r="EU399" s="62">
        <f t="shared" si="4480"/>
        <v>1152416.3540999999</v>
      </c>
      <c r="EV399" s="31" t="s">
        <v>192</v>
      </c>
      <c r="EW399" s="103">
        <v>0</v>
      </c>
      <c r="EX399" s="31">
        <v>1200</v>
      </c>
      <c r="EY399" s="31">
        <v>1.5</v>
      </c>
      <c r="FA399" s="31"/>
      <c r="FB399" s="119"/>
      <c r="FC399" s="119"/>
      <c r="FE399" s="137">
        <v>596.23</v>
      </c>
      <c r="FF399" s="137">
        <v>600.27</v>
      </c>
      <c r="FG399" s="137">
        <v>600.27</v>
      </c>
      <c r="FH399" s="106">
        <v>600.27</v>
      </c>
      <c r="FI399" s="107" t="b">
        <f t="shared" si="4465"/>
        <v>1</v>
      </c>
      <c r="FJ399" s="34"/>
      <c r="FK399" s="104" t="s">
        <v>196</v>
      </c>
      <c r="FL399" s="104" t="s">
        <v>633</v>
      </c>
      <c r="FM399" s="104">
        <v>0</v>
      </c>
      <c r="FN399" s="104">
        <v>0</v>
      </c>
      <c r="FO399" s="104">
        <v>0</v>
      </c>
      <c r="FP399" s="104"/>
      <c r="FQ399" s="104">
        <v>0</v>
      </c>
      <c r="FR399" s="103" t="b">
        <f t="shared" si="4442"/>
        <v>1</v>
      </c>
      <c r="FS399" s="103" t="b">
        <f t="shared" si="4443"/>
        <v>1</v>
      </c>
      <c r="FT399" s="103" t="b">
        <f t="shared" si="4444"/>
        <v>0</v>
      </c>
      <c r="FU399" s="103" t="b">
        <f t="shared" si="4445"/>
        <v>0</v>
      </c>
      <c r="FV399" s="103" t="b">
        <f t="shared" si="4446"/>
        <v>1</v>
      </c>
      <c r="FW399" s="103"/>
      <c r="FX399" s="120" t="b">
        <f t="shared" si="4466"/>
        <v>1</v>
      </c>
      <c r="FY399" s="104" t="s">
        <v>368</v>
      </c>
      <c r="FZ399" s="104" t="b">
        <f t="shared" si="4467"/>
        <v>1</v>
      </c>
      <c r="GA399" s="104">
        <v>0</v>
      </c>
      <c r="GB399" s="104">
        <v>0</v>
      </c>
      <c r="GD399" s="104" t="s">
        <v>368</v>
      </c>
      <c r="GE399" s="104">
        <v>0</v>
      </c>
      <c r="GF399" s="104" t="e">
        <v>#N/A</v>
      </c>
      <c r="GG399" s="104">
        <v>0</v>
      </c>
      <c r="GH399" s="104" t="b">
        <f t="shared" si="4468"/>
        <v>1</v>
      </c>
      <c r="GI399" s="8" t="b">
        <f t="shared" si="4469"/>
        <v>0</v>
      </c>
      <c r="GJ399" s="31" t="s">
        <v>203</v>
      </c>
    </row>
    <row r="400" spans="1:192" ht="30" hidden="1" x14ac:dyDescent="0.25">
      <c r="A400" s="130">
        <v>47688</v>
      </c>
      <c r="B400" s="130">
        <v>631556</v>
      </c>
      <c r="C400" s="128" t="s">
        <v>368</v>
      </c>
      <c r="D400" s="130"/>
      <c r="E400" s="130" t="s">
        <v>870</v>
      </c>
      <c r="F400" s="109" t="s">
        <v>193</v>
      </c>
      <c r="G400" s="128"/>
      <c r="H400" s="130" t="s">
        <v>188</v>
      </c>
      <c r="I400" s="130" t="s">
        <v>631</v>
      </c>
      <c r="J400" s="130" t="s">
        <v>632</v>
      </c>
      <c r="K400" s="130"/>
      <c r="L400" s="130" t="s">
        <v>868</v>
      </c>
      <c r="M400" s="130" t="s">
        <v>841</v>
      </c>
      <c r="N400" s="111">
        <v>0</v>
      </c>
      <c r="O400" s="111">
        <v>0</v>
      </c>
      <c r="P400" s="111" t="str">
        <f t="shared" si="4447"/>
        <v>нет минмакс</v>
      </c>
      <c r="Q400" s="95">
        <v>8420</v>
      </c>
      <c r="R400" s="95">
        <f>Q400*FH400</f>
        <v>4493248.8</v>
      </c>
      <c r="S400" s="131">
        <v>4631</v>
      </c>
      <c r="T400" s="131">
        <v>2749795.1799999997</v>
      </c>
      <c r="U400" s="131">
        <f>IFERROR(ROUNDUP(S400/$EX400,0)*$EY400,0)</f>
        <v>7.5</v>
      </c>
      <c r="V400" s="113">
        <f>SUM(Z400:AD400)</f>
        <v>12702.5</v>
      </c>
      <c r="W400" s="113">
        <f>V400*FH400</f>
        <v>6778562.0999999996</v>
      </c>
      <c r="X400" s="113">
        <f>IFERROR(ROUNDUP(V400/$EX400,0)*$EY400,0)</f>
        <v>19.5</v>
      </c>
      <c r="Y400" s="132"/>
      <c r="Z400" s="95">
        <v>12702.5</v>
      </c>
      <c r="AA400" s="95">
        <v>0</v>
      </c>
      <c r="AB400" s="95">
        <v>0</v>
      </c>
      <c r="AC400" s="95">
        <v>0</v>
      </c>
      <c r="AD400" s="95">
        <v>0</v>
      </c>
      <c r="AE400" s="95">
        <f t="shared" si="4448"/>
        <v>0</v>
      </c>
      <c r="AF400" s="95">
        <f t="shared" si="4449"/>
        <v>0</v>
      </c>
      <c r="AG400" s="114">
        <v>0</v>
      </c>
      <c r="AH400" s="95">
        <f>V400-AG400</f>
        <v>12702.5</v>
      </c>
      <c r="AI400" s="114">
        <f>IF(AH400&gt;0,AH400*FH400,0)</f>
        <v>6778562.0999999996</v>
      </c>
      <c r="AJ400" s="133">
        <f>CU400</f>
        <v>1770</v>
      </c>
      <c r="AK400" s="133">
        <f>SUM(CS400:CU400)</f>
        <v>16387</v>
      </c>
      <c r="AL400" s="133">
        <f>SUM(CP400:CU400)</f>
        <v>34161</v>
      </c>
      <c r="AM400" s="133">
        <f>SUM(BK400:BP400)</f>
        <v>55000.97</v>
      </c>
      <c r="AN400" s="133">
        <f t="shared" si="4450"/>
        <v>15.155732707986786</v>
      </c>
      <c r="AO400" s="133" t="str">
        <f t="shared" si="4451"/>
        <v>&lt; 30 дней</v>
      </c>
      <c r="AP400" s="139" t="s">
        <v>185</v>
      </c>
      <c r="AQ400" s="134" t="s">
        <v>186</v>
      </c>
      <c r="AR400" s="139" t="s">
        <v>185</v>
      </c>
      <c r="AS400" s="134" t="s">
        <v>190</v>
      </c>
      <c r="AT400" s="25" t="s">
        <v>185</v>
      </c>
      <c r="AU400" s="14" t="str">
        <f>AU399</f>
        <v>Нет</v>
      </c>
      <c r="AV400" s="97" t="str">
        <f t="shared" si="4452"/>
        <v>0-02</v>
      </c>
      <c r="AW400" s="117">
        <f t="shared" si="4453"/>
        <v>0</v>
      </c>
      <c r="AX400" s="14"/>
      <c r="AY400" s="25">
        <f t="shared" si="4454"/>
        <v>0</v>
      </c>
      <c r="AZ400" s="130" t="s">
        <v>495</v>
      </c>
      <c r="BA400" s="26" t="s">
        <v>196</v>
      </c>
      <c r="BB400" s="26" t="s">
        <v>871</v>
      </c>
      <c r="BC400" s="27"/>
      <c r="BD400" s="28"/>
      <c r="BE400" s="29">
        <v>0</v>
      </c>
      <c r="BF400" s="32">
        <f t="shared" si="4455"/>
        <v>0</v>
      </c>
      <c r="BG400" s="32">
        <v>0</v>
      </c>
      <c r="BH400" s="32">
        <f t="shared" si="4456"/>
        <v>0</v>
      </c>
      <c r="BI400" s="135">
        <v>0</v>
      </c>
      <c r="BJ400" s="130">
        <v>0</v>
      </c>
      <c r="BK400" s="95">
        <v>7945.19</v>
      </c>
      <c r="BL400" s="95">
        <v>9689.92</v>
      </c>
      <c r="BM400" s="95">
        <v>9518.16</v>
      </c>
      <c r="BN400" s="95">
        <v>9881.0400000000009</v>
      </c>
      <c r="BO400" s="95">
        <v>9701.57</v>
      </c>
      <c r="BP400" s="95">
        <v>8265.09</v>
      </c>
      <c r="BQ400" s="133">
        <f t="shared" si="4457"/>
        <v>9166.8283333333329</v>
      </c>
      <c r="BR400" s="95">
        <f t="shared" si="4458"/>
        <v>4757.3100000000004</v>
      </c>
      <c r="BS400" s="133">
        <f t="shared" si="4471"/>
        <v>-4932.6099999999997</v>
      </c>
      <c r="BT400" s="133">
        <f t="shared" si="4471"/>
        <v>-14450.77</v>
      </c>
      <c r="BU400" s="133">
        <f t="shared" si="4471"/>
        <v>-24331.81</v>
      </c>
      <c r="BV400" s="133">
        <f t="shared" si="4471"/>
        <v>-34033.380000000005</v>
      </c>
      <c r="BW400" s="133">
        <f t="shared" si="4471"/>
        <v>-42298.47</v>
      </c>
      <c r="BX400" s="133">
        <f t="shared" si="4473"/>
        <v>-51465.298333333332</v>
      </c>
      <c r="BY400" s="133">
        <f t="shared" si="4473"/>
        <v>-60632.126666666663</v>
      </c>
      <c r="BZ400" s="133">
        <f t="shared" si="4473"/>
        <v>-69798.955000000002</v>
      </c>
      <c r="CA400" s="133">
        <f t="shared" si="4473"/>
        <v>-78965.78333333334</v>
      </c>
      <c r="CB400" s="133">
        <f t="shared" si="4473"/>
        <v>-88132.611666666679</v>
      </c>
      <c r="CC400" s="133">
        <f t="shared" si="4473"/>
        <v>-97299.440000000017</v>
      </c>
      <c r="CD400" s="133">
        <f t="shared" si="4473"/>
        <v>-106466.26833333336</v>
      </c>
      <c r="CE400" s="133">
        <f t="shared" si="4473"/>
        <v>-115633.09666666669</v>
      </c>
      <c r="CF400" s="133">
        <f t="shared" si="4473"/>
        <v>-124799.92500000003</v>
      </c>
      <c r="CG400" s="133">
        <f t="shared" si="4473"/>
        <v>-133966.75333333336</v>
      </c>
      <c r="CH400" s="133">
        <f t="shared" si="4473"/>
        <v>-143133.58166666669</v>
      </c>
      <c r="CI400" s="133">
        <f t="shared" si="4473"/>
        <v>-152300.41000000003</v>
      </c>
      <c r="CJ400" s="133">
        <f t="shared" si="4473"/>
        <v>-161467.23833333337</v>
      </c>
      <c r="CK400" s="133">
        <f t="shared" si="4473"/>
        <v>-170634.06666666671</v>
      </c>
      <c r="CL400" s="133">
        <f t="shared" si="4473"/>
        <v>-179800.89500000005</v>
      </c>
      <c r="CM400" s="133">
        <f t="shared" si="4473"/>
        <v>-188967.72333333339</v>
      </c>
      <c r="CN400" s="133">
        <f t="shared" si="4473"/>
        <v>-198134.55166666672</v>
      </c>
      <c r="CO400" s="133">
        <f t="shared" si="4473"/>
        <v>-207301.38000000006</v>
      </c>
      <c r="CP400" s="100">
        <v>4442</v>
      </c>
      <c r="CQ400" s="100">
        <v>5700</v>
      </c>
      <c r="CR400" s="100">
        <v>7632</v>
      </c>
      <c r="CS400" s="100">
        <v>8096</v>
      </c>
      <c r="CT400" s="100">
        <v>6521</v>
      </c>
      <c r="CU400" s="100">
        <v>1770</v>
      </c>
      <c r="CV400" s="121">
        <f>IF(COUNTIF(CP400:CU400,"&gt;0")=0,0,SUM(CP400:CU400)/COUNTIF(CP400:CU400,"&gt;0"))</f>
        <v>5693.5</v>
      </c>
      <c r="CY400" s="4">
        <v>0</v>
      </c>
      <c r="CZ400" s="4">
        <v>0</v>
      </c>
      <c r="DA400" s="136">
        <f t="shared" si="4476"/>
        <v>0</v>
      </c>
      <c r="DB400" s="4">
        <f t="shared" si="4477"/>
        <v>0</v>
      </c>
      <c r="DC400" s="4">
        <f t="shared" si="4478"/>
        <v>0</v>
      </c>
      <c r="DD400" s="136">
        <f t="shared" si="4479"/>
        <v>0</v>
      </c>
      <c r="DE400" s="31">
        <v>0</v>
      </c>
      <c r="DF400" s="31">
        <v>30</v>
      </c>
      <c r="DG400" s="31">
        <v>3200</v>
      </c>
      <c r="DH400" s="48">
        <f>IFERROR(ROUNDUP(DG400/$EX400,0)*$EY400,0)</f>
        <v>6</v>
      </c>
      <c r="DI400" s="62">
        <v>8707.1270000000004</v>
      </c>
      <c r="DJ400" s="62">
        <v>5763224.5970000001</v>
      </c>
      <c r="DK400" s="48">
        <f>IFERROR(ROUNDUP(DI400/$EX400,0)*$EY400,0)</f>
        <v>13.5</v>
      </c>
      <c r="DL400" s="62">
        <v>5700.380000000001</v>
      </c>
      <c r="DM400" s="62">
        <v>3749696.114602264</v>
      </c>
      <c r="DN400" s="62">
        <v>7444.8919999999998</v>
      </c>
      <c r="DO400" s="62">
        <v>4932750.0829999996</v>
      </c>
      <c r="DP400" s="48">
        <f>IFERROR(ROUNDUP(DN400/$EX400,0)*$EY400,0)</f>
        <v>12</v>
      </c>
      <c r="DQ400" s="62">
        <v>7632</v>
      </c>
      <c r="DR400" s="62">
        <v>5053118.578425549</v>
      </c>
      <c r="DS400" s="62">
        <v>4245.1289999999999</v>
      </c>
      <c r="DT400" s="62">
        <v>2808732.702</v>
      </c>
      <c r="DU400" s="48">
        <f>IFERROR(ROUNDUP(DS400/$EX400,0)*$EY400,0)</f>
        <v>7.5</v>
      </c>
      <c r="DV400" s="62">
        <v>7895.1999999999989</v>
      </c>
      <c r="DW400" s="62">
        <v>5227675.7949804077</v>
      </c>
      <c r="DX400" s="62">
        <f>$DF400*BK400/30</f>
        <v>7945.19</v>
      </c>
      <c r="DY400" s="62">
        <f>DX400*$FH400</f>
        <v>4239871.1915999996</v>
      </c>
      <c r="DZ400" s="48">
        <f>IFERROR(ROUNDUP(DX400/$EX400,0)*$EY400,0)</f>
        <v>12</v>
      </c>
      <c r="EA400" s="62">
        <f>$DF400*BL400/30</f>
        <v>9689.92</v>
      </c>
      <c r="EB400" s="62">
        <f>EA400*$FH400</f>
        <v>5170928.9088000003</v>
      </c>
      <c r="EC400" s="48">
        <f>IFERROR(ROUNDUP(EA400/$EX400,0)*$EY400,0)</f>
        <v>15</v>
      </c>
      <c r="ED400" s="62">
        <f>$DF400*BM400/30</f>
        <v>9518.16</v>
      </c>
      <c r="EE400" s="62">
        <f>ED400*$FH400</f>
        <v>5079270.9024</v>
      </c>
      <c r="EF400" s="48">
        <f>IFERROR(ROUNDUP(ED400/$EX400,0)*$EY400,0)</f>
        <v>15</v>
      </c>
      <c r="EG400" s="62">
        <f>$DF400*BN400/30</f>
        <v>9881.0400000000009</v>
      </c>
      <c r="EH400" s="62">
        <f>EG400*$FH400</f>
        <v>5272918.1856000004</v>
      </c>
      <c r="EI400" s="48">
        <f>IFERROR(ROUNDUP(EG400/$EX400,0)*$EY400,0)</f>
        <v>15</v>
      </c>
      <c r="EJ400" s="62">
        <f>$DF400*BO400/30</f>
        <v>9701.57</v>
      </c>
      <c r="EK400" s="62">
        <f>EJ400*$FH400</f>
        <v>5177145.8147999998</v>
      </c>
      <c r="EL400" s="48">
        <f>IFERROR(ROUNDUP(EJ400/$EX400,0)*$EY400,0)</f>
        <v>15</v>
      </c>
      <c r="EM400" s="62">
        <f>$DF400*BP400/30</f>
        <v>8265.09</v>
      </c>
      <c r="EN400" s="62">
        <f>EM400*$FH400</f>
        <v>4410582.6276000002</v>
      </c>
      <c r="EO400" s="48">
        <f>IFERROR(ROUNDUP(EM400/$EX400,0)*$EY400,0)</f>
        <v>13.5</v>
      </c>
      <c r="EP400" s="62">
        <f t="shared" si="4480"/>
        <v>4239871.1915999996</v>
      </c>
      <c r="EQ400" s="62">
        <f t="shared" si="4480"/>
        <v>5170928.9088000003</v>
      </c>
      <c r="ER400" s="62">
        <f t="shared" si="4480"/>
        <v>5079270.9024</v>
      </c>
      <c r="ES400" s="62">
        <f t="shared" si="4480"/>
        <v>5272918.1856000004</v>
      </c>
      <c r="ET400" s="62">
        <f t="shared" si="4480"/>
        <v>5177145.8147999998</v>
      </c>
      <c r="EU400" s="62">
        <f t="shared" si="4480"/>
        <v>4410582.6276000002</v>
      </c>
      <c r="EV400" s="31" t="s">
        <v>192</v>
      </c>
      <c r="EW400" s="103">
        <v>0</v>
      </c>
      <c r="EX400" s="31">
        <v>1000</v>
      </c>
      <c r="EY400" s="31">
        <v>1.5</v>
      </c>
      <c r="FA400" s="31"/>
      <c r="FB400" s="119"/>
      <c r="FC400" s="119"/>
      <c r="FE400" s="137">
        <v>662.4</v>
      </c>
      <c r="FF400" s="137">
        <v>593.78</v>
      </c>
      <c r="FG400" s="137">
        <v>574.23</v>
      </c>
      <c r="FH400" s="106">
        <v>533.64</v>
      </c>
      <c r="FI400" s="107" t="b">
        <f t="shared" si="4465"/>
        <v>1</v>
      </c>
      <c r="FJ400" s="34"/>
      <c r="FK400" s="104" t="s">
        <v>196</v>
      </c>
      <c r="FL400" s="104" t="s">
        <v>871</v>
      </c>
      <c r="FM400" s="104">
        <v>0</v>
      </c>
      <c r="FN400" s="104">
        <v>0</v>
      </c>
      <c r="FO400" s="104">
        <v>0</v>
      </c>
      <c r="FP400" s="104"/>
      <c r="FQ400" s="104">
        <v>0</v>
      </c>
      <c r="FR400" s="103" t="b">
        <f t="shared" si="4442"/>
        <v>1</v>
      </c>
      <c r="FS400" s="103" t="b">
        <f t="shared" si="4443"/>
        <v>1</v>
      </c>
      <c r="FT400" s="103" t="b">
        <f t="shared" si="4444"/>
        <v>0</v>
      </c>
      <c r="FU400" s="103" t="b">
        <f t="shared" si="4445"/>
        <v>0</v>
      </c>
      <c r="FV400" s="103" t="b">
        <f t="shared" si="4446"/>
        <v>1</v>
      </c>
      <c r="FW400" s="103"/>
      <c r="FX400" s="120" t="b">
        <f t="shared" si="4466"/>
        <v>1</v>
      </c>
      <c r="FY400" s="104" t="s">
        <v>368</v>
      </c>
      <c r="FZ400" s="104" t="b">
        <f t="shared" si="4467"/>
        <v>1</v>
      </c>
      <c r="GA400" s="104">
        <v>0</v>
      </c>
      <c r="GB400" s="104" t="s">
        <v>193</v>
      </c>
      <c r="GD400" s="104" t="s">
        <v>368</v>
      </c>
      <c r="GE400" s="104">
        <v>0</v>
      </c>
      <c r="GF400" s="104" t="e">
        <v>#N/A</v>
      </c>
      <c r="GG400" s="104">
        <v>0</v>
      </c>
      <c r="GH400" s="104" t="b">
        <f t="shared" si="4468"/>
        <v>1</v>
      </c>
      <c r="GI400" s="8" t="b">
        <f t="shared" si="4469"/>
        <v>0</v>
      </c>
      <c r="GJ400" s="31" t="s">
        <v>203</v>
      </c>
    </row>
    <row r="401" spans="1:192" hidden="1" x14ac:dyDescent="0.25">
      <c r="A401" s="130">
        <v>159157</v>
      </c>
      <c r="B401" s="130">
        <v>982293</v>
      </c>
      <c r="C401" s="128" t="s">
        <v>368</v>
      </c>
      <c r="D401" s="130"/>
      <c r="E401" s="130" t="s">
        <v>872</v>
      </c>
      <c r="F401" s="109">
        <v>0</v>
      </c>
      <c r="G401" s="128"/>
      <c r="H401" s="130" t="s">
        <v>188</v>
      </c>
      <c r="I401" s="130" t="s">
        <v>510</v>
      </c>
      <c r="J401" s="130" t="s">
        <v>632</v>
      </c>
      <c r="K401" s="130"/>
      <c r="L401" s="130" t="s">
        <v>868</v>
      </c>
      <c r="M401" s="130" t="s">
        <v>841</v>
      </c>
      <c r="N401" s="111">
        <v>0</v>
      </c>
      <c r="O401" s="111">
        <v>0</v>
      </c>
      <c r="P401" s="111" t="str">
        <f t="shared" si="4447"/>
        <v>нет минмакс</v>
      </c>
      <c r="Q401" s="95">
        <v>200</v>
      </c>
      <c r="R401" s="95">
        <f>Q401*FH401</f>
        <v>70000</v>
      </c>
      <c r="S401" s="131">
        <v>200</v>
      </c>
      <c r="T401" s="131">
        <v>70000</v>
      </c>
      <c r="U401" s="131">
        <f>IFERROR(ROUNDUP(S401/$EX401,0)*$EY401,0)</f>
        <v>1</v>
      </c>
      <c r="V401" s="113">
        <f>SUM(Z401:AD401)</f>
        <v>39</v>
      </c>
      <c r="W401" s="113">
        <f>V401*FH401</f>
        <v>13650</v>
      </c>
      <c r="X401" s="113">
        <f>IFERROR(ROUNDUP(V401/$EX401,0)*$EY401,0)</f>
        <v>1</v>
      </c>
      <c r="Y401" s="132"/>
      <c r="Z401" s="95">
        <v>39</v>
      </c>
      <c r="AA401" s="95">
        <v>0</v>
      </c>
      <c r="AB401" s="95">
        <v>0</v>
      </c>
      <c r="AC401" s="95">
        <v>0</v>
      </c>
      <c r="AD401" s="95">
        <v>0</v>
      </c>
      <c r="AE401" s="95">
        <f t="shared" si="4448"/>
        <v>0</v>
      </c>
      <c r="AF401" s="95">
        <f t="shared" si="4449"/>
        <v>0</v>
      </c>
      <c r="AG401" s="114">
        <v>0</v>
      </c>
      <c r="AH401" s="95">
        <f>V401-AG401</f>
        <v>39</v>
      </c>
      <c r="AI401" s="114">
        <f>IF(AH401&gt;0,AH401*FH401,0)</f>
        <v>13650</v>
      </c>
      <c r="AJ401" s="133">
        <f>CU401</f>
        <v>0</v>
      </c>
      <c r="AK401" s="133">
        <f>SUM(CS401:CU401)</f>
        <v>0</v>
      </c>
      <c r="AL401" s="133">
        <f>SUM(CP401:CU401)</f>
        <v>25</v>
      </c>
      <c r="AM401" s="133">
        <f>SUM(BK401:BP401)</f>
        <v>0</v>
      </c>
      <c r="AN401" s="133" t="str">
        <f t="shared" si="4450"/>
        <v>нет оборота</v>
      </c>
      <c r="AO401" s="133" t="str">
        <f t="shared" si="4451"/>
        <v>нет плана</v>
      </c>
      <c r="AP401" s="139" t="s">
        <v>195</v>
      </c>
      <c r="AQ401" s="134" t="s">
        <v>200</v>
      </c>
      <c r="AR401" s="139" t="s">
        <v>195</v>
      </c>
      <c r="AS401" s="134" t="s">
        <v>200</v>
      </c>
      <c r="AT401" s="94" t="s">
        <v>195</v>
      </c>
      <c r="AU401" s="14" t="str">
        <f>AU400</f>
        <v>Нет</v>
      </c>
      <c r="AV401" s="97" t="str">
        <f t="shared" si="4452"/>
        <v>Нет планов</v>
      </c>
      <c r="AW401" s="117">
        <f t="shared" si="4453"/>
        <v>13650</v>
      </c>
      <c r="AX401" s="14"/>
      <c r="AY401" s="25">
        <f t="shared" si="4454"/>
        <v>0</v>
      </c>
      <c r="AZ401" s="130" t="s">
        <v>495</v>
      </c>
      <c r="BA401" s="26" t="s">
        <v>196</v>
      </c>
      <c r="BB401" s="26" t="s">
        <v>873</v>
      </c>
      <c r="BC401" s="27"/>
      <c r="BD401" s="28"/>
      <c r="BE401" s="29">
        <v>0</v>
      </c>
      <c r="BF401" s="32">
        <f t="shared" si="4455"/>
        <v>0</v>
      </c>
      <c r="BG401" s="32">
        <v>0</v>
      </c>
      <c r="BH401" s="32">
        <f t="shared" si="4456"/>
        <v>0</v>
      </c>
      <c r="BI401" s="135">
        <v>0</v>
      </c>
      <c r="BJ401" s="130">
        <v>0</v>
      </c>
      <c r="BK401" s="95">
        <v>0</v>
      </c>
      <c r="BL401" s="95">
        <v>0</v>
      </c>
      <c r="BM401" s="95">
        <v>0</v>
      </c>
      <c r="BN401" s="95">
        <v>0</v>
      </c>
      <c r="BO401" s="95">
        <v>0</v>
      </c>
      <c r="BP401" s="95">
        <v>0</v>
      </c>
      <c r="BQ401" s="133">
        <f t="shared" si="4457"/>
        <v>0</v>
      </c>
      <c r="BR401" s="95">
        <f t="shared" si="4458"/>
        <v>39</v>
      </c>
      <c r="BS401" s="133">
        <f t="shared" si="4471"/>
        <v>39</v>
      </c>
      <c r="BT401" s="133">
        <f t="shared" si="4471"/>
        <v>39</v>
      </c>
      <c r="BU401" s="133">
        <f t="shared" si="4471"/>
        <v>39</v>
      </c>
      <c r="BV401" s="133">
        <f t="shared" si="4471"/>
        <v>39</v>
      </c>
      <c r="BW401" s="133">
        <f t="shared" si="4471"/>
        <v>39</v>
      </c>
      <c r="BX401" s="133">
        <f t="shared" si="4473"/>
        <v>39</v>
      </c>
      <c r="BY401" s="133">
        <f t="shared" si="4473"/>
        <v>39</v>
      </c>
      <c r="BZ401" s="133">
        <f t="shared" si="4473"/>
        <v>39</v>
      </c>
      <c r="CA401" s="133">
        <f t="shared" si="4473"/>
        <v>39</v>
      </c>
      <c r="CB401" s="133">
        <f t="shared" si="4473"/>
        <v>39</v>
      </c>
      <c r="CC401" s="133">
        <f t="shared" si="4473"/>
        <v>39</v>
      </c>
      <c r="CD401" s="133">
        <f t="shared" si="4473"/>
        <v>39</v>
      </c>
      <c r="CE401" s="133">
        <f t="shared" si="4473"/>
        <v>39</v>
      </c>
      <c r="CF401" s="133">
        <f t="shared" si="4473"/>
        <v>39</v>
      </c>
      <c r="CG401" s="133">
        <f t="shared" si="4473"/>
        <v>39</v>
      </c>
      <c r="CH401" s="133">
        <f t="shared" si="4473"/>
        <v>39</v>
      </c>
      <c r="CI401" s="133">
        <f t="shared" si="4473"/>
        <v>39</v>
      </c>
      <c r="CJ401" s="133">
        <f t="shared" si="4473"/>
        <v>39</v>
      </c>
      <c r="CK401" s="133">
        <f t="shared" si="4473"/>
        <v>39</v>
      </c>
      <c r="CL401" s="133">
        <f t="shared" si="4473"/>
        <v>39</v>
      </c>
      <c r="CM401" s="133">
        <f t="shared" si="4473"/>
        <v>39</v>
      </c>
      <c r="CN401" s="133">
        <f t="shared" si="4473"/>
        <v>39</v>
      </c>
      <c r="CO401" s="133">
        <f t="shared" si="4473"/>
        <v>39</v>
      </c>
      <c r="CP401" s="100">
        <v>0</v>
      </c>
      <c r="CQ401" s="100">
        <v>0</v>
      </c>
      <c r="CR401" s="100">
        <v>25</v>
      </c>
      <c r="CS401" s="100">
        <v>0</v>
      </c>
      <c r="CT401" s="100">
        <v>0</v>
      </c>
      <c r="CU401" s="100">
        <v>0</v>
      </c>
      <c r="CV401" s="121">
        <f>IF(COUNTIF(CP401:CU401,"&gt;0")=0,0,SUM(CP401:CU401)/COUNTIF(CP401:CU401,"&gt;0"))</f>
        <v>25</v>
      </c>
      <c r="CY401" s="4">
        <v>0</v>
      </c>
      <c r="CZ401" s="4">
        <v>0</v>
      </c>
      <c r="DA401" s="136">
        <f t="shared" si="4476"/>
        <v>0</v>
      </c>
      <c r="DB401" s="4">
        <f t="shared" si="4477"/>
        <v>0</v>
      </c>
      <c r="DC401" s="4">
        <f t="shared" si="4478"/>
        <v>0</v>
      </c>
      <c r="DD401" s="136">
        <f t="shared" si="4479"/>
        <v>0</v>
      </c>
      <c r="DE401" s="31">
        <v>0</v>
      </c>
      <c r="DF401" s="31">
        <v>30</v>
      </c>
      <c r="DG401" s="31">
        <v>200</v>
      </c>
      <c r="DH401" s="48">
        <f>IFERROR(ROUNDUP(DG401/$EX401,0)*$EY401,0)</f>
        <v>1</v>
      </c>
      <c r="DI401" s="62">
        <v>12.902999999999999</v>
      </c>
      <c r="DJ401" s="62">
        <v>4516.1289999999999</v>
      </c>
      <c r="DK401" s="48">
        <f>IFERROR(ROUNDUP(DI401/$EX401,0)*$EY401,0)</f>
        <v>1</v>
      </c>
      <c r="DL401" s="62">
        <v>0</v>
      </c>
      <c r="DM401" s="62">
        <v>0</v>
      </c>
      <c r="DN401" s="62">
        <v>10.177999999999999</v>
      </c>
      <c r="DO401" s="62">
        <v>3562.5</v>
      </c>
      <c r="DP401" s="48">
        <f>IFERROR(ROUNDUP(DN401/$EX401,0)*$EY401,0)</f>
        <v>1</v>
      </c>
      <c r="DQ401" s="62">
        <v>25</v>
      </c>
      <c r="DR401" s="62">
        <v>8750</v>
      </c>
      <c r="DS401" s="62">
        <v>174.19399999999999</v>
      </c>
      <c r="DT401" s="62">
        <v>60967.741999999998</v>
      </c>
      <c r="DU401" s="48">
        <f>IFERROR(ROUNDUP(DS401/$EX401,0)*$EY401,0)</f>
        <v>1</v>
      </c>
      <c r="DV401" s="62">
        <v>0</v>
      </c>
      <c r="DW401" s="62">
        <v>0</v>
      </c>
      <c r="DX401" s="62">
        <f>$DF401*BK401/30</f>
        <v>0</v>
      </c>
      <c r="DY401" s="62">
        <f>DX401*$FH401</f>
        <v>0</v>
      </c>
      <c r="DZ401" s="48">
        <f>IFERROR(ROUNDUP(DX401/$EX401,0)*$EY401,0)</f>
        <v>0</v>
      </c>
      <c r="EA401" s="62">
        <f>$DF401*BL401/30</f>
        <v>0</v>
      </c>
      <c r="EB401" s="62">
        <f>EA401*$FH401</f>
        <v>0</v>
      </c>
      <c r="EC401" s="48">
        <f>IFERROR(ROUNDUP(EA401/$EX401,0)*$EY401,0)</f>
        <v>0</v>
      </c>
      <c r="ED401" s="62">
        <f>$DF401*BM401/30</f>
        <v>0</v>
      </c>
      <c r="EE401" s="62">
        <f>ED401*$FH401</f>
        <v>0</v>
      </c>
      <c r="EF401" s="48">
        <f>IFERROR(ROUNDUP(ED401/$EX401,0)*$EY401,0)</f>
        <v>0</v>
      </c>
      <c r="EG401" s="62">
        <f>$DF401*BN401/30</f>
        <v>0</v>
      </c>
      <c r="EH401" s="62">
        <f>EG401*$FH401</f>
        <v>0</v>
      </c>
      <c r="EI401" s="48">
        <f>IFERROR(ROUNDUP(EG401/$EX401,0)*$EY401,0)</f>
        <v>0</v>
      </c>
      <c r="EJ401" s="62">
        <f>$DF401*BO401/30</f>
        <v>0</v>
      </c>
      <c r="EK401" s="62">
        <f>EJ401*$FH401</f>
        <v>0</v>
      </c>
      <c r="EL401" s="48">
        <f>IFERROR(ROUNDUP(EJ401/$EX401,0)*$EY401,0)</f>
        <v>0</v>
      </c>
      <c r="EM401" s="62">
        <f>$DF401*BP401/30</f>
        <v>0</v>
      </c>
      <c r="EN401" s="62">
        <f>EM401*$FH401</f>
        <v>0</v>
      </c>
      <c r="EO401" s="48">
        <f>IFERROR(ROUNDUP(EM401/$EX401,0)*$EY401,0)</f>
        <v>0</v>
      </c>
      <c r="EP401" s="62">
        <f t="shared" si="4480"/>
        <v>0</v>
      </c>
      <c r="EQ401" s="62">
        <f t="shared" si="4480"/>
        <v>0</v>
      </c>
      <c r="ER401" s="62">
        <f t="shared" si="4480"/>
        <v>0</v>
      </c>
      <c r="ES401" s="62">
        <f t="shared" si="4480"/>
        <v>0</v>
      </c>
      <c r="ET401" s="62">
        <f t="shared" si="4480"/>
        <v>0</v>
      </c>
      <c r="EU401" s="62">
        <f t="shared" si="4480"/>
        <v>0</v>
      </c>
      <c r="EV401" s="31" t="s">
        <v>192</v>
      </c>
      <c r="EW401" s="103">
        <v>0</v>
      </c>
      <c r="EX401" s="141">
        <v>800</v>
      </c>
      <c r="EY401" s="31">
        <v>1</v>
      </c>
      <c r="FA401" s="31"/>
      <c r="FB401" s="119"/>
      <c r="FC401" s="119"/>
      <c r="FE401" s="137">
        <v>350</v>
      </c>
      <c r="FF401" s="137">
        <v>350</v>
      </c>
      <c r="FG401" s="137">
        <v>350</v>
      </c>
      <c r="FH401" s="106">
        <v>350</v>
      </c>
      <c r="FI401" s="107" t="b">
        <f t="shared" si="4465"/>
        <v>1</v>
      </c>
      <c r="FJ401" s="34"/>
      <c r="FK401" s="104" t="s">
        <v>196</v>
      </c>
      <c r="FL401" s="104" t="s">
        <v>873</v>
      </c>
      <c r="FM401" s="104">
        <v>0</v>
      </c>
      <c r="FN401" s="104">
        <v>0</v>
      </c>
      <c r="FO401" s="104">
        <v>0</v>
      </c>
      <c r="FP401" s="104"/>
      <c r="FQ401" s="104">
        <v>0</v>
      </c>
      <c r="FR401" s="103" t="b">
        <f t="shared" si="4442"/>
        <v>1</v>
      </c>
      <c r="FS401" s="103" t="b">
        <f t="shared" si="4443"/>
        <v>1</v>
      </c>
      <c r="FT401" s="103" t="b">
        <f t="shared" si="4444"/>
        <v>0</v>
      </c>
      <c r="FU401" s="103" t="b">
        <f t="shared" si="4445"/>
        <v>0</v>
      </c>
      <c r="FV401" s="103" t="b">
        <f t="shared" si="4446"/>
        <v>1</v>
      </c>
      <c r="FW401" s="103"/>
      <c r="FX401" s="120" t="b">
        <f t="shared" si="4466"/>
        <v>1</v>
      </c>
      <c r="FY401" s="104" t="s">
        <v>368</v>
      </c>
      <c r="FZ401" s="104" t="b">
        <f t="shared" si="4467"/>
        <v>1</v>
      </c>
      <c r="GA401" s="104">
        <v>0</v>
      </c>
      <c r="GB401" s="104">
        <v>0</v>
      </c>
      <c r="GD401" s="104" t="s">
        <v>368</v>
      </c>
      <c r="GE401" s="104">
        <v>0</v>
      </c>
      <c r="GF401" s="104" t="e">
        <v>#N/A</v>
      </c>
      <c r="GG401" s="104">
        <v>0</v>
      </c>
      <c r="GH401" s="104" t="b">
        <f t="shared" si="4468"/>
        <v>1</v>
      </c>
      <c r="GI401" s="8" t="b">
        <f t="shared" si="4469"/>
        <v>0</v>
      </c>
      <c r="GJ401" s="31" t="s">
        <v>203</v>
      </c>
    </row>
    <row r="402" spans="1:192" hidden="1" x14ac:dyDescent="0.25">
      <c r="A402" s="144" t="str">
        <f>E402</f>
        <v>Добавка для канистр</v>
      </c>
      <c r="B402" s="144"/>
      <c r="C402" s="128" t="s">
        <v>368</v>
      </c>
      <c r="D402" s="130"/>
      <c r="E402" s="144" t="s">
        <v>874</v>
      </c>
      <c r="F402" s="144"/>
      <c r="G402" s="128"/>
      <c r="H402" s="144" t="s">
        <v>839</v>
      </c>
      <c r="I402" s="130"/>
      <c r="J402" s="144" t="s">
        <v>511</v>
      </c>
      <c r="K402" s="144"/>
      <c r="L402" s="138"/>
      <c r="M402" s="144" t="s">
        <v>840</v>
      </c>
      <c r="N402" s="145">
        <v>0</v>
      </c>
      <c r="O402" s="145">
        <v>0</v>
      </c>
      <c r="P402" s="145" t="str">
        <f t="shared" ref="P402:P408" si="4481">IF(AND(N402=0,O402=0),"нет минмакс",IF((S402-N402)&lt;0,"меньше мин",IF((S402-O402)&gt;0,"больше макс","в диапазоне")))</f>
        <v>нет минмакс</v>
      </c>
      <c r="Q402" s="114">
        <v>23735</v>
      </c>
      <c r="R402" s="114">
        <v>3611650</v>
      </c>
      <c r="S402" s="146">
        <v>26823</v>
      </c>
      <c r="T402" s="146">
        <v>4043970</v>
      </c>
      <c r="U402" s="131"/>
      <c r="V402" s="146">
        <v>22097</v>
      </c>
      <c r="W402" s="146">
        <v>3380188</v>
      </c>
      <c r="X402" s="146">
        <v>25.5</v>
      </c>
      <c r="Y402" s="132"/>
      <c r="Z402" s="95">
        <v>0</v>
      </c>
      <c r="AA402" s="147">
        <v>0</v>
      </c>
      <c r="AB402" s="147">
        <v>0</v>
      </c>
      <c r="AC402" s="95">
        <v>0</v>
      </c>
      <c r="AD402" s="95">
        <v>0</v>
      </c>
      <c r="AE402" s="95">
        <f t="shared" ref="AE402:AE408" si="4482">AA402*FH402</f>
        <v>0</v>
      </c>
      <c r="AF402" s="95">
        <f t="shared" ref="AF402:AF408" si="4483">AB402*FH402</f>
        <v>0</v>
      </c>
      <c r="AG402" s="144"/>
      <c r="AH402" s="130"/>
      <c r="AI402" s="144"/>
      <c r="AJ402" s="146">
        <v>1945</v>
      </c>
      <c r="AK402" s="146">
        <v>3719</v>
      </c>
      <c r="AL402" s="146">
        <v>6726</v>
      </c>
      <c r="AM402" s="146">
        <v>27031.15</v>
      </c>
      <c r="AN402" s="148">
        <f t="shared" ref="AN402:AN408" si="4484">IFERROR(S402/BQ402*30,"нет оборота")</f>
        <v>178.61393244460558</v>
      </c>
      <c r="AO402" s="130" t="str">
        <f t="shared" ref="AO402:AO408" si="4485">IF(S402=0,"нет остатка",IF(AN402="нет оборота","нет плана",IF(AN402&lt;30,"&lt; 30 дней",IF(AND(AN402&gt;=30,AN402&lt;60),"&gt; 30 дней (до 60)",IF(AND(AN402&gt;=60,AN402&lt;70),"&gt; 60 дней (до 70)",IF(AND(AN402&gt;=70,AN402&lt;80),"&gt; 70 дней (до 80)",IF(AND(AN402&gt;=80,AN402&lt;90),"&gt; 80 дней (до 90)",IF(AND(AN402&gt;=90,AN402&lt;120),"&gt; 90 дней (до 120)",IF(AN402&gt;=120,"&gt; 120 дней")))))))))</f>
        <v>&gt; 120 дней</v>
      </c>
      <c r="AP402" s="139" t="s">
        <v>185</v>
      </c>
      <c r="AQ402" s="134" t="s">
        <v>219</v>
      </c>
      <c r="AR402" s="144" t="s">
        <v>185</v>
      </c>
      <c r="AS402" s="134" t="s">
        <v>219</v>
      </c>
      <c r="AT402" s="147" t="s">
        <v>185</v>
      </c>
      <c r="AU402" s="138" t="str">
        <f>AT402</f>
        <v>Нет</v>
      </c>
      <c r="AV402" s="97" t="str">
        <f t="shared" ref="AV402:AV408" si="4486">IF(V402=0,"нет остатка",IF(SUM(BK402:BP402)=0,"Нет планов",IF(BR402&lt;=0,"0-01",IF(BS402&lt;=0,"0-02",IF(BT402&lt;=0,"0-03",IF(BU402&lt;=0,"0-04",IF(BV402&lt;=0,"0-05",IF(BW402&lt;=0,"0-06",IF(BX402&lt;=0,"0-07",IF(BY402&lt;=0,"0-08",IF(BZ402&lt;=0,"0-09",IF(CA402&lt;=0,"0-10",IF(CB402&lt;=0,"0-11",IF(CC402&lt;=0,"0-12",IF(CD402&lt;=0,"0-13",IF(CE402&lt;=0,"0-14",IF(CF402&lt;=0,"0-15",IF(CG402&lt;=0,"0-16",IF(CH402&lt;=0,"0-17",IF(CI402&lt;=0,"0-18",IF(CJ402&lt;=0,"0-19",IF(CK402&lt;=0,"0-20",IF(CL402&lt;=0,"0-21",IF(CM402&lt;=0,"0-22",IF(CN402&lt;=0,"0-23",IF(CO402&lt;=0,"0-24","0-25 более 24"))))))))))))))))))))))))))</f>
        <v>0-06</v>
      </c>
      <c r="AW402" s="149">
        <f t="shared" ref="AW402:AW408" si="4487">IF(AT402="Да",W402,0)</f>
        <v>0</v>
      </c>
      <c r="AX402" s="144"/>
      <c r="AY402" s="146">
        <f t="shared" ref="AY402:AY408" si="4488">IF(AX402&gt;6,W402,0)</f>
        <v>0</v>
      </c>
      <c r="AZ402" s="130"/>
      <c r="BA402" s="129"/>
      <c r="BB402" s="129"/>
      <c r="BC402" s="129"/>
      <c r="BD402" s="139"/>
      <c r="BE402" s="29">
        <v>0</v>
      </c>
      <c r="BF402" s="32">
        <f t="shared" ref="BF402:BF408" si="4489">BE402*FH402</f>
        <v>0</v>
      </c>
      <c r="BG402" s="32">
        <v>0</v>
      </c>
      <c r="BH402" s="32">
        <f t="shared" ref="BH402:BH408" si="4490">BG402*FH402</f>
        <v>0</v>
      </c>
      <c r="BI402" s="99">
        <v>0</v>
      </c>
      <c r="BJ402" s="130"/>
      <c r="BK402" s="133">
        <v>3761.5499999999997</v>
      </c>
      <c r="BL402" s="133">
        <v>4843.3</v>
      </c>
      <c r="BM402" s="133">
        <v>4341.42</v>
      </c>
      <c r="BN402" s="133">
        <v>4665.2699999999995</v>
      </c>
      <c r="BO402" s="133">
        <v>4920.6000000000004</v>
      </c>
      <c r="BP402" s="133">
        <v>4499.01</v>
      </c>
      <c r="BQ402" s="133">
        <f t="shared" ref="BQ402:BQ408" si="4491">IF(COUNTIF(BK402:BP402,"&gt;0")=0,0,SUM(BK402:BP402)/COUNTIF(BK402:BP402,"&gt;0"))</f>
        <v>4505.1916666666666</v>
      </c>
      <c r="BR402" s="95">
        <f t="shared" ref="BR402:BR408" si="4492">IF(OR(Q402=0,SUM(BK402:BP402)=0,V402&gt;Q402),V402-BK402,Q402-BK402)</f>
        <v>19973.45</v>
      </c>
      <c r="BS402" s="133">
        <f t="shared" si="4471"/>
        <v>15130.150000000001</v>
      </c>
      <c r="BT402" s="133">
        <f t="shared" si="4471"/>
        <v>10788.730000000001</v>
      </c>
      <c r="BU402" s="133">
        <f t="shared" si="4471"/>
        <v>6123.4600000000019</v>
      </c>
      <c r="BV402" s="133">
        <f t="shared" si="4471"/>
        <v>1202.8600000000015</v>
      </c>
      <c r="BW402" s="133">
        <f t="shared" si="4471"/>
        <v>-3296.1499999999987</v>
      </c>
      <c r="BX402" s="133">
        <f t="shared" ref="BX402:CO404" si="4493">BW402-$BQ402</f>
        <v>-7801.3416666666653</v>
      </c>
      <c r="BY402" s="133">
        <f t="shared" si="4493"/>
        <v>-12306.533333333333</v>
      </c>
      <c r="BZ402" s="133">
        <f t="shared" si="4493"/>
        <v>-16811.724999999999</v>
      </c>
      <c r="CA402" s="133">
        <f t="shared" si="4493"/>
        <v>-21316.916666666664</v>
      </c>
      <c r="CB402" s="133">
        <f t="shared" si="4493"/>
        <v>-25822.10833333333</v>
      </c>
      <c r="CC402" s="133">
        <f t="shared" si="4493"/>
        <v>-30327.299999999996</v>
      </c>
      <c r="CD402" s="133">
        <f t="shared" si="4493"/>
        <v>-34832.491666666661</v>
      </c>
      <c r="CE402" s="133">
        <f t="shared" si="4493"/>
        <v>-39337.683333333327</v>
      </c>
      <c r="CF402" s="133">
        <f t="shared" si="4493"/>
        <v>-43842.874999999993</v>
      </c>
      <c r="CG402" s="133">
        <f t="shared" si="4493"/>
        <v>-48348.066666666658</v>
      </c>
      <c r="CH402" s="133">
        <f t="shared" si="4493"/>
        <v>-52853.258333333324</v>
      </c>
      <c r="CI402" s="133">
        <f t="shared" si="4493"/>
        <v>-57358.44999999999</v>
      </c>
      <c r="CJ402" s="133">
        <f t="shared" si="4493"/>
        <v>-61863.641666666656</v>
      </c>
      <c r="CK402" s="133">
        <f t="shared" si="4493"/>
        <v>-66368.833333333328</v>
      </c>
      <c r="CL402" s="133">
        <f t="shared" si="4493"/>
        <v>-70874.024999999994</v>
      </c>
      <c r="CM402" s="133">
        <f t="shared" si="4493"/>
        <v>-75379.21666666666</v>
      </c>
      <c r="CN402" s="133">
        <f t="shared" si="4493"/>
        <v>-79884.408333333326</v>
      </c>
      <c r="CO402" s="133">
        <f t="shared" si="4493"/>
        <v>-84389.599999999991</v>
      </c>
      <c r="CP402" s="100">
        <v>0</v>
      </c>
      <c r="CQ402" s="100">
        <v>0</v>
      </c>
      <c r="CR402" s="100">
        <v>0</v>
      </c>
      <c r="CS402" s="100">
        <v>0</v>
      </c>
      <c r="CT402" s="100">
        <v>0</v>
      </c>
      <c r="CU402" s="100">
        <v>0</v>
      </c>
      <c r="CY402" s="4">
        <v>0</v>
      </c>
      <c r="CZ402" s="4">
        <v>0</v>
      </c>
      <c r="DA402" s="136">
        <f t="shared" si="4476"/>
        <v>0</v>
      </c>
      <c r="DB402" s="4">
        <f t="shared" si="4477"/>
        <v>0</v>
      </c>
      <c r="DC402" s="4">
        <f t="shared" si="4478"/>
        <v>0</v>
      </c>
      <c r="DD402" s="136">
        <f t="shared" si="4479"/>
        <v>0</v>
      </c>
      <c r="DE402" s="31">
        <v>0</v>
      </c>
      <c r="DJ402" s="31"/>
      <c r="DK402" s="31"/>
      <c r="DL402" s="31"/>
      <c r="DM402" s="31"/>
      <c r="DN402" s="31"/>
      <c r="DR402" s="4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V402" t="s">
        <v>839</v>
      </c>
      <c r="EW402" s="103">
        <v>0</v>
      </c>
      <c r="FA402" s="31"/>
      <c r="FB402" s="119"/>
      <c r="FC402" s="119"/>
      <c r="FE402" s="137">
        <v>0</v>
      </c>
      <c r="FF402" s="137">
        <v>0</v>
      </c>
      <c r="FG402" s="137">
        <v>0</v>
      </c>
      <c r="FH402" s="106">
        <v>0</v>
      </c>
      <c r="FI402" s="107" t="b">
        <f t="shared" ref="FI402:FI408" si="4494">EXACT(AT402,AP402)</f>
        <v>1</v>
      </c>
      <c r="FJ402" s="34"/>
      <c r="FK402" s="104">
        <v>0</v>
      </c>
      <c r="FL402" s="104">
        <v>0</v>
      </c>
      <c r="FM402" s="104">
        <v>0</v>
      </c>
      <c r="FN402" s="104">
        <v>0</v>
      </c>
      <c r="FO402" s="104">
        <v>0</v>
      </c>
      <c r="FP402" s="104"/>
      <c r="FQ402" s="104">
        <v>0</v>
      </c>
      <c r="FR402" s="150" t="b">
        <f t="shared" si="4442"/>
        <v>0</v>
      </c>
      <c r="FS402" s="150" t="b">
        <f t="shared" si="4443"/>
        <v>0</v>
      </c>
      <c r="FT402" s="150" t="b">
        <f t="shared" si="4444"/>
        <v>0</v>
      </c>
      <c r="FU402" s="150" t="b">
        <f t="shared" si="4445"/>
        <v>0</v>
      </c>
      <c r="FV402" s="150" t="b">
        <f t="shared" si="4446"/>
        <v>1</v>
      </c>
      <c r="FW402" s="150"/>
      <c r="FX402" s="150" t="b">
        <f t="shared" ref="FX402:FX408" si="4495">EXACT(FQ402,BI402)</f>
        <v>1</v>
      </c>
      <c r="FY402" s="104" t="s">
        <v>368</v>
      </c>
      <c r="FZ402" s="104" t="b">
        <f t="shared" ref="FZ402:FZ408" si="4496">EXACT(FY402,C402)</f>
        <v>1</v>
      </c>
      <c r="GA402" s="150">
        <v>0</v>
      </c>
      <c r="GB402" s="150">
        <v>0</v>
      </c>
      <c r="GC402" s="151"/>
      <c r="GD402" s="104" t="s">
        <v>368</v>
      </c>
      <c r="GE402" s="104">
        <v>0</v>
      </c>
      <c r="GF402" s="104" t="e">
        <v>#N/A</v>
      </c>
      <c r="GG402" s="104">
        <v>0</v>
      </c>
      <c r="GH402" s="150" t="b">
        <f t="shared" ref="GH402:GH408" si="4497">EXACT(GD402,C402)</f>
        <v>1</v>
      </c>
      <c r="GI402" s="151" t="b">
        <f t="shared" ref="GI402:GI408" si="4498">EXACT(GG402,G402)</f>
        <v>0</v>
      </c>
      <c r="GJ402" s="31" t="s">
        <v>203</v>
      </c>
    </row>
    <row r="403" spans="1:192" hidden="1" x14ac:dyDescent="0.25">
      <c r="A403" s="130">
        <v>2309</v>
      </c>
      <c r="B403" s="130">
        <v>978942</v>
      </c>
      <c r="C403" s="128" t="s">
        <v>368</v>
      </c>
      <c r="D403" s="130"/>
      <c r="E403" s="130" t="s">
        <v>875</v>
      </c>
      <c r="F403" s="109" t="s">
        <v>193</v>
      </c>
      <c r="G403" s="128"/>
      <c r="H403" s="130" t="s">
        <v>188</v>
      </c>
      <c r="I403" s="130" t="s">
        <v>510</v>
      </c>
      <c r="J403" s="130" t="s">
        <v>511</v>
      </c>
      <c r="K403" s="130"/>
      <c r="L403" s="130" t="s">
        <v>874</v>
      </c>
      <c r="M403" s="130" t="s">
        <v>841</v>
      </c>
      <c r="N403" s="111">
        <v>0</v>
      </c>
      <c r="O403" s="111">
        <v>0</v>
      </c>
      <c r="P403" s="111" t="str">
        <f t="shared" si="4481"/>
        <v>нет минмакс</v>
      </c>
      <c r="Q403" s="95">
        <v>20625</v>
      </c>
      <c r="R403" s="95">
        <f>Q403*FH403</f>
        <v>3176250</v>
      </c>
      <c r="S403" s="131">
        <v>20625</v>
      </c>
      <c r="T403" s="131">
        <v>3176250</v>
      </c>
      <c r="U403" s="131">
        <f>IFERROR(ROUNDUP(S403/$EX403,0)*$EY403,0)</f>
        <v>22.5</v>
      </c>
      <c r="V403" s="113">
        <f>SUM(Z403:AD403)</f>
        <v>20472</v>
      </c>
      <c r="W403" s="113">
        <f>V403*FH403</f>
        <v>3152688</v>
      </c>
      <c r="X403" s="113">
        <f>IFERROR(ROUNDUP(V403/$EX403,0)*$EY403,0)</f>
        <v>22.5</v>
      </c>
      <c r="Y403" s="132"/>
      <c r="Z403" s="95">
        <v>20472</v>
      </c>
      <c r="AA403" s="95">
        <v>0</v>
      </c>
      <c r="AB403" s="95">
        <v>0</v>
      </c>
      <c r="AC403" s="95">
        <v>0</v>
      </c>
      <c r="AD403" s="95">
        <v>0</v>
      </c>
      <c r="AE403" s="95">
        <f t="shared" si="4482"/>
        <v>0</v>
      </c>
      <c r="AF403" s="95">
        <f t="shared" si="4483"/>
        <v>0</v>
      </c>
      <c r="AG403" s="114">
        <v>0</v>
      </c>
      <c r="AH403" s="95">
        <f>V403-AG403</f>
        <v>20472</v>
      </c>
      <c r="AI403" s="114">
        <f>IF(AH403&gt;0,AH403*FH403,0)</f>
        <v>3152688</v>
      </c>
      <c r="AJ403" s="133">
        <f>CU403</f>
        <v>0</v>
      </c>
      <c r="AK403" s="133">
        <f>SUM(CS403:CU403)</f>
        <v>0</v>
      </c>
      <c r="AL403" s="133">
        <f>SUM(CP403:CU403)</f>
        <v>0</v>
      </c>
      <c r="AM403" s="133">
        <f>SUM(BK403:BP403)</f>
        <v>26894.25</v>
      </c>
      <c r="AN403" s="133">
        <f t="shared" si="4484"/>
        <v>138.04065924872418</v>
      </c>
      <c r="AO403" s="133" t="str">
        <f t="shared" si="4485"/>
        <v>&gt; 120 дней</v>
      </c>
      <c r="AP403" s="139" t="s">
        <v>185</v>
      </c>
      <c r="AQ403" s="134" t="s">
        <v>219</v>
      </c>
      <c r="AR403" s="139" t="s">
        <v>185</v>
      </c>
      <c r="AS403" s="134" t="s">
        <v>218</v>
      </c>
      <c r="AT403" s="25" t="s">
        <v>185</v>
      </c>
      <c r="AU403" s="14" t="str">
        <f>AU402</f>
        <v>Нет</v>
      </c>
      <c r="AV403" s="97" t="str">
        <f t="shared" si="4486"/>
        <v>0-05</v>
      </c>
      <c r="AW403" s="117">
        <f t="shared" si="4487"/>
        <v>0</v>
      </c>
      <c r="AX403" s="14"/>
      <c r="AY403" s="25">
        <f t="shared" si="4488"/>
        <v>0</v>
      </c>
      <c r="AZ403" s="130" t="s">
        <v>495</v>
      </c>
      <c r="BA403" s="26"/>
      <c r="BB403" s="26"/>
      <c r="BC403" s="27"/>
      <c r="BD403" s="28"/>
      <c r="BE403" s="29">
        <v>0</v>
      </c>
      <c r="BF403" s="32">
        <f t="shared" si="4489"/>
        <v>0</v>
      </c>
      <c r="BG403" s="32">
        <v>0</v>
      </c>
      <c r="BH403" s="32">
        <f t="shared" si="4490"/>
        <v>0</v>
      </c>
      <c r="BI403" s="135">
        <v>0</v>
      </c>
      <c r="BJ403" s="130">
        <v>0</v>
      </c>
      <c r="BK403" s="95">
        <v>3742.33</v>
      </c>
      <c r="BL403" s="95">
        <v>4820.51</v>
      </c>
      <c r="BM403" s="95">
        <v>4317.0600000000004</v>
      </c>
      <c r="BN403" s="95">
        <v>4640.7299999999996</v>
      </c>
      <c r="BO403" s="95">
        <v>4897.04</v>
      </c>
      <c r="BP403" s="95">
        <v>4476.58</v>
      </c>
      <c r="BQ403" s="133">
        <f t="shared" si="4491"/>
        <v>4482.375</v>
      </c>
      <c r="BR403" s="95">
        <f t="shared" si="4492"/>
        <v>16882.669999999998</v>
      </c>
      <c r="BS403" s="133">
        <f t="shared" si="4471"/>
        <v>12062.159999999998</v>
      </c>
      <c r="BT403" s="133">
        <f t="shared" si="4471"/>
        <v>7745.0999999999976</v>
      </c>
      <c r="BU403" s="133">
        <f t="shared" si="4471"/>
        <v>3104.3699999999981</v>
      </c>
      <c r="BV403" s="133">
        <f t="shared" si="4471"/>
        <v>-1792.6700000000019</v>
      </c>
      <c r="BW403" s="133">
        <f t="shared" si="4471"/>
        <v>-6269.2500000000018</v>
      </c>
      <c r="BX403" s="133">
        <f t="shared" si="4493"/>
        <v>-10751.625000000002</v>
      </c>
      <c r="BY403" s="133">
        <f t="shared" si="4493"/>
        <v>-15234.000000000002</v>
      </c>
      <c r="BZ403" s="133">
        <f t="shared" si="4493"/>
        <v>-19716.375</v>
      </c>
      <c r="CA403" s="133">
        <f t="shared" si="4493"/>
        <v>-24198.75</v>
      </c>
      <c r="CB403" s="133">
        <f t="shared" si="4493"/>
        <v>-28681.125</v>
      </c>
      <c r="CC403" s="133">
        <f t="shared" si="4493"/>
        <v>-33163.5</v>
      </c>
      <c r="CD403" s="133">
        <f t="shared" si="4493"/>
        <v>-37645.875</v>
      </c>
      <c r="CE403" s="133">
        <f t="shared" si="4493"/>
        <v>-42128.25</v>
      </c>
      <c r="CF403" s="133">
        <f t="shared" si="4493"/>
        <v>-46610.625</v>
      </c>
      <c r="CG403" s="133">
        <f t="shared" si="4493"/>
        <v>-51093</v>
      </c>
      <c r="CH403" s="133">
        <f t="shared" si="4493"/>
        <v>-55575.375</v>
      </c>
      <c r="CI403" s="133">
        <f t="shared" si="4493"/>
        <v>-60057.75</v>
      </c>
      <c r="CJ403" s="133">
        <f t="shared" si="4493"/>
        <v>-64540.125</v>
      </c>
      <c r="CK403" s="133">
        <f t="shared" si="4493"/>
        <v>-69022.5</v>
      </c>
      <c r="CL403" s="133">
        <f t="shared" si="4493"/>
        <v>-73504.875</v>
      </c>
      <c r="CM403" s="133">
        <f t="shared" si="4493"/>
        <v>-77987.25</v>
      </c>
      <c r="CN403" s="133">
        <f t="shared" si="4493"/>
        <v>-82469.625</v>
      </c>
      <c r="CO403" s="133">
        <f t="shared" si="4493"/>
        <v>-86952</v>
      </c>
      <c r="CP403" s="100">
        <v>0</v>
      </c>
      <c r="CQ403" s="100">
        <v>0</v>
      </c>
      <c r="CR403" s="100">
        <v>0</v>
      </c>
      <c r="CS403" s="100">
        <v>0</v>
      </c>
      <c r="CT403" s="100">
        <v>0</v>
      </c>
      <c r="CU403" s="100">
        <v>0</v>
      </c>
      <c r="CV403" s="121">
        <f>IF(COUNTIF(CP403:CU403,"&gt;0")=0,0,SUM(CP403:CU403)/COUNTIF(CP403:CU403,"&gt;0"))</f>
        <v>0</v>
      </c>
      <c r="CY403" s="4">
        <v>0</v>
      </c>
      <c r="CZ403" s="4">
        <v>0</v>
      </c>
      <c r="DA403" s="136">
        <f t="shared" si="4476"/>
        <v>0</v>
      </c>
      <c r="DB403" s="4">
        <f t="shared" si="4477"/>
        <v>0</v>
      </c>
      <c r="DC403" s="4">
        <f t="shared" si="4478"/>
        <v>0</v>
      </c>
      <c r="DD403" s="136">
        <f t="shared" si="4479"/>
        <v>0</v>
      </c>
      <c r="DE403" s="31">
        <v>0</v>
      </c>
      <c r="DF403" s="31">
        <v>30</v>
      </c>
      <c r="DG403" s="31">
        <v>20625</v>
      </c>
      <c r="DH403" s="48">
        <f>IFERROR(ROUNDUP(DG403/$EX403,0)*$EY403,0)</f>
        <v>22.5</v>
      </c>
      <c r="DI403" s="62">
        <v>20625</v>
      </c>
      <c r="DJ403" s="62">
        <v>3176250</v>
      </c>
      <c r="DK403" s="48">
        <f>IFERROR(ROUNDUP(DI403/$EX403,0)*$EY403,0)</f>
        <v>22.5</v>
      </c>
      <c r="DL403" s="62">
        <v>0</v>
      </c>
      <c r="DM403" s="62">
        <v>0</v>
      </c>
      <c r="DN403" s="62">
        <v>20625</v>
      </c>
      <c r="DO403" s="62">
        <v>3176250</v>
      </c>
      <c r="DP403" s="48">
        <f>IFERROR(ROUNDUP(DN403/$EX403,0)*$EY403,0)</f>
        <v>22.5</v>
      </c>
      <c r="DQ403" s="62">
        <v>0</v>
      </c>
      <c r="DR403" s="62">
        <v>0</v>
      </c>
      <c r="DS403" s="62">
        <v>20625</v>
      </c>
      <c r="DT403" s="62">
        <v>3176250</v>
      </c>
      <c r="DU403" s="48">
        <f>IFERROR(ROUNDUP(DS403/$EX403,0)*$EY403,0)</f>
        <v>22.5</v>
      </c>
      <c r="DV403" s="62">
        <v>0</v>
      </c>
      <c r="DW403" s="62">
        <v>0</v>
      </c>
      <c r="DX403" s="62">
        <f>$DF403*BK403/30</f>
        <v>3742.33</v>
      </c>
      <c r="DY403" s="62">
        <f>DX403*$FH403</f>
        <v>576318.81999999995</v>
      </c>
      <c r="DZ403" s="48">
        <f>IFERROR(ROUNDUP(DX403/$EX403,0)*$EY403,0)</f>
        <v>4.5</v>
      </c>
      <c r="EA403" s="62">
        <f>$DF403*BL403/30</f>
        <v>4820.51</v>
      </c>
      <c r="EB403" s="62">
        <f>EA403*$FH403</f>
        <v>742358.54</v>
      </c>
      <c r="EC403" s="48">
        <f>IFERROR(ROUNDUP(EA403/$EX403,0)*$EY403,0)</f>
        <v>6</v>
      </c>
      <c r="ED403" s="62">
        <f>$DF403*BM403/30</f>
        <v>4317.0600000000004</v>
      </c>
      <c r="EE403" s="62">
        <f>ED403*$FH403</f>
        <v>664827.24000000011</v>
      </c>
      <c r="EF403" s="48">
        <f>IFERROR(ROUNDUP(ED403/$EX403,0)*$EY403,0)</f>
        <v>6</v>
      </c>
      <c r="EG403" s="62">
        <f>$DF403*BN403/30</f>
        <v>4640.7299999999996</v>
      </c>
      <c r="EH403" s="62">
        <f>EG403*$FH403</f>
        <v>714672.41999999993</v>
      </c>
      <c r="EI403" s="48">
        <f>IFERROR(ROUNDUP(EG403/$EX403,0)*$EY403,0)</f>
        <v>6</v>
      </c>
      <c r="EJ403" s="62">
        <f>$DF403*BO403/30</f>
        <v>4897.04</v>
      </c>
      <c r="EK403" s="62">
        <f>EJ403*$FH403</f>
        <v>754144.16</v>
      </c>
      <c r="EL403" s="48">
        <f>IFERROR(ROUNDUP(EJ403/$EX403,0)*$EY403,0)</f>
        <v>6</v>
      </c>
      <c r="EM403" s="62">
        <f>$DF403*BP403/30</f>
        <v>4476.58</v>
      </c>
      <c r="EN403" s="62">
        <f>EM403*$FH403</f>
        <v>689393.32</v>
      </c>
      <c r="EO403" s="48">
        <f>IFERROR(ROUNDUP(EM403/$EX403,0)*$EY403,0)</f>
        <v>6</v>
      </c>
      <c r="EP403" s="62">
        <f t="shared" ref="EP403:EU404" si="4499">BK403*$FH403</f>
        <v>576318.81999999995</v>
      </c>
      <c r="EQ403" s="62">
        <f t="shared" si="4499"/>
        <v>742358.54</v>
      </c>
      <c r="ER403" s="62">
        <f t="shared" si="4499"/>
        <v>664827.24000000011</v>
      </c>
      <c r="ES403" s="62">
        <f t="shared" si="4499"/>
        <v>714672.41999999993</v>
      </c>
      <c r="ET403" s="62">
        <f t="shared" si="4499"/>
        <v>754144.16</v>
      </c>
      <c r="EU403" s="62">
        <f t="shared" si="4499"/>
        <v>689393.32</v>
      </c>
      <c r="EV403" s="31" t="s">
        <v>192</v>
      </c>
      <c r="EW403" s="103">
        <v>0</v>
      </c>
      <c r="EX403" s="31">
        <v>1375</v>
      </c>
      <c r="EY403" s="31">
        <v>1.5</v>
      </c>
      <c r="FA403" s="31"/>
      <c r="FB403" s="119"/>
      <c r="FC403" s="119"/>
      <c r="FE403" s="137">
        <v>154</v>
      </c>
      <c r="FF403" s="137">
        <v>154</v>
      </c>
      <c r="FG403" s="137">
        <v>154</v>
      </c>
      <c r="FH403" s="106">
        <v>154</v>
      </c>
      <c r="FI403" s="107" t="b">
        <f t="shared" si="4494"/>
        <v>1</v>
      </c>
      <c r="FJ403" s="34"/>
      <c r="FK403" s="104">
        <v>0</v>
      </c>
      <c r="FL403" s="104">
        <v>0</v>
      </c>
      <c r="FM403" s="104">
        <v>0</v>
      </c>
      <c r="FN403" s="104">
        <v>0</v>
      </c>
      <c r="FO403" s="104">
        <v>0</v>
      </c>
      <c r="FP403" s="104"/>
      <c r="FQ403" s="104">
        <v>0</v>
      </c>
      <c r="FR403" s="103" t="b">
        <f t="shared" si="4442"/>
        <v>0</v>
      </c>
      <c r="FS403" s="103" t="b">
        <f t="shared" si="4443"/>
        <v>0</v>
      </c>
      <c r="FT403" s="103" t="b">
        <f t="shared" si="4444"/>
        <v>0</v>
      </c>
      <c r="FU403" s="103" t="b">
        <f t="shared" si="4445"/>
        <v>0</v>
      </c>
      <c r="FV403" s="103" t="b">
        <f t="shared" si="4446"/>
        <v>1</v>
      </c>
      <c r="FW403" s="103"/>
      <c r="FX403" s="120" t="b">
        <f t="shared" si="4495"/>
        <v>1</v>
      </c>
      <c r="FY403" s="104" t="s">
        <v>368</v>
      </c>
      <c r="FZ403" s="104" t="b">
        <f t="shared" si="4496"/>
        <v>1</v>
      </c>
      <c r="GA403" s="104">
        <v>0</v>
      </c>
      <c r="GB403" s="104" t="s">
        <v>193</v>
      </c>
      <c r="GD403" s="104" t="s">
        <v>368</v>
      </c>
      <c r="GE403" s="104">
        <v>0</v>
      </c>
      <c r="GF403" s="104" t="e">
        <v>#N/A</v>
      </c>
      <c r="GG403" s="104">
        <v>0</v>
      </c>
      <c r="GH403" s="104" t="b">
        <f t="shared" si="4497"/>
        <v>1</v>
      </c>
      <c r="GI403" s="8" t="b">
        <f t="shared" si="4498"/>
        <v>0</v>
      </c>
      <c r="GJ403" s="31" t="s">
        <v>203</v>
      </c>
    </row>
    <row r="404" spans="1:192" ht="60" hidden="1" x14ac:dyDescent="0.25">
      <c r="A404" s="130">
        <v>142290</v>
      </c>
      <c r="B404" s="130">
        <v>566337</v>
      </c>
      <c r="C404" s="128" t="s">
        <v>368</v>
      </c>
      <c r="D404" s="130"/>
      <c r="E404" s="130" t="s">
        <v>876</v>
      </c>
      <c r="F404" s="109">
        <v>0</v>
      </c>
      <c r="G404" s="128"/>
      <c r="H404" s="130" t="s">
        <v>188</v>
      </c>
      <c r="I404" s="130" t="s">
        <v>510</v>
      </c>
      <c r="J404" s="130" t="s">
        <v>511</v>
      </c>
      <c r="K404" s="130"/>
      <c r="L404" s="130" t="s">
        <v>874</v>
      </c>
      <c r="M404" s="130" t="s">
        <v>841</v>
      </c>
      <c r="N404" s="111">
        <v>0</v>
      </c>
      <c r="O404" s="111">
        <v>0</v>
      </c>
      <c r="P404" s="111" t="str">
        <f t="shared" si="4481"/>
        <v>нет минмакс</v>
      </c>
      <c r="Q404" s="95">
        <v>3110</v>
      </c>
      <c r="R404" s="95">
        <f>Q404*FH404</f>
        <v>435400</v>
      </c>
      <c r="S404" s="131">
        <v>6198</v>
      </c>
      <c r="T404" s="131">
        <v>867720</v>
      </c>
      <c r="U404" s="131">
        <f>IFERROR(ROUNDUP(S404/$EX404,0)*$EY404,0)</f>
        <v>7.5</v>
      </c>
      <c r="V404" s="113">
        <f>SUM(Z404:AD404)</f>
        <v>1625</v>
      </c>
      <c r="W404" s="113">
        <f>V404*FH404</f>
        <v>227500</v>
      </c>
      <c r="X404" s="113">
        <f>IFERROR(ROUNDUP(V404/$EX404,0)*$EY404,0)</f>
        <v>3</v>
      </c>
      <c r="Y404" s="132"/>
      <c r="Z404" s="95">
        <v>1625</v>
      </c>
      <c r="AA404" s="95">
        <v>0</v>
      </c>
      <c r="AB404" s="95">
        <v>0</v>
      </c>
      <c r="AC404" s="95">
        <v>0</v>
      </c>
      <c r="AD404" s="95">
        <v>0</v>
      </c>
      <c r="AE404" s="95">
        <f t="shared" si="4482"/>
        <v>0</v>
      </c>
      <c r="AF404" s="95">
        <f t="shared" si="4483"/>
        <v>0</v>
      </c>
      <c r="AG404" s="114">
        <v>0</v>
      </c>
      <c r="AH404" s="95">
        <f>V404-AG404</f>
        <v>1625</v>
      </c>
      <c r="AI404" s="114">
        <f>IF(AH404&gt;0,AH404*FH404,0)</f>
        <v>227500</v>
      </c>
      <c r="AJ404" s="133">
        <f>CU404</f>
        <v>1945</v>
      </c>
      <c r="AK404" s="133">
        <f>SUM(CS404:CU404)</f>
        <v>3719</v>
      </c>
      <c r="AL404" s="133">
        <f>SUM(CP404:CU404)</f>
        <v>6726</v>
      </c>
      <c r="AM404" s="133">
        <f>SUM(BK404:BP404)</f>
        <v>136.9</v>
      </c>
      <c r="AN404" s="133">
        <f t="shared" si="4484"/>
        <v>8149.3060628195763</v>
      </c>
      <c r="AO404" s="133" t="str">
        <f t="shared" si="4485"/>
        <v>&gt; 120 дней</v>
      </c>
      <c r="AP404" s="139" t="s">
        <v>195</v>
      </c>
      <c r="AQ404" s="134" t="s">
        <v>205</v>
      </c>
      <c r="AR404" s="139" t="s">
        <v>185</v>
      </c>
      <c r="AS404" s="134" t="s">
        <v>219</v>
      </c>
      <c r="AT404" s="25" t="s">
        <v>195</v>
      </c>
      <c r="AU404" s="14" t="str">
        <f>AU403</f>
        <v>Нет</v>
      </c>
      <c r="AV404" s="97" t="str">
        <f t="shared" si="4486"/>
        <v>0-25 более 24</v>
      </c>
      <c r="AW404" s="117">
        <f t="shared" si="4487"/>
        <v>227500</v>
      </c>
      <c r="AX404" s="14"/>
      <c r="AY404" s="25">
        <f t="shared" si="4488"/>
        <v>0</v>
      </c>
      <c r="AZ404" s="130" t="s">
        <v>495</v>
      </c>
      <c r="BA404" s="26" t="s">
        <v>196</v>
      </c>
      <c r="BB404" s="26" t="s">
        <v>877</v>
      </c>
      <c r="BC404" s="27"/>
      <c r="BD404" s="28"/>
      <c r="BE404" s="29">
        <v>0</v>
      </c>
      <c r="BF404" s="32">
        <f t="shared" si="4489"/>
        <v>0</v>
      </c>
      <c r="BG404" s="32">
        <v>0</v>
      </c>
      <c r="BH404" s="32">
        <f t="shared" si="4490"/>
        <v>0</v>
      </c>
      <c r="BI404" s="135">
        <v>0</v>
      </c>
      <c r="BJ404" s="130">
        <v>0</v>
      </c>
      <c r="BK404" s="95">
        <v>19.22</v>
      </c>
      <c r="BL404" s="95">
        <v>22.79</v>
      </c>
      <c r="BM404" s="95">
        <v>24.36</v>
      </c>
      <c r="BN404" s="95">
        <v>24.54</v>
      </c>
      <c r="BO404" s="95">
        <v>23.56</v>
      </c>
      <c r="BP404" s="95">
        <v>22.43</v>
      </c>
      <c r="BQ404" s="133">
        <f t="shared" si="4491"/>
        <v>22.816666666666666</v>
      </c>
      <c r="BR404" s="95">
        <f t="shared" si="4492"/>
        <v>3090.78</v>
      </c>
      <c r="BS404" s="133">
        <f t="shared" si="4471"/>
        <v>3067.9900000000002</v>
      </c>
      <c r="BT404" s="133">
        <f t="shared" si="4471"/>
        <v>3043.63</v>
      </c>
      <c r="BU404" s="133">
        <f t="shared" si="4471"/>
        <v>3019.09</v>
      </c>
      <c r="BV404" s="133">
        <f t="shared" si="4471"/>
        <v>2995.53</v>
      </c>
      <c r="BW404" s="133">
        <f t="shared" si="4471"/>
        <v>2973.1000000000004</v>
      </c>
      <c r="BX404" s="133">
        <f t="shared" si="4493"/>
        <v>2950.2833333333338</v>
      </c>
      <c r="BY404" s="133">
        <f t="shared" si="4493"/>
        <v>2927.4666666666672</v>
      </c>
      <c r="BZ404" s="133">
        <f t="shared" si="4493"/>
        <v>2904.6500000000005</v>
      </c>
      <c r="CA404" s="133">
        <f t="shared" si="4493"/>
        <v>2881.8333333333339</v>
      </c>
      <c r="CB404" s="133">
        <f t="shared" si="4493"/>
        <v>2859.0166666666673</v>
      </c>
      <c r="CC404" s="133">
        <f t="shared" si="4493"/>
        <v>2836.2000000000007</v>
      </c>
      <c r="CD404" s="133">
        <f t="shared" si="4493"/>
        <v>2813.3833333333341</v>
      </c>
      <c r="CE404" s="133">
        <f t="shared" si="4493"/>
        <v>2790.5666666666675</v>
      </c>
      <c r="CF404" s="133">
        <f t="shared" si="4493"/>
        <v>2767.7500000000009</v>
      </c>
      <c r="CG404" s="133">
        <f t="shared" si="4493"/>
        <v>2744.9333333333343</v>
      </c>
      <c r="CH404" s="133">
        <f t="shared" si="4493"/>
        <v>2722.1166666666677</v>
      </c>
      <c r="CI404" s="133">
        <f t="shared" si="4493"/>
        <v>2699.3000000000011</v>
      </c>
      <c r="CJ404" s="133">
        <f t="shared" si="4493"/>
        <v>2676.4833333333345</v>
      </c>
      <c r="CK404" s="133">
        <f t="shared" si="4493"/>
        <v>2653.6666666666679</v>
      </c>
      <c r="CL404" s="133">
        <f t="shared" si="4493"/>
        <v>2630.8500000000013</v>
      </c>
      <c r="CM404" s="133">
        <f t="shared" si="4493"/>
        <v>2608.0333333333347</v>
      </c>
      <c r="CN404" s="133">
        <f t="shared" si="4493"/>
        <v>2585.2166666666681</v>
      </c>
      <c r="CO404" s="133">
        <f t="shared" si="4493"/>
        <v>2562.4000000000015</v>
      </c>
      <c r="CP404" s="100">
        <v>961</v>
      </c>
      <c r="CQ404" s="100">
        <v>1174</v>
      </c>
      <c r="CR404" s="100">
        <v>872</v>
      </c>
      <c r="CS404" s="100">
        <v>586</v>
      </c>
      <c r="CT404" s="100">
        <v>1188</v>
      </c>
      <c r="CU404" s="100">
        <v>1945</v>
      </c>
      <c r="CV404" s="121">
        <f>IF(COUNTIF(CP404:CU404,"&gt;0")=0,0,SUM(CP404:CU404)/COUNTIF(CP404:CU404,"&gt;0"))</f>
        <v>1121</v>
      </c>
      <c r="CY404" s="4">
        <v>0</v>
      </c>
      <c r="CZ404" s="4">
        <v>0</v>
      </c>
      <c r="DA404" s="136">
        <f t="shared" si="4476"/>
        <v>0</v>
      </c>
      <c r="DB404" s="4">
        <f t="shared" si="4477"/>
        <v>0</v>
      </c>
      <c r="DC404" s="4">
        <f t="shared" si="4478"/>
        <v>0</v>
      </c>
      <c r="DD404" s="136">
        <f t="shared" si="4479"/>
        <v>0</v>
      </c>
      <c r="DE404" s="31">
        <v>0</v>
      </c>
      <c r="DF404" s="31">
        <v>30</v>
      </c>
      <c r="DG404" s="31">
        <v>4125</v>
      </c>
      <c r="DH404" s="48">
        <f>IFERROR(ROUNDUP(DG404/$EX404,0)*$EY404,0)</f>
        <v>4.5</v>
      </c>
      <c r="DI404" s="62">
        <v>8186.4840000000004</v>
      </c>
      <c r="DJ404" s="62">
        <v>1146107.7420000001</v>
      </c>
      <c r="DK404" s="48">
        <f>IFERROR(ROUNDUP(DI404/$EX404,0)*$EY404,0)</f>
        <v>9</v>
      </c>
      <c r="DL404" s="62">
        <v>1174</v>
      </c>
      <c r="DM404" s="62">
        <v>164360</v>
      </c>
      <c r="DN404" s="62">
        <v>7179</v>
      </c>
      <c r="DO404" s="62">
        <v>1005060</v>
      </c>
      <c r="DP404" s="48">
        <f>IFERROR(ROUNDUP(DN404/$EX404,0)*$EY404,0)</f>
        <v>9</v>
      </c>
      <c r="DQ404" s="62">
        <v>872</v>
      </c>
      <c r="DR404" s="62">
        <v>122080</v>
      </c>
      <c r="DS404" s="62">
        <v>6411.1939999999995</v>
      </c>
      <c r="DT404" s="62">
        <v>897567.09700000007</v>
      </c>
      <c r="DU404" s="48">
        <f>IFERROR(ROUNDUP(DS404/$EX404,0)*$EY404,0)</f>
        <v>7.5</v>
      </c>
      <c r="DV404" s="62">
        <v>572</v>
      </c>
      <c r="DW404" s="62">
        <v>80080</v>
      </c>
      <c r="DX404" s="62">
        <f>$DF404*BK404/30</f>
        <v>19.219999999999995</v>
      </c>
      <c r="DY404" s="62">
        <f>DX404*$FH404</f>
        <v>2690.7999999999993</v>
      </c>
      <c r="DZ404" s="48">
        <f>IFERROR(ROUNDUP(DX404/$EX404,0)*$EY404,0)</f>
        <v>1.5</v>
      </c>
      <c r="EA404" s="62">
        <f>$DF404*BL404/30</f>
        <v>22.79</v>
      </c>
      <c r="EB404" s="62">
        <f>EA404*$FH404</f>
        <v>3190.6</v>
      </c>
      <c r="EC404" s="48">
        <f>IFERROR(ROUNDUP(EA404/$EX404,0)*$EY404,0)</f>
        <v>1.5</v>
      </c>
      <c r="ED404" s="62">
        <f>$DF404*BM404/30</f>
        <v>24.36</v>
      </c>
      <c r="EE404" s="62">
        <f>ED404*$FH404</f>
        <v>3410.4</v>
      </c>
      <c r="EF404" s="48">
        <f>IFERROR(ROUNDUP(ED404/$EX404,0)*$EY404,0)</f>
        <v>1.5</v>
      </c>
      <c r="EG404" s="62">
        <f>$DF404*BN404/30</f>
        <v>24.54</v>
      </c>
      <c r="EH404" s="62">
        <f>EG404*$FH404</f>
        <v>3435.6</v>
      </c>
      <c r="EI404" s="48">
        <f>IFERROR(ROUNDUP(EG404/$EX404,0)*$EY404,0)</f>
        <v>1.5</v>
      </c>
      <c r="EJ404" s="62">
        <f>$DF404*BO404/30</f>
        <v>23.56</v>
      </c>
      <c r="EK404" s="62">
        <f>EJ404*$FH404</f>
        <v>3298.3999999999996</v>
      </c>
      <c r="EL404" s="48">
        <f>IFERROR(ROUNDUP(EJ404/$EX404,0)*$EY404,0)</f>
        <v>1.5</v>
      </c>
      <c r="EM404" s="62">
        <f>$DF404*BP404/30</f>
        <v>22.43</v>
      </c>
      <c r="EN404" s="62">
        <f>EM404*$FH404</f>
        <v>3140.2</v>
      </c>
      <c r="EO404" s="48">
        <f>IFERROR(ROUNDUP(EM404/$EX404,0)*$EY404,0)</f>
        <v>1.5</v>
      </c>
      <c r="EP404" s="62">
        <f t="shared" si="4499"/>
        <v>2690.7999999999997</v>
      </c>
      <c r="EQ404" s="62">
        <f t="shared" si="4499"/>
        <v>3190.6</v>
      </c>
      <c r="ER404" s="62">
        <f t="shared" si="4499"/>
        <v>3410.4</v>
      </c>
      <c r="ES404" s="62">
        <f t="shared" si="4499"/>
        <v>3435.6</v>
      </c>
      <c r="ET404" s="62">
        <f t="shared" si="4499"/>
        <v>3298.3999999999996</v>
      </c>
      <c r="EU404" s="62">
        <f t="shared" si="4499"/>
        <v>3140.2</v>
      </c>
      <c r="EV404" s="31" t="s">
        <v>192</v>
      </c>
      <c r="EW404" s="103">
        <v>0</v>
      </c>
      <c r="EX404" s="31">
        <v>1375</v>
      </c>
      <c r="EY404" s="31">
        <v>1.5</v>
      </c>
      <c r="FA404" s="31"/>
      <c r="FB404" s="119"/>
      <c r="FC404" s="119"/>
      <c r="FE404" s="137">
        <v>140</v>
      </c>
      <c r="FF404" s="137">
        <v>140</v>
      </c>
      <c r="FG404" s="137">
        <v>140</v>
      </c>
      <c r="FH404" s="106">
        <v>140</v>
      </c>
      <c r="FI404" s="107" t="b">
        <f t="shared" si="4494"/>
        <v>1</v>
      </c>
      <c r="FJ404" s="34"/>
      <c r="FK404" s="104" t="s">
        <v>196</v>
      </c>
      <c r="FL404" s="104" t="s">
        <v>877</v>
      </c>
      <c r="FM404" s="104">
        <v>0</v>
      </c>
      <c r="FN404" s="104">
        <v>0</v>
      </c>
      <c r="FO404" s="104">
        <v>0</v>
      </c>
      <c r="FP404" s="104"/>
      <c r="FQ404" s="104">
        <v>0</v>
      </c>
      <c r="FR404" s="103" t="b">
        <f t="shared" si="4442"/>
        <v>1</v>
      </c>
      <c r="FS404" s="103" t="b">
        <f t="shared" si="4443"/>
        <v>1</v>
      </c>
      <c r="FT404" s="103" t="b">
        <f t="shared" si="4444"/>
        <v>0</v>
      </c>
      <c r="FU404" s="103" t="b">
        <f t="shared" si="4445"/>
        <v>0</v>
      </c>
      <c r="FV404" s="103" t="b">
        <f t="shared" si="4446"/>
        <v>1</v>
      </c>
      <c r="FW404" s="103"/>
      <c r="FX404" s="120" t="b">
        <f t="shared" si="4495"/>
        <v>1</v>
      </c>
      <c r="FY404" s="104" t="s">
        <v>368</v>
      </c>
      <c r="FZ404" s="104" t="b">
        <f t="shared" si="4496"/>
        <v>1</v>
      </c>
      <c r="GA404" s="104">
        <v>0</v>
      </c>
      <c r="GB404" s="104">
        <v>0</v>
      </c>
      <c r="GD404" s="104" t="s">
        <v>368</v>
      </c>
      <c r="GE404" s="104">
        <v>0</v>
      </c>
      <c r="GF404" s="104" t="e">
        <v>#N/A</v>
      </c>
      <c r="GG404" s="104">
        <v>0</v>
      </c>
      <c r="GH404" s="104" t="b">
        <f t="shared" si="4497"/>
        <v>1</v>
      </c>
      <c r="GI404" s="8" t="b">
        <f t="shared" si="4498"/>
        <v>0</v>
      </c>
      <c r="GJ404" s="31" t="s">
        <v>203</v>
      </c>
    </row>
    <row r="405" spans="1:192" hidden="1" x14ac:dyDescent="0.25">
      <c r="A405" s="144" t="str">
        <f>E405</f>
        <v>Сырье для крышек РР / картушей</v>
      </c>
      <c r="B405" s="144"/>
      <c r="C405" s="128" t="s">
        <v>368</v>
      </c>
      <c r="D405" s="130"/>
      <c r="E405" s="144" t="s">
        <v>878</v>
      </c>
      <c r="F405" s="144"/>
      <c r="G405" s="128"/>
      <c r="H405" s="144" t="s">
        <v>839</v>
      </c>
      <c r="I405" s="130"/>
      <c r="J405" s="144" t="s">
        <v>511</v>
      </c>
      <c r="K405" s="144"/>
      <c r="L405" s="138"/>
      <c r="M405" s="144" t="s">
        <v>840</v>
      </c>
      <c r="N405" s="145">
        <v>779</v>
      </c>
      <c r="O405" s="145">
        <v>24134</v>
      </c>
      <c r="P405" s="145" t="str">
        <f t="shared" si="4481"/>
        <v>в диапазоне</v>
      </c>
      <c r="Q405" s="114">
        <v>28461.90299987793</v>
      </c>
      <c r="R405" s="114">
        <v>4281524.068271637</v>
      </c>
      <c r="S405" s="146">
        <v>19548.674072265625</v>
      </c>
      <c r="T405" s="146">
        <v>3111953.425563965</v>
      </c>
      <c r="U405" s="131"/>
      <c r="V405" s="146">
        <v>34536.757042966783</v>
      </c>
      <c r="W405" s="146">
        <v>5195364.3619734934</v>
      </c>
      <c r="X405" s="146">
        <v>52.5</v>
      </c>
      <c r="Y405" s="132"/>
      <c r="Z405" s="95">
        <v>0</v>
      </c>
      <c r="AA405" s="147">
        <v>0</v>
      </c>
      <c r="AB405" s="147">
        <v>0</v>
      </c>
      <c r="AC405" s="95">
        <v>0</v>
      </c>
      <c r="AD405" s="95">
        <v>0</v>
      </c>
      <c r="AE405" s="95">
        <f t="shared" si="4482"/>
        <v>0</v>
      </c>
      <c r="AF405" s="95">
        <f t="shared" si="4483"/>
        <v>0</v>
      </c>
      <c r="AG405" s="144"/>
      <c r="AH405" s="130"/>
      <c r="AI405" s="144"/>
      <c r="AJ405" s="146">
        <v>20097</v>
      </c>
      <c r="AK405" s="146">
        <v>53682</v>
      </c>
      <c r="AL405" s="146">
        <v>132798</v>
      </c>
      <c r="AM405" s="146">
        <v>144188.79</v>
      </c>
      <c r="AN405" s="148">
        <f t="shared" si="4484"/>
        <v>24.40384812860842</v>
      </c>
      <c r="AO405" s="130" t="str">
        <f t="shared" si="4485"/>
        <v>&lt; 30 дней</v>
      </c>
      <c r="AP405" s="139" t="s">
        <v>185</v>
      </c>
      <c r="AQ405" s="134" t="s">
        <v>186</v>
      </c>
      <c r="AR405" s="144" t="s">
        <v>185</v>
      </c>
      <c r="AS405" s="134" t="s">
        <v>190</v>
      </c>
      <c r="AT405" s="147" t="s">
        <v>185</v>
      </c>
      <c r="AU405" s="138" t="str">
        <f>AT405</f>
        <v>Нет</v>
      </c>
      <c r="AV405" s="97" t="str">
        <f t="shared" si="4486"/>
        <v>0-02</v>
      </c>
      <c r="AW405" s="149">
        <f t="shared" si="4487"/>
        <v>0</v>
      </c>
      <c r="AX405" s="144"/>
      <c r="AY405" s="146">
        <f t="shared" si="4488"/>
        <v>0</v>
      </c>
      <c r="AZ405" s="130"/>
      <c r="BA405" s="129"/>
      <c r="BB405" s="129"/>
      <c r="BC405" s="129"/>
      <c r="BD405" s="139"/>
      <c r="BE405" s="29">
        <v>0</v>
      </c>
      <c r="BF405" s="32">
        <f t="shared" si="4489"/>
        <v>0</v>
      </c>
      <c r="BG405" s="32">
        <v>0</v>
      </c>
      <c r="BH405" s="32">
        <f t="shared" si="4490"/>
        <v>0</v>
      </c>
      <c r="BI405" s="99">
        <v>0</v>
      </c>
      <c r="BJ405" s="130"/>
      <c r="BK405" s="133">
        <v>19729.830000000002</v>
      </c>
      <c r="BL405" s="133">
        <v>22307.82</v>
      </c>
      <c r="BM405" s="133">
        <v>25787.84</v>
      </c>
      <c r="BN405" s="133">
        <v>27017.14</v>
      </c>
      <c r="BO405" s="133">
        <v>24797.41</v>
      </c>
      <c r="BP405" s="133">
        <v>24548.75</v>
      </c>
      <c r="BQ405" s="133">
        <f t="shared" si="4491"/>
        <v>24031.465</v>
      </c>
      <c r="BR405" s="95">
        <f t="shared" si="4492"/>
        <v>14806.927042966781</v>
      </c>
      <c r="BS405" s="133">
        <f t="shared" si="4471"/>
        <v>-7500.8929570332184</v>
      </c>
      <c r="BT405" s="133">
        <f t="shared" si="4471"/>
        <v>-33288.732957033222</v>
      </c>
      <c r="BU405" s="133">
        <f t="shared" si="4471"/>
        <v>-60305.872957033222</v>
      </c>
      <c r="BV405" s="133">
        <f t="shared" si="4471"/>
        <v>-85103.282957033225</v>
      </c>
      <c r="BW405" s="133">
        <f t="shared" si="4471"/>
        <v>-109652.03295703323</v>
      </c>
      <c r="BX405" s="133">
        <f t="shared" ref="BX405:CO408" si="4500">BW405-$BQ405</f>
        <v>-133683.49795703322</v>
      </c>
      <c r="BY405" s="133">
        <f t="shared" si="4500"/>
        <v>-157714.96295703322</v>
      </c>
      <c r="BZ405" s="133">
        <f t="shared" si="4500"/>
        <v>-181746.42795703321</v>
      </c>
      <c r="CA405" s="133">
        <f t="shared" si="4500"/>
        <v>-205777.89295703321</v>
      </c>
      <c r="CB405" s="133">
        <f t="shared" si="4500"/>
        <v>-229809.35795703321</v>
      </c>
      <c r="CC405" s="133">
        <f t="shared" si="4500"/>
        <v>-253840.8229570332</v>
      </c>
      <c r="CD405" s="133">
        <f t="shared" si="4500"/>
        <v>-277872.2879570332</v>
      </c>
      <c r="CE405" s="133">
        <f t="shared" si="4500"/>
        <v>-301903.75295703323</v>
      </c>
      <c r="CF405" s="133">
        <f t="shared" si="4500"/>
        <v>-325935.21795703325</v>
      </c>
      <c r="CG405" s="133">
        <f t="shared" si="4500"/>
        <v>-349966.68295703328</v>
      </c>
      <c r="CH405" s="133">
        <f t="shared" si="4500"/>
        <v>-373998.1479570333</v>
      </c>
      <c r="CI405" s="133">
        <f t="shared" si="4500"/>
        <v>-398029.61295703333</v>
      </c>
      <c r="CJ405" s="133">
        <f t="shared" si="4500"/>
        <v>-422061.07795703335</v>
      </c>
      <c r="CK405" s="133">
        <f t="shared" si="4500"/>
        <v>-446092.54295703338</v>
      </c>
      <c r="CL405" s="133">
        <f t="shared" si="4500"/>
        <v>-470124.00795703341</v>
      </c>
      <c r="CM405" s="133">
        <f t="shared" si="4500"/>
        <v>-494155.47295703343</v>
      </c>
      <c r="CN405" s="133">
        <f t="shared" si="4500"/>
        <v>-518186.93795703346</v>
      </c>
      <c r="CO405" s="133">
        <f t="shared" si="4500"/>
        <v>-542218.40295703348</v>
      </c>
      <c r="CP405" s="100">
        <v>0</v>
      </c>
      <c r="CQ405" s="100">
        <v>0</v>
      </c>
      <c r="CR405" s="100">
        <v>0</v>
      </c>
      <c r="CS405" s="100">
        <v>0</v>
      </c>
      <c r="CT405" s="100">
        <v>0</v>
      </c>
      <c r="CU405" s="100">
        <v>0</v>
      </c>
      <c r="CY405" s="4">
        <v>0</v>
      </c>
      <c r="CZ405" s="4">
        <v>0</v>
      </c>
      <c r="DA405" s="136">
        <f t="shared" si="4476"/>
        <v>0</v>
      </c>
      <c r="DB405" s="4">
        <f t="shared" si="4477"/>
        <v>0</v>
      </c>
      <c r="DC405" s="4">
        <f t="shared" si="4478"/>
        <v>0</v>
      </c>
      <c r="DD405" s="136">
        <f t="shared" si="4479"/>
        <v>0</v>
      </c>
      <c r="DE405" s="31">
        <v>0</v>
      </c>
      <c r="DJ405" s="31"/>
      <c r="DK405" s="31"/>
      <c r="DL405" s="31"/>
      <c r="DM405" s="31"/>
      <c r="DN405" s="31"/>
      <c r="DR405" s="4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V405" t="s">
        <v>839</v>
      </c>
      <c r="EW405" s="103">
        <v>0</v>
      </c>
      <c r="FA405" s="31"/>
      <c r="FB405" s="119"/>
      <c r="FC405" s="119"/>
      <c r="FE405" s="137">
        <v>0</v>
      </c>
      <c r="FF405" s="137">
        <v>0</v>
      </c>
      <c r="FG405" s="137">
        <v>0</v>
      </c>
      <c r="FH405" s="106">
        <v>0</v>
      </c>
      <c r="FI405" s="107" t="b">
        <f t="shared" si="4494"/>
        <v>1</v>
      </c>
      <c r="FJ405" s="34"/>
      <c r="FK405" s="104">
        <v>0</v>
      </c>
      <c r="FL405" s="104">
        <v>0</v>
      </c>
      <c r="FM405" s="104">
        <v>0</v>
      </c>
      <c r="FN405" s="104">
        <v>0</v>
      </c>
      <c r="FO405" s="104">
        <v>0</v>
      </c>
      <c r="FP405" s="104"/>
      <c r="FQ405" s="104">
        <v>0</v>
      </c>
      <c r="FR405" s="150" t="b">
        <f t="shared" si="4442"/>
        <v>0</v>
      </c>
      <c r="FS405" s="150" t="b">
        <f t="shared" si="4443"/>
        <v>0</v>
      </c>
      <c r="FT405" s="150" t="b">
        <f t="shared" si="4444"/>
        <v>0</v>
      </c>
      <c r="FU405" s="150" t="b">
        <f t="shared" si="4445"/>
        <v>0</v>
      </c>
      <c r="FV405" s="150" t="b">
        <f t="shared" si="4446"/>
        <v>1</v>
      </c>
      <c r="FW405" s="150"/>
      <c r="FX405" s="150" t="b">
        <f t="shared" si="4495"/>
        <v>1</v>
      </c>
      <c r="FY405" s="104" t="s">
        <v>368</v>
      </c>
      <c r="FZ405" s="104" t="b">
        <f t="shared" si="4496"/>
        <v>1</v>
      </c>
      <c r="GA405" s="150">
        <v>0</v>
      </c>
      <c r="GB405" s="150">
        <v>0</v>
      </c>
      <c r="GC405" s="151"/>
      <c r="GD405" s="104" t="s">
        <v>368</v>
      </c>
      <c r="GE405" s="104">
        <v>0</v>
      </c>
      <c r="GF405" s="104" t="e">
        <v>#N/A</v>
      </c>
      <c r="GG405" s="104">
        <v>0</v>
      </c>
      <c r="GH405" s="150" t="b">
        <f t="shared" si="4497"/>
        <v>1</v>
      </c>
      <c r="GI405" s="151" t="b">
        <f t="shared" si="4498"/>
        <v>0</v>
      </c>
      <c r="GJ405" s="31" t="s">
        <v>203</v>
      </c>
    </row>
    <row r="406" spans="1:192" hidden="1" x14ac:dyDescent="0.25">
      <c r="A406" s="130">
        <v>146140</v>
      </c>
      <c r="B406" s="130">
        <v>566926</v>
      </c>
      <c r="C406" s="128" t="s">
        <v>368</v>
      </c>
      <c r="D406" s="130"/>
      <c r="E406" s="130" t="s">
        <v>879</v>
      </c>
      <c r="F406" s="109">
        <v>0</v>
      </c>
      <c r="G406" s="128"/>
      <c r="H406" s="130" t="s">
        <v>188</v>
      </c>
      <c r="I406" s="130" t="s">
        <v>559</v>
      </c>
      <c r="J406" s="130" t="s">
        <v>511</v>
      </c>
      <c r="K406" s="130"/>
      <c r="L406" s="130" t="s">
        <v>878</v>
      </c>
      <c r="M406" s="130" t="s">
        <v>841</v>
      </c>
      <c r="N406" s="111">
        <v>779</v>
      </c>
      <c r="O406" s="111">
        <v>24134</v>
      </c>
      <c r="P406" s="111" t="str">
        <f t="shared" si="4481"/>
        <v>в диапазоне</v>
      </c>
      <c r="Q406" s="95">
        <v>28461.90299987793</v>
      </c>
      <c r="R406" s="95">
        <f>Q406*FH406</f>
        <v>4281524.068271637</v>
      </c>
      <c r="S406" s="131">
        <v>19548.674072265625</v>
      </c>
      <c r="T406" s="131">
        <v>3111953.425563965</v>
      </c>
      <c r="U406" s="131">
        <f>IFERROR(ROUNDUP(S406/$EX406,0)*$EY406,0)</f>
        <v>30</v>
      </c>
      <c r="V406" s="113">
        <f>SUM(Z406:AD406)</f>
        <v>34536.757042966783</v>
      </c>
      <c r="W406" s="113">
        <f>V406*FH406</f>
        <v>5195364.3619734934</v>
      </c>
      <c r="X406" s="113">
        <f>IFERROR(ROUNDUP(V406/$EX406,0)*$EY406,0)</f>
        <v>52.5</v>
      </c>
      <c r="Y406" s="132"/>
      <c r="Z406" s="95">
        <v>34536.757042966783</v>
      </c>
      <c r="AA406" s="95">
        <v>0</v>
      </c>
      <c r="AB406" s="95">
        <v>0</v>
      </c>
      <c r="AC406" s="95">
        <v>0</v>
      </c>
      <c r="AD406" s="95">
        <v>0</v>
      </c>
      <c r="AE406" s="95">
        <f t="shared" si="4482"/>
        <v>0</v>
      </c>
      <c r="AF406" s="95">
        <f t="shared" si="4483"/>
        <v>0</v>
      </c>
      <c r="AG406" s="114">
        <v>0</v>
      </c>
      <c r="AH406" s="95">
        <f>V406-AG406</f>
        <v>34536.757042966783</v>
      </c>
      <c r="AI406" s="114">
        <f>IF(AH406&gt;0,AH406*FH406,0)</f>
        <v>5195364.3619734934</v>
      </c>
      <c r="AJ406" s="133">
        <f>CU406</f>
        <v>20097</v>
      </c>
      <c r="AK406" s="133">
        <f>SUM(CS406:CU406)</f>
        <v>53682</v>
      </c>
      <c r="AL406" s="133">
        <f>SUM(CP406:CU406)</f>
        <v>132798</v>
      </c>
      <c r="AM406" s="133">
        <f>SUM(BK406:BP406)</f>
        <v>144188.79</v>
      </c>
      <c r="AN406" s="133">
        <f t="shared" si="4484"/>
        <v>24.40384812860842</v>
      </c>
      <c r="AO406" s="133" t="str">
        <f t="shared" si="4485"/>
        <v>&lt; 30 дней</v>
      </c>
      <c r="AP406" s="139" t="s">
        <v>185</v>
      </c>
      <c r="AQ406" s="134" t="s">
        <v>186</v>
      </c>
      <c r="AR406" s="139" t="s">
        <v>185</v>
      </c>
      <c r="AS406" s="134" t="s">
        <v>190</v>
      </c>
      <c r="AT406" s="25" t="s">
        <v>185</v>
      </c>
      <c r="AU406" s="14" t="str">
        <f>AU405</f>
        <v>Нет</v>
      </c>
      <c r="AV406" s="97" t="str">
        <f t="shared" si="4486"/>
        <v>0-02</v>
      </c>
      <c r="AW406" s="117">
        <f t="shared" si="4487"/>
        <v>0</v>
      </c>
      <c r="AX406" s="14"/>
      <c r="AY406" s="25">
        <f t="shared" si="4488"/>
        <v>0</v>
      </c>
      <c r="AZ406" s="130" t="s">
        <v>495</v>
      </c>
      <c r="BA406" s="26" t="s">
        <v>196</v>
      </c>
      <c r="BB406" s="26" t="s">
        <v>880</v>
      </c>
      <c r="BC406" s="27"/>
      <c r="BD406" s="28"/>
      <c r="BE406" s="29">
        <v>0</v>
      </c>
      <c r="BF406" s="32">
        <f t="shared" si="4489"/>
        <v>0</v>
      </c>
      <c r="BG406" s="32">
        <v>0</v>
      </c>
      <c r="BH406" s="32">
        <f t="shared" si="4490"/>
        <v>0</v>
      </c>
      <c r="BI406" s="135">
        <v>0</v>
      </c>
      <c r="BJ406" s="130">
        <v>0</v>
      </c>
      <c r="BK406" s="95">
        <v>19729.830000000002</v>
      </c>
      <c r="BL406" s="95">
        <v>22307.82</v>
      </c>
      <c r="BM406" s="95">
        <v>25787.84</v>
      </c>
      <c r="BN406" s="95">
        <v>27017.14</v>
      </c>
      <c r="BO406" s="95">
        <v>24797.41</v>
      </c>
      <c r="BP406" s="95">
        <v>24548.75</v>
      </c>
      <c r="BQ406" s="133">
        <f t="shared" si="4491"/>
        <v>24031.465</v>
      </c>
      <c r="BR406" s="95">
        <f t="shared" si="4492"/>
        <v>14806.927042966781</v>
      </c>
      <c r="BS406" s="133">
        <f t="shared" si="4471"/>
        <v>-7500.8929570332184</v>
      </c>
      <c r="BT406" s="133">
        <f t="shared" si="4471"/>
        <v>-33288.732957033222</v>
      </c>
      <c r="BU406" s="133">
        <f t="shared" si="4471"/>
        <v>-60305.872957033222</v>
      </c>
      <c r="BV406" s="133">
        <f t="shared" si="4471"/>
        <v>-85103.282957033225</v>
      </c>
      <c r="BW406" s="133">
        <f t="shared" si="4471"/>
        <v>-109652.03295703323</v>
      </c>
      <c r="BX406" s="133">
        <f t="shared" si="4500"/>
        <v>-133683.49795703322</v>
      </c>
      <c r="BY406" s="133">
        <f t="shared" si="4500"/>
        <v>-157714.96295703322</v>
      </c>
      <c r="BZ406" s="133">
        <f t="shared" si="4500"/>
        <v>-181746.42795703321</v>
      </c>
      <c r="CA406" s="133">
        <f t="shared" si="4500"/>
        <v>-205777.89295703321</v>
      </c>
      <c r="CB406" s="133">
        <f t="shared" si="4500"/>
        <v>-229809.35795703321</v>
      </c>
      <c r="CC406" s="133">
        <f t="shared" si="4500"/>
        <v>-253840.8229570332</v>
      </c>
      <c r="CD406" s="133">
        <f t="shared" si="4500"/>
        <v>-277872.2879570332</v>
      </c>
      <c r="CE406" s="133">
        <f t="shared" si="4500"/>
        <v>-301903.75295703323</v>
      </c>
      <c r="CF406" s="133">
        <f t="shared" si="4500"/>
        <v>-325935.21795703325</v>
      </c>
      <c r="CG406" s="133">
        <f t="shared" si="4500"/>
        <v>-349966.68295703328</v>
      </c>
      <c r="CH406" s="133">
        <f t="shared" si="4500"/>
        <v>-373998.1479570333</v>
      </c>
      <c r="CI406" s="133">
        <f t="shared" si="4500"/>
        <v>-398029.61295703333</v>
      </c>
      <c r="CJ406" s="133">
        <f t="shared" si="4500"/>
        <v>-422061.07795703335</v>
      </c>
      <c r="CK406" s="133">
        <f t="shared" si="4500"/>
        <v>-446092.54295703338</v>
      </c>
      <c r="CL406" s="133">
        <f t="shared" si="4500"/>
        <v>-470124.00795703341</v>
      </c>
      <c r="CM406" s="133">
        <f t="shared" si="4500"/>
        <v>-494155.47295703343</v>
      </c>
      <c r="CN406" s="133">
        <f t="shared" si="4500"/>
        <v>-518186.93795703346</v>
      </c>
      <c r="CO406" s="133">
        <f t="shared" si="4500"/>
        <v>-542218.40295703348</v>
      </c>
      <c r="CP406" s="100">
        <v>21644</v>
      </c>
      <c r="CQ406" s="100">
        <v>4964</v>
      </c>
      <c r="CR406" s="100">
        <v>52508</v>
      </c>
      <c r="CS406" s="100">
        <v>15813</v>
      </c>
      <c r="CT406" s="100">
        <v>17772</v>
      </c>
      <c r="CU406" s="100">
        <v>20097</v>
      </c>
      <c r="CV406" s="121">
        <f>IF(COUNTIF(CP406:CU406,"&gt;0")=0,0,SUM(CP406:CU406)/COUNTIF(CP406:CU406,"&gt;0"))</f>
        <v>22133</v>
      </c>
      <c r="CY406" s="4">
        <v>0</v>
      </c>
      <c r="CZ406" s="4">
        <v>0</v>
      </c>
      <c r="DA406" s="136">
        <f t="shared" si="4476"/>
        <v>0</v>
      </c>
      <c r="DB406" s="4">
        <f t="shared" si="4477"/>
        <v>0</v>
      </c>
      <c r="DC406" s="4">
        <f t="shared" si="4478"/>
        <v>0</v>
      </c>
      <c r="DD406" s="136">
        <f t="shared" si="4479"/>
        <v>0</v>
      </c>
      <c r="DE406" s="31">
        <v>0</v>
      </c>
      <c r="DF406" s="31">
        <v>30</v>
      </c>
      <c r="DG406" s="31">
        <v>11250</v>
      </c>
      <c r="DH406" s="48">
        <f>IFERROR(ROUNDUP(DG406/$EX406,0)*$EY406,0)</f>
        <v>18</v>
      </c>
      <c r="DI406" s="62">
        <v>28655.18</v>
      </c>
      <c r="DJ406" s="62">
        <v>4367999.4840000002</v>
      </c>
      <c r="DK406" s="48">
        <f>IFERROR(ROUNDUP(DI406/$EX406,0)*$EY406,0)</f>
        <v>43.5</v>
      </c>
      <c r="DL406" s="62">
        <v>4964.1369999999988</v>
      </c>
      <c r="DM406" s="62">
        <v>753803.87999999989</v>
      </c>
      <c r="DN406" s="62">
        <v>17645.650999999998</v>
      </c>
      <c r="DO406" s="62">
        <v>2803622.4870000002</v>
      </c>
      <c r="DP406" s="48">
        <f>IFERROR(ROUNDUP(DN406/$EX406,0)*$EY406,0)</f>
        <v>27</v>
      </c>
      <c r="DQ406" s="62">
        <v>53883.331999999995</v>
      </c>
      <c r="DR406" s="62">
        <v>8552686.4008406922</v>
      </c>
      <c r="DS406" s="62">
        <v>21661.102999999999</v>
      </c>
      <c r="DT406" s="62">
        <v>3464731.5329999998</v>
      </c>
      <c r="DU406" s="48">
        <f>IFERROR(ROUNDUP(DS406/$EX406,0)*$EY406,0)</f>
        <v>33</v>
      </c>
      <c r="DV406" s="62">
        <v>15912.773000000003</v>
      </c>
      <c r="DW406" s="62">
        <v>2543237.7229303182</v>
      </c>
      <c r="DX406" s="62">
        <f>$DF406*BK406/30</f>
        <v>19729.830000000002</v>
      </c>
      <c r="DY406" s="62">
        <f>DX406*$FH406</f>
        <v>2967958.3269000002</v>
      </c>
      <c r="DZ406" s="48">
        <f>IFERROR(ROUNDUP(DX406/$EX406,0)*$EY406,0)</f>
        <v>30</v>
      </c>
      <c r="EA406" s="62">
        <f>$DF406*BL406/30</f>
        <v>22307.82</v>
      </c>
      <c r="EB406" s="62">
        <f>EA406*$FH406</f>
        <v>3355765.3626000001</v>
      </c>
      <c r="EC406" s="48">
        <f>IFERROR(ROUNDUP(EA406/$EX406,0)*$EY406,0)</f>
        <v>34.5</v>
      </c>
      <c r="ED406" s="62">
        <f>$DF406*BM406/30</f>
        <v>25787.84</v>
      </c>
      <c r="EE406" s="62">
        <f>ED406*$FH406</f>
        <v>3879264.7712000003</v>
      </c>
      <c r="EF406" s="48">
        <f>IFERROR(ROUNDUP(ED406/$EX406,0)*$EY406,0)</f>
        <v>39</v>
      </c>
      <c r="EG406" s="62">
        <f>$DF406*BN406/30</f>
        <v>27017.14</v>
      </c>
      <c r="EH406" s="62">
        <f>EG406*$FH406</f>
        <v>4064188.3702000002</v>
      </c>
      <c r="EI406" s="48">
        <f>IFERROR(ROUNDUP(EG406/$EX406,0)*$EY406,0)</f>
        <v>42</v>
      </c>
      <c r="EJ406" s="62">
        <f>$DF406*BO406/30</f>
        <v>24797.41</v>
      </c>
      <c r="EK406" s="62">
        <f>EJ406*$FH406</f>
        <v>3730274.3863000004</v>
      </c>
      <c r="EL406" s="48">
        <f>IFERROR(ROUNDUP(EJ406/$EX406,0)*$EY406,0)</f>
        <v>37.5</v>
      </c>
      <c r="EM406" s="62">
        <f>$DF406*BP406/30</f>
        <v>24548.75</v>
      </c>
      <c r="EN406" s="62">
        <f>EM406*$FH406</f>
        <v>3692868.4625000004</v>
      </c>
      <c r="EO406" s="48">
        <f>IFERROR(ROUNDUP(EM406/$EX406,0)*$EY406,0)</f>
        <v>37.5</v>
      </c>
      <c r="EP406" s="62">
        <f t="shared" ref="EP406:EU406" si="4501">BK406*$FH406</f>
        <v>2967958.3269000002</v>
      </c>
      <c r="EQ406" s="62">
        <f t="shared" si="4501"/>
        <v>3355765.3626000001</v>
      </c>
      <c r="ER406" s="62">
        <f t="shared" si="4501"/>
        <v>3879264.7712000003</v>
      </c>
      <c r="ES406" s="62">
        <f t="shared" si="4501"/>
        <v>4064188.3702000002</v>
      </c>
      <c r="ET406" s="62">
        <f t="shared" si="4501"/>
        <v>3730274.3863000004</v>
      </c>
      <c r="EU406" s="62">
        <f t="shared" si="4501"/>
        <v>3692868.4625000004</v>
      </c>
      <c r="EV406" s="31" t="s">
        <v>192</v>
      </c>
      <c r="EW406" s="103">
        <v>0</v>
      </c>
      <c r="EX406" s="31">
        <v>1000</v>
      </c>
      <c r="EY406" s="31">
        <v>1.5</v>
      </c>
      <c r="FA406" s="31"/>
      <c r="FB406" s="119"/>
      <c r="FC406" s="119"/>
      <c r="FE406" s="137">
        <v>159.59</v>
      </c>
      <c r="FF406" s="137">
        <v>159.19</v>
      </c>
      <c r="FG406" s="137">
        <v>156.19</v>
      </c>
      <c r="FH406" s="106">
        <v>150.43</v>
      </c>
      <c r="FI406" s="107" t="b">
        <f t="shared" si="4494"/>
        <v>1</v>
      </c>
      <c r="FJ406" s="34"/>
      <c r="FK406" s="104" t="s">
        <v>196</v>
      </c>
      <c r="FL406" s="104" t="s">
        <v>880</v>
      </c>
      <c r="FM406" s="104">
        <v>0</v>
      </c>
      <c r="FN406" s="104">
        <v>0</v>
      </c>
      <c r="FO406" s="104">
        <v>0</v>
      </c>
      <c r="FP406" s="104"/>
      <c r="FQ406" s="104">
        <v>0</v>
      </c>
      <c r="FR406" s="103" t="b">
        <f t="shared" si="4442"/>
        <v>1</v>
      </c>
      <c r="FS406" s="103" t="b">
        <f t="shared" si="4443"/>
        <v>1</v>
      </c>
      <c r="FT406" s="103" t="b">
        <f t="shared" si="4444"/>
        <v>0</v>
      </c>
      <c r="FU406" s="103" t="b">
        <f t="shared" si="4445"/>
        <v>0</v>
      </c>
      <c r="FV406" s="103" t="b">
        <f t="shared" si="4446"/>
        <v>1</v>
      </c>
      <c r="FW406" s="103"/>
      <c r="FX406" s="120" t="b">
        <f t="shared" si="4495"/>
        <v>1</v>
      </c>
      <c r="FY406" s="104" t="s">
        <v>368</v>
      </c>
      <c r="FZ406" s="104" t="b">
        <f t="shared" si="4496"/>
        <v>1</v>
      </c>
      <c r="GA406" s="104">
        <v>0</v>
      </c>
      <c r="GB406" s="104">
        <v>0</v>
      </c>
      <c r="GD406" s="104" t="s">
        <v>368</v>
      </c>
      <c r="GE406" s="104">
        <v>0</v>
      </c>
      <c r="GF406" s="104" t="e">
        <v>#N/A</v>
      </c>
      <c r="GG406" s="104">
        <v>0</v>
      </c>
      <c r="GH406" s="104" t="b">
        <f t="shared" si="4497"/>
        <v>1</v>
      </c>
      <c r="GI406" s="8" t="b">
        <f t="shared" si="4498"/>
        <v>0</v>
      </c>
      <c r="GJ406" s="31" t="s">
        <v>203</v>
      </c>
    </row>
    <row r="407" spans="1:192" hidden="1" x14ac:dyDescent="0.25">
      <c r="A407" s="144" t="str">
        <f>E407</f>
        <v>Белый (канистра, пробка)</v>
      </c>
      <c r="B407" s="144"/>
      <c r="C407" s="128" t="s">
        <v>368</v>
      </c>
      <c r="D407" s="130"/>
      <c r="E407" s="144" t="s">
        <v>881</v>
      </c>
      <c r="F407" s="144"/>
      <c r="G407" s="128"/>
      <c r="H407" s="144" t="s">
        <v>839</v>
      </c>
      <c r="I407" s="130"/>
      <c r="J407" s="144" t="s">
        <v>481</v>
      </c>
      <c r="K407" s="144"/>
      <c r="L407" s="138"/>
      <c r="M407" s="144" t="s">
        <v>840</v>
      </c>
      <c r="N407" s="145">
        <v>482</v>
      </c>
      <c r="O407" s="145">
        <v>7710</v>
      </c>
      <c r="P407" s="145" t="str">
        <f t="shared" si="4481"/>
        <v>больше макс</v>
      </c>
      <c r="Q407" s="114">
        <v>17635</v>
      </c>
      <c r="R407" s="114">
        <v>4681034.4000000004</v>
      </c>
      <c r="S407" s="146">
        <v>9596.4620361328125</v>
      </c>
      <c r="T407" s="146">
        <v>2682882.8914416502</v>
      </c>
      <c r="U407" s="131"/>
      <c r="V407" s="146">
        <v>15097</v>
      </c>
      <c r="W407" s="146">
        <v>4007347.68</v>
      </c>
      <c r="X407" s="146">
        <v>24</v>
      </c>
      <c r="Y407" s="132"/>
      <c r="Z407" s="95">
        <v>0</v>
      </c>
      <c r="AA407" s="147">
        <v>0</v>
      </c>
      <c r="AB407" s="147">
        <v>0</v>
      </c>
      <c r="AC407" s="95">
        <v>0</v>
      </c>
      <c r="AD407" s="95">
        <v>0</v>
      </c>
      <c r="AE407" s="95">
        <f t="shared" si="4482"/>
        <v>0</v>
      </c>
      <c r="AF407" s="95">
        <f t="shared" si="4483"/>
        <v>0</v>
      </c>
      <c r="AG407" s="144"/>
      <c r="AH407" s="130"/>
      <c r="AI407" s="144"/>
      <c r="AJ407" s="146">
        <v>8777</v>
      </c>
      <c r="AK407" s="146">
        <v>19574</v>
      </c>
      <c r="AL407" s="146">
        <v>30744</v>
      </c>
      <c r="AM407" s="146">
        <v>82951.429999999993</v>
      </c>
      <c r="AN407" s="148">
        <f t="shared" si="4484"/>
        <v>20.823790096251582</v>
      </c>
      <c r="AO407" s="130" t="str">
        <f t="shared" si="4485"/>
        <v>&lt; 30 дней</v>
      </c>
      <c r="AP407" s="139" t="s">
        <v>185</v>
      </c>
      <c r="AQ407" s="134" t="s">
        <v>190</v>
      </c>
      <c r="AR407" s="144" t="s">
        <v>185</v>
      </c>
      <c r="AS407" s="134" t="s">
        <v>190</v>
      </c>
      <c r="AT407" s="147" t="s">
        <v>185</v>
      </c>
      <c r="AU407" s="138" t="str">
        <f>AT407</f>
        <v>Нет</v>
      </c>
      <c r="AV407" s="97" t="str">
        <f t="shared" si="4486"/>
        <v>0-02</v>
      </c>
      <c r="AW407" s="149">
        <f t="shared" si="4487"/>
        <v>0</v>
      </c>
      <c r="AX407" s="144"/>
      <c r="AY407" s="146">
        <f t="shared" si="4488"/>
        <v>0</v>
      </c>
      <c r="AZ407" s="130"/>
      <c r="BA407" s="129"/>
      <c r="BB407" s="129"/>
      <c r="BC407" s="129"/>
      <c r="BD407" s="139"/>
      <c r="BE407" s="29">
        <v>0</v>
      </c>
      <c r="BF407" s="32">
        <f t="shared" si="4489"/>
        <v>0</v>
      </c>
      <c r="BG407" s="32">
        <v>0</v>
      </c>
      <c r="BH407" s="32">
        <f t="shared" si="4490"/>
        <v>0</v>
      </c>
      <c r="BI407" s="99">
        <v>0</v>
      </c>
      <c r="BJ407" s="130"/>
      <c r="BK407" s="133">
        <v>9955.58</v>
      </c>
      <c r="BL407" s="133">
        <v>17792.52</v>
      </c>
      <c r="BM407" s="133">
        <v>15363.44</v>
      </c>
      <c r="BN407" s="133">
        <v>12412.7</v>
      </c>
      <c r="BO407" s="133">
        <v>15425.51</v>
      </c>
      <c r="BP407" s="133">
        <v>12001.68</v>
      </c>
      <c r="BQ407" s="133">
        <f t="shared" si="4491"/>
        <v>13825.238333333333</v>
      </c>
      <c r="BR407" s="95">
        <f t="shared" si="4492"/>
        <v>7679.42</v>
      </c>
      <c r="BS407" s="133">
        <f t="shared" si="4471"/>
        <v>-10113.1</v>
      </c>
      <c r="BT407" s="133">
        <f t="shared" si="4471"/>
        <v>-25476.54</v>
      </c>
      <c r="BU407" s="133">
        <f t="shared" si="4471"/>
        <v>-37889.240000000005</v>
      </c>
      <c r="BV407" s="133">
        <f t="shared" si="4471"/>
        <v>-53314.750000000007</v>
      </c>
      <c r="BW407" s="133">
        <f t="shared" si="4471"/>
        <v>-65316.430000000008</v>
      </c>
      <c r="BX407" s="133">
        <f t="shared" si="4500"/>
        <v>-79141.668333333335</v>
      </c>
      <c r="BY407" s="133">
        <f t="shared" si="4500"/>
        <v>-92966.906666666662</v>
      </c>
      <c r="BZ407" s="133">
        <f t="shared" si="4500"/>
        <v>-106792.14499999999</v>
      </c>
      <c r="CA407" s="133">
        <f t="shared" si="4500"/>
        <v>-120617.38333333332</v>
      </c>
      <c r="CB407" s="133">
        <f t="shared" si="4500"/>
        <v>-134442.62166666664</v>
      </c>
      <c r="CC407" s="133">
        <f t="shared" si="4500"/>
        <v>-148267.85999999999</v>
      </c>
      <c r="CD407" s="133">
        <f t="shared" si="4500"/>
        <v>-162093.09833333333</v>
      </c>
      <c r="CE407" s="133">
        <f t="shared" si="4500"/>
        <v>-175918.33666666667</v>
      </c>
      <c r="CF407" s="133">
        <f t="shared" si="4500"/>
        <v>-189743.57500000001</v>
      </c>
      <c r="CG407" s="133">
        <f t="shared" si="4500"/>
        <v>-203568.81333333335</v>
      </c>
      <c r="CH407" s="133">
        <f t="shared" si="4500"/>
        <v>-217394.0516666667</v>
      </c>
      <c r="CI407" s="133">
        <f t="shared" si="4500"/>
        <v>-231219.29000000004</v>
      </c>
      <c r="CJ407" s="133">
        <f t="shared" si="4500"/>
        <v>-245044.52833333338</v>
      </c>
      <c r="CK407" s="133">
        <f t="shared" si="4500"/>
        <v>-258869.76666666672</v>
      </c>
      <c r="CL407" s="133">
        <f t="shared" si="4500"/>
        <v>-272695.00500000006</v>
      </c>
      <c r="CM407" s="133">
        <f t="shared" si="4500"/>
        <v>-286520.2433333334</v>
      </c>
      <c r="CN407" s="133">
        <f t="shared" si="4500"/>
        <v>-300345.48166666675</v>
      </c>
      <c r="CO407" s="133">
        <f t="shared" si="4500"/>
        <v>-314170.72000000009</v>
      </c>
      <c r="CP407" s="100">
        <v>0</v>
      </c>
      <c r="CQ407" s="100">
        <v>0</v>
      </c>
      <c r="CR407" s="100">
        <v>0</v>
      </c>
      <c r="CS407" s="100">
        <v>0</v>
      </c>
      <c r="CT407" s="100">
        <v>0</v>
      </c>
      <c r="CU407" s="100">
        <v>0</v>
      </c>
      <c r="CY407" s="4">
        <v>0</v>
      </c>
      <c r="CZ407" s="4">
        <v>0</v>
      </c>
      <c r="DA407" s="136">
        <f t="shared" si="4476"/>
        <v>0</v>
      </c>
      <c r="DB407" s="4">
        <f t="shared" si="4477"/>
        <v>0</v>
      </c>
      <c r="DC407" s="4">
        <f t="shared" si="4478"/>
        <v>0</v>
      </c>
      <c r="DD407" s="136">
        <f t="shared" si="4479"/>
        <v>0</v>
      </c>
      <c r="DE407" s="31">
        <v>0</v>
      </c>
      <c r="DJ407" s="31"/>
      <c r="DK407" s="31"/>
      <c r="DL407" s="31"/>
      <c r="DM407" s="31"/>
      <c r="DN407" s="31"/>
      <c r="DR407" s="4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V407" t="s">
        <v>839</v>
      </c>
      <c r="EW407" s="103">
        <v>0</v>
      </c>
      <c r="FA407" s="31"/>
      <c r="FB407" s="119"/>
      <c r="FC407" s="119"/>
      <c r="FE407" s="137">
        <v>0</v>
      </c>
      <c r="FF407" s="137">
        <v>0</v>
      </c>
      <c r="FG407" s="137">
        <v>0</v>
      </c>
      <c r="FH407" s="106">
        <v>0</v>
      </c>
      <c r="FI407" s="107" t="b">
        <f t="shared" si="4494"/>
        <v>1</v>
      </c>
      <c r="FJ407" s="34"/>
      <c r="FK407" s="104">
        <v>0</v>
      </c>
      <c r="FL407" s="104">
        <v>0</v>
      </c>
      <c r="FM407" s="104">
        <v>0</v>
      </c>
      <c r="FN407" s="104">
        <v>0</v>
      </c>
      <c r="FO407" s="104">
        <v>0</v>
      </c>
      <c r="FP407" s="104"/>
      <c r="FQ407" s="104">
        <v>0</v>
      </c>
      <c r="FR407" s="150" t="b">
        <f t="shared" si="4442"/>
        <v>0</v>
      </c>
      <c r="FS407" s="150" t="b">
        <f t="shared" si="4443"/>
        <v>0</v>
      </c>
      <c r="FT407" s="150" t="b">
        <f t="shared" si="4444"/>
        <v>0</v>
      </c>
      <c r="FU407" s="150" t="b">
        <f t="shared" si="4445"/>
        <v>0</v>
      </c>
      <c r="FV407" s="150" t="b">
        <f t="shared" si="4446"/>
        <v>1</v>
      </c>
      <c r="FW407" s="150"/>
      <c r="FX407" s="150" t="b">
        <f t="shared" si="4495"/>
        <v>1</v>
      </c>
      <c r="FY407" s="104" t="s">
        <v>368</v>
      </c>
      <c r="FZ407" s="104" t="b">
        <f t="shared" si="4496"/>
        <v>1</v>
      </c>
      <c r="GA407" s="150">
        <v>0</v>
      </c>
      <c r="GB407" s="150">
        <v>0</v>
      </c>
      <c r="GC407" s="151"/>
      <c r="GD407" s="104" t="s">
        <v>368</v>
      </c>
      <c r="GE407" s="104">
        <v>0</v>
      </c>
      <c r="GF407" s="104" t="e">
        <v>#N/A</v>
      </c>
      <c r="GG407" s="104">
        <v>0</v>
      </c>
      <c r="GH407" s="150" t="b">
        <f t="shared" si="4497"/>
        <v>1</v>
      </c>
      <c r="GI407" s="151" t="b">
        <f t="shared" si="4498"/>
        <v>0</v>
      </c>
      <c r="GJ407" s="31" t="s">
        <v>203</v>
      </c>
    </row>
    <row r="408" spans="1:192" hidden="1" x14ac:dyDescent="0.25">
      <c r="A408" s="130">
        <v>159128</v>
      </c>
      <c r="B408" s="130">
        <v>982292</v>
      </c>
      <c r="C408" s="128" t="s">
        <v>368</v>
      </c>
      <c r="D408" s="130"/>
      <c r="E408" s="130" t="s">
        <v>882</v>
      </c>
      <c r="F408" s="109">
        <v>0</v>
      </c>
      <c r="G408" s="128"/>
      <c r="H408" s="130" t="s">
        <v>188</v>
      </c>
      <c r="I408" s="130" t="s">
        <v>631</v>
      </c>
      <c r="J408" s="130" t="s">
        <v>481</v>
      </c>
      <c r="K408" s="130"/>
      <c r="L408" s="130" t="s">
        <v>881</v>
      </c>
      <c r="M408" s="130" t="s">
        <v>841</v>
      </c>
      <c r="N408" s="111">
        <v>482</v>
      </c>
      <c r="O408" s="111">
        <v>7710</v>
      </c>
      <c r="P408" s="111" t="str">
        <f t="shared" si="4481"/>
        <v>больше макс</v>
      </c>
      <c r="Q408" s="95">
        <v>17635</v>
      </c>
      <c r="R408" s="95">
        <f>Q408*FH408</f>
        <v>4681034.4000000004</v>
      </c>
      <c r="S408" s="131">
        <v>9596.4620361328125</v>
      </c>
      <c r="T408" s="131">
        <v>2682882.8914416502</v>
      </c>
      <c r="U408" s="131">
        <f>IFERROR(ROUNDUP(S408/$EX408,0)*$EY408,0)</f>
        <v>15</v>
      </c>
      <c r="V408" s="113">
        <f>SUM(Z408:AD408)</f>
        <v>15097</v>
      </c>
      <c r="W408" s="113">
        <f>V408*FH408</f>
        <v>4007347.68</v>
      </c>
      <c r="X408" s="113">
        <f>IFERROR(ROUNDUP(V408/$EX408,0)*$EY408,0)</f>
        <v>24</v>
      </c>
      <c r="Y408" s="132"/>
      <c r="Z408" s="95">
        <v>15097</v>
      </c>
      <c r="AA408" s="95">
        <v>0</v>
      </c>
      <c r="AB408" s="95">
        <v>0</v>
      </c>
      <c r="AC408" s="95">
        <v>0</v>
      </c>
      <c r="AD408" s="95">
        <v>0</v>
      </c>
      <c r="AE408" s="95">
        <f t="shared" si="4482"/>
        <v>0</v>
      </c>
      <c r="AF408" s="95">
        <f t="shared" si="4483"/>
        <v>0</v>
      </c>
      <c r="AG408" s="114">
        <v>0</v>
      </c>
      <c r="AH408" s="95">
        <f>V408-AG408</f>
        <v>15097</v>
      </c>
      <c r="AI408" s="114">
        <f>IF(AH408&gt;0,AH408*FH408,0)</f>
        <v>4007347.68</v>
      </c>
      <c r="AJ408" s="133">
        <f>CU408</f>
        <v>8777</v>
      </c>
      <c r="AK408" s="133">
        <f>SUM(CS408:CU408)</f>
        <v>19574</v>
      </c>
      <c r="AL408" s="133">
        <f>SUM(CP408:CU408)</f>
        <v>30744</v>
      </c>
      <c r="AM408" s="133">
        <f>SUM(BK408:BP408)</f>
        <v>82951.429999999993</v>
      </c>
      <c r="AN408" s="133">
        <f t="shared" si="4484"/>
        <v>20.823790096251582</v>
      </c>
      <c r="AO408" s="133" t="str">
        <f t="shared" si="4485"/>
        <v>&lt; 30 дней</v>
      </c>
      <c r="AP408" s="139" t="s">
        <v>185</v>
      </c>
      <c r="AQ408" s="134" t="s">
        <v>190</v>
      </c>
      <c r="AR408" s="139" t="s">
        <v>185</v>
      </c>
      <c r="AS408" s="134" t="s">
        <v>186</v>
      </c>
      <c r="AT408" s="25" t="s">
        <v>185</v>
      </c>
      <c r="AU408" s="14" t="str">
        <f>AU407</f>
        <v>Нет</v>
      </c>
      <c r="AV408" s="97" t="str">
        <f t="shared" si="4486"/>
        <v>0-02</v>
      </c>
      <c r="AW408" s="117">
        <f t="shared" si="4487"/>
        <v>0</v>
      </c>
      <c r="AX408" s="14"/>
      <c r="AY408" s="25">
        <f t="shared" si="4488"/>
        <v>0</v>
      </c>
      <c r="AZ408" s="130" t="s">
        <v>495</v>
      </c>
      <c r="BA408" s="26" t="s">
        <v>196</v>
      </c>
      <c r="BB408" s="26" t="s">
        <v>883</v>
      </c>
      <c r="BC408" s="27"/>
      <c r="BD408" s="28"/>
      <c r="BE408" s="29">
        <v>0</v>
      </c>
      <c r="BF408" s="32">
        <f t="shared" si="4489"/>
        <v>0</v>
      </c>
      <c r="BG408" s="32">
        <v>0</v>
      </c>
      <c r="BH408" s="32">
        <f t="shared" si="4490"/>
        <v>0</v>
      </c>
      <c r="BI408" s="135">
        <v>0</v>
      </c>
      <c r="BJ408" s="130">
        <v>0</v>
      </c>
      <c r="BK408" s="95">
        <v>9955.58</v>
      </c>
      <c r="BL408" s="95">
        <v>17792.52</v>
      </c>
      <c r="BM408" s="95">
        <v>15363.44</v>
      </c>
      <c r="BN408" s="95">
        <v>12412.7</v>
      </c>
      <c r="BO408" s="95">
        <v>15425.51</v>
      </c>
      <c r="BP408" s="95">
        <v>12001.68</v>
      </c>
      <c r="BQ408" s="133">
        <f t="shared" si="4491"/>
        <v>13825.238333333333</v>
      </c>
      <c r="BR408" s="95">
        <f t="shared" si="4492"/>
        <v>7679.42</v>
      </c>
      <c r="BS408" s="133">
        <f t="shared" si="4471"/>
        <v>-10113.1</v>
      </c>
      <c r="BT408" s="133">
        <f t="shared" si="4471"/>
        <v>-25476.54</v>
      </c>
      <c r="BU408" s="133">
        <f t="shared" si="4471"/>
        <v>-37889.240000000005</v>
      </c>
      <c r="BV408" s="133">
        <f t="shared" si="4471"/>
        <v>-53314.750000000007</v>
      </c>
      <c r="BW408" s="133">
        <f t="shared" si="4471"/>
        <v>-65316.430000000008</v>
      </c>
      <c r="BX408" s="133">
        <f t="shared" si="4500"/>
        <v>-79141.668333333335</v>
      </c>
      <c r="BY408" s="133">
        <f t="shared" si="4500"/>
        <v>-92966.906666666662</v>
      </c>
      <c r="BZ408" s="133">
        <f t="shared" si="4500"/>
        <v>-106792.14499999999</v>
      </c>
      <c r="CA408" s="133">
        <f t="shared" si="4500"/>
        <v>-120617.38333333332</v>
      </c>
      <c r="CB408" s="133">
        <f t="shared" si="4500"/>
        <v>-134442.62166666664</v>
      </c>
      <c r="CC408" s="133">
        <f t="shared" si="4500"/>
        <v>-148267.85999999999</v>
      </c>
      <c r="CD408" s="133">
        <f t="shared" si="4500"/>
        <v>-162093.09833333333</v>
      </c>
      <c r="CE408" s="133">
        <f t="shared" si="4500"/>
        <v>-175918.33666666667</v>
      </c>
      <c r="CF408" s="133">
        <f t="shared" si="4500"/>
        <v>-189743.57500000001</v>
      </c>
      <c r="CG408" s="133">
        <f t="shared" si="4500"/>
        <v>-203568.81333333335</v>
      </c>
      <c r="CH408" s="133">
        <f t="shared" si="4500"/>
        <v>-217394.0516666667</v>
      </c>
      <c r="CI408" s="133">
        <f t="shared" si="4500"/>
        <v>-231219.29000000004</v>
      </c>
      <c r="CJ408" s="133">
        <f t="shared" si="4500"/>
        <v>-245044.52833333338</v>
      </c>
      <c r="CK408" s="133">
        <f t="shared" si="4500"/>
        <v>-258869.76666666672</v>
      </c>
      <c r="CL408" s="133">
        <f t="shared" si="4500"/>
        <v>-272695.00500000006</v>
      </c>
      <c r="CM408" s="133">
        <f t="shared" si="4500"/>
        <v>-286520.2433333334</v>
      </c>
      <c r="CN408" s="133">
        <f t="shared" si="4500"/>
        <v>-300345.48166666675</v>
      </c>
      <c r="CO408" s="133">
        <f t="shared" si="4500"/>
        <v>-314170.72000000009</v>
      </c>
      <c r="CP408" s="100">
        <v>2172</v>
      </c>
      <c r="CQ408" s="100">
        <v>3176</v>
      </c>
      <c r="CR408" s="100">
        <v>5822</v>
      </c>
      <c r="CS408" s="100">
        <v>6255</v>
      </c>
      <c r="CT408" s="100">
        <v>4542</v>
      </c>
      <c r="CU408" s="100">
        <v>8777</v>
      </c>
      <c r="CV408" s="121">
        <f>IF(COUNTIF(CP408:CU408,"&gt;0")=0,0,SUM(CP408:CU408)/COUNTIF(CP408:CU408,"&gt;0"))</f>
        <v>5124</v>
      </c>
      <c r="CY408" s="4">
        <v>0</v>
      </c>
      <c r="CZ408" s="4">
        <v>0</v>
      </c>
      <c r="DA408" s="136">
        <f t="shared" si="4476"/>
        <v>0</v>
      </c>
      <c r="DB408" s="4">
        <f t="shared" si="4477"/>
        <v>0</v>
      </c>
      <c r="DC408" s="4">
        <f t="shared" si="4478"/>
        <v>0</v>
      </c>
      <c r="DD408" s="136">
        <f t="shared" si="4479"/>
        <v>0</v>
      </c>
      <c r="DE408" s="31">
        <v>0</v>
      </c>
      <c r="DF408" s="31">
        <v>30</v>
      </c>
      <c r="DG408" s="31">
        <v>6875</v>
      </c>
      <c r="DH408" s="48">
        <f>IFERROR(ROUNDUP(DG408/$EX408,0)*$EY408,0)</f>
        <v>10.5</v>
      </c>
      <c r="DI408" s="62">
        <v>17620.778999999999</v>
      </c>
      <c r="DJ408" s="62">
        <v>4881222.6070000008</v>
      </c>
      <c r="DK408" s="48">
        <f>IFERROR(ROUNDUP(DI408/$EX408,0)*$EY408,0)</f>
        <v>27</v>
      </c>
      <c r="DL408" s="62">
        <v>3176.491</v>
      </c>
      <c r="DM408" s="62">
        <v>879351.28863931692</v>
      </c>
      <c r="DN408" s="62">
        <v>18822.258999999998</v>
      </c>
      <c r="DO408" s="62">
        <v>5236695.4359999998</v>
      </c>
      <c r="DP408" s="48">
        <f>IFERROR(ROUNDUP(DN408/$EX408,0)*$EY408,0)</f>
        <v>28.5</v>
      </c>
      <c r="DQ408" s="62">
        <v>5822.0000000000009</v>
      </c>
      <c r="DR408" s="62">
        <v>1618639.4828803802</v>
      </c>
      <c r="DS408" s="62">
        <v>13030.476999999999</v>
      </c>
      <c r="DT408" s="62">
        <v>3625126.8450000002</v>
      </c>
      <c r="DU408" s="48">
        <f>IFERROR(ROUNDUP(DS408/$EX408,0)*$EY408,0)</f>
        <v>21</v>
      </c>
      <c r="DV408" s="62">
        <v>6012.7169999999996</v>
      </c>
      <c r="DW408" s="62">
        <v>1671567.7998576593</v>
      </c>
      <c r="DX408" s="62">
        <f>$DF408*BK408/30</f>
        <v>9955.58</v>
      </c>
      <c r="DY408" s="62">
        <f>DX408*$FH408</f>
        <v>2642609.1551999999</v>
      </c>
      <c r="DZ408" s="48">
        <f>IFERROR(ROUNDUP(DX408/$EX408,0)*$EY408,0)</f>
        <v>15</v>
      </c>
      <c r="EA408" s="62">
        <f>$DF408*BL408/30</f>
        <v>17792.52</v>
      </c>
      <c r="EB408" s="62">
        <f>EA408*$FH408</f>
        <v>4722846.5088</v>
      </c>
      <c r="EC408" s="48">
        <f>IFERROR(ROUNDUP(EA408/$EX408,0)*$EY408,0)</f>
        <v>27</v>
      </c>
      <c r="ED408" s="62">
        <f>$DF408*BM408/30</f>
        <v>15363.44</v>
      </c>
      <c r="EE408" s="62">
        <f>ED408*$FH408</f>
        <v>4078071.5136000002</v>
      </c>
      <c r="EF408" s="48">
        <f>IFERROR(ROUNDUP(ED408/$EX408,0)*$EY408,0)</f>
        <v>24</v>
      </c>
      <c r="EG408" s="62">
        <f>$DF408*BN408/30</f>
        <v>12412.7</v>
      </c>
      <c r="EH408" s="62">
        <f>EG408*$FH408</f>
        <v>3294827.088</v>
      </c>
      <c r="EI408" s="48">
        <f>IFERROR(ROUNDUP(EG408/$EX408,0)*$EY408,0)</f>
        <v>19.5</v>
      </c>
      <c r="EJ408" s="62">
        <f>$DF408*BO408/30</f>
        <v>15425.51</v>
      </c>
      <c r="EK408" s="62">
        <f>EJ408*$FH408</f>
        <v>4094547.3744000001</v>
      </c>
      <c r="EL408" s="48">
        <f>IFERROR(ROUNDUP(EJ408/$EX408,0)*$EY408,0)</f>
        <v>24</v>
      </c>
      <c r="EM408" s="62">
        <f>$DF408*BP408/30</f>
        <v>12001.68</v>
      </c>
      <c r="EN408" s="62">
        <f>EM408*$FH408</f>
        <v>3185725.9391999999</v>
      </c>
      <c r="EO408" s="48">
        <f>IFERROR(ROUNDUP(EM408/$EX408,0)*$EY408,0)</f>
        <v>19.5</v>
      </c>
      <c r="EP408" s="62">
        <f t="shared" ref="EP408:EU408" si="4502">BK408*$FH408</f>
        <v>2642609.1551999999</v>
      </c>
      <c r="EQ408" s="62">
        <f t="shared" si="4502"/>
        <v>4722846.5088</v>
      </c>
      <c r="ER408" s="62">
        <f t="shared" si="4502"/>
        <v>4078071.5136000002</v>
      </c>
      <c r="ES408" s="62">
        <f t="shared" si="4502"/>
        <v>3294827.088</v>
      </c>
      <c r="ET408" s="62">
        <f t="shared" si="4502"/>
        <v>4094547.3744000001</v>
      </c>
      <c r="EU408" s="62">
        <f t="shared" si="4502"/>
        <v>3185725.9391999999</v>
      </c>
      <c r="EV408" s="31" t="s">
        <v>192</v>
      </c>
      <c r="EW408" s="103">
        <v>0</v>
      </c>
      <c r="EX408" s="31">
        <v>1000</v>
      </c>
      <c r="EY408" s="31">
        <v>1.5</v>
      </c>
      <c r="FA408" s="31"/>
      <c r="FB408" s="119"/>
      <c r="FC408" s="119"/>
      <c r="FE408" s="137">
        <v>278.18</v>
      </c>
      <c r="FF408" s="137">
        <v>279.57</v>
      </c>
      <c r="FG408" s="137">
        <v>279.72000000000003</v>
      </c>
      <c r="FH408" s="106">
        <v>265.44</v>
      </c>
      <c r="FI408" s="107" t="b">
        <f t="shared" si="4494"/>
        <v>1</v>
      </c>
      <c r="FJ408" s="34"/>
      <c r="FK408" s="104" t="s">
        <v>196</v>
      </c>
      <c r="FL408" s="104" t="s">
        <v>883</v>
      </c>
      <c r="FM408" s="104">
        <v>0</v>
      </c>
      <c r="FN408" s="104">
        <v>0</v>
      </c>
      <c r="FO408" s="104">
        <v>0</v>
      </c>
      <c r="FP408" s="104"/>
      <c r="FQ408" s="104">
        <v>0</v>
      </c>
      <c r="FR408" s="103" t="b">
        <f t="shared" si="4442"/>
        <v>1</v>
      </c>
      <c r="FS408" s="103" t="b">
        <f t="shared" si="4443"/>
        <v>1</v>
      </c>
      <c r="FT408" s="103" t="b">
        <f t="shared" si="4444"/>
        <v>0</v>
      </c>
      <c r="FU408" s="103" t="b">
        <f t="shared" si="4445"/>
        <v>0</v>
      </c>
      <c r="FV408" s="103" t="b">
        <f t="shared" si="4446"/>
        <v>1</v>
      </c>
      <c r="FW408" s="103"/>
      <c r="FX408" s="120" t="b">
        <f t="shared" si="4495"/>
        <v>1</v>
      </c>
      <c r="FY408" s="104" t="s">
        <v>368</v>
      </c>
      <c r="FZ408" s="104" t="b">
        <f t="shared" si="4496"/>
        <v>1</v>
      </c>
      <c r="GA408" s="104">
        <v>0</v>
      </c>
      <c r="GB408" s="104">
        <v>0</v>
      </c>
      <c r="GD408" s="104" t="s">
        <v>368</v>
      </c>
      <c r="GE408" s="104">
        <v>0</v>
      </c>
      <c r="GF408" s="104" t="e">
        <v>#N/A</v>
      </c>
      <c r="GG408" s="104">
        <v>0</v>
      </c>
      <c r="GH408" s="104" t="b">
        <f t="shared" si="4497"/>
        <v>1</v>
      </c>
      <c r="GI408" s="8" t="b">
        <f t="shared" si="4498"/>
        <v>0</v>
      </c>
      <c r="GJ408" s="31" t="s">
        <v>203</v>
      </c>
    </row>
    <row r="409" spans="1:192" hidden="1" x14ac:dyDescent="0.25">
      <c r="A409" s="144" t="str">
        <f>E409</f>
        <v>Светло-зеленый (канистра)</v>
      </c>
      <c r="B409" s="144"/>
      <c r="C409" s="128" t="s">
        <v>368</v>
      </c>
      <c r="D409" s="130"/>
      <c r="E409" s="144" t="s">
        <v>884</v>
      </c>
      <c r="F409" s="144"/>
      <c r="G409" s="128"/>
      <c r="H409" s="144" t="s">
        <v>839</v>
      </c>
      <c r="I409" s="130"/>
      <c r="J409" s="144" t="s">
        <v>481</v>
      </c>
      <c r="K409" s="144"/>
      <c r="L409" s="138"/>
      <c r="M409" s="144" t="s">
        <v>840</v>
      </c>
      <c r="N409" s="145">
        <v>156</v>
      </c>
      <c r="O409" s="145">
        <v>4837</v>
      </c>
      <c r="P409" s="145" t="str">
        <f t="shared" ref="P409:P411" si="4503">IF(AND(N409=0,O409=0),"нет минмакс",IF((S409-N409)&lt;0,"меньше мин",IF((S409-O409)&gt;0,"больше макс","в диапазоне")))</f>
        <v>в диапазоне</v>
      </c>
      <c r="Q409" s="114">
        <v>8310.0950012207031</v>
      </c>
      <c r="R409" s="114">
        <v>3202081.5243658447</v>
      </c>
      <c r="S409" s="146">
        <v>3573.0989990234375</v>
      </c>
      <c r="T409" s="146">
        <v>1603137.7705187988</v>
      </c>
      <c r="U409" s="131"/>
      <c r="V409" s="146">
        <v>10146</v>
      </c>
      <c r="W409" s="146">
        <v>3902699.59</v>
      </c>
      <c r="X409" s="146">
        <v>19.5</v>
      </c>
      <c r="Y409" s="132"/>
      <c r="Z409" s="95">
        <v>0</v>
      </c>
      <c r="AA409" s="147">
        <v>0</v>
      </c>
      <c r="AB409" s="147">
        <v>0</v>
      </c>
      <c r="AC409" s="95">
        <v>0</v>
      </c>
      <c r="AD409" s="95">
        <v>0</v>
      </c>
      <c r="AE409" s="95">
        <f t="shared" ref="AE409:AE411" si="4504">AA409*FH409</f>
        <v>0</v>
      </c>
      <c r="AF409" s="95">
        <f t="shared" ref="AF409:AF411" si="4505">AB409*FH409</f>
        <v>0</v>
      </c>
      <c r="AG409" s="144"/>
      <c r="AH409" s="130"/>
      <c r="AI409" s="144"/>
      <c r="AJ409" s="146">
        <v>2643</v>
      </c>
      <c r="AK409" s="146">
        <v>8521</v>
      </c>
      <c r="AL409" s="146">
        <v>13963</v>
      </c>
      <c r="AM409" s="146">
        <v>27460.25</v>
      </c>
      <c r="AN409" s="148">
        <f t="shared" ref="AN409:AN411" si="4506">IFERROR(S409/BQ409*30,"нет оборота")</f>
        <v>23.421411670477099</v>
      </c>
      <c r="AO409" s="130" t="str">
        <f t="shared" ref="AO409:AO411" si="4507">IF(S409=0,"нет остатка",IF(AN409="нет оборота","нет плана",IF(AN409&lt;30,"&lt; 30 дней",IF(AND(AN409&gt;=30,AN409&lt;60),"&gt; 30 дней (до 60)",IF(AND(AN409&gt;=60,AN409&lt;70),"&gt; 60 дней (до 70)",IF(AND(AN409&gt;=70,AN409&lt;80),"&gt; 70 дней (до 80)",IF(AND(AN409&gt;=80,AN409&lt;90),"&gt; 80 дней (до 90)",IF(AND(AN409&gt;=90,AN409&lt;120),"&gt; 90 дней (до 120)",IF(AN409&gt;=120,"&gt; 120 дней")))))))))</f>
        <v>&lt; 30 дней</v>
      </c>
      <c r="AP409" s="139" t="s">
        <v>185</v>
      </c>
      <c r="AQ409" s="134" t="s">
        <v>186</v>
      </c>
      <c r="AR409" s="144" t="s">
        <v>185</v>
      </c>
      <c r="AS409" s="134" t="s">
        <v>186</v>
      </c>
      <c r="AT409" s="147" t="s">
        <v>185</v>
      </c>
      <c r="AU409" s="138" t="str">
        <f>AT409</f>
        <v>Нет</v>
      </c>
      <c r="AV409" s="97" t="str">
        <f t="shared" ref="AV409:AV411" si="4508">IF(V409=0,"нет остатка",IF(SUM(BK409:BP409)=0,"Нет планов",IF(BR409&lt;=0,"0-01",IF(BS409&lt;=0,"0-02",IF(BT409&lt;=0,"0-03",IF(BU409&lt;=0,"0-04",IF(BV409&lt;=0,"0-05",IF(BW409&lt;=0,"0-06",IF(BX409&lt;=0,"0-07",IF(BY409&lt;=0,"0-08",IF(BZ409&lt;=0,"0-09",IF(CA409&lt;=0,"0-10",IF(CB409&lt;=0,"0-11",IF(CC409&lt;=0,"0-12",IF(CD409&lt;=0,"0-13",IF(CE409&lt;=0,"0-14",IF(CF409&lt;=0,"0-15",IF(CG409&lt;=0,"0-16",IF(CH409&lt;=0,"0-17",IF(CI409&lt;=0,"0-18",IF(CJ409&lt;=0,"0-19",IF(CK409&lt;=0,"0-20",IF(CL409&lt;=0,"0-21",IF(CM409&lt;=0,"0-22",IF(CN409&lt;=0,"0-23",IF(CO409&lt;=0,"0-24","0-25 более 24"))))))))))))))))))))))))))</f>
        <v>0-03</v>
      </c>
      <c r="AW409" s="149">
        <f t="shared" ref="AW409:AW411" si="4509">IF(AT409="Да",W409,0)</f>
        <v>0</v>
      </c>
      <c r="AX409" s="144"/>
      <c r="AY409" s="146">
        <f t="shared" ref="AY409:AY411" si="4510">IF(AX409&gt;6,W409,0)</f>
        <v>0</v>
      </c>
      <c r="AZ409" s="130"/>
      <c r="BA409" s="129"/>
      <c r="BB409" s="129"/>
      <c r="BC409" s="129"/>
      <c r="BD409" s="139"/>
      <c r="BE409" s="29">
        <v>0</v>
      </c>
      <c r="BF409" s="32">
        <f t="shared" ref="BF409:BF411" si="4511">BE409*FH409</f>
        <v>0</v>
      </c>
      <c r="BG409" s="32">
        <v>0</v>
      </c>
      <c r="BH409" s="32">
        <f t="shared" ref="BH409:BH411" si="4512">BG409*FH409</f>
        <v>0</v>
      </c>
      <c r="BI409" s="99">
        <v>0</v>
      </c>
      <c r="BJ409" s="130"/>
      <c r="BK409" s="133">
        <v>4651.07</v>
      </c>
      <c r="BL409" s="133">
        <v>4432.29</v>
      </c>
      <c r="BM409" s="133">
        <v>5126.49</v>
      </c>
      <c r="BN409" s="133">
        <v>5326.27</v>
      </c>
      <c r="BO409" s="133">
        <v>4207.17</v>
      </c>
      <c r="BP409" s="133">
        <v>3716.96</v>
      </c>
      <c r="BQ409" s="133">
        <f t="shared" ref="BQ409:BQ411" si="4513">IF(COUNTIF(BK409:BP409,"&gt;0")=0,0,SUM(BK409:BP409)/COUNTIF(BK409:BP409,"&gt;0"))</f>
        <v>4576.708333333333</v>
      </c>
      <c r="BR409" s="95">
        <f t="shared" ref="BR409:BR411" si="4514">IF(OR(Q409=0,SUM(BK409:BP409)=0,V409&gt;Q409),V409-BK409,Q409-BK409)</f>
        <v>5494.93</v>
      </c>
      <c r="BS409" s="133">
        <f t="shared" ref="BS409:BW411" si="4515">BR409-BL409</f>
        <v>1062.6400000000003</v>
      </c>
      <c r="BT409" s="133">
        <f t="shared" si="4515"/>
        <v>-4063.8499999999995</v>
      </c>
      <c r="BU409" s="133">
        <f t="shared" si="4515"/>
        <v>-9390.119999999999</v>
      </c>
      <c r="BV409" s="133">
        <f t="shared" si="4515"/>
        <v>-13597.289999999999</v>
      </c>
      <c r="BW409" s="133">
        <f t="shared" si="4515"/>
        <v>-17314.25</v>
      </c>
      <c r="BX409" s="133">
        <f t="shared" ref="BX409:CO410" si="4516">BW409-$BQ409</f>
        <v>-21890.958333333332</v>
      </c>
      <c r="BY409" s="133">
        <f t="shared" si="4516"/>
        <v>-26467.666666666664</v>
      </c>
      <c r="BZ409" s="133">
        <f t="shared" si="4516"/>
        <v>-31044.374999999996</v>
      </c>
      <c r="CA409" s="133">
        <f t="shared" si="4516"/>
        <v>-35621.083333333328</v>
      </c>
      <c r="CB409" s="133">
        <f t="shared" si="4516"/>
        <v>-40197.791666666664</v>
      </c>
      <c r="CC409" s="133">
        <f t="shared" si="4516"/>
        <v>-44774.5</v>
      </c>
      <c r="CD409" s="133">
        <f t="shared" si="4516"/>
        <v>-49351.208333333336</v>
      </c>
      <c r="CE409" s="133">
        <f t="shared" si="4516"/>
        <v>-53927.916666666672</v>
      </c>
      <c r="CF409" s="133">
        <f t="shared" si="4516"/>
        <v>-58504.625000000007</v>
      </c>
      <c r="CG409" s="133">
        <f t="shared" si="4516"/>
        <v>-63081.333333333343</v>
      </c>
      <c r="CH409" s="133">
        <f t="shared" si="4516"/>
        <v>-67658.041666666672</v>
      </c>
      <c r="CI409" s="133">
        <f t="shared" si="4516"/>
        <v>-72234.75</v>
      </c>
      <c r="CJ409" s="133">
        <f t="shared" si="4516"/>
        <v>-76811.458333333328</v>
      </c>
      <c r="CK409" s="133">
        <f t="shared" si="4516"/>
        <v>-81388.166666666657</v>
      </c>
      <c r="CL409" s="133">
        <f t="shared" si="4516"/>
        <v>-85964.874999999985</v>
      </c>
      <c r="CM409" s="133">
        <f t="shared" si="4516"/>
        <v>-90541.583333333314</v>
      </c>
      <c r="CN409" s="133">
        <f t="shared" si="4516"/>
        <v>-95118.291666666642</v>
      </c>
      <c r="CO409" s="133">
        <f t="shared" si="4516"/>
        <v>-99694.999999999971</v>
      </c>
      <c r="CP409" s="100">
        <v>0</v>
      </c>
      <c r="CQ409" s="100">
        <v>0</v>
      </c>
      <c r="CR409" s="100">
        <v>0</v>
      </c>
      <c r="CS409" s="100">
        <v>0</v>
      </c>
      <c r="CT409" s="100">
        <v>0</v>
      </c>
      <c r="CU409" s="100">
        <v>0</v>
      </c>
      <c r="CY409" s="4">
        <v>0</v>
      </c>
      <c r="CZ409" s="4">
        <v>0</v>
      </c>
      <c r="DA409" s="136">
        <f t="shared" ref="DA409:DA411" si="4517">IFERROR(CZ409/CY409,0)</f>
        <v>0</v>
      </c>
      <c r="DB409" s="4">
        <f t="shared" ref="DB409:DB411" si="4518">CY409*FH409</f>
        <v>0</v>
      </c>
      <c r="DC409" s="4">
        <f t="shared" ref="DC409:DC411" si="4519">CZ409*FH409</f>
        <v>0</v>
      </c>
      <c r="DD409" s="136">
        <f t="shared" ref="DD409:DD411" si="4520">IFERROR(DC409/DB409,0)</f>
        <v>0</v>
      </c>
      <c r="DE409" s="31">
        <v>0</v>
      </c>
      <c r="DJ409" s="31"/>
      <c r="DK409" s="31"/>
      <c r="DL409" s="31"/>
      <c r="DM409" s="31"/>
      <c r="DN409" s="31"/>
      <c r="DR409" s="4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V409" t="s">
        <v>839</v>
      </c>
      <c r="EW409" s="103">
        <v>0</v>
      </c>
      <c r="FA409" s="31"/>
      <c r="FB409" s="119"/>
      <c r="FC409" s="119"/>
      <c r="FE409" s="137">
        <v>0</v>
      </c>
      <c r="FF409" s="137">
        <v>0</v>
      </c>
      <c r="FG409" s="137">
        <v>0</v>
      </c>
      <c r="FH409" s="106">
        <v>0</v>
      </c>
      <c r="FI409" s="107" t="b">
        <f t="shared" ref="FI409:FI411" si="4521">EXACT(AT409,AP409)</f>
        <v>1</v>
      </c>
      <c r="FJ409" s="34"/>
      <c r="FK409" s="104">
        <v>0</v>
      </c>
      <c r="FL409" s="104">
        <v>0</v>
      </c>
      <c r="FM409" s="104">
        <v>0</v>
      </c>
      <c r="FN409" s="104">
        <v>0</v>
      </c>
      <c r="FO409" s="104">
        <v>0</v>
      </c>
      <c r="FP409" s="104"/>
      <c r="FQ409" s="104">
        <v>0</v>
      </c>
      <c r="FR409" s="150" t="b">
        <f t="shared" si="4442"/>
        <v>0</v>
      </c>
      <c r="FS409" s="150" t="b">
        <f t="shared" si="4443"/>
        <v>0</v>
      </c>
      <c r="FT409" s="150" t="b">
        <f t="shared" si="4444"/>
        <v>0</v>
      </c>
      <c r="FU409" s="150" t="b">
        <f t="shared" si="4445"/>
        <v>0</v>
      </c>
      <c r="FV409" s="150" t="b">
        <f t="shared" si="4446"/>
        <v>1</v>
      </c>
      <c r="FW409" s="150"/>
      <c r="FX409" s="150" t="b">
        <f t="shared" ref="FX409:FX411" si="4522">EXACT(FQ409,BI409)</f>
        <v>1</v>
      </c>
      <c r="FY409" s="104" t="s">
        <v>368</v>
      </c>
      <c r="FZ409" s="104" t="b">
        <f t="shared" ref="FZ409:FZ411" si="4523">EXACT(FY409,C409)</f>
        <v>1</v>
      </c>
      <c r="GA409" s="150">
        <v>0</v>
      </c>
      <c r="GB409" s="150">
        <v>0</v>
      </c>
      <c r="GC409" s="151"/>
      <c r="GD409" s="104" t="s">
        <v>368</v>
      </c>
      <c r="GE409" s="104">
        <v>0</v>
      </c>
      <c r="GF409" s="104" t="e">
        <v>#N/A</v>
      </c>
      <c r="GG409" s="104">
        <v>0</v>
      </c>
      <c r="GH409" s="150" t="b">
        <f t="shared" ref="GH409:GH411" si="4524">EXACT(GD409,C409)</f>
        <v>1</v>
      </c>
      <c r="GI409" s="151" t="b">
        <f t="shared" ref="GI409:GI411" si="4525">EXACT(GG409,G409)</f>
        <v>0</v>
      </c>
      <c r="GJ409" s="31" t="s">
        <v>203</v>
      </c>
    </row>
    <row r="410" spans="1:192" ht="30" hidden="1" x14ac:dyDescent="0.25">
      <c r="A410" s="130">
        <v>119236</v>
      </c>
      <c r="B410" s="130">
        <v>535579</v>
      </c>
      <c r="C410" s="128" t="s">
        <v>368</v>
      </c>
      <c r="D410" s="130"/>
      <c r="E410" s="130" t="s">
        <v>885</v>
      </c>
      <c r="F410" s="109">
        <v>0</v>
      </c>
      <c r="G410" s="128"/>
      <c r="H410" s="130" t="s">
        <v>188</v>
      </c>
      <c r="I410" s="130" t="s">
        <v>631</v>
      </c>
      <c r="J410" s="130" t="s">
        <v>481</v>
      </c>
      <c r="K410" s="130"/>
      <c r="L410" s="130" t="s">
        <v>884</v>
      </c>
      <c r="M410" s="130" t="s">
        <v>841</v>
      </c>
      <c r="N410" s="111">
        <v>0</v>
      </c>
      <c r="O410" s="111">
        <v>0</v>
      </c>
      <c r="P410" s="111" t="str">
        <f t="shared" si="4503"/>
        <v>нет минмакс</v>
      </c>
      <c r="Q410" s="95">
        <v>4003</v>
      </c>
      <c r="R410" s="95">
        <f>Q410*FH410</f>
        <v>1558407.93</v>
      </c>
      <c r="S410" s="131">
        <v>2766</v>
      </c>
      <c r="T410" s="131">
        <v>1230233.82</v>
      </c>
      <c r="U410" s="131">
        <f>IFERROR(ROUNDUP(S410/$EX410,0)*$EY410,0)</f>
        <v>4.5</v>
      </c>
      <c r="V410" s="113">
        <f>SUM(Z410:AD410)</f>
        <v>4003</v>
      </c>
      <c r="W410" s="113">
        <f>V410*FH410</f>
        <v>1558407.93</v>
      </c>
      <c r="X410" s="113">
        <f>IFERROR(ROUNDUP(V410/$EX410,0)*$EY410,0)</f>
        <v>7.5</v>
      </c>
      <c r="Y410" s="132"/>
      <c r="Z410" s="95">
        <v>4003</v>
      </c>
      <c r="AA410" s="95">
        <v>0</v>
      </c>
      <c r="AB410" s="95">
        <v>0</v>
      </c>
      <c r="AC410" s="95">
        <v>0</v>
      </c>
      <c r="AD410" s="95">
        <v>0</v>
      </c>
      <c r="AE410" s="95">
        <f t="shared" si="4504"/>
        <v>0</v>
      </c>
      <c r="AF410" s="95">
        <f t="shared" si="4505"/>
        <v>0</v>
      </c>
      <c r="AG410" s="114">
        <v>0</v>
      </c>
      <c r="AH410" s="95">
        <f>V410-AG410</f>
        <v>4003</v>
      </c>
      <c r="AI410" s="114">
        <f>IF(AH410&gt;0,AH410*FH410,0)</f>
        <v>1558407.93</v>
      </c>
      <c r="AJ410" s="133">
        <f>CU410</f>
        <v>675</v>
      </c>
      <c r="AK410" s="133">
        <f>SUM(CS410:CU410)</f>
        <v>3441</v>
      </c>
      <c r="AL410" s="133">
        <f>SUM(CP410:CU410)</f>
        <v>8397</v>
      </c>
      <c r="AM410" s="133">
        <f>SUM(BK410:BP410)</f>
        <v>27460.25</v>
      </c>
      <c r="AN410" s="133">
        <f t="shared" si="4506"/>
        <v>18.130934714724013</v>
      </c>
      <c r="AO410" s="133" t="str">
        <f t="shared" si="4507"/>
        <v>&lt; 30 дней</v>
      </c>
      <c r="AP410" s="139" t="s">
        <v>185</v>
      </c>
      <c r="AQ410" s="134" t="s">
        <v>186</v>
      </c>
      <c r="AR410" s="139" t="s">
        <v>185</v>
      </c>
      <c r="AS410" s="134" t="s">
        <v>186</v>
      </c>
      <c r="AT410" s="25" t="s">
        <v>185</v>
      </c>
      <c r="AU410" s="14" t="str">
        <f>AU409</f>
        <v>Нет</v>
      </c>
      <c r="AV410" s="97" t="str">
        <f t="shared" si="4508"/>
        <v>0-01</v>
      </c>
      <c r="AW410" s="117">
        <f t="shared" si="4509"/>
        <v>0</v>
      </c>
      <c r="AX410" s="14"/>
      <c r="AY410" s="25">
        <f t="shared" si="4510"/>
        <v>0</v>
      </c>
      <c r="AZ410" s="130" t="s">
        <v>495</v>
      </c>
      <c r="BA410" s="26" t="s">
        <v>196</v>
      </c>
      <c r="BB410" s="26" t="s">
        <v>886</v>
      </c>
      <c r="BC410" s="27"/>
      <c r="BD410" s="28"/>
      <c r="BE410" s="29">
        <v>0</v>
      </c>
      <c r="BF410" s="32">
        <f t="shared" si="4511"/>
        <v>0</v>
      </c>
      <c r="BG410" s="32">
        <v>0</v>
      </c>
      <c r="BH410" s="32">
        <f t="shared" si="4512"/>
        <v>0</v>
      </c>
      <c r="BI410" s="135">
        <v>0</v>
      </c>
      <c r="BJ410" s="130">
        <v>0</v>
      </c>
      <c r="BK410" s="95">
        <v>4651.07</v>
      </c>
      <c r="BL410" s="95">
        <v>4432.29</v>
      </c>
      <c r="BM410" s="95">
        <v>5126.49</v>
      </c>
      <c r="BN410" s="95">
        <v>5326.27</v>
      </c>
      <c r="BO410" s="95">
        <v>4207.17</v>
      </c>
      <c r="BP410" s="95">
        <v>3716.96</v>
      </c>
      <c r="BQ410" s="133">
        <f t="shared" si="4513"/>
        <v>4576.708333333333</v>
      </c>
      <c r="BR410" s="95">
        <f t="shared" si="4514"/>
        <v>-648.06999999999971</v>
      </c>
      <c r="BS410" s="133">
        <f t="shared" si="4515"/>
        <v>-5080.3599999999997</v>
      </c>
      <c r="BT410" s="133">
        <f t="shared" si="4515"/>
        <v>-10206.849999999999</v>
      </c>
      <c r="BU410" s="133">
        <f t="shared" si="4515"/>
        <v>-15533.119999999999</v>
      </c>
      <c r="BV410" s="133">
        <f t="shared" si="4515"/>
        <v>-19740.29</v>
      </c>
      <c r="BW410" s="133">
        <f t="shared" si="4515"/>
        <v>-23457.25</v>
      </c>
      <c r="BX410" s="133">
        <f t="shared" si="4516"/>
        <v>-28033.958333333332</v>
      </c>
      <c r="BY410" s="133">
        <f t="shared" si="4516"/>
        <v>-32610.666666666664</v>
      </c>
      <c r="BZ410" s="133">
        <f t="shared" si="4516"/>
        <v>-37187.375</v>
      </c>
      <c r="CA410" s="133">
        <f t="shared" ref="CA410:CO410" si="4526">BZ410-$BQ410</f>
        <v>-41764.083333333336</v>
      </c>
      <c r="CB410" s="133">
        <f t="shared" si="4526"/>
        <v>-46340.791666666672</v>
      </c>
      <c r="CC410" s="133">
        <f t="shared" si="4526"/>
        <v>-50917.500000000007</v>
      </c>
      <c r="CD410" s="133">
        <f t="shared" si="4526"/>
        <v>-55494.208333333343</v>
      </c>
      <c r="CE410" s="133">
        <f t="shared" si="4526"/>
        <v>-60070.916666666679</v>
      </c>
      <c r="CF410" s="133">
        <f t="shared" si="4526"/>
        <v>-64647.625000000015</v>
      </c>
      <c r="CG410" s="133">
        <f t="shared" si="4526"/>
        <v>-69224.333333333343</v>
      </c>
      <c r="CH410" s="133">
        <f t="shared" si="4526"/>
        <v>-73801.041666666672</v>
      </c>
      <c r="CI410" s="133">
        <f t="shared" si="4526"/>
        <v>-78377.75</v>
      </c>
      <c r="CJ410" s="133">
        <f t="shared" si="4526"/>
        <v>-82954.458333333328</v>
      </c>
      <c r="CK410" s="133">
        <f t="shared" si="4526"/>
        <v>-87531.166666666657</v>
      </c>
      <c r="CL410" s="133">
        <f t="shared" si="4526"/>
        <v>-92107.874999999985</v>
      </c>
      <c r="CM410" s="133">
        <f t="shared" si="4526"/>
        <v>-96684.583333333314</v>
      </c>
      <c r="CN410" s="133">
        <f t="shared" si="4526"/>
        <v>-101261.29166666664</v>
      </c>
      <c r="CO410" s="133">
        <f t="shared" si="4526"/>
        <v>-105837.99999999997</v>
      </c>
      <c r="CP410" s="100">
        <v>995</v>
      </c>
      <c r="CQ410" s="100">
        <v>2298</v>
      </c>
      <c r="CR410" s="100">
        <v>1663</v>
      </c>
      <c r="CS410" s="100">
        <v>668</v>
      </c>
      <c r="CT410" s="100">
        <v>2098</v>
      </c>
      <c r="CU410" s="100">
        <v>675</v>
      </c>
      <c r="CV410" s="121">
        <f>IF(COUNTIF(CP410:CU410,"&gt;0")=0,0,SUM(CP410:CU410)/COUNTIF(CP410:CU410,"&gt;0"))</f>
        <v>1399.5</v>
      </c>
      <c r="CY410" s="4">
        <v>0</v>
      </c>
      <c r="CZ410" s="4">
        <v>0</v>
      </c>
      <c r="DA410" s="136">
        <f t="shared" si="4517"/>
        <v>0</v>
      </c>
      <c r="DB410" s="4">
        <f t="shared" si="4518"/>
        <v>0</v>
      </c>
      <c r="DC410" s="4">
        <f t="shared" si="4519"/>
        <v>0</v>
      </c>
      <c r="DD410" s="136">
        <f t="shared" si="4520"/>
        <v>0</v>
      </c>
      <c r="DE410" s="31">
        <v>0</v>
      </c>
      <c r="DF410" s="31">
        <v>30</v>
      </c>
      <c r="DG410" s="31">
        <v>2300</v>
      </c>
      <c r="DH410" s="48">
        <f>IFERROR(ROUNDUP(DG410/$EX410,0)*$EY410,0)</f>
        <v>4.5</v>
      </c>
      <c r="DI410" s="62">
        <v>3530.3039999999996</v>
      </c>
      <c r="DJ410" s="62">
        <v>1789792.0989999999</v>
      </c>
      <c r="DK410" s="48">
        <f>IFERROR(ROUNDUP(DI410/$EX410,0)*$EY410,0)</f>
        <v>6</v>
      </c>
      <c r="DL410" s="62">
        <v>2297.7330000000002</v>
      </c>
      <c r="DM410" s="62">
        <v>1164568.3062622999</v>
      </c>
      <c r="DN410" s="62">
        <v>867.96900000000005</v>
      </c>
      <c r="DO410" s="62">
        <v>439868.62200000003</v>
      </c>
      <c r="DP410" s="48">
        <f>IFERROR(ROUNDUP(DN410/$EX410,0)*$EY410,0)</f>
        <v>1.5</v>
      </c>
      <c r="DQ410" s="62">
        <v>1663.0569999999996</v>
      </c>
      <c r="DR410" s="62">
        <v>843096.03673775191</v>
      </c>
      <c r="DS410" s="62">
        <v>2727.4059999999999</v>
      </c>
      <c r="DT410" s="62">
        <v>1382796.3689999999</v>
      </c>
      <c r="DU410" s="48">
        <f>IFERROR(ROUNDUP(DS410/$EX410,0)*$EY410,0)</f>
        <v>4.5</v>
      </c>
      <c r="DV410" s="62">
        <v>652.70000000000005</v>
      </c>
      <c r="DW410" s="62">
        <v>330614.86671024258</v>
      </c>
      <c r="DX410" s="62">
        <f>$DF410*BK410/30</f>
        <v>4651.0699999999988</v>
      </c>
      <c r="DY410" s="62">
        <f>DX410*$FH410</f>
        <v>1810708.0616999995</v>
      </c>
      <c r="DZ410" s="48">
        <f>IFERROR(ROUNDUP(DX410/$EX410,0)*$EY410,0)</f>
        <v>7.5</v>
      </c>
      <c r="EA410" s="62">
        <f>$DF410*BL410/30</f>
        <v>4432.29</v>
      </c>
      <c r="EB410" s="62">
        <f>EA410*$FH410</f>
        <v>1725534.8199</v>
      </c>
      <c r="EC410" s="48">
        <f>IFERROR(ROUNDUP(EA410/$EX410,0)*$EY410,0)</f>
        <v>7.5</v>
      </c>
      <c r="ED410" s="62">
        <f>$DF410*BM410/30</f>
        <v>5126.49</v>
      </c>
      <c r="EE410" s="62">
        <f>ED410*$FH410</f>
        <v>1995793.8218999999</v>
      </c>
      <c r="EF410" s="48">
        <f>IFERROR(ROUNDUP(ED410/$EX410,0)*$EY410,0)</f>
        <v>9</v>
      </c>
      <c r="EG410" s="62">
        <f>$DF410*BN410/30</f>
        <v>5326.27</v>
      </c>
      <c r="EH410" s="62">
        <f>EG410*$FH410</f>
        <v>2073570.1737000002</v>
      </c>
      <c r="EI410" s="48">
        <f>IFERROR(ROUNDUP(EG410/$EX410,0)*$EY410,0)</f>
        <v>9</v>
      </c>
      <c r="EJ410" s="62">
        <f>$DF410*BO410/30</f>
        <v>4207.17</v>
      </c>
      <c r="EK410" s="62">
        <f>EJ410*$FH410</f>
        <v>1637893.3526999999</v>
      </c>
      <c r="EL410" s="48">
        <f>IFERROR(ROUNDUP(EJ410/$EX410,0)*$EY410,0)</f>
        <v>7.5</v>
      </c>
      <c r="EM410" s="62">
        <f>$DF410*BP410/30</f>
        <v>3716.96</v>
      </c>
      <c r="EN410" s="62">
        <f>EM410*$FH410</f>
        <v>1447049.6976000001</v>
      </c>
      <c r="EO410" s="48">
        <f>IFERROR(ROUNDUP(EM410/$EX410,0)*$EY410,0)</f>
        <v>6</v>
      </c>
      <c r="EP410" s="62">
        <f t="shared" ref="EP410:EU411" si="4527">BK410*$FH410</f>
        <v>1810708.0617</v>
      </c>
      <c r="EQ410" s="62">
        <f t="shared" si="4527"/>
        <v>1725534.8199</v>
      </c>
      <c r="ER410" s="62">
        <f t="shared" si="4527"/>
        <v>1995793.8218999999</v>
      </c>
      <c r="ES410" s="62">
        <f t="shared" si="4527"/>
        <v>2073570.1737000002</v>
      </c>
      <c r="ET410" s="62">
        <f t="shared" si="4527"/>
        <v>1637893.3526999999</v>
      </c>
      <c r="EU410" s="62">
        <f t="shared" si="4527"/>
        <v>1447049.6976000001</v>
      </c>
      <c r="EV410" s="31" t="s">
        <v>192</v>
      </c>
      <c r="EW410" s="103">
        <v>0</v>
      </c>
      <c r="EX410" s="31">
        <v>1000</v>
      </c>
      <c r="EY410" s="31">
        <v>1.5</v>
      </c>
      <c r="FA410" s="31"/>
      <c r="FB410" s="119"/>
      <c r="FC410" s="119"/>
      <c r="FE410" s="137">
        <v>506.95</v>
      </c>
      <c r="FF410" s="137">
        <v>444.77</v>
      </c>
      <c r="FG410" s="137">
        <v>443.24</v>
      </c>
      <c r="FH410" s="106">
        <v>389.31</v>
      </c>
      <c r="FI410" s="107" t="b">
        <f t="shared" si="4521"/>
        <v>1</v>
      </c>
      <c r="FJ410" s="34"/>
      <c r="FK410" s="104" t="s">
        <v>196</v>
      </c>
      <c r="FL410" s="104" t="s">
        <v>886</v>
      </c>
      <c r="FM410" s="104">
        <v>0</v>
      </c>
      <c r="FN410" s="104">
        <v>0</v>
      </c>
      <c r="FO410" s="104">
        <v>0</v>
      </c>
      <c r="FP410" s="104"/>
      <c r="FQ410" s="104">
        <v>0</v>
      </c>
      <c r="FR410" s="103" t="b">
        <f t="shared" si="4442"/>
        <v>1</v>
      </c>
      <c r="FS410" s="103" t="b">
        <f t="shared" si="4443"/>
        <v>1</v>
      </c>
      <c r="FT410" s="103" t="b">
        <f t="shared" si="4444"/>
        <v>0</v>
      </c>
      <c r="FU410" s="103" t="b">
        <f t="shared" si="4445"/>
        <v>0</v>
      </c>
      <c r="FV410" s="103" t="b">
        <f t="shared" si="4446"/>
        <v>1</v>
      </c>
      <c r="FW410" s="103"/>
      <c r="FX410" s="120" t="b">
        <f t="shared" si="4522"/>
        <v>1</v>
      </c>
      <c r="FY410" s="104" t="s">
        <v>368</v>
      </c>
      <c r="FZ410" s="104" t="b">
        <f t="shared" si="4523"/>
        <v>1</v>
      </c>
      <c r="GA410" s="104">
        <v>0</v>
      </c>
      <c r="GB410" s="104">
        <v>0</v>
      </c>
      <c r="GD410" s="104" t="s">
        <v>368</v>
      </c>
      <c r="GE410" s="104">
        <v>0</v>
      </c>
      <c r="GF410" s="104" t="e">
        <v>#N/A</v>
      </c>
      <c r="GG410" s="104">
        <v>0</v>
      </c>
      <c r="GH410" s="104" t="b">
        <f t="shared" si="4524"/>
        <v>1</v>
      </c>
      <c r="GI410" s="8" t="b">
        <f t="shared" si="4525"/>
        <v>0</v>
      </c>
      <c r="GJ410" s="31" t="s">
        <v>203</v>
      </c>
    </row>
    <row r="411" spans="1:192" ht="30" hidden="1" x14ac:dyDescent="0.25">
      <c r="A411" s="130">
        <v>156411</v>
      </c>
      <c r="B411" s="130">
        <v>979921</v>
      </c>
      <c r="C411" s="128" t="s">
        <v>368</v>
      </c>
      <c r="D411" s="130"/>
      <c r="E411" s="130" t="s">
        <v>887</v>
      </c>
      <c r="F411" s="109">
        <v>0</v>
      </c>
      <c r="G411" s="128"/>
      <c r="H411" s="130" t="s">
        <v>188</v>
      </c>
      <c r="I411" s="130" t="s">
        <v>631</v>
      </c>
      <c r="J411" s="130" t="s">
        <v>481</v>
      </c>
      <c r="K411" s="130"/>
      <c r="L411" s="130" t="s">
        <v>884</v>
      </c>
      <c r="M411" s="130" t="s">
        <v>841</v>
      </c>
      <c r="N411" s="111">
        <v>156</v>
      </c>
      <c r="O411" s="111">
        <v>4837</v>
      </c>
      <c r="P411" s="111" t="str">
        <f t="shared" si="4503"/>
        <v>в диапазоне</v>
      </c>
      <c r="Q411" s="95">
        <v>4307.0950012207031</v>
      </c>
      <c r="R411" s="95">
        <f>Q411*FH411</f>
        <v>1643673.5943658447</v>
      </c>
      <c r="S411" s="131">
        <v>807.0989990234375</v>
      </c>
      <c r="T411" s="131">
        <v>372903.95051879878</v>
      </c>
      <c r="U411" s="131">
        <f>IFERROR(ROUNDUP(S411/$EX411,0)*$EY411,0)</f>
        <v>3</v>
      </c>
      <c r="V411" s="113">
        <f>SUM(Z411:AD411)</f>
        <v>6143</v>
      </c>
      <c r="W411" s="113">
        <f>V411*FH411</f>
        <v>2344291.66</v>
      </c>
      <c r="X411" s="113">
        <f>IFERROR(ROUNDUP(V411/$EX411,0)*$EY411,0)</f>
        <v>12</v>
      </c>
      <c r="Y411" s="132"/>
      <c r="Z411" s="95">
        <v>6143</v>
      </c>
      <c r="AA411" s="95">
        <v>0</v>
      </c>
      <c r="AB411" s="95">
        <v>0</v>
      </c>
      <c r="AC411" s="95">
        <v>0</v>
      </c>
      <c r="AD411" s="95">
        <v>0</v>
      </c>
      <c r="AE411" s="95">
        <f t="shared" si="4504"/>
        <v>0</v>
      </c>
      <c r="AF411" s="95">
        <f t="shared" si="4505"/>
        <v>0</v>
      </c>
      <c r="AG411" s="114">
        <v>0</v>
      </c>
      <c r="AH411" s="95">
        <f>V411-AG411</f>
        <v>6143</v>
      </c>
      <c r="AI411" s="114">
        <f>IF(AH411&gt;0,AH411*FH411,0)</f>
        <v>2344291.66</v>
      </c>
      <c r="AJ411" s="133">
        <f>CU411</f>
        <v>1968</v>
      </c>
      <c r="AK411" s="133">
        <f>SUM(CS411:CU411)</f>
        <v>5080</v>
      </c>
      <c r="AL411" s="133">
        <f>SUM(CP411:CU411)</f>
        <v>5566</v>
      </c>
      <c r="AM411" s="133">
        <f>SUM(BK411:BP411)</f>
        <v>0</v>
      </c>
      <c r="AN411" s="133" t="str">
        <f t="shared" si="4506"/>
        <v>нет оборота</v>
      </c>
      <c r="AO411" s="133" t="str">
        <f t="shared" si="4507"/>
        <v>нет плана</v>
      </c>
      <c r="AP411" s="139" t="s">
        <v>195</v>
      </c>
      <c r="AQ411" s="134" t="s">
        <v>200</v>
      </c>
      <c r="AR411" s="139" t="s">
        <v>195</v>
      </c>
      <c r="AS411" s="134" t="s">
        <v>200</v>
      </c>
      <c r="AT411" s="94" t="s">
        <v>195</v>
      </c>
      <c r="AU411" s="14" t="str">
        <f>AU410</f>
        <v>Нет</v>
      </c>
      <c r="AV411" s="97" t="str">
        <f t="shared" si="4508"/>
        <v>Нет планов</v>
      </c>
      <c r="AW411" s="117">
        <f t="shared" si="4509"/>
        <v>2344291.66</v>
      </c>
      <c r="AX411" s="14"/>
      <c r="AY411" s="25">
        <f t="shared" si="4510"/>
        <v>0</v>
      </c>
      <c r="AZ411" s="130" t="s">
        <v>495</v>
      </c>
      <c r="BA411" s="26" t="s">
        <v>196</v>
      </c>
      <c r="BB411" s="26" t="s">
        <v>641</v>
      </c>
      <c r="BC411" s="27"/>
      <c r="BD411" s="28"/>
      <c r="BE411" s="29">
        <v>0</v>
      </c>
      <c r="BF411" s="32">
        <f t="shared" si="4511"/>
        <v>0</v>
      </c>
      <c r="BG411" s="32">
        <v>0</v>
      </c>
      <c r="BH411" s="32">
        <f t="shared" si="4512"/>
        <v>0</v>
      </c>
      <c r="BI411" s="135">
        <v>0</v>
      </c>
      <c r="BJ411" s="130">
        <v>0</v>
      </c>
      <c r="BK411" s="95">
        <v>0</v>
      </c>
      <c r="BL411" s="95">
        <v>0</v>
      </c>
      <c r="BM411" s="95">
        <v>0</v>
      </c>
      <c r="BN411" s="95">
        <v>0</v>
      </c>
      <c r="BO411" s="95">
        <v>0</v>
      </c>
      <c r="BP411" s="95">
        <v>0</v>
      </c>
      <c r="BQ411" s="133">
        <f t="shared" si="4513"/>
        <v>0</v>
      </c>
      <c r="BR411" s="95">
        <f t="shared" si="4514"/>
        <v>6143</v>
      </c>
      <c r="BS411" s="133">
        <f t="shared" si="4515"/>
        <v>6143</v>
      </c>
      <c r="BT411" s="133">
        <f t="shared" si="4515"/>
        <v>6143</v>
      </c>
      <c r="BU411" s="133">
        <f t="shared" si="4515"/>
        <v>6143</v>
      </c>
      <c r="BV411" s="133">
        <f t="shared" si="4515"/>
        <v>6143</v>
      </c>
      <c r="BW411" s="133">
        <f t="shared" si="4515"/>
        <v>6143</v>
      </c>
      <c r="BX411" s="133">
        <f t="shared" ref="BX411:CO411" si="4528">BW411-$BQ411</f>
        <v>6143</v>
      </c>
      <c r="BY411" s="133">
        <f t="shared" si="4528"/>
        <v>6143</v>
      </c>
      <c r="BZ411" s="133">
        <f t="shared" si="4528"/>
        <v>6143</v>
      </c>
      <c r="CA411" s="133">
        <f t="shared" si="4528"/>
        <v>6143</v>
      </c>
      <c r="CB411" s="133">
        <f t="shared" si="4528"/>
        <v>6143</v>
      </c>
      <c r="CC411" s="133">
        <f t="shared" si="4528"/>
        <v>6143</v>
      </c>
      <c r="CD411" s="133">
        <f t="shared" si="4528"/>
        <v>6143</v>
      </c>
      <c r="CE411" s="133">
        <f t="shared" si="4528"/>
        <v>6143</v>
      </c>
      <c r="CF411" s="133">
        <f t="shared" si="4528"/>
        <v>6143</v>
      </c>
      <c r="CG411" s="133">
        <f t="shared" si="4528"/>
        <v>6143</v>
      </c>
      <c r="CH411" s="133">
        <f t="shared" si="4528"/>
        <v>6143</v>
      </c>
      <c r="CI411" s="133">
        <f t="shared" si="4528"/>
        <v>6143</v>
      </c>
      <c r="CJ411" s="133">
        <f t="shared" si="4528"/>
        <v>6143</v>
      </c>
      <c r="CK411" s="133">
        <f t="shared" si="4528"/>
        <v>6143</v>
      </c>
      <c r="CL411" s="133">
        <f t="shared" si="4528"/>
        <v>6143</v>
      </c>
      <c r="CM411" s="133">
        <f t="shared" si="4528"/>
        <v>6143</v>
      </c>
      <c r="CN411" s="133">
        <f t="shared" si="4528"/>
        <v>6143</v>
      </c>
      <c r="CO411" s="133">
        <f t="shared" si="4528"/>
        <v>6143</v>
      </c>
      <c r="CP411" s="100">
        <v>0</v>
      </c>
      <c r="CQ411" s="100">
        <v>0</v>
      </c>
      <c r="CR411" s="100">
        <v>486</v>
      </c>
      <c r="CS411" s="100">
        <v>2305</v>
      </c>
      <c r="CT411" s="100">
        <v>807</v>
      </c>
      <c r="CU411" s="100">
        <v>1968</v>
      </c>
      <c r="CV411" s="121">
        <f>IF(COUNTIF(CP411:CU411,"&gt;0")=0,0,SUM(CP411:CU411)/COUNTIF(CP411:CU411,"&gt;0"))</f>
        <v>1391.5</v>
      </c>
      <c r="CY411" s="4">
        <v>0</v>
      </c>
      <c r="CZ411" s="4">
        <v>0</v>
      </c>
      <c r="DA411" s="136">
        <f t="shared" si="4517"/>
        <v>0</v>
      </c>
      <c r="DB411" s="4">
        <f t="shared" si="4518"/>
        <v>0</v>
      </c>
      <c r="DC411" s="4">
        <f t="shared" si="4519"/>
        <v>0</v>
      </c>
      <c r="DD411" s="136">
        <f t="shared" si="4520"/>
        <v>0</v>
      </c>
      <c r="DE411" s="31">
        <v>0</v>
      </c>
      <c r="DF411" s="31">
        <v>30</v>
      </c>
      <c r="DG411" s="31">
        <v>150</v>
      </c>
      <c r="DH411" s="48">
        <f>IFERROR(ROUNDUP(DG411/$EX411,0)*$EY411,0)</f>
        <v>1.5</v>
      </c>
      <c r="DI411" s="62">
        <v>1534</v>
      </c>
      <c r="DJ411" s="62">
        <v>796313.84</v>
      </c>
      <c r="DK411" s="48">
        <f>IFERROR(ROUNDUP(DI411/$EX411,0)*$EY411,0)</f>
        <v>3</v>
      </c>
      <c r="DL411" s="62">
        <v>0</v>
      </c>
      <c r="DM411" s="62">
        <v>0</v>
      </c>
      <c r="DN411" s="62">
        <v>1427.912</v>
      </c>
      <c r="DO411" s="62">
        <v>741242.67099999997</v>
      </c>
      <c r="DP411" s="48">
        <f>IFERROR(ROUNDUP(DN411/$EX411,0)*$EY411,0)</f>
        <v>3</v>
      </c>
      <c r="DQ411" s="62">
        <v>486</v>
      </c>
      <c r="DR411" s="62">
        <v>252287.17153157387</v>
      </c>
      <c r="DS411" s="62">
        <v>1294.79</v>
      </c>
      <c r="DT411" s="62">
        <v>672137.31599999999</v>
      </c>
      <c r="DU411" s="48">
        <f>IFERROR(ROUNDUP(DS411/$EX411,0)*$EY411,0)</f>
        <v>3</v>
      </c>
      <c r="DV411" s="62">
        <v>2254.16</v>
      </c>
      <c r="DW411" s="62">
        <v>1160683.3124036998</v>
      </c>
      <c r="DX411" s="62">
        <f>$DF411*BK411/30</f>
        <v>0</v>
      </c>
      <c r="DY411" s="62">
        <f>DX411*$FH411</f>
        <v>0</v>
      </c>
      <c r="DZ411" s="48">
        <f>IFERROR(ROUNDUP(DX411/$EX411,0)*$EY411,0)</f>
        <v>0</v>
      </c>
      <c r="EA411" s="62">
        <f>$DF411*BL411/30</f>
        <v>0</v>
      </c>
      <c r="EB411" s="62">
        <f>EA411*$FH411</f>
        <v>0</v>
      </c>
      <c r="EC411" s="48">
        <f>IFERROR(ROUNDUP(EA411/$EX411,0)*$EY411,0)</f>
        <v>0</v>
      </c>
      <c r="ED411" s="62">
        <f>$DF411*BM411/30</f>
        <v>0</v>
      </c>
      <c r="EE411" s="62">
        <f>ED411*$FH411</f>
        <v>0</v>
      </c>
      <c r="EF411" s="48">
        <f>IFERROR(ROUNDUP(ED411/$EX411,0)*$EY411,0)</f>
        <v>0</v>
      </c>
      <c r="EG411" s="62">
        <f>$DF411*BN411/30</f>
        <v>0</v>
      </c>
      <c r="EH411" s="62">
        <f>EG411*$FH411</f>
        <v>0</v>
      </c>
      <c r="EI411" s="48">
        <f>IFERROR(ROUNDUP(EG411/$EX411,0)*$EY411,0)</f>
        <v>0</v>
      </c>
      <c r="EJ411" s="62">
        <f>$DF411*BO411/30</f>
        <v>0</v>
      </c>
      <c r="EK411" s="62">
        <f>EJ411*$FH411</f>
        <v>0</v>
      </c>
      <c r="EL411" s="48">
        <f>IFERROR(ROUNDUP(EJ411/$EX411,0)*$EY411,0)</f>
        <v>0</v>
      </c>
      <c r="EM411" s="62">
        <f>$DF411*BP411/30</f>
        <v>0</v>
      </c>
      <c r="EN411" s="62">
        <f>EM411*$FH411</f>
        <v>0</v>
      </c>
      <c r="EO411" s="48">
        <f>IFERROR(ROUNDUP(EM411/$EX411,0)*$EY411,0)</f>
        <v>0</v>
      </c>
      <c r="EP411" s="62">
        <f t="shared" si="4527"/>
        <v>0</v>
      </c>
      <c r="EQ411" s="62">
        <f t="shared" si="4527"/>
        <v>0</v>
      </c>
      <c r="ER411" s="62">
        <f t="shared" si="4527"/>
        <v>0</v>
      </c>
      <c r="ES411" s="62">
        <f t="shared" si="4527"/>
        <v>0</v>
      </c>
      <c r="ET411" s="62">
        <f t="shared" si="4527"/>
        <v>0</v>
      </c>
      <c r="EU411" s="62">
        <f t="shared" si="4527"/>
        <v>0</v>
      </c>
      <c r="EV411" s="31" t="s">
        <v>192</v>
      </c>
      <c r="EW411" s="103">
        <v>0</v>
      </c>
      <c r="EX411" s="141">
        <v>800</v>
      </c>
      <c r="EY411" s="31">
        <v>1.5</v>
      </c>
      <c r="FA411" s="31"/>
      <c r="FB411" s="119"/>
      <c r="FC411" s="119"/>
      <c r="FE411" s="137">
        <v>519.11</v>
      </c>
      <c r="FF411" s="137">
        <v>462.03</v>
      </c>
      <c r="FG411" s="137">
        <v>403.51</v>
      </c>
      <c r="FH411" s="106">
        <v>381.62</v>
      </c>
      <c r="FI411" s="107" t="b">
        <f t="shared" si="4521"/>
        <v>1</v>
      </c>
      <c r="FJ411" s="34"/>
      <c r="FK411" s="104" t="s">
        <v>196</v>
      </c>
      <c r="FL411" s="104" t="s">
        <v>641</v>
      </c>
      <c r="FM411" s="104">
        <v>0</v>
      </c>
      <c r="FN411" s="104">
        <v>0</v>
      </c>
      <c r="FO411" s="104">
        <v>0</v>
      </c>
      <c r="FP411" s="104"/>
      <c r="FQ411" s="104">
        <v>0</v>
      </c>
      <c r="FR411" s="103" t="b">
        <f t="shared" si="4442"/>
        <v>1</v>
      </c>
      <c r="FS411" s="103" t="b">
        <f t="shared" si="4443"/>
        <v>1</v>
      </c>
      <c r="FT411" s="103" t="b">
        <f t="shared" si="4444"/>
        <v>0</v>
      </c>
      <c r="FU411" s="103" t="b">
        <f t="shared" si="4445"/>
        <v>0</v>
      </c>
      <c r="FV411" s="103" t="b">
        <f t="shared" si="4446"/>
        <v>1</v>
      </c>
      <c r="FW411" s="103"/>
      <c r="FX411" s="120" t="b">
        <f t="shared" si="4522"/>
        <v>1</v>
      </c>
      <c r="FY411" s="104" t="s">
        <v>368</v>
      </c>
      <c r="FZ411" s="104" t="b">
        <f t="shared" si="4523"/>
        <v>1</v>
      </c>
      <c r="GA411" s="104">
        <v>0</v>
      </c>
      <c r="GB411" s="104">
        <v>0</v>
      </c>
      <c r="GD411" s="104" t="s">
        <v>368</v>
      </c>
      <c r="GE411" s="104">
        <v>0</v>
      </c>
      <c r="GF411" s="104" t="e">
        <v>#N/A</v>
      </c>
      <c r="GG411" s="104">
        <v>0</v>
      </c>
      <c r="GH411" s="104" t="b">
        <f t="shared" si="4524"/>
        <v>1</v>
      </c>
      <c r="GI411" s="8" t="b">
        <f t="shared" si="4525"/>
        <v>0</v>
      </c>
      <c r="GJ411" s="31" t="s">
        <v>203</v>
      </c>
    </row>
    <row r="412" spans="1:192" hidden="1" x14ac:dyDescent="0.25">
      <c r="A412" s="144" t="str">
        <f>E412</f>
        <v>Фиолетовая (канистра)</v>
      </c>
      <c r="B412" s="144"/>
      <c r="C412" s="128" t="s">
        <v>368</v>
      </c>
      <c r="D412" s="130"/>
      <c r="E412" s="144" t="s">
        <v>888</v>
      </c>
      <c r="F412" s="144"/>
      <c r="G412" s="128"/>
      <c r="H412" s="144" t="s">
        <v>839</v>
      </c>
      <c r="I412" s="130"/>
      <c r="J412" s="144" t="s">
        <v>481</v>
      </c>
      <c r="K412" s="144"/>
      <c r="L412" s="138"/>
      <c r="M412" s="144" t="s">
        <v>840</v>
      </c>
      <c r="N412" s="145">
        <v>21</v>
      </c>
      <c r="O412" s="145">
        <v>521</v>
      </c>
      <c r="P412" s="145" t="str">
        <f t="shared" ref="P412:P420" si="4529">IF(AND(N412=0,O412=0),"нет минмакс",IF((S412-N412)&lt;0,"меньше мин",IF((S412-O412)&gt;0,"больше макс","в диапазоне")))</f>
        <v>больше макс</v>
      </c>
      <c r="Q412" s="114">
        <v>458.09300231933594</v>
      </c>
      <c r="R412" s="114">
        <v>421335.61981323239</v>
      </c>
      <c r="S412" s="146">
        <v>1375.4000015258789</v>
      </c>
      <c r="T412" s="146">
        <v>1270154.3934091188</v>
      </c>
      <c r="U412" s="131"/>
      <c r="V412" s="146">
        <v>1577</v>
      </c>
      <c r="W412" s="146">
        <v>1450461.52</v>
      </c>
      <c r="X412" s="146">
        <v>3</v>
      </c>
      <c r="Y412" s="132"/>
      <c r="Z412" s="95">
        <v>0</v>
      </c>
      <c r="AA412" s="147">
        <v>0</v>
      </c>
      <c r="AB412" s="147">
        <v>0</v>
      </c>
      <c r="AC412" s="95">
        <v>0</v>
      </c>
      <c r="AD412" s="95">
        <v>0</v>
      </c>
      <c r="AE412" s="95">
        <f t="shared" ref="AE412:AE420" si="4530">AA412*FH412</f>
        <v>0</v>
      </c>
      <c r="AF412" s="95">
        <f t="shared" ref="AF412:AF420" si="4531">AB412*FH412</f>
        <v>0</v>
      </c>
      <c r="AG412" s="144"/>
      <c r="AH412" s="130"/>
      <c r="AI412" s="144"/>
      <c r="AJ412" s="146">
        <v>668</v>
      </c>
      <c r="AK412" s="146">
        <v>1130</v>
      </c>
      <c r="AL412" s="146">
        <v>1891</v>
      </c>
      <c r="AM412" s="146">
        <v>5127.8499999999995</v>
      </c>
      <c r="AN412" s="148">
        <f t="shared" ref="AN412:AN420" si="4532">IFERROR(S412/BQ412*30,"нет оборота")</f>
        <v>48.279883435486262</v>
      </c>
      <c r="AO412" s="130" t="str">
        <f t="shared" ref="AO412:AO420" si="4533">IF(S412=0,"нет остатка",IF(AN412="нет оборота","нет плана",IF(AN412&lt;30,"&lt; 30 дней",IF(AND(AN412&gt;=30,AN412&lt;60),"&gt; 30 дней (до 60)",IF(AND(AN412&gt;=60,AN412&lt;70),"&gt; 60 дней (до 70)",IF(AND(AN412&gt;=70,AN412&lt;80),"&gt; 70 дней (до 80)",IF(AND(AN412&gt;=80,AN412&lt;90),"&gt; 80 дней (до 90)",IF(AND(AN412&gt;=90,AN412&lt;120),"&gt; 90 дней (до 120)",IF(AN412&gt;=120,"&gt; 120 дней")))))))))</f>
        <v>&gt; 30 дней (до 60)</v>
      </c>
      <c r="AP412" s="139" t="s">
        <v>185</v>
      </c>
      <c r="AQ412" s="134" t="s">
        <v>198</v>
      </c>
      <c r="AR412" s="144" t="s">
        <v>185</v>
      </c>
      <c r="AS412" s="134" t="s">
        <v>190</v>
      </c>
      <c r="AT412" s="147" t="s">
        <v>185</v>
      </c>
      <c r="AU412" s="138" t="str">
        <f>AT412</f>
        <v>Нет</v>
      </c>
      <c r="AV412" s="97" t="str">
        <f t="shared" ref="AV412:AV420" si="4534">IF(V412=0,"нет остатка",IF(SUM(BK412:BP412)=0,"Нет планов",IF(BR412&lt;=0,"0-01",IF(BS412&lt;=0,"0-02",IF(BT412&lt;=0,"0-03",IF(BU412&lt;=0,"0-04",IF(BV412&lt;=0,"0-05",IF(BW412&lt;=0,"0-06",IF(BX412&lt;=0,"0-07",IF(BY412&lt;=0,"0-08",IF(BZ412&lt;=0,"0-09",IF(CA412&lt;=0,"0-10",IF(CB412&lt;=0,"0-11",IF(CC412&lt;=0,"0-12",IF(CD412&lt;=0,"0-13",IF(CE412&lt;=0,"0-14",IF(CF412&lt;=0,"0-15",IF(CG412&lt;=0,"0-16",IF(CH412&lt;=0,"0-17",IF(CI412&lt;=0,"0-18",IF(CJ412&lt;=0,"0-19",IF(CK412&lt;=0,"0-20",IF(CL412&lt;=0,"0-21",IF(CM412&lt;=0,"0-22",IF(CN412&lt;=0,"0-23",IF(CO412&lt;=0,"0-24","0-25 более 24"))))))))))))))))))))))))))</f>
        <v>0-02</v>
      </c>
      <c r="AW412" s="149">
        <f t="shared" ref="AW412:AW420" si="4535">IF(AT412="Да",W412,0)</f>
        <v>0</v>
      </c>
      <c r="AX412" s="144"/>
      <c r="AY412" s="146">
        <f t="shared" ref="AY412:AY420" si="4536">IF(AX412&gt;6,W412,0)</f>
        <v>0</v>
      </c>
      <c r="AZ412" s="130"/>
      <c r="BA412" s="129"/>
      <c r="BB412" s="129"/>
      <c r="BC412" s="129"/>
      <c r="BD412" s="139"/>
      <c r="BE412" s="29">
        <v>0</v>
      </c>
      <c r="BF412" s="32">
        <f t="shared" ref="BF412:BF420" si="4537">BE412*FH412</f>
        <v>0</v>
      </c>
      <c r="BG412" s="32">
        <v>0</v>
      </c>
      <c r="BH412" s="32">
        <f t="shared" ref="BH412:BH420" si="4538">BG412*FH412</f>
        <v>0</v>
      </c>
      <c r="BI412" s="99">
        <v>0</v>
      </c>
      <c r="BJ412" s="130"/>
      <c r="BK412" s="133">
        <v>818.69</v>
      </c>
      <c r="BL412" s="133">
        <v>790.15</v>
      </c>
      <c r="BM412" s="133">
        <v>876.79</v>
      </c>
      <c r="BN412" s="133">
        <v>863.5</v>
      </c>
      <c r="BO412" s="133">
        <v>927.4</v>
      </c>
      <c r="BP412" s="133">
        <v>851.32</v>
      </c>
      <c r="BQ412" s="133">
        <f t="shared" ref="BQ412:BQ420" si="4539">IF(COUNTIF(BK412:BP412,"&gt;0")=0,0,SUM(BK412:BP412)/COUNTIF(BK412:BP412,"&gt;0"))</f>
        <v>854.64166666666654</v>
      </c>
      <c r="BR412" s="95">
        <f t="shared" ref="BR412:BR420" si="4540">IF(OR(Q412=0,SUM(BK412:BP412)=0,V412&gt;Q412),V412-BK412,Q412-BK412)</f>
        <v>758.31</v>
      </c>
      <c r="BS412" s="133">
        <f t="shared" ref="BS412:BW416" si="4541">BR412-BL412</f>
        <v>-31.840000000000032</v>
      </c>
      <c r="BT412" s="133">
        <f t="shared" si="4541"/>
        <v>-908.63</v>
      </c>
      <c r="BU412" s="133">
        <f t="shared" si="4541"/>
        <v>-1772.13</v>
      </c>
      <c r="BV412" s="133">
        <f t="shared" si="4541"/>
        <v>-2699.53</v>
      </c>
      <c r="BW412" s="133">
        <f t="shared" si="4541"/>
        <v>-3550.8500000000004</v>
      </c>
      <c r="BX412" s="133">
        <f t="shared" ref="BX412:CO413" si="4542">BW412-$BQ412</f>
        <v>-4405.4916666666668</v>
      </c>
      <c r="BY412" s="133">
        <f t="shared" si="4542"/>
        <v>-5260.1333333333332</v>
      </c>
      <c r="BZ412" s="133">
        <f t="shared" si="4542"/>
        <v>-6114.7749999999996</v>
      </c>
      <c r="CA412" s="133">
        <f t="shared" si="4542"/>
        <v>-6969.4166666666661</v>
      </c>
      <c r="CB412" s="133">
        <f t="shared" si="4542"/>
        <v>-7824.0583333333325</v>
      </c>
      <c r="CC412" s="133">
        <f t="shared" si="4542"/>
        <v>-8678.6999999999989</v>
      </c>
      <c r="CD412" s="133">
        <f t="shared" si="4542"/>
        <v>-9533.3416666666653</v>
      </c>
      <c r="CE412" s="133">
        <f t="shared" si="4542"/>
        <v>-10387.983333333332</v>
      </c>
      <c r="CF412" s="133">
        <f t="shared" si="4542"/>
        <v>-11242.624999999998</v>
      </c>
      <c r="CG412" s="133">
        <f t="shared" si="4542"/>
        <v>-12097.266666666665</v>
      </c>
      <c r="CH412" s="133">
        <f t="shared" si="4542"/>
        <v>-12951.908333333331</v>
      </c>
      <c r="CI412" s="133">
        <f t="shared" si="4542"/>
        <v>-13806.549999999997</v>
      </c>
      <c r="CJ412" s="133">
        <f t="shared" si="4542"/>
        <v>-14661.191666666664</v>
      </c>
      <c r="CK412" s="133">
        <f t="shared" si="4542"/>
        <v>-15515.83333333333</v>
      </c>
      <c r="CL412" s="133">
        <f t="shared" si="4542"/>
        <v>-16370.474999999997</v>
      </c>
      <c r="CM412" s="133">
        <f t="shared" si="4542"/>
        <v>-17225.116666666665</v>
      </c>
      <c r="CN412" s="133">
        <f t="shared" si="4542"/>
        <v>-18079.758333333331</v>
      </c>
      <c r="CO412" s="133">
        <f t="shared" si="4542"/>
        <v>-18934.399999999998</v>
      </c>
      <c r="CP412" s="100">
        <v>0</v>
      </c>
      <c r="CQ412" s="100">
        <v>0</v>
      </c>
      <c r="CR412" s="100">
        <v>0</v>
      </c>
      <c r="CS412" s="100">
        <v>0</v>
      </c>
      <c r="CT412" s="100">
        <v>0</v>
      </c>
      <c r="CU412" s="100">
        <v>0</v>
      </c>
      <c r="CY412" s="4">
        <v>0</v>
      </c>
      <c r="CZ412" s="4">
        <v>0</v>
      </c>
      <c r="DA412" s="136">
        <f t="shared" ref="DA412:DA416" si="4543">IFERROR(CZ412/CY412,0)</f>
        <v>0</v>
      </c>
      <c r="DB412" s="4">
        <f t="shared" ref="DB412:DB416" si="4544">CY412*FH412</f>
        <v>0</v>
      </c>
      <c r="DC412" s="4">
        <f t="shared" ref="DC412:DC416" si="4545">CZ412*FH412</f>
        <v>0</v>
      </c>
      <c r="DD412" s="136">
        <f t="shared" ref="DD412:DD416" si="4546">IFERROR(DC412/DB412,0)</f>
        <v>0</v>
      </c>
      <c r="DE412" s="31">
        <v>0</v>
      </c>
      <c r="DJ412" s="31"/>
      <c r="DK412" s="31"/>
      <c r="DL412" s="31"/>
      <c r="DM412" s="31"/>
      <c r="DN412" s="31"/>
      <c r="DR412" s="4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V412" t="s">
        <v>839</v>
      </c>
      <c r="EW412" s="103">
        <v>0</v>
      </c>
      <c r="FA412" s="31"/>
      <c r="FB412" s="119"/>
      <c r="FC412" s="119"/>
      <c r="FE412" s="137">
        <v>0</v>
      </c>
      <c r="FF412" s="137">
        <v>0</v>
      </c>
      <c r="FG412" s="137">
        <v>0</v>
      </c>
      <c r="FH412" s="106">
        <v>0</v>
      </c>
      <c r="FI412" s="107" t="b">
        <f t="shared" ref="FI412:FI422" si="4547">EXACT(AT412,AP412)</f>
        <v>1</v>
      </c>
      <c r="FJ412" s="34"/>
      <c r="FK412" s="104">
        <v>0</v>
      </c>
      <c r="FL412" s="104">
        <v>0</v>
      </c>
      <c r="FM412" s="104">
        <v>0</v>
      </c>
      <c r="FN412" s="104">
        <v>0</v>
      </c>
      <c r="FO412" s="104">
        <v>0</v>
      </c>
      <c r="FP412" s="104"/>
      <c r="FQ412" s="104">
        <v>0</v>
      </c>
      <c r="FR412" s="150" t="b">
        <f t="shared" si="4442"/>
        <v>0</v>
      </c>
      <c r="FS412" s="150" t="b">
        <f t="shared" si="4443"/>
        <v>0</v>
      </c>
      <c r="FT412" s="150" t="b">
        <f t="shared" si="4444"/>
        <v>0</v>
      </c>
      <c r="FU412" s="150" t="b">
        <f t="shared" si="4445"/>
        <v>0</v>
      </c>
      <c r="FV412" s="150" t="b">
        <f t="shared" si="4446"/>
        <v>1</v>
      </c>
      <c r="FW412" s="150"/>
      <c r="FX412" s="150" t="b">
        <f t="shared" ref="FX412:FX421" si="4548">EXACT(FQ412,BI412)</f>
        <v>1</v>
      </c>
      <c r="FY412" s="104" t="s">
        <v>368</v>
      </c>
      <c r="FZ412" s="104" t="b">
        <f t="shared" ref="FZ412:FZ421" si="4549">EXACT(FY412,C412)</f>
        <v>1</v>
      </c>
      <c r="GA412" s="150">
        <v>0</v>
      </c>
      <c r="GB412" s="150">
        <v>0</v>
      </c>
      <c r="GC412" s="151"/>
      <c r="GD412" s="104" t="s">
        <v>368</v>
      </c>
      <c r="GE412" s="104">
        <v>0</v>
      </c>
      <c r="GF412" s="104" t="e">
        <v>#N/A</v>
      </c>
      <c r="GG412" s="104">
        <v>0</v>
      </c>
      <c r="GH412" s="150" t="b">
        <f t="shared" ref="GH412:GH421" si="4550">EXACT(GD412,C412)</f>
        <v>1</v>
      </c>
      <c r="GI412" s="151" t="b">
        <f t="shared" ref="GI412:GI421" si="4551">EXACT(GG412,G412)</f>
        <v>0</v>
      </c>
      <c r="GJ412" s="31" t="s">
        <v>203</v>
      </c>
    </row>
    <row r="413" spans="1:192" ht="30" hidden="1" x14ac:dyDescent="0.25">
      <c r="A413" s="130">
        <v>95427</v>
      </c>
      <c r="B413" s="130">
        <v>633370</v>
      </c>
      <c r="C413" s="128" t="s">
        <v>368</v>
      </c>
      <c r="D413" s="130"/>
      <c r="E413" s="130" t="s">
        <v>889</v>
      </c>
      <c r="F413" s="109">
        <v>0</v>
      </c>
      <c r="G413" s="128"/>
      <c r="H413" s="130" t="s">
        <v>188</v>
      </c>
      <c r="I413" s="130" t="s">
        <v>631</v>
      </c>
      <c r="J413" s="130" t="s">
        <v>481</v>
      </c>
      <c r="K413" s="130"/>
      <c r="L413" s="130" t="s">
        <v>888</v>
      </c>
      <c r="M413" s="130" t="s">
        <v>841</v>
      </c>
      <c r="N413" s="111">
        <v>21</v>
      </c>
      <c r="O413" s="111">
        <v>521</v>
      </c>
      <c r="P413" s="111" t="str">
        <f t="shared" si="4529"/>
        <v>больше макс</v>
      </c>
      <c r="Q413" s="95">
        <v>458.09300231933594</v>
      </c>
      <c r="R413" s="95">
        <f>Q413*FH413</f>
        <v>421335.61981323239</v>
      </c>
      <c r="S413" s="131">
        <v>1375.4000015258789</v>
      </c>
      <c r="T413" s="131">
        <v>1270154.3934091188</v>
      </c>
      <c r="U413" s="131">
        <f>IFERROR(ROUNDUP(S413/$EX413,0)*$EY413,0)</f>
        <v>3</v>
      </c>
      <c r="V413" s="113">
        <f>SUM(Z413:AD413)</f>
        <v>1577</v>
      </c>
      <c r="W413" s="113">
        <f>V413*FH413</f>
        <v>1450461.52</v>
      </c>
      <c r="X413" s="113">
        <f>IFERROR(ROUNDUP(V413/$EX413,0)*$EY413,0)</f>
        <v>3</v>
      </c>
      <c r="Y413" s="132"/>
      <c r="Z413" s="95">
        <v>1577</v>
      </c>
      <c r="AA413" s="95">
        <v>0</v>
      </c>
      <c r="AB413" s="95">
        <v>0</v>
      </c>
      <c r="AC413" s="95">
        <v>0</v>
      </c>
      <c r="AD413" s="95">
        <v>0</v>
      </c>
      <c r="AE413" s="95">
        <f t="shared" si="4530"/>
        <v>0</v>
      </c>
      <c r="AF413" s="95">
        <f t="shared" si="4531"/>
        <v>0</v>
      </c>
      <c r="AG413" s="114">
        <v>0</v>
      </c>
      <c r="AH413" s="95">
        <f>V413-AG413</f>
        <v>1577</v>
      </c>
      <c r="AI413" s="114">
        <f>IF(AH413&gt;0,AH413*FH413,0)</f>
        <v>1450461.52</v>
      </c>
      <c r="AJ413" s="133">
        <f>CU413</f>
        <v>668</v>
      </c>
      <c r="AK413" s="133">
        <f>SUM(CS413:CU413)</f>
        <v>1130</v>
      </c>
      <c r="AL413" s="133">
        <f>SUM(CP413:CU413)</f>
        <v>1891</v>
      </c>
      <c r="AM413" s="133">
        <f>SUM(BK413:BP413)</f>
        <v>5127.8499999999995</v>
      </c>
      <c r="AN413" s="133">
        <f t="shared" si="4532"/>
        <v>48.279883435486262</v>
      </c>
      <c r="AO413" s="133" t="str">
        <f t="shared" si="4533"/>
        <v>&gt; 30 дней (до 60)</v>
      </c>
      <c r="AP413" s="139" t="s">
        <v>185</v>
      </c>
      <c r="AQ413" s="134" t="s">
        <v>198</v>
      </c>
      <c r="AR413" s="139" t="s">
        <v>185</v>
      </c>
      <c r="AS413" s="134" t="s">
        <v>190</v>
      </c>
      <c r="AT413" s="25" t="s">
        <v>185</v>
      </c>
      <c r="AU413" s="14" t="str">
        <f>AU412</f>
        <v>Нет</v>
      </c>
      <c r="AV413" s="97" t="str">
        <f t="shared" si="4534"/>
        <v>0-02</v>
      </c>
      <c r="AW413" s="117">
        <f t="shared" si="4535"/>
        <v>0</v>
      </c>
      <c r="AX413" s="14"/>
      <c r="AY413" s="25">
        <f t="shared" si="4536"/>
        <v>0</v>
      </c>
      <c r="AZ413" s="130" t="s">
        <v>495</v>
      </c>
      <c r="BA413" s="26" t="s">
        <v>196</v>
      </c>
      <c r="BB413" s="26" t="s">
        <v>890</v>
      </c>
      <c r="BC413" s="27"/>
      <c r="BD413" s="28"/>
      <c r="BE413" s="29">
        <v>0</v>
      </c>
      <c r="BF413" s="32">
        <f t="shared" si="4537"/>
        <v>0</v>
      </c>
      <c r="BG413" s="32">
        <v>0</v>
      </c>
      <c r="BH413" s="32">
        <f t="shared" si="4538"/>
        <v>0</v>
      </c>
      <c r="BI413" s="135">
        <v>0</v>
      </c>
      <c r="BJ413" s="130">
        <v>0</v>
      </c>
      <c r="BK413" s="95">
        <v>818.69</v>
      </c>
      <c r="BL413" s="95">
        <v>790.15</v>
      </c>
      <c r="BM413" s="95">
        <v>876.79</v>
      </c>
      <c r="BN413" s="95">
        <v>863.5</v>
      </c>
      <c r="BO413" s="95">
        <v>927.4</v>
      </c>
      <c r="BP413" s="95">
        <v>851.32</v>
      </c>
      <c r="BQ413" s="133">
        <f t="shared" si="4539"/>
        <v>854.64166666666654</v>
      </c>
      <c r="BR413" s="95">
        <f t="shared" si="4540"/>
        <v>758.31</v>
      </c>
      <c r="BS413" s="133">
        <f t="shared" si="4541"/>
        <v>-31.840000000000032</v>
      </c>
      <c r="BT413" s="133">
        <f t="shared" si="4541"/>
        <v>-908.63</v>
      </c>
      <c r="BU413" s="133">
        <f t="shared" si="4541"/>
        <v>-1772.13</v>
      </c>
      <c r="BV413" s="133">
        <f t="shared" si="4541"/>
        <v>-2699.53</v>
      </c>
      <c r="BW413" s="133">
        <f t="shared" si="4541"/>
        <v>-3550.8500000000004</v>
      </c>
      <c r="BX413" s="133">
        <f t="shared" si="4542"/>
        <v>-4405.4916666666668</v>
      </c>
      <c r="BY413" s="133">
        <f t="shared" si="4542"/>
        <v>-5260.1333333333332</v>
      </c>
      <c r="BZ413" s="133">
        <f t="shared" si="4542"/>
        <v>-6114.7749999999996</v>
      </c>
      <c r="CA413" s="133">
        <f t="shared" si="4542"/>
        <v>-6969.4166666666661</v>
      </c>
      <c r="CB413" s="133">
        <f t="shared" si="4542"/>
        <v>-7824.0583333333325</v>
      </c>
      <c r="CC413" s="133">
        <f t="shared" si="4542"/>
        <v>-8678.6999999999989</v>
      </c>
      <c r="CD413" s="133">
        <f t="shared" si="4542"/>
        <v>-9533.3416666666653</v>
      </c>
      <c r="CE413" s="133">
        <f t="shared" si="4542"/>
        <v>-10387.983333333332</v>
      </c>
      <c r="CF413" s="133">
        <f t="shared" si="4542"/>
        <v>-11242.624999999998</v>
      </c>
      <c r="CG413" s="133">
        <f t="shared" si="4542"/>
        <v>-12097.266666666665</v>
      </c>
      <c r="CH413" s="133">
        <f t="shared" si="4542"/>
        <v>-12951.908333333331</v>
      </c>
      <c r="CI413" s="133">
        <f t="shared" si="4542"/>
        <v>-13806.549999999997</v>
      </c>
      <c r="CJ413" s="133">
        <f t="shared" si="4542"/>
        <v>-14661.191666666664</v>
      </c>
      <c r="CK413" s="133">
        <f t="shared" si="4542"/>
        <v>-15515.83333333333</v>
      </c>
      <c r="CL413" s="133">
        <f t="shared" si="4542"/>
        <v>-16370.474999999997</v>
      </c>
      <c r="CM413" s="133">
        <f t="shared" si="4542"/>
        <v>-17225.116666666665</v>
      </c>
      <c r="CN413" s="133">
        <f t="shared" si="4542"/>
        <v>-18079.758333333331</v>
      </c>
      <c r="CO413" s="133">
        <f t="shared" si="4542"/>
        <v>-18934.399999999998</v>
      </c>
      <c r="CP413" s="100">
        <v>0</v>
      </c>
      <c r="CQ413" s="100">
        <v>71</v>
      </c>
      <c r="CR413" s="100">
        <v>690</v>
      </c>
      <c r="CS413" s="100">
        <v>187</v>
      </c>
      <c r="CT413" s="100">
        <v>275</v>
      </c>
      <c r="CU413" s="100">
        <v>668</v>
      </c>
      <c r="CV413" s="121">
        <f>IF(COUNTIF(CP413:CU413,"&gt;0")=0,0,SUM(CP413:CU413)/COUNTIF(CP413:CU413,"&gt;0"))</f>
        <v>378.2</v>
      </c>
      <c r="CY413" s="4">
        <v>0</v>
      </c>
      <c r="CZ413" s="4">
        <v>0</v>
      </c>
      <c r="DA413" s="136">
        <f t="shared" si="4543"/>
        <v>0</v>
      </c>
      <c r="DB413" s="4">
        <f t="shared" si="4544"/>
        <v>0</v>
      </c>
      <c r="DC413" s="4">
        <f t="shared" si="4545"/>
        <v>0</v>
      </c>
      <c r="DD413" s="136">
        <f t="shared" si="4546"/>
        <v>0</v>
      </c>
      <c r="DE413" s="31">
        <v>0</v>
      </c>
      <c r="DF413" s="31">
        <v>30</v>
      </c>
      <c r="DG413" s="31">
        <v>1012</v>
      </c>
      <c r="DH413" s="48">
        <f>IFERROR(ROUNDUP(DG413/$EX413,0)*$EY413,0)</f>
        <v>3</v>
      </c>
      <c r="DI413" s="62">
        <v>1897.654</v>
      </c>
      <c r="DJ413" s="62">
        <v>1817143.841</v>
      </c>
      <c r="DK413" s="48">
        <f>IFERROR(ROUNDUP(DI413/$EX413,0)*$EY413,0)</f>
        <v>3</v>
      </c>
      <c r="DL413" s="62">
        <v>70.849999999999994</v>
      </c>
      <c r="DM413" s="62">
        <v>66289.063089367613</v>
      </c>
      <c r="DN413" s="62">
        <v>1471.7220000000002</v>
      </c>
      <c r="DO413" s="62">
        <v>1411293.858</v>
      </c>
      <c r="DP413" s="48">
        <f>IFERROR(ROUNDUP(DN413/$EX413,0)*$EY413,0)</f>
        <v>3</v>
      </c>
      <c r="DQ413" s="62">
        <v>690.1</v>
      </c>
      <c r="DR413" s="62">
        <v>659172.30826314178</v>
      </c>
      <c r="DS413" s="62">
        <v>1245.115</v>
      </c>
      <c r="DT413" s="62">
        <v>1189724.4070000001</v>
      </c>
      <c r="DU413" s="48">
        <f>IFERROR(ROUNDUP(DS413/$EX413,0)*$EY413,0)</f>
        <v>3</v>
      </c>
      <c r="DV413" s="62">
        <v>186.94</v>
      </c>
      <c r="DW413" s="62">
        <v>178163.04140237227</v>
      </c>
      <c r="DX413" s="62">
        <f>$DF413*BK413/30</f>
        <v>818.69</v>
      </c>
      <c r="DY413" s="62">
        <f>DX413*$FH413</f>
        <v>752998.31440000003</v>
      </c>
      <c r="DZ413" s="48">
        <f>IFERROR(ROUNDUP(DX413/$EX413,0)*$EY413,0)</f>
        <v>1.5</v>
      </c>
      <c r="EA413" s="62">
        <f>$DF413*BL413/30</f>
        <v>790.15</v>
      </c>
      <c r="EB413" s="62">
        <f>EA413*$FH413</f>
        <v>726748.36399999994</v>
      </c>
      <c r="EC413" s="48">
        <f>IFERROR(ROUNDUP(EA413/$EX413,0)*$EY413,0)</f>
        <v>1.5</v>
      </c>
      <c r="ED413" s="62">
        <f>$DF413*BM413/30</f>
        <v>876.78999999999985</v>
      </c>
      <c r="EE413" s="62">
        <f>ED413*$FH413</f>
        <v>806436.3703999999</v>
      </c>
      <c r="EF413" s="48">
        <f>IFERROR(ROUNDUP(ED413/$EX413,0)*$EY413,0)</f>
        <v>1.5</v>
      </c>
      <c r="EG413" s="62">
        <f>$DF413*BN413/30</f>
        <v>863.5</v>
      </c>
      <c r="EH413" s="62">
        <f>EG413*$FH413</f>
        <v>794212.76</v>
      </c>
      <c r="EI413" s="48">
        <f>IFERROR(ROUNDUP(EG413/$EX413,0)*$EY413,0)</f>
        <v>1.5</v>
      </c>
      <c r="EJ413" s="62">
        <f>$DF413*BO413/30</f>
        <v>927.4</v>
      </c>
      <c r="EK413" s="62">
        <f>EJ413*$FH413</f>
        <v>852985.424</v>
      </c>
      <c r="EL413" s="48">
        <f>IFERROR(ROUNDUP(EJ413/$EX413,0)*$EY413,0)</f>
        <v>1.5</v>
      </c>
      <c r="EM413" s="62">
        <f>$DF413*BP413/30</f>
        <v>851.32</v>
      </c>
      <c r="EN413" s="62">
        <f>EM413*$FH413</f>
        <v>783010.08319999999</v>
      </c>
      <c r="EO413" s="48">
        <f>IFERROR(ROUNDUP(EM413/$EX413,0)*$EY413,0)</f>
        <v>1.5</v>
      </c>
      <c r="EP413" s="62">
        <f t="shared" ref="EP413:EU413" si="4552">BK413*$FH413</f>
        <v>752998.31440000003</v>
      </c>
      <c r="EQ413" s="62">
        <f t="shared" si="4552"/>
        <v>726748.36399999994</v>
      </c>
      <c r="ER413" s="62">
        <f t="shared" si="4552"/>
        <v>806436.37040000001</v>
      </c>
      <c r="ES413" s="62">
        <f t="shared" si="4552"/>
        <v>794212.76</v>
      </c>
      <c r="ET413" s="62">
        <f t="shared" si="4552"/>
        <v>852985.424</v>
      </c>
      <c r="EU413" s="62">
        <f t="shared" si="4552"/>
        <v>783010.08319999999</v>
      </c>
      <c r="EV413" s="31" t="s">
        <v>192</v>
      </c>
      <c r="EW413" s="103">
        <v>0</v>
      </c>
      <c r="EX413" s="31">
        <v>1000</v>
      </c>
      <c r="EY413" s="31">
        <v>1.5</v>
      </c>
      <c r="FA413" s="31"/>
      <c r="FB413" s="119"/>
      <c r="FC413" s="119"/>
      <c r="FE413" s="137">
        <v>958.37</v>
      </c>
      <c r="FF413" s="137">
        <v>923.48</v>
      </c>
      <c r="FG413" s="137">
        <v>920.47</v>
      </c>
      <c r="FH413" s="106">
        <v>919.76</v>
      </c>
      <c r="FI413" s="107" t="b">
        <f t="shared" si="4547"/>
        <v>1</v>
      </c>
      <c r="FJ413" s="34"/>
      <c r="FK413" s="104" t="s">
        <v>196</v>
      </c>
      <c r="FL413" s="104" t="s">
        <v>890</v>
      </c>
      <c r="FM413" s="104">
        <v>0</v>
      </c>
      <c r="FN413" s="104">
        <v>0</v>
      </c>
      <c r="FO413" s="104">
        <v>0</v>
      </c>
      <c r="FP413" s="104"/>
      <c r="FQ413" s="104">
        <v>0</v>
      </c>
      <c r="FR413" s="103" t="b">
        <f t="shared" si="4442"/>
        <v>1</v>
      </c>
      <c r="FS413" s="103" t="b">
        <f t="shared" si="4443"/>
        <v>1</v>
      </c>
      <c r="FT413" s="103" t="b">
        <f t="shared" si="4444"/>
        <v>0</v>
      </c>
      <c r="FU413" s="103" t="b">
        <f t="shared" si="4445"/>
        <v>0</v>
      </c>
      <c r="FV413" s="103" t="b">
        <f t="shared" si="4446"/>
        <v>1</v>
      </c>
      <c r="FW413" s="103"/>
      <c r="FX413" s="120" t="b">
        <f t="shared" si="4548"/>
        <v>1</v>
      </c>
      <c r="FY413" s="104" t="s">
        <v>368</v>
      </c>
      <c r="FZ413" s="104" t="b">
        <f t="shared" si="4549"/>
        <v>1</v>
      </c>
      <c r="GA413" s="104">
        <v>0</v>
      </c>
      <c r="GB413" s="104">
        <v>0</v>
      </c>
      <c r="GD413" s="104" t="s">
        <v>368</v>
      </c>
      <c r="GE413" s="104">
        <v>0</v>
      </c>
      <c r="GF413" s="104" t="e">
        <v>#N/A</v>
      </c>
      <c r="GG413" s="104">
        <v>0</v>
      </c>
      <c r="GH413" s="104" t="b">
        <f t="shared" si="4550"/>
        <v>1</v>
      </c>
      <c r="GI413" s="8" t="b">
        <f t="shared" si="4551"/>
        <v>0</v>
      </c>
      <c r="GJ413" s="31" t="s">
        <v>203</v>
      </c>
    </row>
    <row r="414" spans="1:192" hidden="1" x14ac:dyDescent="0.25">
      <c r="A414" s="144" t="str">
        <f>E414</f>
        <v>Стальной (пробка, канистра)</v>
      </c>
      <c r="B414" s="144"/>
      <c r="C414" s="128" t="s">
        <v>368</v>
      </c>
      <c r="D414" s="130"/>
      <c r="E414" s="144" t="s">
        <v>891</v>
      </c>
      <c r="F414" s="144"/>
      <c r="G414" s="128"/>
      <c r="H414" s="144" t="s">
        <v>839</v>
      </c>
      <c r="I414" s="130"/>
      <c r="J414" s="144" t="s">
        <v>481</v>
      </c>
      <c r="K414" s="144"/>
      <c r="L414" s="138"/>
      <c r="M414" s="144" t="s">
        <v>840</v>
      </c>
      <c r="N414" s="145">
        <v>2988</v>
      </c>
      <c r="O414" s="145">
        <v>6988</v>
      </c>
      <c r="P414" s="145" t="str">
        <f t="shared" si="4529"/>
        <v>меньше мин</v>
      </c>
      <c r="Q414" s="114">
        <v>751.19799995422363</v>
      </c>
      <c r="R414" s="114">
        <v>482857.34806585312</v>
      </c>
      <c r="S414" s="146">
        <v>2922.4499969482422</v>
      </c>
      <c r="T414" s="146">
        <v>1837471.4850056458</v>
      </c>
      <c r="U414" s="131"/>
      <c r="V414" s="146">
        <v>3651.0920028686523</v>
      </c>
      <c r="W414" s="146">
        <v>2286518.0795398713</v>
      </c>
      <c r="X414" s="146">
        <v>7.5</v>
      </c>
      <c r="Y414" s="132"/>
      <c r="Z414" s="95">
        <v>0</v>
      </c>
      <c r="AA414" s="147">
        <v>0</v>
      </c>
      <c r="AB414" s="147">
        <v>0</v>
      </c>
      <c r="AC414" s="95">
        <v>0</v>
      </c>
      <c r="AD414" s="95">
        <v>0</v>
      </c>
      <c r="AE414" s="95">
        <f t="shared" si="4530"/>
        <v>0</v>
      </c>
      <c r="AF414" s="95">
        <f t="shared" si="4531"/>
        <v>0</v>
      </c>
      <c r="AG414" s="144"/>
      <c r="AH414" s="130"/>
      <c r="AI414" s="144"/>
      <c r="AJ414" s="146">
        <v>1387</v>
      </c>
      <c r="AK414" s="146">
        <v>4888</v>
      </c>
      <c r="AL414" s="146">
        <v>7500</v>
      </c>
      <c r="AM414" s="146">
        <v>12962.369999999999</v>
      </c>
      <c r="AN414" s="148">
        <f t="shared" si="4532"/>
        <v>40.582162015949521</v>
      </c>
      <c r="AO414" s="130" t="str">
        <f t="shared" si="4533"/>
        <v>&gt; 30 дней (до 60)</v>
      </c>
      <c r="AP414" s="139" t="s">
        <v>185</v>
      </c>
      <c r="AQ414" s="134" t="s">
        <v>190</v>
      </c>
      <c r="AR414" s="144" t="s">
        <v>185</v>
      </c>
      <c r="AS414" s="134" t="s">
        <v>190</v>
      </c>
      <c r="AT414" s="147" t="s">
        <v>185</v>
      </c>
      <c r="AU414" s="138" t="str">
        <f>AT414</f>
        <v>Нет</v>
      </c>
      <c r="AV414" s="97" t="str">
        <f t="shared" si="4534"/>
        <v>0-02</v>
      </c>
      <c r="AW414" s="149">
        <f t="shared" si="4535"/>
        <v>0</v>
      </c>
      <c r="AX414" s="144"/>
      <c r="AY414" s="146">
        <f t="shared" si="4536"/>
        <v>0</v>
      </c>
      <c r="AZ414" s="130"/>
      <c r="BA414" s="129"/>
      <c r="BB414" s="129"/>
      <c r="BC414" s="129"/>
      <c r="BD414" s="139"/>
      <c r="BE414" s="29">
        <v>0</v>
      </c>
      <c r="BF414" s="32">
        <f t="shared" si="4537"/>
        <v>0</v>
      </c>
      <c r="BG414" s="32">
        <v>0</v>
      </c>
      <c r="BH414" s="32">
        <f t="shared" si="4538"/>
        <v>0</v>
      </c>
      <c r="BI414" s="99">
        <v>0</v>
      </c>
      <c r="BJ414" s="130"/>
      <c r="BK414" s="133">
        <v>2140.65</v>
      </c>
      <c r="BL414" s="133">
        <v>2396.81</v>
      </c>
      <c r="BM414" s="133">
        <v>2325</v>
      </c>
      <c r="BN414" s="133">
        <v>2119.17</v>
      </c>
      <c r="BO414" s="133">
        <v>2068.31</v>
      </c>
      <c r="BP414" s="133">
        <v>1912.43</v>
      </c>
      <c r="BQ414" s="133">
        <f t="shared" si="4539"/>
        <v>2160.395</v>
      </c>
      <c r="BR414" s="95">
        <f t="shared" si="4540"/>
        <v>1510.4420028686523</v>
      </c>
      <c r="BS414" s="133">
        <f t="shared" si="4541"/>
        <v>-886.36799713134769</v>
      </c>
      <c r="BT414" s="133">
        <f t="shared" si="4541"/>
        <v>-3211.3679971313477</v>
      </c>
      <c r="BU414" s="133">
        <f t="shared" si="4541"/>
        <v>-5330.5379971313478</v>
      </c>
      <c r="BV414" s="133">
        <f t="shared" si="4541"/>
        <v>-7398.8479971313482</v>
      </c>
      <c r="BW414" s="133">
        <f t="shared" si="4541"/>
        <v>-9311.2779971313485</v>
      </c>
      <c r="BX414" s="133">
        <f t="shared" ref="BX414:CO416" si="4553">BW414-$BQ414</f>
        <v>-11471.672997131349</v>
      </c>
      <c r="BY414" s="133">
        <f t="shared" si="4553"/>
        <v>-13632.067997131349</v>
      </c>
      <c r="BZ414" s="133">
        <f t="shared" si="4553"/>
        <v>-15792.46299713135</v>
      </c>
      <c r="CA414" s="133">
        <f t="shared" si="4553"/>
        <v>-17952.857997131348</v>
      </c>
      <c r="CB414" s="133">
        <f t="shared" si="4553"/>
        <v>-20113.252997131349</v>
      </c>
      <c r="CC414" s="133">
        <f t="shared" si="4553"/>
        <v>-22273.647997131349</v>
      </c>
      <c r="CD414" s="133">
        <f t="shared" si="4553"/>
        <v>-24434.04299713135</v>
      </c>
      <c r="CE414" s="133">
        <f t="shared" si="4553"/>
        <v>-26594.43799713135</v>
      </c>
      <c r="CF414" s="133">
        <f t="shared" si="4553"/>
        <v>-28754.832997131351</v>
      </c>
      <c r="CG414" s="133">
        <f t="shared" si="4553"/>
        <v>-30915.227997131351</v>
      </c>
      <c r="CH414" s="133">
        <f t="shared" si="4553"/>
        <v>-33075.622997131351</v>
      </c>
      <c r="CI414" s="133">
        <f t="shared" si="4553"/>
        <v>-35236.017997131348</v>
      </c>
      <c r="CJ414" s="133">
        <f t="shared" si="4553"/>
        <v>-37396.412997131345</v>
      </c>
      <c r="CK414" s="133">
        <f t="shared" si="4553"/>
        <v>-39556.807997131342</v>
      </c>
      <c r="CL414" s="133">
        <f t="shared" si="4553"/>
        <v>-41717.202997131339</v>
      </c>
      <c r="CM414" s="133">
        <f t="shared" si="4553"/>
        <v>-43877.597997131335</v>
      </c>
      <c r="CN414" s="133">
        <f t="shared" si="4553"/>
        <v>-46037.992997131332</v>
      </c>
      <c r="CO414" s="133">
        <f t="shared" si="4553"/>
        <v>-48198.387997131329</v>
      </c>
      <c r="CP414" s="100">
        <v>0</v>
      </c>
      <c r="CQ414" s="100">
        <v>0</v>
      </c>
      <c r="CR414" s="100">
        <v>0</v>
      </c>
      <c r="CS414" s="100">
        <v>0</v>
      </c>
      <c r="CT414" s="100">
        <v>0</v>
      </c>
      <c r="CU414" s="100">
        <v>0</v>
      </c>
      <c r="CY414" s="4">
        <v>0</v>
      </c>
      <c r="CZ414" s="4">
        <v>0</v>
      </c>
      <c r="DA414" s="136">
        <f t="shared" si="4543"/>
        <v>0</v>
      </c>
      <c r="DB414" s="4">
        <f t="shared" si="4544"/>
        <v>0</v>
      </c>
      <c r="DC414" s="4">
        <f t="shared" si="4545"/>
        <v>0</v>
      </c>
      <c r="DD414" s="136">
        <f t="shared" si="4546"/>
        <v>0</v>
      </c>
      <c r="DE414" s="31">
        <v>0</v>
      </c>
      <c r="DJ414" s="31"/>
      <c r="DK414" s="31"/>
      <c r="DL414" s="31"/>
      <c r="DM414" s="31"/>
      <c r="DN414" s="31"/>
      <c r="DR414" s="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V414" t="s">
        <v>839</v>
      </c>
      <c r="EW414" s="103">
        <v>0</v>
      </c>
      <c r="FA414" s="31"/>
      <c r="FB414" s="119"/>
      <c r="FC414" s="119"/>
      <c r="FE414" s="137">
        <v>0</v>
      </c>
      <c r="FF414" s="137">
        <v>0</v>
      </c>
      <c r="FG414" s="137">
        <v>0</v>
      </c>
      <c r="FH414" s="106">
        <v>0</v>
      </c>
      <c r="FI414" s="107" t="b">
        <f t="shared" si="4547"/>
        <v>1</v>
      </c>
      <c r="FJ414" s="34"/>
      <c r="FK414" s="104">
        <v>0</v>
      </c>
      <c r="FL414" s="104">
        <v>0</v>
      </c>
      <c r="FM414" s="104">
        <v>0</v>
      </c>
      <c r="FN414" s="104">
        <v>0</v>
      </c>
      <c r="FO414" s="104">
        <v>0</v>
      </c>
      <c r="FP414" s="104"/>
      <c r="FQ414" s="104">
        <v>0</v>
      </c>
      <c r="FR414" s="150" t="b">
        <f t="shared" si="4442"/>
        <v>0</v>
      </c>
      <c r="FS414" s="150" t="b">
        <f t="shared" si="4443"/>
        <v>0</v>
      </c>
      <c r="FT414" s="150" t="b">
        <f t="shared" si="4444"/>
        <v>0</v>
      </c>
      <c r="FU414" s="150" t="b">
        <f t="shared" si="4445"/>
        <v>0</v>
      </c>
      <c r="FV414" s="150" t="b">
        <f t="shared" si="4446"/>
        <v>1</v>
      </c>
      <c r="FW414" s="150"/>
      <c r="FX414" s="150" t="b">
        <f t="shared" si="4548"/>
        <v>1</v>
      </c>
      <c r="FY414" s="104" t="s">
        <v>368</v>
      </c>
      <c r="FZ414" s="104" t="b">
        <f t="shared" si="4549"/>
        <v>1</v>
      </c>
      <c r="GA414" s="150">
        <v>0</v>
      </c>
      <c r="GB414" s="150">
        <v>0</v>
      </c>
      <c r="GC414" s="151"/>
      <c r="GD414" s="104" t="s">
        <v>368</v>
      </c>
      <c r="GE414" s="104">
        <v>0</v>
      </c>
      <c r="GF414" s="104" t="e">
        <v>#N/A</v>
      </c>
      <c r="GG414" s="104">
        <v>0</v>
      </c>
      <c r="GH414" s="150" t="b">
        <f t="shared" si="4550"/>
        <v>1</v>
      </c>
      <c r="GI414" s="151" t="b">
        <f t="shared" si="4551"/>
        <v>0</v>
      </c>
      <c r="GJ414" s="31" t="s">
        <v>203</v>
      </c>
    </row>
    <row r="415" spans="1:192" hidden="1" x14ac:dyDescent="0.25">
      <c r="A415" s="130">
        <v>101198</v>
      </c>
      <c r="B415" s="130">
        <v>650488</v>
      </c>
      <c r="C415" s="128" t="s">
        <v>368</v>
      </c>
      <c r="D415" s="130"/>
      <c r="E415" s="130" t="s">
        <v>892</v>
      </c>
      <c r="F415" s="109" t="s">
        <v>193</v>
      </c>
      <c r="G415" s="128"/>
      <c r="H415" s="130" t="s">
        <v>188</v>
      </c>
      <c r="I415" s="130" t="s">
        <v>631</v>
      </c>
      <c r="J415" s="130" t="s">
        <v>481</v>
      </c>
      <c r="K415" s="130"/>
      <c r="L415" s="130" t="s">
        <v>891</v>
      </c>
      <c r="M415" s="130" t="s">
        <v>841</v>
      </c>
      <c r="N415" s="111">
        <v>2988</v>
      </c>
      <c r="O415" s="111">
        <v>6988</v>
      </c>
      <c r="P415" s="111" t="str">
        <f t="shared" si="4529"/>
        <v>меньше мин</v>
      </c>
      <c r="Q415" s="95">
        <v>626</v>
      </c>
      <c r="R415" s="95">
        <f>Q415*FH415</f>
        <v>389465.89999999997</v>
      </c>
      <c r="S415" s="131">
        <v>2854</v>
      </c>
      <c r="T415" s="131">
        <v>1781523.8800000001</v>
      </c>
      <c r="U415" s="131">
        <f>IFERROR(ROUNDUP(S415/$EX415,0)*$EY415,0)</f>
        <v>4.5</v>
      </c>
      <c r="V415" s="113">
        <f>SUM(Z415:AD415)</f>
        <v>3530</v>
      </c>
      <c r="W415" s="113">
        <f>V415*FH415</f>
        <v>2196189.5</v>
      </c>
      <c r="X415" s="113">
        <f>IFERROR(ROUNDUP(V415/$EX415,0)*$EY415,0)</f>
        <v>6</v>
      </c>
      <c r="Y415" s="132"/>
      <c r="Z415" s="95">
        <v>3530</v>
      </c>
      <c r="AA415" s="95">
        <v>0</v>
      </c>
      <c r="AB415" s="95">
        <v>0</v>
      </c>
      <c r="AC415" s="95">
        <v>0</v>
      </c>
      <c r="AD415" s="95">
        <v>0</v>
      </c>
      <c r="AE415" s="95">
        <f t="shared" si="4530"/>
        <v>0</v>
      </c>
      <c r="AF415" s="95">
        <f t="shared" si="4531"/>
        <v>0</v>
      </c>
      <c r="AG415" s="114">
        <v>0</v>
      </c>
      <c r="AH415" s="95">
        <f>V415-AG415</f>
        <v>3530</v>
      </c>
      <c r="AI415" s="114">
        <f>IF(AH415&gt;0,AH415*FH415,0)</f>
        <v>2196189.5</v>
      </c>
      <c r="AJ415" s="133">
        <f>CU415</f>
        <v>1343</v>
      </c>
      <c r="AK415" s="133">
        <f>SUM(CS415:CU415)</f>
        <v>4807</v>
      </c>
      <c r="AL415" s="133">
        <f>SUM(CP415:CU415)</f>
        <v>7376</v>
      </c>
      <c r="AM415" s="133">
        <f>SUM(BK415:BP415)</f>
        <v>12663.66</v>
      </c>
      <c r="AN415" s="133">
        <f t="shared" si="4532"/>
        <v>40.566471304504383</v>
      </c>
      <c r="AO415" s="133" t="str">
        <f t="shared" si="4533"/>
        <v>&gt; 30 дней (до 60)</v>
      </c>
      <c r="AP415" s="139" t="s">
        <v>185</v>
      </c>
      <c r="AQ415" s="134" t="s">
        <v>190</v>
      </c>
      <c r="AR415" s="139" t="s">
        <v>185</v>
      </c>
      <c r="AS415" s="134" t="s">
        <v>186</v>
      </c>
      <c r="AT415" s="25" t="s">
        <v>185</v>
      </c>
      <c r="AU415" s="14" t="str">
        <f>AU414</f>
        <v>Нет</v>
      </c>
      <c r="AV415" s="97" t="str">
        <f t="shared" si="4534"/>
        <v>0-02</v>
      </c>
      <c r="AW415" s="117">
        <f t="shared" si="4535"/>
        <v>0</v>
      </c>
      <c r="AX415" s="14"/>
      <c r="AY415" s="25">
        <f t="shared" si="4536"/>
        <v>0</v>
      </c>
      <c r="AZ415" s="130" t="s">
        <v>495</v>
      </c>
      <c r="BA415" s="26" t="s">
        <v>196</v>
      </c>
      <c r="BB415" s="26" t="s">
        <v>893</v>
      </c>
      <c r="BC415" s="27"/>
      <c r="BD415" s="28"/>
      <c r="BE415" s="29">
        <v>0</v>
      </c>
      <c r="BF415" s="32">
        <f t="shared" si="4537"/>
        <v>0</v>
      </c>
      <c r="BG415" s="32">
        <v>0</v>
      </c>
      <c r="BH415" s="32">
        <f t="shared" si="4538"/>
        <v>0</v>
      </c>
      <c r="BI415" s="135">
        <v>0</v>
      </c>
      <c r="BJ415" s="130">
        <v>0</v>
      </c>
      <c r="BK415" s="95">
        <v>2087.7600000000002</v>
      </c>
      <c r="BL415" s="95">
        <v>2345.56</v>
      </c>
      <c r="BM415" s="95">
        <v>2275.3000000000002</v>
      </c>
      <c r="BN415" s="95">
        <v>2067.42</v>
      </c>
      <c r="BO415" s="95">
        <v>2020.58</v>
      </c>
      <c r="BP415" s="95">
        <v>1867.04</v>
      </c>
      <c r="BQ415" s="133">
        <f t="shared" si="4539"/>
        <v>2110.61</v>
      </c>
      <c r="BR415" s="95">
        <f t="shared" si="4540"/>
        <v>1442.2399999999998</v>
      </c>
      <c r="BS415" s="133">
        <f t="shared" si="4541"/>
        <v>-903.32000000000016</v>
      </c>
      <c r="BT415" s="133">
        <f t="shared" si="4541"/>
        <v>-3178.6200000000003</v>
      </c>
      <c r="BU415" s="133">
        <f t="shared" si="4541"/>
        <v>-5246.0400000000009</v>
      </c>
      <c r="BV415" s="133">
        <f t="shared" si="4541"/>
        <v>-7266.6200000000008</v>
      </c>
      <c r="BW415" s="133">
        <f t="shared" si="4541"/>
        <v>-9133.66</v>
      </c>
      <c r="BX415" s="133">
        <f t="shared" si="4553"/>
        <v>-11244.27</v>
      </c>
      <c r="BY415" s="133">
        <f t="shared" si="4553"/>
        <v>-13354.880000000001</v>
      </c>
      <c r="BZ415" s="133">
        <f t="shared" si="4553"/>
        <v>-15465.490000000002</v>
      </c>
      <c r="CA415" s="133">
        <f t="shared" si="4553"/>
        <v>-17576.100000000002</v>
      </c>
      <c r="CB415" s="133">
        <f t="shared" si="4553"/>
        <v>-19686.710000000003</v>
      </c>
      <c r="CC415" s="133">
        <f t="shared" si="4553"/>
        <v>-21797.320000000003</v>
      </c>
      <c r="CD415" s="133">
        <f t="shared" si="4553"/>
        <v>-23907.930000000004</v>
      </c>
      <c r="CE415" s="133">
        <f t="shared" si="4553"/>
        <v>-26018.540000000005</v>
      </c>
      <c r="CF415" s="133">
        <f t="shared" si="4553"/>
        <v>-28129.150000000005</v>
      </c>
      <c r="CG415" s="133">
        <f t="shared" si="4553"/>
        <v>-30239.760000000006</v>
      </c>
      <c r="CH415" s="133">
        <f t="shared" si="4553"/>
        <v>-32350.370000000006</v>
      </c>
      <c r="CI415" s="133">
        <f t="shared" si="4553"/>
        <v>-34460.980000000003</v>
      </c>
      <c r="CJ415" s="133">
        <f t="shared" si="4553"/>
        <v>-36571.590000000004</v>
      </c>
      <c r="CK415" s="133">
        <f t="shared" si="4553"/>
        <v>-38682.200000000004</v>
      </c>
      <c r="CL415" s="133">
        <f t="shared" si="4553"/>
        <v>-40792.810000000005</v>
      </c>
      <c r="CM415" s="133">
        <f t="shared" si="4553"/>
        <v>-42903.420000000006</v>
      </c>
      <c r="CN415" s="133">
        <f t="shared" si="4553"/>
        <v>-45014.030000000006</v>
      </c>
      <c r="CO415" s="133">
        <f t="shared" si="4553"/>
        <v>-47124.640000000007</v>
      </c>
      <c r="CP415" s="100">
        <v>510</v>
      </c>
      <c r="CQ415" s="100">
        <v>1407</v>
      </c>
      <c r="CR415" s="100">
        <v>652</v>
      </c>
      <c r="CS415" s="100">
        <v>1563</v>
      </c>
      <c r="CT415" s="100">
        <v>1901</v>
      </c>
      <c r="CU415" s="100">
        <v>1343</v>
      </c>
      <c r="CV415" s="121">
        <f>IF(COUNTIF(CP415:CU415,"&gt;0")=0,0,SUM(CP415:CU415)/COUNTIF(CP415:CU415,"&gt;0"))</f>
        <v>1229.3333333333333</v>
      </c>
      <c r="CY415" s="4">
        <v>0</v>
      </c>
      <c r="CZ415" s="4">
        <v>0</v>
      </c>
      <c r="DA415" s="136">
        <f t="shared" si="4543"/>
        <v>0</v>
      </c>
      <c r="DB415" s="4">
        <f t="shared" si="4544"/>
        <v>0</v>
      </c>
      <c r="DC415" s="4">
        <f t="shared" si="4545"/>
        <v>0</v>
      </c>
      <c r="DD415" s="136">
        <f t="shared" si="4546"/>
        <v>0</v>
      </c>
      <c r="DE415" s="31">
        <v>0</v>
      </c>
      <c r="DF415" s="31">
        <v>30</v>
      </c>
      <c r="DG415" s="31">
        <v>1975</v>
      </c>
      <c r="DH415" s="48">
        <f>IFERROR(ROUNDUP(DG415/$EX415,0)*$EY415,0)</f>
        <v>3</v>
      </c>
      <c r="DI415" s="62">
        <v>3766.9520000000002</v>
      </c>
      <c r="DJ415" s="62">
        <v>2355896.0720000002</v>
      </c>
      <c r="DK415" s="48">
        <f>IFERROR(ROUNDUP(DI415/$EX415,0)*$EY415,0)</f>
        <v>6</v>
      </c>
      <c r="DL415" s="62">
        <v>1406.5</v>
      </c>
      <c r="DM415" s="62">
        <v>878474.79927284829</v>
      </c>
      <c r="DN415" s="62">
        <v>2408.4070000000002</v>
      </c>
      <c r="DO415" s="62">
        <v>1515098.5590000001</v>
      </c>
      <c r="DP415" s="48">
        <f>IFERROR(ROUNDUP(DN415/$EX415,0)*$EY415,0)</f>
        <v>4.5</v>
      </c>
      <c r="DQ415" s="62">
        <v>652</v>
      </c>
      <c r="DR415" s="62">
        <v>409230.60434290743</v>
      </c>
      <c r="DS415" s="62">
        <v>2195.819</v>
      </c>
      <c r="DT415" s="62">
        <v>1379193.253</v>
      </c>
      <c r="DU415" s="48">
        <f>IFERROR(ROUNDUP(DS415/$EX415,0)*$EY415,0)</f>
        <v>4.5</v>
      </c>
      <c r="DV415" s="62">
        <v>1563</v>
      </c>
      <c r="DW415" s="62">
        <v>980353.39225687389</v>
      </c>
      <c r="DX415" s="62">
        <f>$DF415*BK415/30</f>
        <v>2087.7600000000002</v>
      </c>
      <c r="DY415" s="62">
        <f>DX415*$FH415</f>
        <v>1298899.8840000001</v>
      </c>
      <c r="DZ415" s="48">
        <f>IFERROR(ROUNDUP(DX415/$EX415,0)*$EY415,0)</f>
        <v>4.5</v>
      </c>
      <c r="EA415" s="62">
        <f>$DF415*BL415/30</f>
        <v>2345.56</v>
      </c>
      <c r="EB415" s="62">
        <f>EA415*$FH415</f>
        <v>1459290.1539999999</v>
      </c>
      <c r="EC415" s="48">
        <f>IFERROR(ROUNDUP(EA415/$EX415,0)*$EY415,0)</f>
        <v>4.5</v>
      </c>
      <c r="ED415" s="62">
        <f>$DF415*BM415/30</f>
        <v>2275.3000000000002</v>
      </c>
      <c r="EE415" s="62">
        <f>ED415*$FH415</f>
        <v>1415577.895</v>
      </c>
      <c r="EF415" s="48">
        <f>IFERROR(ROUNDUP(ED415/$EX415,0)*$EY415,0)</f>
        <v>4.5</v>
      </c>
      <c r="EG415" s="62">
        <f>$DF415*BN415/30</f>
        <v>2067.42</v>
      </c>
      <c r="EH415" s="62">
        <f>EG415*$FH415</f>
        <v>1286245.3529999999</v>
      </c>
      <c r="EI415" s="48">
        <f>IFERROR(ROUNDUP(EG415/$EX415,0)*$EY415,0)</f>
        <v>4.5</v>
      </c>
      <c r="EJ415" s="62">
        <f>$DF415*BO415/30</f>
        <v>2020.5799999999997</v>
      </c>
      <c r="EK415" s="62">
        <f>EJ415*$FH415</f>
        <v>1257103.8469999998</v>
      </c>
      <c r="EL415" s="48">
        <f>IFERROR(ROUNDUP(EJ415/$EX415,0)*$EY415,0)</f>
        <v>4.5</v>
      </c>
      <c r="EM415" s="62">
        <f>$DF415*BP415/30</f>
        <v>1867.04</v>
      </c>
      <c r="EN415" s="62">
        <f>EM415*$FH415</f>
        <v>1161578.936</v>
      </c>
      <c r="EO415" s="48">
        <f>IFERROR(ROUNDUP(EM415/$EX415,0)*$EY415,0)</f>
        <v>3</v>
      </c>
      <c r="EP415" s="62">
        <f t="shared" ref="EP415:EU416" si="4554">BK415*$FH415</f>
        <v>1298899.8840000001</v>
      </c>
      <c r="EQ415" s="62">
        <f t="shared" si="4554"/>
        <v>1459290.1539999999</v>
      </c>
      <c r="ER415" s="62">
        <f t="shared" si="4554"/>
        <v>1415577.895</v>
      </c>
      <c r="ES415" s="62">
        <f t="shared" si="4554"/>
        <v>1286245.3529999999</v>
      </c>
      <c r="ET415" s="62">
        <f t="shared" si="4554"/>
        <v>1257103.8469999998</v>
      </c>
      <c r="EU415" s="62">
        <f t="shared" si="4554"/>
        <v>1161578.936</v>
      </c>
      <c r="EV415" s="31" t="s">
        <v>192</v>
      </c>
      <c r="EW415" s="103">
        <v>0</v>
      </c>
      <c r="EX415" s="31">
        <v>1000</v>
      </c>
      <c r="EY415" s="31">
        <v>1.5</v>
      </c>
      <c r="FA415" s="31"/>
      <c r="FB415" s="119"/>
      <c r="FC415" s="119"/>
      <c r="FE415" s="137">
        <v>628.87</v>
      </c>
      <c r="FF415" s="137">
        <v>624.22</v>
      </c>
      <c r="FG415" s="137">
        <v>626.20000000000005</v>
      </c>
      <c r="FH415" s="106">
        <v>622.15</v>
      </c>
      <c r="FI415" s="107" t="b">
        <f t="shared" si="4547"/>
        <v>1</v>
      </c>
      <c r="FJ415" s="34"/>
      <c r="FK415" s="104" t="s">
        <v>196</v>
      </c>
      <c r="FL415" s="104" t="s">
        <v>893</v>
      </c>
      <c r="FM415" s="104">
        <v>0</v>
      </c>
      <c r="FN415" s="104">
        <v>0</v>
      </c>
      <c r="FO415" s="104">
        <v>0</v>
      </c>
      <c r="FP415" s="104"/>
      <c r="FQ415" s="104">
        <v>0</v>
      </c>
      <c r="FR415" s="103" t="b">
        <f t="shared" si="4442"/>
        <v>1</v>
      </c>
      <c r="FS415" s="103" t="b">
        <f t="shared" si="4443"/>
        <v>1</v>
      </c>
      <c r="FT415" s="103" t="b">
        <f t="shared" si="4444"/>
        <v>0</v>
      </c>
      <c r="FU415" s="103" t="b">
        <f t="shared" si="4445"/>
        <v>0</v>
      </c>
      <c r="FV415" s="103" t="b">
        <f t="shared" si="4446"/>
        <v>1</v>
      </c>
      <c r="FW415" s="103"/>
      <c r="FX415" s="120" t="b">
        <f t="shared" si="4548"/>
        <v>1</v>
      </c>
      <c r="FY415" s="104" t="s">
        <v>368</v>
      </c>
      <c r="FZ415" s="104" t="b">
        <f t="shared" si="4549"/>
        <v>1</v>
      </c>
      <c r="GA415" s="104">
        <v>0</v>
      </c>
      <c r="GB415" s="104" t="s">
        <v>193</v>
      </c>
      <c r="GD415" s="104" t="s">
        <v>368</v>
      </c>
      <c r="GE415" s="104">
        <v>0</v>
      </c>
      <c r="GF415" s="104" t="e">
        <v>#N/A</v>
      </c>
      <c r="GG415" s="104">
        <v>0</v>
      </c>
      <c r="GH415" s="104" t="b">
        <f t="shared" si="4550"/>
        <v>1</v>
      </c>
      <c r="GI415" s="8" t="b">
        <f t="shared" si="4551"/>
        <v>0</v>
      </c>
      <c r="GJ415" s="31" t="s">
        <v>203</v>
      </c>
    </row>
    <row r="416" spans="1:192" ht="30" hidden="1" x14ac:dyDescent="0.25">
      <c r="A416" s="130">
        <v>130491</v>
      </c>
      <c r="B416" s="130">
        <v>537221</v>
      </c>
      <c r="C416" s="128" t="s">
        <v>368</v>
      </c>
      <c r="D416" s="130"/>
      <c r="E416" s="130" t="s">
        <v>894</v>
      </c>
      <c r="F416" s="109">
        <v>0</v>
      </c>
      <c r="G416" s="128"/>
      <c r="H416" s="130" t="s">
        <v>188</v>
      </c>
      <c r="I416" s="130" t="s">
        <v>631</v>
      </c>
      <c r="J416" s="130" t="s">
        <v>481</v>
      </c>
      <c r="K416" s="130"/>
      <c r="L416" s="130" t="s">
        <v>891</v>
      </c>
      <c r="M416" s="130" t="s">
        <v>841</v>
      </c>
      <c r="N416" s="111">
        <v>0</v>
      </c>
      <c r="O416" s="111">
        <v>0</v>
      </c>
      <c r="P416" s="111" t="str">
        <f t="shared" si="4529"/>
        <v>нет минмакс</v>
      </c>
      <c r="Q416" s="95">
        <v>125.19799995422363</v>
      </c>
      <c r="R416" s="95">
        <f>Q416*FH416</f>
        <v>93391.448065853125</v>
      </c>
      <c r="S416" s="131">
        <v>68.449996948242188</v>
      </c>
      <c r="T416" s="131">
        <v>55947.605005645753</v>
      </c>
      <c r="U416" s="131">
        <f>IFERROR(ROUNDUP(S416/$EX416,0)*$EY416,0)</f>
        <v>1.5</v>
      </c>
      <c r="V416" s="113">
        <f>SUM(Z416:AD416)</f>
        <v>121.09200286865234</v>
      </c>
      <c r="W416" s="113">
        <f>V416*FH416</f>
        <v>90328.579539871222</v>
      </c>
      <c r="X416" s="113">
        <f>IFERROR(ROUNDUP(V416/$EX416,0)*$EY416,0)</f>
        <v>1.5</v>
      </c>
      <c r="Y416" s="132"/>
      <c r="Z416" s="95">
        <v>121.09200286865234</v>
      </c>
      <c r="AA416" s="95">
        <v>0</v>
      </c>
      <c r="AB416" s="95">
        <v>0</v>
      </c>
      <c r="AC416" s="95">
        <v>0</v>
      </c>
      <c r="AD416" s="95">
        <v>0</v>
      </c>
      <c r="AE416" s="95">
        <f t="shared" si="4530"/>
        <v>0</v>
      </c>
      <c r="AF416" s="95">
        <f t="shared" si="4531"/>
        <v>0</v>
      </c>
      <c r="AG416" s="114">
        <v>0</v>
      </c>
      <c r="AH416" s="95">
        <f>V416-AG416</f>
        <v>121.09200286865234</v>
      </c>
      <c r="AI416" s="114">
        <f>IF(AH416&gt;0,AH416*FH416,0)</f>
        <v>90328.579539871222</v>
      </c>
      <c r="AJ416" s="133">
        <f>CU416</f>
        <v>44</v>
      </c>
      <c r="AK416" s="133">
        <f>SUM(CS416:CU416)</f>
        <v>81</v>
      </c>
      <c r="AL416" s="133">
        <f>SUM(CP416:CU416)</f>
        <v>124</v>
      </c>
      <c r="AM416" s="133">
        <f>SUM(BK416:BP416)</f>
        <v>298.70999999999998</v>
      </c>
      <c r="AN416" s="133">
        <f t="shared" si="4532"/>
        <v>41.247361824791923</v>
      </c>
      <c r="AO416" s="133" t="str">
        <f t="shared" si="4533"/>
        <v>&gt; 30 дней (до 60)</v>
      </c>
      <c r="AP416" s="139" t="s">
        <v>185</v>
      </c>
      <c r="AQ416" s="134" t="s">
        <v>190</v>
      </c>
      <c r="AR416" s="139" t="s">
        <v>185</v>
      </c>
      <c r="AS416" s="134" t="s">
        <v>197</v>
      </c>
      <c r="AT416" s="25" t="s">
        <v>185</v>
      </c>
      <c r="AU416" s="14" t="str">
        <f>AU415</f>
        <v>Нет</v>
      </c>
      <c r="AV416" s="97" t="str">
        <f t="shared" si="4534"/>
        <v>0-03</v>
      </c>
      <c r="AW416" s="117">
        <f t="shared" si="4535"/>
        <v>0</v>
      </c>
      <c r="AX416" s="14"/>
      <c r="AY416" s="25">
        <f t="shared" si="4536"/>
        <v>0</v>
      </c>
      <c r="AZ416" s="130" t="s">
        <v>495</v>
      </c>
      <c r="BA416" s="26" t="s">
        <v>196</v>
      </c>
      <c r="BB416" s="26" t="s">
        <v>895</v>
      </c>
      <c r="BC416" s="27"/>
      <c r="BD416" s="28"/>
      <c r="BE416" s="29">
        <v>0</v>
      </c>
      <c r="BF416" s="32">
        <f t="shared" si="4537"/>
        <v>0</v>
      </c>
      <c r="BG416" s="32">
        <v>0</v>
      </c>
      <c r="BH416" s="32">
        <f t="shared" si="4538"/>
        <v>0</v>
      </c>
      <c r="BI416" s="135">
        <v>0</v>
      </c>
      <c r="BJ416" s="130">
        <v>0</v>
      </c>
      <c r="BK416" s="95">
        <v>52.89</v>
      </c>
      <c r="BL416" s="95">
        <v>51.25</v>
      </c>
      <c r="BM416" s="95">
        <v>49.7</v>
      </c>
      <c r="BN416" s="95">
        <v>51.75</v>
      </c>
      <c r="BO416" s="95">
        <v>47.73</v>
      </c>
      <c r="BP416" s="95">
        <v>45.39</v>
      </c>
      <c r="BQ416" s="133">
        <f t="shared" si="4539"/>
        <v>49.784999999999997</v>
      </c>
      <c r="BR416" s="95">
        <f t="shared" si="4540"/>
        <v>72.307999954223632</v>
      </c>
      <c r="BS416" s="133">
        <f t="shared" si="4541"/>
        <v>21.057999954223632</v>
      </c>
      <c r="BT416" s="133">
        <f t="shared" si="4541"/>
        <v>-28.642000045776371</v>
      </c>
      <c r="BU416" s="133">
        <f t="shared" si="4541"/>
        <v>-80.392000045776371</v>
      </c>
      <c r="BV416" s="133">
        <f t="shared" si="4541"/>
        <v>-128.12200004577636</v>
      </c>
      <c r="BW416" s="133">
        <f t="shared" si="4541"/>
        <v>-173.51200004577635</v>
      </c>
      <c r="BX416" s="133">
        <f t="shared" si="4553"/>
        <v>-223.29700004577634</v>
      </c>
      <c r="BY416" s="133">
        <f t="shared" si="4553"/>
        <v>-273.08200004577634</v>
      </c>
      <c r="BZ416" s="133">
        <f t="shared" si="4553"/>
        <v>-322.86700004577631</v>
      </c>
      <c r="CA416" s="133">
        <f t="shared" si="4553"/>
        <v>-372.65200004577628</v>
      </c>
      <c r="CB416" s="133">
        <f t="shared" si="4553"/>
        <v>-422.43700004577624</v>
      </c>
      <c r="CC416" s="133">
        <f t="shared" si="4553"/>
        <v>-472.22200004577621</v>
      </c>
      <c r="CD416" s="133">
        <f t="shared" si="4553"/>
        <v>-522.00700004577618</v>
      </c>
      <c r="CE416" s="133">
        <f t="shared" si="4553"/>
        <v>-571.79200004577615</v>
      </c>
      <c r="CF416" s="133">
        <f t="shared" si="4553"/>
        <v>-621.57700004577612</v>
      </c>
      <c r="CG416" s="133">
        <f t="shared" si="4553"/>
        <v>-671.36200004577609</v>
      </c>
      <c r="CH416" s="133">
        <f t="shared" si="4553"/>
        <v>-721.14700004577605</v>
      </c>
      <c r="CI416" s="133">
        <f t="shared" si="4553"/>
        <v>-770.93200004577602</v>
      </c>
      <c r="CJ416" s="133">
        <f t="shared" si="4553"/>
        <v>-820.71700004577599</v>
      </c>
      <c r="CK416" s="133">
        <f t="shared" si="4553"/>
        <v>-870.50200004577596</v>
      </c>
      <c r="CL416" s="133">
        <f t="shared" si="4553"/>
        <v>-920.28700004577593</v>
      </c>
      <c r="CM416" s="133">
        <f t="shared" si="4553"/>
        <v>-970.07200004577589</v>
      </c>
      <c r="CN416" s="133">
        <f t="shared" si="4553"/>
        <v>-1019.8570000457759</v>
      </c>
      <c r="CO416" s="133">
        <f t="shared" si="4553"/>
        <v>-1069.6420000457758</v>
      </c>
      <c r="CP416" s="100">
        <v>0</v>
      </c>
      <c r="CQ416" s="100">
        <v>10</v>
      </c>
      <c r="CR416" s="100">
        <v>33</v>
      </c>
      <c r="CS416" s="100">
        <v>36</v>
      </c>
      <c r="CT416" s="100">
        <v>1</v>
      </c>
      <c r="CU416" s="100">
        <v>44</v>
      </c>
      <c r="CV416" s="121">
        <f>IF(COUNTIF(CP416:CU416,"&gt;0")=0,0,SUM(CP416:CU416)/COUNTIF(CP416:CU416,"&gt;0"))</f>
        <v>24.8</v>
      </c>
      <c r="CY416" s="4">
        <v>0</v>
      </c>
      <c r="CZ416" s="4">
        <v>0</v>
      </c>
      <c r="DA416" s="136">
        <f t="shared" si="4543"/>
        <v>0</v>
      </c>
      <c r="DB416" s="4">
        <f t="shared" si="4544"/>
        <v>0</v>
      </c>
      <c r="DC416" s="4">
        <f t="shared" si="4545"/>
        <v>0</v>
      </c>
      <c r="DD416" s="136">
        <f t="shared" si="4546"/>
        <v>0</v>
      </c>
      <c r="DE416" s="31">
        <v>0</v>
      </c>
      <c r="DF416" s="31">
        <v>30</v>
      </c>
      <c r="DG416" s="31">
        <v>0</v>
      </c>
      <c r="DH416" s="48">
        <f>IFERROR(ROUNDUP(DG416/$EX416,0)*$EY416,0)</f>
        <v>0</v>
      </c>
      <c r="DI416" s="62">
        <v>33.248999999999995</v>
      </c>
      <c r="DJ416" s="62">
        <v>28617.498</v>
      </c>
      <c r="DK416" s="48">
        <f>IFERROR(ROUNDUP(DI416/$EX416,0)*$EY416,0)</f>
        <v>1.5</v>
      </c>
      <c r="DL416" s="62">
        <v>9.5820000000000007</v>
      </c>
      <c r="DM416" s="62">
        <v>8144.329999999999</v>
      </c>
      <c r="DN416" s="62">
        <v>72.515999999999991</v>
      </c>
      <c r="DO416" s="62">
        <v>58886.025999999998</v>
      </c>
      <c r="DP416" s="48">
        <f>IFERROR(ROUNDUP(DN416/$EX416,0)*$EY416,0)</f>
        <v>1.5</v>
      </c>
      <c r="DQ416" s="62">
        <v>33.343000000000004</v>
      </c>
      <c r="DR416" s="62">
        <v>27252.949999999997</v>
      </c>
      <c r="DS416" s="62">
        <v>72.269000000000005</v>
      </c>
      <c r="DT416" s="62">
        <v>59068.796999999999</v>
      </c>
      <c r="DU416" s="48">
        <f>IFERROR(ROUNDUP(DS416/$EX416,0)*$EY416,0)</f>
        <v>1.5</v>
      </c>
      <c r="DV416" s="62">
        <v>36.074999999999996</v>
      </c>
      <c r="DW416" s="62">
        <v>29707.697819058922</v>
      </c>
      <c r="DX416" s="62">
        <f>$DF416*BK416/30</f>
        <v>52.89</v>
      </c>
      <c r="DY416" s="62">
        <f>DX416*$FH416</f>
        <v>39453.2955</v>
      </c>
      <c r="DZ416" s="48">
        <f>IFERROR(ROUNDUP(DX416/$EX416,0)*$EY416,0)</f>
        <v>1.5</v>
      </c>
      <c r="EA416" s="62">
        <f>$DF416*BL416/30</f>
        <v>51.25</v>
      </c>
      <c r="EB416" s="62">
        <f>EA416*$FH416</f>
        <v>38229.9375</v>
      </c>
      <c r="EC416" s="48">
        <f>IFERROR(ROUNDUP(EA416/$EX416,0)*$EY416,0)</f>
        <v>1.5</v>
      </c>
      <c r="ED416" s="62">
        <f>$DF416*BM416/30</f>
        <v>49.7</v>
      </c>
      <c r="EE416" s="62">
        <f>ED416*$FH416</f>
        <v>37073.715000000004</v>
      </c>
      <c r="EF416" s="48">
        <f>IFERROR(ROUNDUP(ED416/$EX416,0)*$EY416,0)</f>
        <v>1.5</v>
      </c>
      <c r="EG416" s="62">
        <f>$DF416*BN416/30</f>
        <v>51.75</v>
      </c>
      <c r="EH416" s="62">
        <f>EG416*$FH416</f>
        <v>38602.912500000006</v>
      </c>
      <c r="EI416" s="48">
        <f>IFERROR(ROUNDUP(EG416/$EX416,0)*$EY416,0)</f>
        <v>1.5</v>
      </c>
      <c r="EJ416" s="62">
        <f>$DF416*BO416/30</f>
        <v>47.73</v>
      </c>
      <c r="EK416" s="62">
        <f>EJ416*$FH416</f>
        <v>35604.193500000001</v>
      </c>
      <c r="EL416" s="48">
        <f>IFERROR(ROUNDUP(EJ416/$EX416,0)*$EY416,0)</f>
        <v>1.5</v>
      </c>
      <c r="EM416" s="62">
        <f>$DF416*BP416/30</f>
        <v>45.39</v>
      </c>
      <c r="EN416" s="62">
        <f>EM416*$FH416</f>
        <v>33858.6705</v>
      </c>
      <c r="EO416" s="48">
        <f>IFERROR(ROUNDUP(EM416/$EX416,0)*$EY416,0)</f>
        <v>1.5</v>
      </c>
      <c r="EP416" s="62">
        <f t="shared" si="4554"/>
        <v>39453.2955</v>
      </c>
      <c r="EQ416" s="62">
        <f t="shared" si="4554"/>
        <v>38229.9375</v>
      </c>
      <c r="ER416" s="62">
        <f t="shared" si="4554"/>
        <v>37073.715000000004</v>
      </c>
      <c r="ES416" s="62">
        <f t="shared" si="4554"/>
        <v>38602.912500000006</v>
      </c>
      <c r="ET416" s="62">
        <f t="shared" si="4554"/>
        <v>35604.193500000001</v>
      </c>
      <c r="EU416" s="62">
        <f t="shared" si="4554"/>
        <v>33858.6705</v>
      </c>
      <c r="EV416" s="31" t="s">
        <v>192</v>
      </c>
      <c r="EW416" s="103">
        <v>0</v>
      </c>
      <c r="EX416" s="31">
        <f>EZ416</f>
        <v>1000</v>
      </c>
      <c r="EY416" s="31">
        <f>FA416</f>
        <v>1.5</v>
      </c>
      <c r="EZ416" s="31">
        <v>1000</v>
      </c>
      <c r="FA416" s="31">
        <v>1.5</v>
      </c>
      <c r="FB416" s="119"/>
      <c r="FC416" s="119"/>
      <c r="FE416" s="137">
        <v>811.63</v>
      </c>
      <c r="FF416" s="137">
        <v>817.35</v>
      </c>
      <c r="FG416" s="137">
        <v>817.35</v>
      </c>
      <c r="FH416" s="106">
        <v>745.95</v>
      </c>
      <c r="FI416" s="107" t="b">
        <f t="shared" si="4547"/>
        <v>1</v>
      </c>
      <c r="FJ416" s="34"/>
      <c r="FK416" s="104" t="s">
        <v>196</v>
      </c>
      <c r="FL416" s="104" t="s">
        <v>895</v>
      </c>
      <c r="FM416" s="104">
        <v>0</v>
      </c>
      <c r="FN416" s="104">
        <v>0</v>
      </c>
      <c r="FO416" s="104">
        <v>0</v>
      </c>
      <c r="FP416" s="104"/>
      <c r="FQ416" s="104">
        <v>0</v>
      </c>
      <c r="FR416" s="103" t="b">
        <f t="shared" si="4442"/>
        <v>1</v>
      </c>
      <c r="FS416" s="103" t="b">
        <f t="shared" si="4443"/>
        <v>1</v>
      </c>
      <c r="FT416" s="103" t="b">
        <f t="shared" si="4444"/>
        <v>0</v>
      </c>
      <c r="FU416" s="103" t="b">
        <f t="shared" si="4445"/>
        <v>0</v>
      </c>
      <c r="FV416" s="103" t="b">
        <f t="shared" si="4446"/>
        <v>1</v>
      </c>
      <c r="FW416" s="103"/>
      <c r="FX416" s="120" t="b">
        <f t="shared" si="4548"/>
        <v>1</v>
      </c>
      <c r="FY416" s="104" t="s">
        <v>368</v>
      </c>
      <c r="FZ416" s="104" t="b">
        <f t="shared" si="4549"/>
        <v>1</v>
      </c>
      <c r="GA416" s="104">
        <v>0</v>
      </c>
      <c r="GB416" s="104">
        <v>0</v>
      </c>
      <c r="GD416" s="104" t="s">
        <v>368</v>
      </c>
      <c r="GE416" s="104">
        <v>0</v>
      </c>
      <c r="GF416" s="104" t="e">
        <v>#N/A</v>
      </c>
      <c r="GG416" s="104">
        <v>0</v>
      </c>
      <c r="GH416" s="104" t="b">
        <f t="shared" si="4550"/>
        <v>1</v>
      </c>
      <c r="GI416" s="8" t="b">
        <f t="shared" si="4551"/>
        <v>0</v>
      </c>
      <c r="GJ416" s="31" t="s">
        <v>203</v>
      </c>
    </row>
    <row r="417" spans="1:192" x14ac:dyDescent="0.25">
      <c r="A417" s="144" t="str">
        <f>E417</f>
        <v>Полиизобутилены для смазок</v>
      </c>
      <c r="B417" s="144"/>
      <c r="C417" s="128" t="s">
        <v>491</v>
      </c>
      <c r="D417" s="130"/>
      <c r="E417" s="144" t="s">
        <v>896</v>
      </c>
      <c r="F417" s="144"/>
      <c r="G417" s="128"/>
      <c r="H417" s="144" t="s">
        <v>839</v>
      </c>
      <c r="I417" s="130"/>
      <c r="J417" s="144" t="s">
        <v>480</v>
      </c>
      <c r="K417" s="144"/>
      <c r="L417" s="138"/>
      <c r="M417" s="144" t="s">
        <v>840</v>
      </c>
      <c r="N417" s="145">
        <v>382</v>
      </c>
      <c r="O417" s="145">
        <v>1042</v>
      </c>
      <c r="P417" s="145" t="str">
        <f t="shared" si="4529"/>
        <v>больше макс</v>
      </c>
      <c r="Q417" s="114">
        <v>1691.0899925231934</v>
      </c>
      <c r="R417" s="114">
        <v>869862.87035408022</v>
      </c>
      <c r="S417" s="146">
        <v>1978</v>
      </c>
      <c r="T417" s="146">
        <v>1038450</v>
      </c>
      <c r="U417" s="131"/>
      <c r="V417" s="146">
        <v>2089.7100219726563</v>
      </c>
      <c r="W417" s="146">
        <v>1074905.0411022948</v>
      </c>
      <c r="X417" s="146">
        <v>4.5</v>
      </c>
      <c r="Y417" s="132"/>
      <c r="Z417" s="95">
        <v>0</v>
      </c>
      <c r="AA417" s="147">
        <v>0</v>
      </c>
      <c r="AB417" s="147">
        <v>0</v>
      </c>
      <c r="AC417" s="95">
        <v>0</v>
      </c>
      <c r="AD417" s="95">
        <v>0</v>
      </c>
      <c r="AE417" s="95">
        <f t="shared" si="4530"/>
        <v>0</v>
      </c>
      <c r="AF417" s="95">
        <f t="shared" si="4531"/>
        <v>0</v>
      </c>
      <c r="AG417" s="144"/>
      <c r="AH417" s="130"/>
      <c r="AI417" s="144"/>
      <c r="AJ417" s="146">
        <v>907</v>
      </c>
      <c r="AK417" s="146">
        <v>3101</v>
      </c>
      <c r="AL417" s="146">
        <v>5466</v>
      </c>
      <c r="AM417" s="146">
        <v>5731.6900000000005</v>
      </c>
      <c r="AN417" s="148">
        <f t="shared" si="4532"/>
        <v>62.117804696346106</v>
      </c>
      <c r="AO417" s="130" t="str">
        <f t="shared" si="4533"/>
        <v>&gt; 60 дней (до 70)</v>
      </c>
      <c r="AP417" s="139" t="s">
        <v>185</v>
      </c>
      <c r="AQ417" s="134" t="s">
        <v>190</v>
      </c>
      <c r="AR417" s="144" t="s">
        <v>185</v>
      </c>
      <c r="AS417" s="134" t="s">
        <v>198</v>
      </c>
      <c r="AT417" s="147" t="s">
        <v>185</v>
      </c>
      <c r="AU417" s="138" t="str">
        <f>AT417</f>
        <v>Нет</v>
      </c>
      <c r="AV417" s="97" t="str">
        <f t="shared" si="4534"/>
        <v>0-03</v>
      </c>
      <c r="AW417" s="149">
        <f t="shared" si="4535"/>
        <v>0</v>
      </c>
      <c r="AX417" s="144"/>
      <c r="AY417" s="146">
        <f t="shared" si="4536"/>
        <v>0</v>
      </c>
      <c r="AZ417" s="130"/>
      <c r="BA417" s="129"/>
      <c r="BB417" s="129"/>
      <c r="BC417" s="129"/>
      <c r="BD417" s="139"/>
      <c r="BE417" s="29">
        <v>0</v>
      </c>
      <c r="BF417" s="32">
        <f t="shared" si="4537"/>
        <v>0</v>
      </c>
      <c r="BG417" s="32">
        <v>0</v>
      </c>
      <c r="BH417" s="32">
        <f t="shared" si="4538"/>
        <v>0</v>
      </c>
      <c r="BI417" s="99">
        <v>0</v>
      </c>
      <c r="BJ417" s="130"/>
      <c r="BK417" s="133">
        <v>1011.54</v>
      </c>
      <c r="BL417" s="133">
        <v>887.01</v>
      </c>
      <c r="BM417" s="133">
        <v>932.31000000000006</v>
      </c>
      <c r="BN417" s="133">
        <v>986.6</v>
      </c>
      <c r="BO417" s="133">
        <v>917.27</v>
      </c>
      <c r="BP417" s="133">
        <v>996.95999999999992</v>
      </c>
      <c r="BQ417" s="133">
        <f t="shared" si="4539"/>
        <v>955.28166666666664</v>
      </c>
      <c r="BR417" s="95">
        <f t="shared" si="4540"/>
        <v>1078.1700219726563</v>
      </c>
      <c r="BS417" s="133">
        <f t="shared" ref="BS417:BW435" si="4555">BR417-BL417</f>
        <v>191.1600219726563</v>
      </c>
      <c r="BT417" s="133">
        <f t="shared" si="4555"/>
        <v>-741.14997802734376</v>
      </c>
      <c r="BU417" s="133">
        <f t="shared" si="4555"/>
        <v>-1727.7499780273438</v>
      </c>
      <c r="BV417" s="133">
        <f t="shared" si="4555"/>
        <v>-2645.0199780273438</v>
      </c>
      <c r="BW417" s="133">
        <f t="shared" si="4555"/>
        <v>-3641.9799780273438</v>
      </c>
      <c r="BX417" s="133">
        <f t="shared" ref="BX417:CO424" si="4556">BW417-$BQ417</f>
        <v>-4597.2616446940101</v>
      </c>
      <c r="BY417" s="133">
        <f t="shared" si="4556"/>
        <v>-5552.5433113606769</v>
      </c>
      <c r="BZ417" s="133">
        <f t="shared" si="4556"/>
        <v>-6507.8249780273436</v>
      </c>
      <c r="CA417" s="133">
        <f t="shared" si="4556"/>
        <v>-7463.1066446940104</v>
      </c>
      <c r="CB417" s="133">
        <f t="shared" si="4556"/>
        <v>-8418.3883113606771</v>
      </c>
      <c r="CC417" s="133">
        <f t="shared" si="4556"/>
        <v>-9373.6699780273429</v>
      </c>
      <c r="CD417" s="133">
        <f t="shared" si="4556"/>
        <v>-10328.951644694009</v>
      </c>
      <c r="CE417" s="133">
        <f t="shared" si="4556"/>
        <v>-11284.233311360675</v>
      </c>
      <c r="CF417" s="133">
        <f t="shared" si="4556"/>
        <v>-12239.51497802734</v>
      </c>
      <c r="CG417" s="133">
        <f t="shared" si="4556"/>
        <v>-13194.796644694006</v>
      </c>
      <c r="CH417" s="133">
        <f t="shared" si="4556"/>
        <v>-14150.078311360672</v>
      </c>
      <c r="CI417" s="133">
        <f t="shared" si="4556"/>
        <v>-15105.359978027338</v>
      </c>
      <c r="CJ417" s="133">
        <f t="shared" si="4556"/>
        <v>-16060.641644694004</v>
      </c>
      <c r="CK417" s="133">
        <f t="shared" si="4556"/>
        <v>-17015.923311360672</v>
      </c>
      <c r="CL417" s="133">
        <f t="shared" si="4556"/>
        <v>-17971.204978027337</v>
      </c>
      <c r="CM417" s="133">
        <f t="shared" si="4556"/>
        <v>-18926.486644694003</v>
      </c>
      <c r="CN417" s="133">
        <f t="shared" si="4556"/>
        <v>-19881.768311360669</v>
      </c>
      <c r="CO417" s="133">
        <f t="shared" si="4556"/>
        <v>-20837.049978027335</v>
      </c>
      <c r="CP417" s="100">
        <v>0</v>
      </c>
      <c r="CQ417" s="100">
        <v>0</v>
      </c>
      <c r="CR417" s="100">
        <v>0</v>
      </c>
      <c r="CS417" s="100">
        <v>0</v>
      </c>
      <c r="CT417" s="100">
        <v>0</v>
      </c>
      <c r="CU417" s="100">
        <v>0</v>
      </c>
      <c r="CY417" s="4">
        <v>0</v>
      </c>
      <c r="CZ417" s="4">
        <v>0</v>
      </c>
      <c r="DA417" s="136">
        <f t="shared" ref="DA417:DA436" si="4557">IFERROR(CZ417/CY417,0)</f>
        <v>0</v>
      </c>
      <c r="DB417" s="4">
        <f t="shared" ref="DB417:DB436" si="4558">CY417*FH417</f>
        <v>0</v>
      </c>
      <c r="DC417" s="4">
        <f t="shared" ref="DC417:DC436" si="4559">CZ417*FH417</f>
        <v>0</v>
      </c>
      <c r="DD417" s="136">
        <f t="shared" ref="DD417:DD436" si="4560">IFERROR(DC417/DB417,0)</f>
        <v>0</v>
      </c>
      <c r="DE417" s="31">
        <v>0</v>
      </c>
      <c r="DJ417" s="31"/>
      <c r="DK417" s="31"/>
      <c r="DL417" s="31"/>
      <c r="DM417" s="31"/>
      <c r="DN417" s="31"/>
      <c r="DR417" s="4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V417" t="s">
        <v>839</v>
      </c>
      <c r="EW417" s="103">
        <v>0</v>
      </c>
      <c r="FA417" s="31"/>
      <c r="FB417" s="119"/>
      <c r="FC417" s="119"/>
      <c r="FE417" s="137">
        <v>0</v>
      </c>
      <c r="FF417" s="137">
        <v>0</v>
      </c>
      <c r="FG417" s="137">
        <v>0</v>
      </c>
      <c r="FH417" s="106">
        <v>0</v>
      </c>
      <c r="FI417" s="107" t="b">
        <f t="shared" si="4547"/>
        <v>1</v>
      </c>
      <c r="FJ417" s="34"/>
      <c r="FK417" s="104">
        <v>0</v>
      </c>
      <c r="FL417" s="104">
        <v>0</v>
      </c>
      <c r="FM417" s="104">
        <v>0</v>
      </c>
      <c r="FN417" s="104">
        <v>0</v>
      </c>
      <c r="FO417" s="104">
        <v>0</v>
      </c>
      <c r="FP417" s="104"/>
      <c r="FQ417" s="104">
        <v>0</v>
      </c>
      <c r="FR417" s="150" t="b">
        <f t="shared" si="4442"/>
        <v>0</v>
      </c>
      <c r="FS417" s="150" t="b">
        <f t="shared" si="4443"/>
        <v>0</v>
      </c>
      <c r="FT417" s="150" t="b">
        <f t="shared" si="4444"/>
        <v>0</v>
      </c>
      <c r="FU417" s="150" t="b">
        <f t="shared" si="4445"/>
        <v>0</v>
      </c>
      <c r="FV417" s="150" t="b">
        <f t="shared" si="4446"/>
        <v>1</v>
      </c>
      <c r="FW417" s="150"/>
      <c r="FX417" s="150" t="b">
        <f t="shared" si="4548"/>
        <v>1</v>
      </c>
      <c r="FY417" s="104" t="s">
        <v>491</v>
      </c>
      <c r="FZ417" s="104" t="b">
        <f t="shared" si="4549"/>
        <v>1</v>
      </c>
      <c r="GA417" s="150">
        <v>0</v>
      </c>
      <c r="GB417" s="150">
        <v>0</v>
      </c>
      <c r="GC417" s="151"/>
      <c r="GD417" s="104" t="s">
        <v>491</v>
      </c>
      <c r="GE417" s="104">
        <v>0</v>
      </c>
      <c r="GF417" s="104" t="e">
        <v>#N/A</v>
      </c>
      <c r="GG417" s="104">
        <v>0</v>
      </c>
      <c r="GH417" s="150" t="b">
        <f t="shared" si="4550"/>
        <v>1</v>
      </c>
      <c r="GI417" s="151" t="b">
        <f t="shared" si="4551"/>
        <v>0</v>
      </c>
      <c r="GJ417" s="31" t="s">
        <v>203</v>
      </c>
    </row>
    <row r="418" spans="1:192" x14ac:dyDescent="0.25">
      <c r="A418" s="130">
        <v>145579</v>
      </c>
      <c r="B418" s="130">
        <v>566865</v>
      </c>
      <c r="C418" s="128" t="s">
        <v>491</v>
      </c>
      <c r="D418" s="130"/>
      <c r="E418" s="130" t="s">
        <v>897</v>
      </c>
      <c r="F418" s="109" t="s">
        <v>193</v>
      </c>
      <c r="G418" s="128"/>
      <c r="H418" s="130" t="s">
        <v>188</v>
      </c>
      <c r="I418" s="130" t="s">
        <v>493</v>
      </c>
      <c r="J418" s="130" t="s">
        <v>480</v>
      </c>
      <c r="K418" s="130"/>
      <c r="L418" s="130" t="s">
        <v>896</v>
      </c>
      <c r="M418" s="130" t="s">
        <v>841</v>
      </c>
      <c r="N418" s="111">
        <v>382</v>
      </c>
      <c r="O418" s="111">
        <v>1042</v>
      </c>
      <c r="P418" s="111" t="str">
        <f t="shared" si="4529"/>
        <v>больше макс</v>
      </c>
      <c r="Q418" s="95">
        <v>1691.0899925231934</v>
      </c>
      <c r="R418" s="95">
        <f>Q418*FH418</f>
        <v>869862.87035408022</v>
      </c>
      <c r="S418" s="131">
        <v>1978</v>
      </c>
      <c r="T418" s="131">
        <v>1038450</v>
      </c>
      <c r="U418" s="131">
        <f>IFERROR(ROUNDUP(S418/$EX418,0)*$EY418,0)</f>
        <v>4.5</v>
      </c>
      <c r="V418" s="113">
        <f>SUM(Z418:AD418)</f>
        <v>2089.7100219726563</v>
      </c>
      <c r="W418" s="113">
        <f>V418*FH418</f>
        <v>1074905.0411022948</v>
      </c>
      <c r="X418" s="113">
        <f>IFERROR(ROUNDUP(V418/$EX418,0)*$EY418,0)</f>
        <v>4.5</v>
      </c>
      <c r="Y418" s="132"/>
      <c r="Z418" s="95">
        <v>2089.7100219726563</v>
      </c>
      <c r="AA418" s="95">
        <v>0</v>
      </c>
      <c r="AB418" s="95">
        <v>0</v>
      </c>
      <c r="AC418" s="95">
        <v>0</v>
      </c>
      <c r="AD418" s="95">
        <v>0</v>
      </c>
      <c r="AE418" s="95">
        <f t="shared" si="4530"/>
        <v>0</v>
      </c>
      <c r="AF418" s="95">
        <f t="shared" si="4531"/>
        <v>0</v>
      </c>
      <c r="AG418" s="114">
        <v>0</v>
      </c>
      <c r="AH418" s="95">
        <f>V418-AG418</f>
        <v>2089.7100219726563</v>
      </c>
      <c r="AI418" s="114">
        <f>IF(AH418&gt;0,AH418*FH418,0)</f>
        <v>1074905.0411022948</v>
      </c>
      <c r="AJ418" s="133">
        <f>CU418</f>
        <v>907</v>
      </c>
      <c r="AK418" s="133">
        <f>SUM(CS418:CU418)</f>
        <v>2849</v>
      </c>
      <c r="AL418" s="133">
        <f>SUM(CP418:CU418)</f>
        <v>2849</v>
      </c>
      <c r="AM418" s="133">
        <f>SUM(BK418:BP418)</f>
        <v>4353.2700000000004</v>
      </c>
      <c r="AN418" s="133">
        <f t="shared" si="4532"/>
        <v>81.786794754288152</v>
      </c>
      <c r="AO418" s="133" t="str">
        <f t="shared" si="4533"/>
        <v>&gt; 80 дней (до 90)</v>
      </c>
      <c r="AP418" s="139" t="s">
        <v>185</v>
      </c>
      <c r="AQ418" s="134" t="s">
        <v>197</v>
      </c>
      <c r="AR418" s="139" t="s">
        <v>185</v>
      </c>
      <c r="AS418" s="134" t="s">
        <v>198</v>
      </c>
      <c r="AT418" s="25" t="s">
        <v>185</v>
      </c>
      <c r="AU418" s="14" t="str">
        <f>AU417</f>
        <v>Нет</v>
      </c>
      <c r="AV418" s="97" t="str">
        <f t="shared" si="4534"/>
        <v>0-03</v>
      </c>
      <c r="AW418" s="117">
        <f t="shared" si="4535"/>
        <v>0</v>
      </c>
      <c r="AX418" s="14"/>
      <c r="AY418" s="25">
        <f t="shared" si="4536"/>
        <v>0</v>
      </c>
      <c r="AZ418" s="130" t="s">
        <v>495</v>
      </c>
      <c r="BA418" s="26"/>
      <c r="BB418" s="26"/>
      <c r="BC418" s="27"/>
      <c r="BD418" s="28"/>
      <c r="BE418" s="29">
        <v>0</v>
      </c>
      <c r="BF418" s="32">
        <f t="shared" si="4537"/>
        <v>0</v>
      </c>
      <c r="BG418" s="32">
        <v>0</v>
      </c>
      <c r="BH418" s="32">
        <f t="shared" si="4538"/>
        <v>0</v>
      </c>
      <c r="BI418" s="135">
        <v>0</v>
      </c>
      <c r="BJ418" s="130">
        <v>0</v>
      </c>
      <c r="BK418" s="95">
        <v>904.8</v>
      </c>
      <c r="BL418" s="95">
        <v>650.57000000000005</v>
      </c>
      <c r="BM418" s="95">
        <v>676.84</v>
      </c>
      <c r="BN418" s="95">
        <v>720.46</v>
      </c>
      <c r="BO418" s="95">
        <v>669.92</v>
      </c>
      <c r="BP418" s="95">
        <v>730.68</v>
      </c>
      <c r="BQ418" s="133">
        <f t="shared" si="4539"/>
        <v>725.54500000000007</v>
      </c>
      <c r="BR418" s="95">
        <f t="shared" si="4540"/>
        <v>1184.9100219726563</v>
      </c>
      <c r="BS418" s="133">
        <f t="shared" si="4555"/>
        <v>534.34002197265625</v>
      </c>
      <c r="BT418" s="133">
        <f t="shared" si="4555"/>
        <v>-142.49997802734379</v>
      </c>
      <c r="BU418" s="133">
        <f t="shared" si="4555"/>
        <v>-862.95997802734382</v>
      </c>
      <c r="BV418" s="133">
        <f t="shared" si="4555"/>
        <v>-1532.8799780273439</v>
      </c>
      <c r="BW418" s="133">
        <f t="shared" si="4555"/>
        <v>-2263.5599780273437</v>
      </c>
      <c r="BX418" s="133">
        <f t="shared" si="4556"/>
        <v>-2989.1049780273438</v>
      </c>
      <c r="BY418" s="133">
        <f t="shared" si="4556"/>
        <v>-3714.6499780273439</v>
      </c>
      <c r="BZ418" s="133">
        <f t="shared" si="4556"/>
        <v>-4440.1949780273444</v>
      </c>
      <c r="CA418" s="133">
        <f t="shared" si="4556"/>
        <v>-5165.7399780273445</v>
      </c>
      <c r="CB418" s="133">
        <f t="shared" si="4556"/>
        <v>-5891.2849780273446</v>
      </c>
      <c r="CC418" s="133">
        <f t="shared" si="4556"/>
        <v>-6616.8299780273446</v>
      </c>
      <c r="CD418" s="133">
        <f t="shared" si="4556"/>
        <v>-7342.3749780273447</v>
      </c>
      <c r="CE418" s="133">
        <f t="shared" si="4556"/>
        <v>-8067.9199780273448</v>
      </c>
      <c r="CF418" s="133">
        <f t="shared" si="4556"/>
        <v>-8793.4649780273448</v>
      </c>
      <c r="CG418" s="133">
        <f t="shared" si="4556"/>
        <v>-9519.0099780273449</v>
      </c>
      <c r="CH418" s="133">
        <f t="shared" si="4556"/>
        <v>-10244.554978027345</v>
      </c>
      <c r="CI418" s="133">
        <f t="shared" si="4556"/>
        <v>-10970.099978027345</v>
      </c>
      <c r="CJ418" s="133">
        <f t="shared" si="4556"/>
        <v>-11695.644978027345</v>
      </c>
      <c r="CK418" s="133">
        <f t="shared" si="4556"/>
        <v>-12421.189978027345</v>
      </c>
      <c r="CL418" s="133">
        <f t="shared" si="4556"/>
        <v>-13146.734978027345</v>
      </c>
      <c r="CM418" s="133">
        <f t="shared" si="4556"/>
        <v>-13872.279978027345</v>
      </c>
      <c r="CN418" s="133">
        <f t="shared" si="4556"/>
        <v>-14597.824978027345</v>
      </c>
      <c r="CO418" s="133">
        <f t="shared" si="4556"/>
        <v>-15323.369978027345</v>
      </c>
      <c r="CP418" s="100">
        <v>0</v>
      </c>
      <c r="CQ418" s="100">
        <v>0</v>
      </c>
      <c r="CR418" s="100">
        <v>0</v>
      </c>
      <c r="CS418" s="100">
        <v>1022</v>
      </c>
      <c r="CT418" s="100">
        <v>920</v>
      </c>
      <c r="CU418" s="100">
        <v>907</v>
      </c>
      <c r="CV418" s="121">
        <f>IF(COUNTIF(CP418:CU418,"&gt;0")=0,0,SUM(CP418:CU418)/COUNTIF(CP418:CU418,"&gt;0"))</f>
        <v>949.66666666666663</v>
      </c>
      <c r="CY418" s="4">
        <v>0</v>
      </c>
      <c r="CZ418" s="4">
        <v>0</v>
      </c>
      <c r="DA418" s="136">
        <f t="shared" si="4557"/>
        <v>0</v>
      </c>
      <c r="DB418" s="4">
        <f t="shared" si="4558"/>
        <v>0</v>
      </c>
      <c r="DC418" s="4">
        <f t="shared" si="4559"/>
        <v>0</v>
      </c>
      <c r="DD418" s="136">
        <f t="shared" si="4560"/>
        <v>0</v>
      </c>
      <c r="DE418" s="31">
        <v>0</v>
      </c>
      <c r="DF418" s="31">
        <v>45</v>
      </c>
      <c r="DG418" s="31">
        <v>1000</v>
      </c>
      <c r="DH418" s="48">
        <f>IFERROR(ROUNDUP(DG418/$EX418,0)*$EY418,0)</f>
        <v>3</v>
      </c>
      <c r="DI418" s="62">
        <v>0</v>
      </c>
      <c r="DJ418" s="62">
        <v>0</v>
      </c>
      <c r="DK418" s="48">
        <f>IFERROR(ROUNDUP(DI418/$EX418,0)*$EY418,0)</f>
        <v>0</v>
      </c>
      <c r="DL418" s="62">
        <v>0</v>
      </c>
      <c r="DM418" s="62">
        <v>0</v>
      </c>
      <c r="DN418" s="62">
        <v>0</v>
      </c>
      <c r="DO418" s="62">
        <v>0</v>
      </c>
      <c r="DP418" s="48">
        <f>IFERROR(ROUNDUP(DN418/$EX418,0)*$EY418,0)</f>
        <v>0</v>
      </c>
      <c r="DQ418" s="62">
        <v>0</v>
      </c>
      <c r="DR418" s="62">
        <v>0</v>
      </c>
      <c r="DS418" s="62">
        <v>2170.4679999999998</v>
      </c>
      <c r="DT418" s="62">
        <v>1111459.8529999999</v>
      </c>
      <c r="DU418" s="48">
        <f>IFERROR(ROUNDUP(DS418/$EX418,0)*$EY418,0)</f>
        <v>4.5</v>
      </c>
      <c r="DV418" s="62">
        <v>1022</v>
      </c>
      <c r="DW418" s="62">
        <v>492700.70728404575</v>
      </c>
      <c r="DX418" s="62">
        <f>$DF418*BK418/30</f>
        <v>1357.2</v>
      </c>
      <c r="DY418" s="62">
        <f>DX418*$FH418</f>
        <v>698116.53599999996</v>
      </c>
      <c r="DZ418" s="48">
        <f>IFERROR(ROUNDUP(DX418/$EX418,0)*$EY418,0)</f>
        <v>3</v>
      </c>
      <c r="EA418" s="62">
        <f>$DF418*BL418/30</f>
        <v>975.85500000000002</v>
      </c>
      <c r="EB418" s="62">
        <f>EA418*$FH418</f>
        <v>501960.29489999998</v>
      </c>
      <c r="EC418" s="48">
        <f>IFERROR(ROUNDUP(EA418/$EX418,0)*$EY418,0)</f>
        <v>3</v>
      </c>
      <c r="ED418" s="62">
        <f>$DF418*BM418/30</f>
        <v>1015.2600000000001</v>
      </c>
      <c r="EE418" s="62">
        <f>ED418*$FH418</f>
        <v>522229.43880000006</v>
      </c>
      <c r="EF418" s="48">
        <f>IFERROR(ROUNDUP(ED418/$EX418,0)*$EY418,0)</f>
        <v>3</v>
      </c>
      <c r="EG418" s="62">
        <f>$DF418*BN418/30</f>
        <v>1080.69</v>
      </c>
      <c r="EH418" s="62">
        <f>EG418*$FH418</f>
        <v>555885.32220000005</v>
      </c>
      <c r="EI418" s="48">
        <f>IFERROR(ROUNDUP(EG418/$EX418,0)*$EY418,0)</f>
        <v>3</v>
      </c>
      <c r="EJ418" s="62">
        <f>$DF418*BO418/30</f>
        <v>1004.8799999999999</v>
      </c>
      <c r="EK418" s="62">
        <f>EJ418*$FH418</f>
        <v>516890.17439999996</v>
      </c>
      <c r="EL418" s="48">
        <f>IFERROR(ROUNDUP(EJ418/$EX418,0)*$EY418,0)</f>
        <v>3</v>
      </c>
      <c r="EM418" s="62">
        <f>$DF418*BP418/30</f>
        <v>1096.02</v>
      </c>
      <c r="EN418" s="62">
        <f>EM418*$FH418</f>
        <v>563770.76760000002</v>
      </c>
      <c r="EO418" s="48">
        <f>IFERROR(ROUNDUP(EM418/$EX418,0)*$EY418,0)</f>
        <v>3</v>
      </c>
      <c r="EP418" s="62">
        <f t="shared" ref="EP418:EU419" si="4561">BK418*$FH418</f>
        <v>465411.02399999998</v>
      </c>
      <c r="EQ418" s="62">
        <f t="shared" si="4561"/>
        <v>334640.19660000002</v>
      </c>
      <c r="ER418" s="62">
        <f t="shared" si="4561"/>
        <v>348152.95920000004</v>
      </c>
      <c r="ES418" s="62">
        <f t="shared" si="4561"/>
        <v>370590.21480000002</v>
      </c>
      <c r="ET418" s="62">
        <f t="shared" si="4561"/>
        <v>344593.44959999999</v>
      </c>
      <c r="EU418" s="62">
        <f t="shared" si="4561"/>
        <v>375847.17839999998</v>
      </c>
      <c r="EV418" s="31" t="s">
        <v>192</v>
      </c>
      <c r="EW418" s="103">
        <v>0</v>
      </c>
      <c r="EX418" s="141">
        <v>800</v>
      </c>
      <c r="EY418" s="31">
        <v>1.5</v>
      </c>
      <c r="FA418" s="31"/>
      <c r="FB418" s="119"/>
      <c r="FC418" s="119"/>
      <c r="FE418" s="137">
        <v>477.39</v>
      </c>
      <c r="FF418" s="137">
        <v>525</v>
      </c>
      <c r="FG418" s="137">
        <v>534.13</v>
      </c>
      <c r="FH418" s="106">
        <v>514.38</v>
      </c>
      <c r="FI418" s="107" t="b">
        <f t="shared" si="4547"/>
        <v>1</v>
      </c>
      <c r="FJ418" s="34"/>
      <c r="FK418" s="104">
        <v>0</v>
      </c>
      <c r="FL418" s="104">
        <v>0</v>
      </c>
      <c r="FM418" s="104">
        <v>0</v>
      </c>
      <c r="FN418" s="104">
        <v>0</v>
      </c>
      <c r="FO418" s="104">
        <v>0</v>
      </c>
      <c r="FP418" s="104"/>
      <c r="FQ418" s="104">
        <v>0</v>
      </c>
      <c r="FR418" s="103" t="b">
        <f t="shared" si="4442"/>
        <v>0</v>
      </c>
      <c r="FS418" s="103" t="b">
        <f t="shared" si="4443"/>
        <v>0</v>
      </c>
      <c r="FT418" s="103" t="b">
        <f t="shared" si="4444"/>
        <v>0</v>
      </c>
      <c r="FU418" s="103" t="b">
        <f t="shared" si="4445"/>
        <v>0</v>
      </c>
      <c r="FV418" s="103" t="b">
        <f t="shared" si="4446"/>
        <v>1</v>
      </c>
      <c r="FW418" s="103"/>
      <c r="FX418" s="120" t="b">
        <f t="shared" si="4548"/>
        <v>1</v>
      </c>
      <c r="FY418" s="104" t="s">
        <v>491</v>
      </c>
      <c r="FZ418" s="104" t="b">
        <f t="shared" si="4549"/>
        <v>1</v>
      </c>
      <c r="GA418" s="104">
        <v>0</v>
      </c>
      <c r="GB418" s="104" t="s">
        <v>193</v>
      </c>
      <c r="GD418" s="104" t="s">
        <v>491</v>
      </c>
      <c r="GE418" s="104">
        <v>0</v>
      </c>
      <c r="GF418" s="104" t="e">
        <v>#N/A</v>
      </c>
      <c r="GG418" s="104">
        <v>0</v>
      </c>
      <c r="GH418" s="104" t="b">
        <f t="shared" si="4550"/>
        <v>1</v>
      </c>
      <c r="GI418" s="8" t="b">
        <f t="shared" si="4551"/>
        <v>0</v>
      </c>
      <c r="GJ418" s="31" t="s">
        <v>203</v>
      </c>
    </row>
    <row r="419" spans="1:192" x14ac:dyDescent="0.25">
      <c r="A419" s="130">
        <v>113181</v>
      </c>
      <c r="B419" s="130">
        <v>534650</v>
      </c>
      <c r="C419" s="128" t="s">
        <v>491</v>
      </c>
      <c r="D419" s="130"/>
      <c r="E419" s="130" t="s">
        <v>898</v>
      </c>
      <c r="F419" s="109" t="s">
        <v>193</v>
      </c>
      <c r="G419" s="128"/>
      <c r="H419" s="130" t="s">
        <v>188</v>
      </c>
      <c r="I419" s="130" t="s">
        <v>493</v>
      </c>
      <c r="J419" s="130" t="s">
        <v>480</v>
      </c>
      <c r="K419" s="130"/>
      <c r="L419" s="130" t="s">
        <v>896</v>
      </c>
      <c r="M419" s="130" t="s">
        <v>841</v>
      </c>
      <c r="N419" s="111">
        <v>0</v>
      </c>
      <c r="O419" s="111">
        <v>0</v>
      </c>
      <c r="P419" s="111" t="str">
        <f t="shared" si="4529"/>
        <v>нет минмакс</v>
      </c>
      <c r="Q419" s="95">
        <v>0</v>
      </c>
      <c r="R419" s="95">
        <f>Q419*FH419</f>
        <v>0</v>
      </c>
      <c r="S419" s="131">
        <v>0</v>
      </c>
      <c r="T419" s="131">
        <v>0</v>
      </c>
      <c r="U419" s="131">
        <f>IFERROR(ROUNDUP(S419/$EX419,0)*$EY419,0)</f>
        <v>0</v>
      </c>
      <c r="V419" s="113">
        <f>SUM(Z419:AD419)</f>
        <v>0</v>
      </c>
      <c r="W419" s="113">
        <f>V419*FH419</f>
        <v>0</v>
      </c>
      <c r="X419" s="113">
        <f>IFERROR(ROUNDUP(V419/$EX419,0)*$EY419,0)</f>
        <v>0</v>
      </c>
      <c r="Y419" s="132"/>
      <c r="Z419" s="95">
        <v>0</v>
      </c>
      <c r="AA419" s="95">
        <v>0</v>
      </c>
      <c r="AB419" s="95">
        <v>0</v>
      </c>
      <c r="AC419" s="95">
        <v>0</v>
      </c>
      <c r="AD419" s="95">
        <v>0</v>
      </c>
      <c r="AE419" s="95">
        <f t="shared" si="4530"/>
        <v>0</v>
      </c>
      <c r="AF419" s="95">
        <f t="shared" si="4531"/>
        <v>0</v>
      </c>
      <c r="AG419" s="114">
        <v>0</v>
      </c>
      <c r="AH419" s="95">
        <f>V419-AG419</f>
        <v>0</v>
      </c>
      <c r="AI419" s="114">
        <f>IF(AH419&gt;0,AH419*FH419,0)</f>
        <v>0</v>
      </c>
      <c r="AJ419" s="133">
        <f>CU419</f>
        <v>0</v>
      </c>
      <c r="AK419" s="133">
        <f>SUM(CS419:CU419)</f>
        <v>252</v>
      </c>
      <c r="AL419" s="133">
        <f>SUM(CP419:CU419)</f>
        <v>2617</v>
      </c>
      <c r="AM419" s="133">
        <f>SUM(BK419:BP419)</f>
        <v>1378.4199999999998</v>
      </c>
      <c r="AN419" s="133">
        <f t="shared" si="4532"/>
        <v>0</v>
      </c>
      <c r="AO419" s="133" t="str">
        <f t="shared" si="4533"/>
        <v>нет остатка</v>
      </c>
      <c r="AP419" s="139" t="s">
        <v>185</v>
      </c>
      <c r="AQ419" s="134" t="s">
        <v>191</v>
      </c>
      <c r="AR419" s="139" t="s">
        <v>185</v>
      </c>
      <c r="AS419" s="134" t="s">
        <v>191</v>
      </c>
      <c r="AT419" s="25" t="s">
        <v>185</v>
      </c>
      <c r="AU419" s="14" t="str">
        <f>AU418</f>
        <v>Нет</v>
      </c>
      <c r="AV419" s="97" t="str">
        <f t="shared" si="4534"/>
        <v>нет остатка</v>
      </c>
      <c r="AW419" s="117">
        <f t="shared" si="4535"/>
        <v>0</v>
      </c>
      <c r="AX419" s="14"/>
      <c r="AY419" s="25">
        <f t="shared" si="4536"/>
        <v>0</v>
      </c>
      <c r="AZ419" s="130" t="s">
        <v>495</v>
      </c>
      <c r="BA419" s="26"/>
      <c r="BB419" s="26"/>
      <c r="BC419" s="27"/>
      <c r="BD419" s="28"/>
      <c r="BE419" s="29">
        <v>0</v>
      </c>
      <c r="BF419" s="32">
        <f t="shared" si="4537"/>
        <v>0</v>
      </c>
      <c r="BG419" s="32">
        <v>0</v>
      </c>
      <c r="BH419" s="32">
        <f t="shared" si="4538"/>
        <v>0</v>
      </c>
      <c r="BI419" s="135">
        <v>0</v>
      </c>
      <c r="BJ419" s="130">
        <v>0</v>
      </c>
      <c r="BK419" s="95">
        <v>106.74</v>
      </c>
      <c r="BL419" s="95">
        <v>236.44</v>
      </c>
      <c r="BM419" s="95">
        <v>255.47</v>
      </c>
      <c r="BN419" s="95">
        <v>266.14</v>
      </c>
      <c r="BO419" s="95">
        <v>247.35</v>
      </c>
      <c r="BP419" s="95">
        <v>266.27999999999997</v>
      </c>
      <c r="BQ419" s="133">
        <f t="shared" si="4539"/>
        <v>229.73666666666665</v>
      </c>
      <c r="BR419" s="95">
        <f t="shared" si="4540"/>
        <v>-106.74</v>
      </c>
      <c r="BS419" s="133">
        <f t="shared" si="4555"/>
        <v>-343.18</v>
      </c>
      <c r="BT419" s="133">
        <f t="shared" si="4555"/>
        <v>-598.65</v>
      </c>
      <c r="BU419" s="133">
        <f t="shared" si="4555"/>
        <v>-864.79</v>
      </c>
      <c r="BV419" s="133">
        <f t="shared" si="4555"/>
        <v>-1112.1399999999999</v>
      </c>
      <c r="BW419" s="133">
        <f t="shared" si="4555"/>
        <v>-1378.4199999999998</v>
      </c>
      <c r="BX419" s="133">
        <f t="shared" si="4556"/>
        <v>-1608.1566666666665</v>
      </c>
      <c r="BY419" s="133">
        <f t="shared" si="4556"/>
        <v>-1837.8933333333332</v>
      </c>
      <c r="BZ419" s="133">
        <f t="shared" si="4556"/>
        <v>-2067.6299999999997</v>
      </c>
      <c r="CA419" s="133">
        <f t="shared" si="4556"/>
        <v>-2297.3666666666663</v>
      </c>
      <c r="CB419" s="133">
        <f t="shared" si="4556"/>
        <v>-2527.103333333333</v>
      </c>
      <c r="CC419" s="133">
        <f t="shared" si="4556"/>
        <v>-2756.8399999999997</v>
      </c>
      <c r="CD419" s="133">
        <f t="shared" si="4556"/>
        <v>-2986.5766666666664</v>
      </c>
      <c r="CE419" s="133">
        <f t="shared" si="4556"/>
        <v>-3216.313333333333</v>
      </c>
      <c r="CF419" s="133">
        <f t="shared" si="4556"/>
        <v>-3446.0499999999997</v>
      </c>
      <c r="CG419" s="133">
        <f t="shared" si="4556"/>
        <v>-3675.7866666666664</v>
      </c>
      <c r="CH419" s="133">
        <f t="shared" si="4556"/>
        <v>-3905.5233333333331</v>
      </c>
      <c r="CI419" s="133">
        <f t="shared" si="4556"/>
        <v>-4135.2599999999993</v>
      </c>
      <c r="CJ419" s="133">
        <f t="shared" si="4556"/>
        <v>-4364.996666666666</v>
      </c>
      <c r="CK419" s="133">
        <f t="shared" si="4556"/>
        <v>-4594.7333333333327</v>
      </c>
      <c r="CL419" s="133">
        <f t="shared" si="4556"/>
        <v>-4824.4699999999993</v>
      </c>
      <c r="CM419" s="133">
        <f t="shared" si="4556"/>
        <v>-5054.206666666666</v>
      </c>
      <c r="CN419" s="133">
        <f t="shared" si="4556"/>
        <v>-5283.9433333333327</v>
      </c>
      <c r="CO419" s="133">
        <f t="shared" si="4556"/>
        <v>-5513.6799999999994</v>
      </c>
      <c r="CP419" s="100">
        <v>562</v>
      </c>
      <c r="CQ419" s="100">
        <v>573</v>
      </c>
      <c r="CR419" s="100">
        <v>1230</v>
      </c>
      <c r="CS419" s="100">
        <v>252</v>
      </c>
      <c r="CT419" s="100">
        <v>0</v>
      </c>
      <c r="CU419" s="100">
        <v>0</v>
      </c>
      <c r="CV419" s="121">
        <f>IF(COUNTIF(CP419:CU419,"&gt;0")=0,0,SUM(CP419:CU419)/COUNTIF(CP419:CU419,"&gt;0"))</f>
        <v>654.25</v>
      </c>
      <c r="CY419" s="4">
        <v>0</v>
      </c>
      <c r="CZ419" s="4">
        <v>0</v>
      </c>
      <c r="DA419" s="136">
        <f t="shared" si="4557"/>
        <v>0</v>
      </c>
      <c r="DB419" s="4">
        <f t="shared" si="4558"/>
        <v>0</v>
      </c>
      <c r="DC419" s="4">
        <f t="shared" si="4559"/>
        <v>0</v>
      </c>
      <c r="DD419" s="136">
        <f t="shared" si="4560"/>
        <v>0</v>
      </c>
      <c r="DE419" s="31">
        <v>0</v>
      </c>
      <c r="DF419" s="31">
        <v>45</v>
      </c>
      <c r="DG419" s="31">
        <v>0</v>
      </c>
      <c r="DH419" s="48">
        <f>IFERROR(ROUNDUP(DG419/$EX419,0)*$EY419,0)</f>
        <v>0</v>
      </c>
      <c r="DI419" s="62">
        <v>1827.4680000000001</v>
      </c>
      <c r="DJ419" s="62">
        <v>877184.8280000001</v>
      </c>
      <c r="DK419" s="48">
        <f>IFERROR(ROUNDUP(DI419/$EX419,0)*$EY419,0)</f>
        <v>4.5</v>
      </c>
      <c r="DL419" s="62">
        <v>572.5</v>
      </c>
      <c r="DM419" s="62">
        <v>274800</v>
      </c>
      <c r="DN419" s="62">
        <v>1000.9290000000001</v>
      </c>
      <c r="DO419" s="62">
        <v>480445.71100000001</v>
      </c>
      <c r="DP419" s="48">
        <f>IFERROR(ROUNDUP(DN419/$EX419,0)*$EY419,0)</f>
        <v>3</v>
      </c>
      <c r="DQ419" s="62">
        <v>1230.3</v>
      </c>
      <c r="DR419" s="62">
        <v>590544</v>
      </c>
      <c r="DS419" s="62">
        <v>58.555999999999997</v>
      </c>
      <c r="DT419" s="62">
        <v>28106.941999999999</v>
      </c>
      <c r="DU419" s="48">
        <f>IFERROR(ROUNDUP(DS419/$EX419,0)*$EY419,0)</f>
        <v>1.5</v>
      </c>
      <c r="DV419" s="62">
        <v>252</v>
      </c>
      <c r="DW419" s="62">
        <v>120960</v>
      </c>
      <c r="DX419" s="62">
        <f>$DF419*BK419/30</f>
        <v>160.11000000000001</v>
      </c>
      <c r="DY419" s="62">
        <f>DX419*$FH419</f>
        <v>76852.800000000003</v>
      </c>
      <c r="DZ419" s="48">
        <f>IFERROR(ROUNDUP(DX419/$EX419,0)*$EY419,0)</f>
        <v>1.5</v>
      </c>
      <c r="EA419" s="62">
        <f>$DF419*BL419/30</f>
        <v>354.65999999999997</v>
      </c>
      <c r="EB419" s="62">
        <f>EA419*$FH419</f>
        <v>170236.79999999999</v>
      </c>
      <c r="EC419" s="48">
        <f>IFERROR(ROUNDUP(EA419/$EX419,0)*$EY419,0)</f>
        <v>1.5</v>
      </c>
      <c r="ED419" s="62">
        <f>$DF419*BM419/30</f>
        <v>383.20499999999998</v>
      </c>
      <c r="EE419" s="62">
        <f>ED419*$FH419</f>
        <v>183938.4</v>
      </c>
      <c r="EF419" s="48">
        <f>IFERROR(ROUNDUP(ED419/$EX419,0)*$EY419,0)</f>
        <v>1.5</v>
      </c>
      <c r="EG419" s="62">
        <f>$DF419*BN419/30</f>
        <v>399.21</v>
      </c>
      <c r="EH419" s="62">
        <f>EG419*$FH419</f>
        <v>191620.8</v>
      </c>
      <c r="EI419" s="48">
        <f>IFERROR(ROUNDUP(EG419/$EX419,0)*$EY419,0)</f>
        <v>1.5</v>
      </c>
      <c r="EJ419" s="62">
        <f>$DF419*BO419/30</f>
        <v>371.02499999999998</v>
      </c>
      <c r="EK419" s="62">
        <f>EJ419*$FH419</f>
        <v>178092</v>
      </c>
      <c r="EL419" s="48">
        <f>IFERROR(ROUNDUP(EJ419/$EX419,0)*$EY419,0)</f>
        <v>1.5</v>
      </c>
      <c r="EM419" s="62">
        <f>$DF419*BP419/30</f>
        <v>399.41999999999996</v>
      </c>
      <c r="EN419" s="62">
        <f>EM419*$FH419</f>
        <v>191721.59999999998</v>
      </c>
      <c r="EO419" s="48">
        <f>IFERROR(ROUNDUP(EM419/$EX419,0)*$EY419,0)</f>
        <v>1.5</v>
      </c>
      <c r="EP419" s="62">
        <f t="shared" si="4561"/>
        <v>51235.199999999997</v>
      </c>
      <c r="EQ419" s="62">
        <f t="shared" si="4561"/>
        <v>113491.2</v>
      </c>
      <c r="ER419" s="62">
        <f t="shared" si="4561"/>
        <v>122625.60000000001</v>
      </c>
      <c r="ES419" s="62">
        <f t="shared" si="4561"/>
        <v>127747.2</v>
      </c>
      <c r="ET419" s="62">
        <f t="shared" si="4561"/>
        <v>118728</v>
      </c>
      <c r="EU419" s="62">
        <f t="shared" si="4561"/>
        <v>127814.39999999999</v>
      </c>
      <c r="EV419" s="31" t="s">
        <v>192</v>
      </c>
      <c r="EW419" s="103">
        <v>0</v>
      </c>
      <c r="EX419" s="31">
        <f>EZ419</f>
        <v>800</v>
      </c>
      <c r="EY419" s="31">
        <f>FA419</f>
        <v>1.5</v>
      </c>
      <c r="EZ419" s="31">
        <v>800</v>
      </c>
      <c r="FA419" s="31">
        <v>1.5</v>
      </c>
      <c r="FB419" s="119"/>
      <c r="FC419" s="119"/>
      <c r="FE419" s="137">
        <v>480</v>
      </c>
      <c r="FF419" s="137">
        <v>480</v>
      </c>
      <c r="FG419" s="137">
        <v>480</v>
      </c>
      <c r="FH419" s="106">
        <v>480</v>
      </c>
      <c r="FI419" s="107" t="b">
        <f t="shared" si="4547"/>
        <v>1</v>
      </c>
      <c r="FJ419" s="34"/>
      <c r="FK419" s="104">
        <v>0</v>
      </c>
      <c r="FL419" s="104">
        <v>0</v>
      </c>
      <c r="FM419" s="104">
        <v>0</v>
      </c>
      <c r="FN419" s="104">
        <v>0</v>
      </c>
      <c r="FO419" s="104">
        <v>0</v>
      </c>
      <c r="FP419" s="104"/>
      <c r="FQ419" s="104">
        <v>0</v>
      </c>
      <c r="FR419" s="103" t="b">
        <f t="shared" si="4442"/>
        <v>0</v>
      </c>
      <c r="FS419" s="103" t="b">
        <f t="shared" si="4443"/>
        <v>0</v>
      </c>
      <c r="FT419" s="103" t="b">
        <f t="shared" si="4444"/>
        <v>0</v>
      </c>
      <c r="FU419" s="103" t="b">
        <f t="shared" si="4445"/>
        <v>0</v>
      </c>
      <c r="FV419" s="103" t="b">
        <f t="shared" si="4446"/>
        <v>1</v>
      </c>
      <c r="FW419" s="103"/>
      <c r="FX419" s="120" t="b">
        <f t="shared" si="4548"/>
        <v>1</v>
      </c>
      <c r="FY419" s="104" t="s">
        <v>491</v>
      </c>
      <c r="FZ419" s="104" t="b">
        <f t="shared" si="4549"/>
        <v>1</v>
      </c>
      <c r="GA419" s="104">
        <v>0</v>
      </c>
      <c r="GB419" s="104" t="s">
        <v>193</v>
      </c>
      <c r="GD419" s="104" t="s">
        <v>491</v>
      </c>
      <c r="GE419" s="104">
        <v>0</v>
      </c>
      <c r="GF419" s="104" t="e">
        <v>#N/A</v>
      </c>
      <c r="GG419" s="104">
        <v>0</v>
      </c>
      <c r="GH419" s="104" t="b">
        <f t="shared" si="4550"/>
        <v>1</v>
      </c>
      <c r="GI419" s="8" t="b">
        <f t="shared" si="4551"/>
        <v>0</v>
      </c>
      <c r="GJ419" s="31" t="s">
        <v>203</v>
      </c>
    </row>
    <row r="420" spans="1:192" hidden="1" x14ac:dyDescent="0.25">
      <c r="A420" s="144" t="str">
        <f>E420</f>
        <v>Серо-серебристый (пробка, канистра)</v>
      </c>
      <c r="B420" s="144"/>
      <c r="C420" s="128" t="s">
        <v>368</v>
      </c>
      <c r="D420" s="130"/>
      <c r="E420" s="144" t="s">
        <v>899</v>
      </c>
      <c r="F420" s="144"/>
      <c r="G420" s="128"/>
      <c r="H420" s="144" t="s">
        <v>839</v>
      </c>
      <c r="I420" s="130"/>
      <c r="J420" s="144" t="s">
        <v>481</v>
      </c>
      <c r="K420" s="144"/>
      <c r="L420" s="138"/>
      <c r="M420" s="144" t="s">
        <v>840</v>
      </c>
      <c r="N420" s="145">
        <v>669</v>
      </c>
      <c r="O420" s="145">
        <v>1669</v>
      </c>
      <c r="P420" s="145" t="str">
        <f t="shared" si="4529"/>
        <v>в диапазоне</v>
      </c>
      <c r="Q420" s="114">
        <v>805</v>
      </c>
      <c r="R420" s="114">
        <v>502392.45</v>
      </c>
      <c r="S420" s="146">
        <v>1315</v>
      </c>
      <c r="T420" s="146">
        <v>818626.95</v>
      </c>
      <c r="U420" s="131"/>
      <c r="V420" s="146">
        <v>1175</v>
      </c>
      <c r="W420" s="146">
        <v>733305.75</v>
      </c>
      <c r="X420" s="146">
        <v>3</v>
      </c>
      <c r="Y420" s="132"/>
      <c r="Z420" s="95">
        <v>0</v>
      </c>
      <c r="AA420" s="147">
        <v>0</v>
      </c>
      <c r="AB420" s="147">
        <v>0</v>
      </c>
      <c r="AC420" s="95">
        <v>0</v>
      </c>
      <c r="AD420" s="95">
        <v>0</v>
      </c>
      <c r="AE420" s="95">
        <f t="shared" si="4530"/>
        <v>0</v>
      </c>
      <c r="AF420" s="95">
        <f t="shared" si="4531"/>
        <v>0</v>
      </c>
      <c r="AG420" s="144"/>
      <c r="AH420" s="130"/>
      <c r="AI420" s="144"/>
      <c r="AJ420" s="146">
        <v>465</v>
      </c>
      <c r="AK420" s="146">
        <v>1211</v>
      </c>
      <c r="AL420" s="146">
        <v>3096</v>
      </c>
      <c r="AM420" s="146">
        <v>5458.86</v>
      </c>
      <c r="AN420" s="148">
        <f t="shared" si="4532"/>
        <v>43.360701684967189</v>
      </c>
      <c r="AO420" s="130" t="str">
        <f t="shared" si="4533"/>
        <v>&gt; 30 дней (до 60)</v>
      </c>
      <c r="AP420" s="139" t="s">
        <v>185</v>
      </c>
      <c r="AQ420" s="134" t="s">
        <v>190</v>
      </c>
      <c r="AR420" s="144" t="s">
        <v>185</v>
      </c>
      <c r="AS420" s="134" t="s">
        <v>198</v>
      </c>
      <c r="AT420" s="147" t="s">
        <v>185</v>
      </c>
      <c r="AU420" s="138" t="str">
        <f>AT420</f>
        <v>Нет</v>
      </c>
      <c r="AV420" s="97" t="str">
        <f t="shared" si="4534"/>
        <v>0-02</v>
      </c>
      <c r="AW420" s="149">
        <f t="shared" si="4535"/>
        <v>0</v>
      </c>
      <c r="AX420" s="144"/>
      <c r="AY420" s="146">
        <f t="shared" si="4536"/>
        <v>0</v>
      </c>
      <c r="AZ420" s="130"/>
      <c r="BA420" s="129"/>
      <c r="BB420" s="129"/>
      <c r="BC420" s="129"/>
      <c r="BD420" s="139"/>
      <c r="BE420" s="29">
        <v>0</v>
      </c>
      <c r="BF420" s="32">
        <f t="shared" si="4537"/>
        <v>0</v>
      </c>
      <c r="BG420" s="32">
        <v>0</v>
      </c>
      <c r="BH420" s="32">
        <f t="shared" si="4538"/>
        <v>0</v>
      </c>
      <c r="BI420" s="99">
        <v>0</v>
      </c>
      <c r="BJ420" s="130"/>
      <c r="BK420" s="133">
        <v>716.29</v>
      </c>
      <c r="BL420" s="133">
        <v>755.57</v>
      </c>
      <c r="BM420" s="133">
        <v>857.18</v>
      </c>
      <c r="BN420" s="133">
        <v>1073.03</v>
      </c>
      <c r="BO420" s="133">
        <v>1082.82</v>
      </c>
      <c r="BP420" s="133">
        <v>973.97</v>
      </c>
      <c r="BQ420" s="133">
        <f t="shared" si="4539"/>
        <v>909.81</v>
      </c>
      <c r="BR420" s="95">
        <f t="shared" si="4540"/>
        <v>458.71000000000004</v>
      </c>
      <c r="BS420" s="133">
        <f t="shared" si="4555"/>
        <v>-296.86</v>
      </c>
      <c r="BT420" s="133">
        <f t="shared" si="4555"/>
        <v>-1154.04</v>
      </c>
      <c r="BU420" s="133">
        <f t="shared" si="4555"/>
        <v>-2227.0699999999997</v>
      </c>
      <c r="BV420" s="133">
        <f t="shared" si="4555"/>
        <v>-3309.8899999999994</v>
      </c>
      <c r="BW420" s="133">
        <f t="shared" si="4555"/>
        <v>-4283.8599999999997</v>
      </c>
      <c r="BX420" s="133">
        <f t="shared" si="4556"/>
        <v>-5193.67</v>
      </c>
      <c r="BY420" s="133">
        <f t="shared" si="4556"/>
        <v>-6103.48</v>
      </c>
      <c r="BZ420" s="133">
        <f t="shared" si="4556"/>
        <v>-7013.2899999999991</v>
      </c>
      <c r="CA420" s="133">
        <f t="shared" si="4556"/>
        <v>-7923.0999999999985</v>
      </c>
      <c r="CB420" s="133">
        <f t="shared" si="4556"/>
        <v>-8832.909999999998</v>
      </c>
      <c r="CC420" s="133">
        <f t="shared" si="4556"/>
        <v>-9742.7199999999975</v>
      </c>
      <c r="CD420" s="133">
        <f t="shared" si="4556"/>
        <v>-10652.529999999997</v>
      </c>
      <c r="CE420" s="133">
        <f t="shared" si="4556"/>
        <v>-11562.339999999997</v>
      </c>
      <c r="CF420" s="133">
        <f t="shared" si="4556"/>
        <v>-12472.149999999996</v>
      </c>
      <c r="CG420" s="133">
        <f t="shared" si="4556"/>
        <v>-13381.959999999995</v>
      </c>
      <c r="CH420" s="133">
        <f t="shared" si="4556"/>
        <v>-14291.769999999995</v>
      </c>
      <c r="CI420" s="133">
        <f t="shared" si="4556"/>
        <v>-15201.579999999994</v>
      </c>
      <c r="CJ420" s="133">
        <f t="shared" si="4556"/>
        <v>-16111.389999999994</v>
      </c>
      <c r="CK420" s="133">
        <f t="shared" si="4556"/>
        <v>-17021.199999999993</v>
      </c>
      <c r="CL420" s="133">
        <f t="shared" si="4556"/>
        <v>-17931.009999999995</v>
      </c>
      <c r="CM420" s="133">
        <f t="shared" si="4556"/>
        <v>-18840.819999999996</v>
      </c>
      <c r="CN420" s="133">
        <f t="shared" si="4556"/>
        <v>-19750.629999999997</v>
      </c>
      <c r="CO420" s="133">
        <f t="shared" si="4556"/>
        <v>-20660.439999999999</v>
      </c>
      <c r="CP420" s="100">
        <v>0</v>
      </c>
      <c r="CQ420" s="100">
        <v>0</v>
      </c>
      <c r="CR420" s="100">
        <v>0</v>
      </c>
      <c r="CS420" s="100">
        <v>0</v>
      </c>
      <c r="CT420" s="100">
        <v>0</v>
      </c>
      <c r="CU420" s="100">
        <v>0</v>
      </c>
      <c r="CY420" s="4">
        <v>0</v>
      </c>
      <c r="CZ420" s="4">
        <v>0</v>
      </c>
      <c r="DA420" s="136">
        <f t="shared" si="4557"/>
        <v>0</v>
      </c>
      <c r="DB420" s="4">
        <f t="shared" si="4558"/>
        <v>0</v>
      </c>
      <c r="DC420" s="4">
        <f t="shared" si="4559"/>
        <v>0</v>
      </c>
      <c r="DD420" s="136">
        <f t="shared" si="4560"/>
        <v>0</v>
      </c>
      <c r="DE420" s="31">
        <v>0</v>
      </c>
      <c r="DJ420" s="31"/>
      <c r="DK420" s="31"/>
      <c r="DL420" s="31"/>
      <c r="DM420" s="31"/>
      <c r="DN420" s="31"/>
      <c r="DR420" s="4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V420" t="s">
        <v>839</v>
      </c>
      <c r="EW420" s="103">
        <v>0</v>
      </c>
      <c r="FA420" s="31"/>
      <c r="FB420" s="119"/>
      <c r="FC420" s="119"/>
      <c r="FE420" s="137">
        <v>0</v>
      </c>
      <c r="FF420" s="137">
        <v>0</v>
      </c>
      <c r="FG420" s="137">
        <v>0</v>
      </c>
      <c r="FH420" s="106">
        <v>0</v>
      </c>
      <c r="FI420" s="107" t="b">
        <f t="shared" si="4547"/>
        <v>1</v>
      </c>
      <c r="FJ420" s="34"/>
      <c r="FK420" s="104">
        <v>0</v>
      </c>
      <c r="FL420" s="104">
        <v>0</v>
      </c>
      <c r="FM420" s="104">
        <v>0</v>
      </c>
      <c r="FN420" s="104">
        <v>0</v>
      </c>
      <c r="FO420" s="104">
        <v>0</v>
      </c>
      <c r="FP420" s="104"/>
      <c r="FQ420" s="104">
        <v>0</v>
      </c>
      <c r="FR420" s="150" t="b">
        <f t="shared" si="4442"/>
        <v>0</v>
      </c>
      <c r="FS420" s="150" t="b">
        <f t="shared" si="4443"/>
        <v>0</v>
      </c>
      <c r="FT420" s="150" t="b">
        <f t="shared" si="4444"/>
        <v>0</v>
      </c>
      <c r="FU420" s="150" t="b">
        <f t="shared" si="4445"/>
        <v>0</v>
      </c>
      <c r="FV420" s="150" t="b">
        <f t="shared" si="4446"/>
        <v>1</v>
      </c>
      <c r="FW420" s="150"/>
      <c r="FX420" s="150" t="b">
        <f t="shared" si="4548"/>
        <v>1</v>
      </c>
      <c r="FY420" s="104" t="s">
        <v>368</v>
      </c>
      <c r="FZ420" s="104" t="b">
        <f t="shared" si="4549"/>
        <v>1</v>
      </c>
      <c r="GA420" s="150">
        <v>0</v>
      </c>
      <c r="GB420" s="150">
        <v>0</v>
      </c>
      <c r="GC420" s="151"/>
      <c r="GD420" s="104" t="s">
        <v>368</v>
      </c>
      <c r="GE420" s="104">
        <v>0</v>
      </c>
      <c r="GF420" s="104" t="e">
        <v>#N/A</v>
      </c>
      <c r="GG420" s="104">
        <v>0</v>
      </c>
      <c r="GH420" s="150" t="b">
        <f t="shared" si="4550"/>
        <v>1</v>
      </c>
      <c r="GI420" s="151" t="b">
        <f t="shared" si="4551"/>
        <v>0</v>
      </c>
      <c r="GJ420" s="31" t="s">
        <v>203</v>
      </c>
    </row>
    <row r="421" spans="1:192" hidden="1" x14ac:dyDescent="0.25">
      <c r="A421" s="130">
        <v>50282</v>
      </c>
      <c r="B421" s="130">
        <v>633341</v>
      </c>
      <c r="C421" s="128" t="s">
        <v>368</v>
      </c>
      <c r="D421" s="130"/>
      <c r="E421" s="130" t="s">
        <v>900</v>
      </c>
      <c r="F421" s="109" t="s">
        <v>193</v>
      </c>
      <c r="G421" s="128"/>
      <c r="H421" s="130" t="s">
        <v>188</v>
      </c>
      <c r="I421" s="130" t="s">
        <v>631</v>
      </c>
      <c r="J421" s="130" t="s">
        <v>481</v>
      </c>
      <c r="K421" s="130"/>
      <c r="L421" s="130" t="s">
        <v>899</v>
      </c>
      <c r="M421" s="130" t="s">
        <v>841</v>
      </c>
      <c r="N421" s="111">
        <v>669</v>
      </c>
      <c r="O421" s="111">
        <v>1669</v>
      </c>
      <c r="P421" s="111" t="str">
        <f t="shared" ref="P421:P436" si="4562">IF(AND(N421=0,O421=0),"нет минмакс",IF((S421-N421)&lt;0,"меньше мин",IF((S421-O421)&gt;0,"больше макс","в диапазоне")))</f>
        <v>в диапазоне</v>
      </c>
      <c r="Q421" s="95">
        <v>805</v>
      </c>
      <c r="R421" s="95">
        <f>Q421*FH421</f>
        <v>502392.45</v>
      </c>
      <c r="S421" s="131">
        <v>1315</v>
      </c>
      <c r="T421" s="131">
        <v>818626.95</v>
      </c>
      <c r="U421" s="131">
        <f>IFERROR(ROUNDUP(S421/$EX421,0)*$EY421,0)</f>
        <v>3</v>
      </c>
      <c r="V421" s="113">
        <f>SUM(Z421:AD421)</f>
        <v>1175</v>
      </c>
      <c r="W421" s="113">
        <f>V421*FH421</f>
        <v>733305.75</v>
      </c>
      <c r="X421" s="113">
        <f>IFERROR(ROUNDUP(V421/$EX421,0)*$EY421,0)</f>
        <v>3</v>
      </c>
      <c r="Y421" s="132"/>
      <c r="Z421" s="95">
        <v>1175</v>
      </c>
      <c r="AA421" s="95">
        <v>0</v>
      </c>
      <c r="AB421" s="95">
        <v>0</v>
      </c>
      <c r="AC421" s="95">
        <v>0</v>
      </c>
      <c r="AD421" s="95">
        <v>0</v>
      </c>
      <c r="AE421" s="95">
        <f t="shared" ref="AE421:AE436" si="4563">AA421*FH421</f>
        <v>0</v>
      </c>
      <c r="AF421" s="95">
        <f t="shared" ref="AF421:AF436" si="4564">AB421*FH421</f>
        <v>0</v>
      </c>
      <c r="AG421" s="114">
        <v>0</v>
      </c>
      <c r="AH421" s="95">
        <f>V421-AG421</f>
        <v>1175</v>
      </c>
      <c r="AI421" s="114">
        <f>IF(AH421&gt;0,AH421*FH421,0)</f>
        <v>733305.75</v>
      </c>
      <c r="AJ421" s="133">
        <f>CU421</f>
        <v>465</v>
      </c>
      <c r="AK421" s="133">
        <f>SUM(CS421:CU421)</f>
        <v>1211</v>
      </c>
      <c r="AL421" s="133">
        <f>SUM(CP421:CU421)</f>
        <v>3096</v>
      </c>
      <c r="AM421" s="133">
        <f>SUM(BK421:BP421)</f>
        <v>5458.86</v>
      </c>
      <c r="AN421" s="133">
        <f t="shared" ref="AN421:AN436" si="4565">IFERROR(S421/BQ421*30,"нет оборота")</f>
        <v>43.360701684967189</v>
      </c>
      <c r="AO421" s="133" t="str">
        <f t="shared" ref="AO421:AO436" si="4566">IF(S421=0,"нет остатка",IF(AN421="нет оборота","нет плана",IF(AN421&lt;30,"&lt; 30 дней",IF(AND(AN421&gt;=30,AN421&lt;60),"&gt; 30 дней (до 60)",IF(AND(AN421&gt;=60,AN421&lt;70),"&gt; 60 дней (до 70)",IF(AND(AN421&gt;=70,AN421&lt;80),"&gt; 70 дней (до 80)",IF(AND(AN421&gt;=80,AN421&lt;90),"&gt; 80 дней (до 90)",IF(AND(AN421&gt;=90,AN421&lt;120),"&gt; 90 дней (до 120)",IF(AN421&gt;=120,"&gt; 120 дней")))))))))</f>
        <v>&gt; 30 дней (до 60)</v>
      </c>
      <c r="AP421" s="139" t="s">
        <v>185</v>
      </c>
      <c r="AQ421" s="134" t="s">
        <v>190</v>
      </c>
      <c r="AR421" s="139" t="s">
        <v>185</v>
      </c>
      <c r="AS421" s="134" t="s">
        <v>190</v>
      </c>
      <c r="AT421" s="25" t="s">
        <v>185</v>
      </c>
      <c r="AU421" s="14" t="str">
        <f>AU420</f>
        <v>Нет</v>
      </c>
      <c r="AV421" s="97" t="str">
        <f t="shared" ref="AV421:AV436" si="4567">IF(V421=0,"нет остатка",IF(SUM(BK421:BP421)=0,"Нет планов",IF(BR421&lt;=0,"0-01",IF(BS421&lt;=0,"0-02",IF(BT421&lt;=0,"0-03",IF(BU421&lt;=0,"0-04",IF(BV421&lt;=0,"0-05",IF(BW421&lt;=0,"0-06",IF(BX421&lt;=0,"0-07",IF(BY421&lt;=0,"0-08",IF(BZ421&lt;=0,"0-09",IF(CA421&lt;=0,"0-10",IF(CB421&lt;=0,"0-11",IF(CC421&lt;=0,"0-12",IF(CD421&lt;=0,"0-13",IF(CE421&lt;=0,"0-14",IF(CF421&lt;=0,"0-15",IF(CG421&lt;=0,"0-16",IF(CH421&lt;=0,"0-17",IF(CI421&lt;=0,"0-18",IF(CJ421&lt;=0,"0-19",IF(CK421&lt;=0,"0-20",IF(CL421&lt;=0,"0-21",IF(CM421&lt;=0,"0-22",IF(CN421&lt;=0,"0-23",IF(CO421&lt;=0,"0-24","0-25 более 24"))))))))))))))))))))))))))</f>
        <v>0-02</v>
      </c>
      <c r="AW421" s="117">
        <f t="shared" ref="AW421:AW436" si="4568">IF(AT421="Да",W421,0)</f>
        <v>0</v>
      </c>
      <c r="AX421" s="14"/>
      <c r="AY421" s="25">
        <f t="shared" ref="AY421:AY436" si="4569">IF(AX421&gt;6,W421,0)</f>
        <v>0</v>
      </c>
      <c r="AZ421" s="130" t="s">
        <v>495</v>
      </c>
      <c r="BA421" s="26" t="s">
        <v>196</v>
      </c>
      <c r="BB421" s="26" t="s">
        <v>893</v>
      </c>
      <c r="BC421" s="27"/>
      <c r="BD421" s="28"/>
      <c r="BE421" s="29">
        <v>0</v>
      </c>
      <c r="BF421" s="32">
        <f t="shared" ref="BF421:BF436" si="4570">BE421*FH421</f>
        <v>0</v>
      </c>
      <c r="BG421" s="32">
        <v>0</v>
      </c>
      <c r="BH421" s="32">
        <f t="shared" ref="BH421:BH436" si="4571">BG421*FH421</f>
        <v>0</v>
      </c>
      <c r="BI421" s="135">
        <v>0</v>
      </c>
      <c r="BJ421" s="130">
        <v>0</v>
      </c>
      <c r="BK421" s="95">
        <v>716.29</v>
      </c>
      <c r="BL421" s="95">
        <v>755.57</v>
      </c>
      <c r="BM421" s="95">
        <v>857.18</v>
      </c>
      <c r="BN421" s="95">
        <v>1073.03</v>
      </c>
      <c r="BO421" s="95">
        <v>1082.82</v>
      </c>
      <c r="BP421" s="95">
        <v>973.97</v>
      </c>
      <c r="BQ421" s="133">
        <f t="shared" ref="BQ421:BQ436" si="4572">IF(COUNTIF(BK421:BP421,"&gt;0")=0,0,SUM(BK421:BP421)/COUNTIF(BK421:BP421,"&gt;0"))</f>
        <v>909.81</v>
      </c>
      <c r="BR421" s="95">
        <f t="shared" ref="BR421:BR436" si="4573">IF(OR(Q421=0,SUM(BK421:BP421)=0,V421&gt;Q421),V421-BK421,Q421-BK421)</f>
        <v>458.71000000000004</v>
      </c>
      <c r="BS421" s="133">
        <f t="shared" si="4555"/>
        <v>-296.86</v>
      </c>
      <c r="BT421" s="133">
        <f t="shared" si="4555"/>
        <v>-1154.04</v>
      </c>
      <c r="BU421" s="133">
        <f t="shared" si="4555"/>
        <v>-2227.0699999999997</v>
      </c>
      <c r="BV421" s="133">
        <f t="shared" si="4555"/>
        <v>-3309.8899999999994</v>
      </c>
      <c r="BW421" s="133">
        <f t="shared" si="4555"/>
        <v>-4283.8599999999997</v>
      </c>
      <c r="BX421" s="133">
        <f t="shared" si="4556"/>
        <v>-5193.67</v>
      </c>
      <c r="BY421" s="133">
        <f t="shared" si="4556"/>
        <v>-6103.48</v>
      </c>
      <c r="BZ421" s="133">
        <f t="shared" si="4556"/>
        <v>-7013.2899999999991</v>
      </c>
      <c r="CA421" s="133">
        <f t="shared" si="4556"/>
        <v>-7923.0999999999985</v>
      </c>
      <c r="CB421" s="133">
        <f t="shared" si="4556"/>
        <v>-8832.909999999998</v>
      </c>
      <c r="CC421" s="133">
        <f t="shared" si="4556"/>
        <v>-9742.7199999999975</v>
      </c>
      <c r="CD421" s="133">
        <f t="shared" si="4556"/>
        <v>-10652.529999999997</v>
      </c>
      <c r="CE421" s="133">
        <f t="shared" si="4556"/>
        <v>-11562.339999999997</v>
      </c>
      <c r="CF421" s="133">
        <f t="shared" si="4556"/>
        <v>-12472.149999999996</v>
      </c>
      <c r="CG421" s="133">
        <f t="shared" si="4556"/>
        <v>-13381.959999999995</v>
      </c>
      <c r="CH421" s="133">
        <f t="shared" si="4556"/>
        <v>-14291.769999999995</v>
      </c>
      <c r="CI421" s="133">
        <f t="shared" si="4556"/>
        <v>-15201.579999999994</v>
      </c>
      <c r="CJ421" s="133">
        <f t="shared" si="4556"/>
        <v>-16111.389999999994</v>
      </c>
      <c r="CK421" s="133">
        <f t="shared" si="4556"/>
        <v>-17021.199999999993</v>
      </c>
      <c r="CL421" s="133">
        <f t="shared" si="4556"/>
        <v>-17931.009999999995</v>
      </c>
      <c r="CM421" s="133">
        <f t="shared" si="4556"/>
        <v>-18840.819999999996</v>
      </c>
      <c r="CN421" s="133">
        <f t="shared" si="4556"/>
        <v>-19750.629999999997</v>
      </c>
      <c r="CO421" s="133">
        <f t="shared" si="4556"/>
        <v>-20660.439999999999</v>
      </c>
      <c r="CP421" s="100">
        <v>522</v>
      </c>
      <c r="CQ421" s="100">
        <v>685</v>
      </c>
      <c r="CR421" s="100">
        <v>678</v>
      </c>
      <c r="CS421" s="100">
        <v>687</v>
      </c>
      <c r="CT421" s="100">
        <v>59</v>
      </c>
      <c r="CU421" s="100">
        <v>465</v>
      </c>
      <c r="CV421" s="121">
        <f>IF(COUNTIF(CP421:CU421,"&gt;0")=0,0,SUM(CP421:CU421)/COUNTIF(CP421:CU421,"&gt;0"))</f>
        <v>516</v>
      </c>
      <c r="CY421" s="4">
        <v>0</v>
      </c>
      <c r="CZ421" s="4">
        <v>0</v>
      </c>
      <c r="DA421" s="136">
        <f t="shared" si="4557"/>
        <v>0</v>
      </c>
      <c r="DB421" s="4">
        <f t="shared" si="4558"/>
        <v>0</v>
      </c>
      <c r="DC421" s="4">
        <f t="shared" si="4559"/>
        <v>0</v>
      </c>
      <c r="DD421" s="136">
        <f t="shared" si="4560"/>
        <v>0</v>
      </c>
      <c r="DE421" s="31">
        <v>0</v>
      </c>
      <c r="DF421" s="31">
        <v>30</v>
      </c>
      <c r="DG421" s="31">
        <v>900</v>
      </c>
      <c r="DH421" s="48">
        <f>IFERROR(ROUNDUP(DG421/$EX421,0)*$EY421,0)</f>
        <v>1.5</v>
      </c>
      <c r="DI421" s="62">
        <v>1368.951</v>
      </c>
      <c r="DJ421" s="62">
        <v>932376.97200000007</v>
      </c>
      <c r="DK421" s="48">
        <f>IFERROR(ROUNDUP(DI421/$EX421,0)*$EY421,0)</f>
        <v>3</v>
      </c>
      <c r="DL421" s="62">
        <v>685</v>
      </c>
      <c r="DM421" s="62">
        <v>463560.88268348627</v>
      </c>
      <c r="DN421" s="62">
        <v>1163.547</v>
      </c>
      <c r="DO421" s="62">
        <v>794567.46600000001</v>
      </c>
      <c r="DP421" s="48">
        <f>IFERROR(ROUNDUP(DN421/$EX421,0)*$EY421,0)</f>
        <v>3</v>
      </c>
      <c r="DQ421" s="62">
        <v>677.5</v>
      </c>
      <c r="DR421" s="62">
        <v>460854.25657595671</v>
      </c>
      <c r="DS421" s="62">
        <v>945.04499999999996</v>
      </c>
      <c r="DT421" s="62">
        <v>644843.13300000003</v>
      </c>
      <c r="DU421" s="48">
        <f>IFERROR(ROUNDUP(DS421/$EX421,0)*$EY421,0)</f>
        <v>1.5</v>
      </c>
      <c r="DV421" s="62">
        <v>677</v>
      </c>
      <c r="DW421" s="62">
        <v>460186.68089808954</v>
      </c>
      <c r="DX421" s="62">
        <f>$DF421*BK421/30</f>
        <v>716.28999999999985</v>
      </c>
      <c r="DY421" s="62">
        <f>DX421*$FH421</f>
        <v>447029.42609999992</v>
      </c>
      <c r="DZ421" s="48">
        <f>IFERROR(ROUNDUP(DX421/$EX421,0)*$EY421,0)</f>
        <v>1.5</v>
      </c>
      <c r="EA421" s="62">
        <f>$DF421*BL421/30</f>
        <v>755.57</v>
      </c>
      <c r="EB421" s="62">
        <f>EA421*$FH421</f>
        <v>471543.68130000005</v>
      </c>
      <c r="EC421" s="48">
        <f>IFERROR(ROUNDUP(EA421/$EX421,0)*$EY421,0)</f>
        <v>1.5</v>
      </c>
      <c r="ED421" s="62">
        <f>$DF421*BM421/30</f>
        <v>857.18</v>
      </c>
      <c r="EE421" s="62">
        <f>ED421*$FH421</f>
        <v>534957.46620000002</v>
      </c>
      <c r="EF421" s="48">
        <f>IFERROR(ROUNDUP(ED421/$EX421,0)*$EY421,0)</f>
        <v>1.5</v>
      </c>
      <c r="EG421" s="62">
        <f>$DF421*BN421/30</f>
        <v>1073.03</v>
      </c>
      <c r="EH421" s="62">
        <f>EG421*$FH421</f>
        <v>669667.29269999999</v>
      </c>
      <c r="EI421" s="48">
        <f>IFERROR(ROUNDUP(EG421/$EX421,0)*$EY421,0)</f>
        <v>3</v>
      </c>
      <c r="EJ421" s="62">
        <f>$DF421*BO421/30</f>
        <v>1082.82</v>
      </c>
      <c r="EK421" s="62">
        <f>EJ421*$FH421</f>
        <v>675777.13379999995</v>
      </c>
      <c r="EL421" s="48">
        <f>IFERROR(ROUNDUP(EJ421/$EX421,0)*$EY421,0)</f>
        <v>3</v>
      </c>
      <c r="EM421" s="62">
        <f>$DF421*BP421/30</f>
        <v>973.97</v>
      </c>
      <c r="EN421" s="62">
        <f>EM421*$FH421</f>
        <v>607844.93729999999</v>
      </c>
      <c r="EO421" s="48">
        <f>IFERROR(ROUNDUP(EM421/$EX421,0)*$EY421,0)</f>
        <v>1.5</v>
      </c>
      <c r="EP421" s="62">
        <f t="shared" ref="EP421:EU421" si="4574">BK421*$FH421</f>
        <v>447029.42609999998</v>
      </c>
      <c r="EQ421" s="62">
        <f t="shared" si="4574"/>
        <v>471543.68130000005</v>
      </c>
      <c r="ER421" s="62">
        <f t="shared" si="4574"/>
        <v>534957.46620000002</v>
      </c>
      <c r="ES421" s="62">
        <f t="shared" si="4574"/>
        <v>669667.29269999999</v>
      </c>
      <c r="ET421" s="62">
        <f t="shared" si="4574"/>
        <v>675777.13379999995</v>
      </c>
      <c r="EU421" s="62">
        <f t="shared" si="4574"/>
        <v>607844.93729999999</v>
      </c>
      <c r="EV421" s="31" t="s">
        <v>192</v>
      </c>
      <c r="EW421" s="103">
        <v>0</v>
      </c>
      <c r="EX421" s="31">
        <v>1000</v>
      </c>
      <c r="EY421" s="31">
        <v>1.5</v>
      </c>
      <c r="FA421" s="31"/>
      <c r="FB421" s="119"/>
      <c r="FC421" s="119"/>
      <c r="FE421" s="137">
        <v>682.26</v>
      </c>
      <c r="FF421" s="137">
        <v>622.53</v>
      </c>
      <c r="FG421" s="137">
        <v>623.67999999999995</v>
      </c>
      <c r="FH421" s="106">
        <v>624.09</v>
      </c>
      <c r="FI421" s="107" t="b">
        <f t="shared" si="4547"/>
        <v>1</v>
      </c>
      <c r="FJ421" s="34"/>
      <c r="FK421" s="104" t="s">
        <v>196</v>
      </c>
      <c r="FL421" s="104" t="s">
        <v>893</v>
      </c>
      <c r="FM421" s="104">
        <v>0</v>
      </c>
      <c r="FN421" s="104">
        <v>0</v>
      </c>
      <c r="FO421" s="104">
        <v>0</v>
      </c>
      <c r="FP421" s="104"/>
      <c r="FQ421" s="104">
        <v>0</v>
      </c>
      <c r="FR421" s="103" t="b">
        <f t="shared" si="4442"/>
        <v>1</v>
      </c>
      <c r="FS421" s="103" t="b">
        <f t="shared" si="4443"/>
        <v>1</v>
      </c>
      <c r="FT421" s="103" t="b">
        <f t="shared" si="4444"/>
        <v>0</v>
      </c>
      <c r="FU421" s="103" t="b">
        <f t="shared" si="4445"/>
        <v>0</v>
      </c>
      <c r="FV421" s="103" t="b">
        <f t="shared" si="4446"/>
        <v>1</v>
      </c>
      <c r="FW421" s="103"/>
      <c r="FX421" s="120" t="b">
        <f t="shared" si="4548"/>
        <v>1</v>
      </c>
      <c r="FY421" s="104" t="s">
        <v>368</v>
      </c>
      <c r="FZ421" s="104" t="b">
        <f t="shared" si="4549"/>
        <v>1</v>
      </c>
      <c r="GA421" s="104">
        <v>0</v>
      </c>
      <c r="GB421" s="104" t="s">
        <v>193</v>
      </c>
      <c r="GD421" s="104" t="s">
        <v>368</v>
      </c>
      <c r="GE421" s="104">
        <v>0</v>
      </c>
      <c r="GF421" s="104" t="e">
        <v>#N/A</v>
      </c>
      <c r="GG421" s="104">
        <v>0</v>
      </c>
      <c r="GH421" s="104" t="b">
        <f t="shared" si="4550"/>
        <v>1</v>
      </c>
      <c r="GI421" s="8" t="b">
        <f t="shared" si="4551"/>
        <v>0</v>
      </c>
      <c r="GJ421" s="31" t="s">
        <v>203</v>
      </c>
    </row>
    <row r="422" spans="1:192" hidden="1" x14ac:dyDescent="0.25">
      <c r="A422" s="144" t="str">
        <f>E422</f>
        <v>Бронзовый (пробка, канистра)</v>
      </c>
      <c r="B422" s="144"/>
      <c r="C422" s="128" t="s">
        <v>368</v>
      </c>
      <c r="D422" s="130"/>
      <c r="E422" s="144" t="s">
        <v>901</v>
      </c>
      <c r="F422" s="144"/>
      <c r="G422" s="128"/>
      <c r="H422" s="144" t="s">
        <v>839</v>
      </c>
      <c r="I422" s="130"/>
      <c r="J422" s="144" t="s">
        <v>481</v>
      </c>
      <c r="K422" s="144"/>
      <c r="L422" s="138"/>
      <c r="M422" s="144" t="s">
        <v>840</v>
      </c>
      <c r="N422" s="145">
        <v>13</v>
      </c>
      <c r="O422" s="145">
        <v>3513</v>
      </c>
      <c r="P422" s="145" t="str">
        <f t="shared" si="4562"/>
        <v>в диапазоне</v>
      </c>
      <c r="Q422" s="114">
        <v>195</v>
      </c>
      <c r="R422" s="114">
        <v>404547</v>
      </c>
      <c r="S422" s="146">
        <v>333.5</v>
      </c>
      <c r="T422" s="146">
        <v>710750.13500000001</v>
      </c>
      <c r="U422" s="131"/>
      <c r="V422" s="146">
        <v>320</v>
      </c>
      <c r="W422" s="146">
        <v>688457</v>
      </c>
      <c r="X422" s="146">
        <v>3</v>
      </c>
      <c r="Y422" s="132"/>
      <c r="Z422" s="95">
        <v>0</v>
      </c>
      <c r="AA422" s="147">
        <v>0</v>
      </c>
      <c r="AB422" s="147">
        <v>0</v>
      </c>
      <c r="AC422" s="95">
        <v>0</v>
      </c>
      <c r="AD422" s="95">
        <v>0</v>
      </c>
      <c r="AE422" s="95">
        <f t="shared" si="4563"/>
        <v>0</v>
      </c>
      <c r="AF422" s="95">
        <f t="shared" si="4564"/>
        <v>0</v>
      </c>
      <c r="AG422" s="144"/>
      <c r="AH422" s="130"/>
      <c r="AI422" s="144"/>
      <c r="AJ422" s="146">
        <v>54</v>
      </c>
      <c r="AK422" s="146">
        <v>205</v>
      </c>
      <c r="AL422" s="146">
        <v>205</v>
      </c>
      <c r="AM422" s="146">
        <v>638.81000000000006</v>
      </c>
      <c r="AN422" s="148">
        <f t="shared" si="4565"/>
        <v>93.971603450165134</v>
      </c>
      <c r="AO422" s="130" t="str">
        <f t="shared" si="4566"/>
        <v>&gt; 90 дней (до 120)</v>
      </c>
      <c r="AP422" s="139" t="s">
        <v>195</v>
      </c>
      <c r="AQ422" s="134" t="s">
        <v>233</v>
      </c>
      <c r="AR422" s="144" t="s">
        <v>195</v>
      </c>
      <c r="AS422" s="134" t="s">
        <v>231</v>
      </c>
      <c r="AT422" s="147" t="s">
        <v>185</v>
      </c>
      <c r="AU422" s="138" t="str">
        <f>AT422</f>
        <v>Нет</v>
      </c>
      <c r="AV422" s="97" t="str">
        <f t="shared" si="4567"/>
        <v>0-04</v>
      </c>
      <c r="AW422" s="149">
        <f t="shared" si="4568"/>
        <v>0</v>
      </c>
      <c r="AX422" s="144"/>
      <c r="AY422" s="146">
        <f t="shared" si="4569"/>
        <v>0</v>
      </c>
      <c r="AZ422" s="130"/>
      <c r="BA422" s="26"/>
      <c r="BB422" s="26"/>
      <c r="BC422" s="27"/>
      <c r="BD422" s="129"/>
      <c r="BE422" s="29">
        <v>0</v>
      </c>
      <c r="BF422" s="32">
        <f t="shared" si="4570"/>
        <v>0</v>
      </c>
      <c r="BG422" s="32">
        <v>0</v>
      </c>
      <c r="BH422" s="32">
        <f t="shared" si="4571"/>
        <v>0</v>
      </c>
      <c r="BI422" s="99">
        <v>0</v>
      </c>
      <c r="BJ422" s="130"/>
      <c r="BK422" s="133">
        <v>89.67</v>
      </c>
      <c r="BL422" s="133">
        <v>106.36</v>
      </c>
      <c r="BM422" s="133">
        <v>113.68</v>
      </c>
      <c r="BN422" s="133">
        <v>114.52</v>
      </c>
      <c r="BO422" s="133">
        <v>109.93</v>
      </c>
      <c r="BP422" s="133">
        <v>104.65</v>
      </c>
      <c r="BQ422" s="133">
        <f t="shared" si="4572"/>
        <v>106.46833333333335</v>
      </c>
      <c r="BR422" s="95">
        <f t="shared" si="4573"/>
        <v>230.32999999999998</v>
      </c>
      <c r="BS422" s="133">
        <f t="shared" si="4555"/>
        <v>123.96999999999998</v>
      </c>
      <c r="BT422" s="133">
        <f t="shared" si="4555"/>
        <v>10.289999999999978</v>
      </c>
      <c r="BU422" s="133">
        <f t="shared" si="4555"/>
        <v>-104.23000000000002</v>
      </c>
      <c r="BV422" s="133">
        <f t="shared" si="4555"/>
        <v>-214.16000000000003</v>
      </c>
      <c r="BW422" s="133">
        <f t="shared" si="4555"/>
        <v>-318.81000000000006</v>
      </c>
      <c r="BX422" s="133">
        <f t="shared" si="4556"/>
        <v>-425.27833333333342</v>
      </c>
      <c r="BY422" s="133">
        <f t="shared" si="4556"/>
        <v>-531.74666666666678</v>
      </c>
      <c r="BZ422" s="133">
        <f t="shared" si="4556"/>
        <v>-638.21500000000015</v>
      </c>
      <c r="CA422" s="133">
        <f t="shared" si="4556"/>
        <v>-744.68333333333351</v>
      </c>
      <c r="CB422" s="133">
        <f t="shared" si="4556"/>
        <v>-851.15166666666687</v>
      </c>
      <c r="CC422" s="133">
        <f t="shared" si="4556"/>
        <v>-957.62000000000023</v>
      </c>
      <c r="CD422" s="133">
        <f t="shared" si="4556"/>
        <v>-1064.0883333333336</v>
      </c>
      <c r="CE422" s="133">
        <f t="shared" si="4556"/>
        <v>-1170.5566666666668</v>
      </c>
      <c r="CF422" s="133">
        <f t="shared" si="4556"/>
        <v>-1277.0250000000001</v>
      </c>
      <c r="CG422" s="133">
        <f t="shared" si="4556"/>
        <v>-1383.4933333333333</v>
      </c>
      <c r="CH422" s="133">
        <f t="shared" si="4556"/>
        <v>-1489.9616666666666</v>
      </c>
      <c r="CI422" s="133">
        <f t="shared" si="4556"/>
        <v>-1596.4299999999998</v>
      </c>
      <c r="CJ422" s="133">
        <f t="shared" si="4556"/>
        <v>-1702.8983333333331</v>
      </c>
      <c r="CK422" s="133">
        <f t="shared" si="4556"/>
        <v>-1809.3666666666663</v>
      </c>
      <c r="CL422" s="133">
        <f t="shared" si="4556"/>
        <v>-1915.8349999999996</v>
      </c>
      <c r="CM422" s="133">
        <f t="shared" si="4556"/>
        <v>-2022.3033333333328</v>
      </c>
      <c r="CN422" s="133">
        <f t="shared" si="4556"/>
        <v>-2128.7716666666661</v>
      </c>
      <c r="CO422" s="133">
        <f t="shared" si="4556"/>
        <v>-2235.2399999999993</v>
      </c>
      <c r="CP422" s="100">
        <v>0</v>
      </c>
      <c r="CQ422" s="100">
        <v>0</v>
      </c>
      <c r="CR422" s="100">
        <v>0</v>
      </c>
      <c r="CS422" s="100">
        <v>0</v>
      </c>
      <c r="CT422" s="100">
        <v>0</v>
      </c>
      <c r="CU422" s="100">
        <v>0</v>
      </c>
      <c r="CY422" s="4">
        <v>0</v>
      </c>
      <c r="CZ422" s="4">
        <v>0</v>
      </c>
      <c r="DA422" s="136">
        <f t="shared" si="4557"/>
        <v>0</v>
      </c>
      <c r="DB422" s="4">
        <f t="shared" si="4558"/>
        <v>0</v>
      </c>
      <c r="DC422" s="4">
        <f t="shared" si="4559"/>
        <v>0</v>
      </c>
      <c r="DD422" s="136">
        <f t="shared" si="4560"/>
        <v>0</v>
      </c>
      <c r="DE422" s="31">
        <v>0</v>
      </c>
      <c r="DJ422" s="31"/>
      <c r="DK422" s="31"/>
      <c r="DL422" s="31"/>
      <c r="DM422" s="31"/>
      <c r="DN422" s="31"/>
      <c r="DR422" s="4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V422" t="s">
        <v>839</v>
      </c>
      <c r="EW422" s="103">
        <v>0</v>
      </c>
      <c r="FA422" s="31"/>
      <c r="FB422" s="119"/>
      <c r="FC422" s="119"/>
      <c r="FE422" s="137">
        <v>0</v>
      </c>
      <c r="FF422" s="137">
        <v>0</v>
      </c>
      <c r="FG422" s="137">
        <v>0</v>
      </c>
      <c r="FH422" s="106">
        <v>0</v>
      </c>
      <c r="FI422" s="107" t="b">
        <f t="shared" si="4547"/>
        <v>0</v>
      </c>
      <c r="FJ422" s="34"/>
      <c r="FK422" s="104">
        <v>0</v>
      </c>
      <c r="FL422" s="104">
        <v>0</v>
      </c>
      <c r="FM422" s="104">
        <v>0</v>
      </c>
      <c r="FN422" s="104">
        <v>0</v>
      </c>
      <c r="FO422" s="104">
        <v>0</v>
      </c>
      <c r="FP422" s="104"/>
      <c r="FQ422" s="104">
        <v>0</v>
      </c>
      <c r="FR422" s="150" t="b">
        <f t="shared" si="4442"/>
        <v>0</v>
      </c>
      <c r="FS422" s="150" t="b">
        <f t="shared" si="4443"/>
        <v>0</v>
      </c>
      <c r="FT422" s="150" t="b">
        <f t="shared" si="4444"/>
        <v>0</v>
      </c>
      <c r="FU422" s="150" t="b">
        <f t="shared" si="4445"/>
        <v>0</v>
      </c>
      <c r="FV422" s="150" t="b">
        <f t="shared" si="4446"/>
        <v>1</v>
      </c>
      <c r="FW422" s="150"/>
      <c r="FX422" s="150" t="b">
        <f t="shared" ref="FX422:FX436" si="4575">EXACT(FQ422,BI422)</f>
        <v>1</v>
      </c>
      <c r="FY422" s="104" t="s">
        <v>368</v>
      </c>
      <c r="FZ422" s="104" t="b">
        <f t="shared" ref="FZ422:FZ436" si="4576">EXACT(FY422,C422)</f>
        <v>1</v>
      </c>
      <c r="GA422" s="150">
        <v>0</v>
      </c>
      <c r="GB422" s="150">
        <v>0</v>
      </c>
      <c r="GC422" s="151"/>
      <c r="GD422" s="104" t="s">
        <v>368</v>
      </c>
      <c r="GE422" s="104">
        <v>0</v>
      </c>
      <c r="GF422" s="104" t="e">
        <v>#N/A</v>
      </c>
      <c r="GG422" s="104">
        <v>0</v>
      </c>
      <c r="GH422" s="150" t="b">
        <f t="shared" ref="GH422:GH436" si="4577">EXACT(GD422,C422)</f>
        <v>1</v>
      </c>
      <c r="GI422" s="151" t="b">
        <f t="shared" ref="GI422:GI436" si="4578">EXACT(GG422,G422)</f>
        <v>0</v>
      </c>
      <c r="GJ422" s="31" t="s">
        <v>203</v>
      </c>
    </row>
    <row r="423" spans="1:192" ht="90" hidden="1" x14ac:dyDescent="0.25">
      <c r="A423" s="130">
        <v>127541</v>
      </c>
      <c r="B423" s="130">
        <v>536775</v>
      </c>
      <c r="C423" s="128" t="s">
        <v>368</v>
      </c>
      <c r="D423" s="130"/>
      <c r="E423" s="130" t="s">
        <v>902</v>
      </c>
      <c r="F423" s="109" t="s">
        <v>193</v>
      </c>
      <c r="G423" s="128"/>
      <c r="H423" s="130" t="s">
        <v>188</v>
      </c>
      <c r="I423" s="130" t="s">
        <v>631</v>
      </c>
      <c r="J423" s="130" t="s">
        <v>481</v>
      </c>
      <c r="K423" s="130"/>
      <c r="L423" s="130" t="s">
        <v>901</v>
      </c>
      <c r="M423" s="130" t="s">
        <v>841</v>
      </c>
      <c r="N423" s="111">
        <v>13</v>
      </c>
      <c r="O423" s="111">
        <v>3513</v>
      </c>
      <c r="P423" s="111" t="str">
        <f t="shared" si="4562"/>
        <v>в диапазоне</v>
      </c>
      <c r="Q423" s="95">
        <v>130</v>
      </c>
      <c r="R423" s="95">
        <f>Q423*FH423</f>
        <v>295266.40000000002</v>
      </c>
      <c r="S423" s="131">
        <v>268.5</v>
      </c>
      <c r="T423" s="131">
        <v>601469.53500000003</v>
      </c>
      <c r="U423" s="131">
        <f>IFERROR(ROUNDUP(S423/$EX423,0)*$EY423,0)</f>
        <v>1.5</v>
      </c>
      <c r="V423" s="113">
        <f>SUM(Z423:AD423)</f>
        <v>255</v>
      </c>
      <c r="W423" s="113">
        <f>V423*FH423</f>
        <v>579176.4</v>
      </c>
      <c r="X423" s="113">
        <f>IFERROR(ROUNDUP(V423/$EX423,0)*$EY423,0)</f>
        <v>1.5</v>
      </c>
      <c r="Y423" s="132"/>
      <c r="Z423" s="95">
        <v>255</v>
      </c>
      <c r="AA423" s="95">
        <v>0</v>
      </c>
      <c r="AB423" s="95">
        <v>0</v>
      </c>
      <c r="AC423" s="95">
        <v>0</v>
      </c>
      <c r="AD423" s="95">
        <v>0</v>
      </c>
      <c r="AE423" s="95">
        <f t="shared" si="4563"/>
        <v>0</v>
      </c>
      <c r="AF423" s="95">
        <f t="shared" si="4564"/>
        <v>0</v>
      </c>
      <c r="AG423" s="114">
        <v>0</v>
      </c>
      <c r="AH423" s="95">
        <f>V423-AG423</f>
        <v>255</v>
      </c>
      <c r="AI423" s="114">
        <f>IF(AH423&gt;0,AH423*FH423,0)</f>
        <v>579176.4</v>
      </c>
      <c r="AJ423" s="133">
        <f>CU423</f>
        <v>54</v>
      </c>
      <c r="AK423" s="133">
        <f>SUM(CS423:CU423)</f>
        <v>205</v>
      </c>
      <c r="AL423" s="133">
        <f>SUM(CP423:CU423)</f>
        <v>205</v>
      </c>
      <c r="AM423" s="133">
        <f>SUM(BK423:BP423)</f>
        <v>638.81000000000006</v>
      </c>
      <c r="AN423" s="133">
        <f t="shared" si="4565"/>
        <v>75.65629842989307</v>
      </c>
      <c r="AO423" s="133" t="str">
        <f t="shared" si="4566"/>
        <v>&gt; 70 дней (до 80)</v>
      </c>
      <c r="AP423" s="139" t="s">
        <v>195</v>
      </c>
      <c r="AQ423" s="134" t="s">
        <v>212</v>
      </c>
      <c r="AR423" s="139" t="s">
        <v>185</v>
      </c>
      <c r="AS423" s="134" t="s">
        <v>198</v>
      </c>
      <c r="AT423" s="25" t="s">
        <v>185</v>
      </c>
      <c r="AU423" s="14" t="str">
        <f>AU422</f>
        <v>Нет</v>
      </c>
      <c r="AV423" s="97" t="str">
        <f t="shared" si="4567"/>
        <v>0-03</v>
      </c>
      <c r="AW423" s="117">
        <f t="shared" si="4568"/>
        <v>0</v>
      </c>
      <c r="AX423" s="14"/>
      <c r="AY423" s="25">
        <f t="shared" si="4569"/>
        <v>0</v>
      </c>
      <c r="AZ423" s="130" t="s">
        <v>495</v>
      </c>
      <c r="BA423" s="26" t="s">
        <v>196</v>
      </c>
      <c r="BB423" s="26" t="s">
        <v>903</v>
      </c>
      <c r="BC423" s="27">
        <v>45900</v>
      </c>
      <c r="BD423" s="28"/>
      <c r="BE423" s="29">
        <v>0</v>
      </c>
      <c r="BF423" s="32">
        <f t="shared" si="4570"/>
        <v>0</v>
      </c>
      <c r="BG423" s="32">
        <v>0</v>
      </c>
      <c r="BH423" s="32">
        <f t="shared" si="4571"/>
        <v>0</v>
      </c>
      <c r="BI423" s="135">
        <v>0</v>
      </c>
      <c r="BJ423" s="130">
        <v>0</v>
      </c>
      <c r="BK423" s="95">
        <v>89.67</v>
      </c>
      <c r="BL423" s="95">
        <v>106.36</v>
      </c>
      <c r="BM423" s="95">
        <v>113.68</v>
      </c>
      <c r="BN423" s="95">
        <v>114.52</v>
      </c>
      <c r="BO423" s="95">
        <v>109.93</v>
      </c>
      <c r="BP423" s="95">
        <v>104.65</v>
      </c>
      <c r="BQ423" s="133">
        <f t="shared" si="4572"/>
        <v>106.46833333333335</v>
      </c>
      <c r="BR423" s="95">
        <f t="shared" si="4573"/>
        <v>165.32999999999998</v>
      </c>
      <c r="BS423" s="133">
        <f t="shared" si="4555"/>
        <v>58.969999999999985</v>
      </c>
      <c r="BT423" s="133">
        <f t="shared" si="4555"/>
        <v>-54.710000000000022</v>
      </c>
      <c r="BU423" s="133">
        <f t="shared" si="4555"/>
        <v>-169.23000000000002</v>
      </c>
      <c r="BV423" s="133">
        <f t="shared" si="4555"/>
        <v>-279.16000000000003</v>
      </c>
      <c r="BW423" s="133">
        <f t="shared" si="4555"/>
        <v>-383.81000000000006</v>
      </c>
      <c r="BX423" s="133">
        <f t="shared" si="4556"/>
        <v>-490.27833333333342</v>
      </c>
      <c r="BY423" s="133">
        <f t="shared" si="4556"/>
        <v>-596.74666666666678</v>
      </c>
      <c r="BZ423" s="133">
        <f t="shared" si="4556"/>
        <v>-703.21500000000015</v>
      </c>
      <c r="CA423" s="133">
        <f t="shared" si="4556"/>
        <v>-809.68333333333351</v>
      </c>
      <c r="CB423" s="133">
        <f t="shared" si="4556"/>
        <v>-916.15166666666687</v>
      </c>
      <c r="CC423" s="133">
        <f t="shared" si="4556"/>
        <v>-1022.6200000000002</v>
      </c>
      <c r="CD423" s="133">
        <f t="shared" si="4556"/>
        <v>-1129.0883333333336</v>
      </c>
      <c r="CE423" s="133">
        <f t="shared" si="4556"/>
        <v>-1235.5566666666668</v>
      </c>
      <c r="CF423" s="133">
        <f t="shared" si="4556"/>
        <v>-1342.0250000000001</v>
      </c>
      <c r="CG423" s="133">
        <f t="shared" si="4556"/>
        <v>-1448.4933333333333</v>
      </c>
      <c r="CH423" s="133">
        <f t="shared" si="4556"/>
        <v>-1554.9616666666666</v>
      </c>
      <c r="CI423" s="133">
        <f t="shared" si="4556"/>
        <v>-1661.4299999999998</v>
      </c>
      <c r="CJ423" s="133">
        <f t="shared" si="4556"/>
        <v>-1767.8983333333331</v>
      </c>
      <c r="CK423" s="133">
        <f t="shared" si="4556"/>
        <v>-1874.3666666666663</v>
      </c>
      <c r="CL423" s="133">
        <f t="shared" si="4556"/>
        <v>-1980.8349999999996</v>
      </c>
      <c r="CM423" s="133">
        <f t="shared" si="4556"/>
        <v>-2087.3033333333328</v>
      </c>
      <c r="CN423" s="133">
        <f t="shared" si="4556"/>
        <v>-2193.7716666666661</v>
      </c>
      <c r="CO423" s="133">
        <f t="shared" si="4556"/>
        <v>-2300.2399999999993</v>
      </c>
      <c r="CP423" s="100">
        <v>0</v>
      </c>
      <c r="CQ423" s="100">
        <v>0</v>
      </c>
      <c r="CR423" s="100">
        <v>0</v>
      </c>
      <c r="CS423" s="100">
        <v>66</v>
      </c>
      <c r="CT423" s="100">
        <v>85</v>
      </c>
      <c r="CU423" s="100">
        <v>54</v>
      </c>
      <c r="CV423" s="121">
        <f>IF(COUNTIF(CP423:CU423,"&gt;0")=0,0,SUM(CP423:CU423)/COUNTIF(CP423:CU423,"&gt;0"))</f>
        <v>68.333333333333329</v>
      </c>
      <c r="CY423" s="4">
        <v>0</v>
      </c>
      <c r="CZ423" s="4">
        <v>0</v>
      </c>
      <c r="DA423" s="136">
        <f t="shared" si="4557"/>
        <v>0</v>
      </c>
      <c r="DB423" s="4">
        <f t="shared" si="4558"/>
        <v>0</v>
      </c>
      <c r="DC423" s="4">
        <f t="shared" si="4559"/>
        <v>0</v>
      </c>
      <c r="DD423" s="136">
        <f t="shared" si="4560"/>
        <v>0</v>
      </c>
      <c r="DE423" s="31">
        <v>0</v>
      </c>
      <c r="DF423" s="31">
        <v>30</v>
      </c>
      <c r="DG423" s="31">
        <v>0</v>
      </c>
      <c r="DH423" s="48">
        <f>IFERROR(ROUNDUP(DG423/$EX423,0)*$EY423,0)</f>
        <v>0</v>
      </c>
      <c r="DI423" s="62">
        <v>334.5</v>
      </c>
      <c r="DJ423" s="62">
        <v>754246.98900000006</v>
      </c>
      <c r="DK423" s="48">
        <f>IFERROR(ROUNDUP(DI423/$EX423,0)*$EY423,0)</f>
        <v>1.5</v>
      </c>
      <c r="DL423" s="62">
        <v>0</v>
      </c>
      <c r="DM423" s="62">
        <v>0</v>
      </c>
      <c r="DN423" s="62">
        <v>334.5</v>
      </c>
      <c r="DO423" s="62">
        <v>749315.23</v>
      </c>
      <c r="DP423" s="48">
        <f>IFERROR(ROUNDUP(DN423/$EX423,0)*$EY423,0)</f>
        <v>1.5</v>
      </c>
      <c r="DQ423" s="62">
        <v>0</v>
      </c>
      <c r="DR423" s="62">
        <v>0</v>
      </c>
      <c r="DS423" s="62">
        <v>291.5</v>
      </c>
      <c r="DT423" s="62">
        <v>656245.22600000002</v>
      </c>
      <c r="DU423" s="48">
        <f>IFERROR(ROUNDUP(DS423/$EX423,0)*$EY423,0)</f>
        <v>1.5</v>
      </c>
      <c r="DV423" s="62">
        <v>66</v>
      </c>
      <c r="DW423" s="62">
        <v>142851.63410958904</v>
      </c>
      <c r="DX423" s="62">
        <f>$DF423*BK423/30</f>
        <v>89.67</v>
      </c>
      <c r="DY423" s="62">
        <f>DX423*$FH423</f>
        <v>203665.67760000002</v>
      </c>
      <c r="DZ423" s="48">
        <f>IFERROR(ROUNDUP(DX423/$EX423,0)*$EY423,0)</f>
        <v>1.5</v>
      </c>
      <c r="EA423" s="62">
        <f>$DF423*BL423/30</f>
        <v>106.36</v>
      </c>
      <c r="EB423" s="62">
        <f>EA423*$FH423</f>
        <v>241573.34080000003</v>
      </c>
      <c r="EC423" s="48">
        <f>IFERROR(ROUNDUP(EA423/$EX423,0)*$EY423,0)</f>
        <v>1.5</v>
      </c>
      <c r="ED423" s="62">
        <f>$DF423*BM423/30</f>
        <v>113.68</v>
      </c>
      <c r="EE423" s="62">
        <f>ED423*$FH423</f>
        <v>258199.11040000003</v>
      </c>
      <c r="EF423" s="48">
        <f>IFERROR(ROUNDUP(ED423/$EX423,0)*$EY423,0)</f>
        <v>1.5</v>
      </c>
      <c r="EG423" s="62">
        <f>$DF423*BN423/30</f>
        <v>114.52</v>
      </c>
      <c r="EH423" s="62">
        <f>EG423*$FH423</f>
        <v>260106.98560000001</v>
      </c>
      <c r="EI423" s="48">
        <f>IFERROR(ROUNDUP(EG423/$EX423,0)*$EY423,0)</f>
        <v>1.5</v>
      </c>
      <c r="EJ423" s="62">
        <f>$DF423*BO423/30</f>
        <v>109.93</v>
      </c>
      <c r="EK423" s="62">
        <f>EJ423*$FH423</f>
        <v>249681.81040000005</v>
      </c>
      <c r="EL423" s="48">
        <f>IFERROR(ROUNDUP(EJ423/$EX423,0)*$EY423,0)</f>
        <v>1.5</v>
      </c>
      <c r="EM423" s="62">
        <f>$DF423*BP423/30</f>
        <v>104.65</v>
      </c>
      <c r="EN423" s="62">
        <f>EM423*$FH423</f>
        <v>237689.45200000002</v>
      </c>
      <c r="EO423" s="48">
        <f>IFERROR(ROUNDUP(EM423/$EX423,0)*$EY423,0)</f>
        <v>1.5</v>
      </c>
      <c r="EP423" s="62">
        <f t="shared" ref="EP423:EU424" si="4579">BK423*$FH423</f>
        <v>203665.67760000002</v>
      </c>
      <c r="EQ423" s="62">
        <f t="shared" si="4579"/>
        <v>241573.34080000003</v>
      </c>
      <c r="ER423" s="62">
        <f t="shared" si="4579"/>
        <v>258199.11040000003</v>
      </c>
      <c r="ES423" s="62">
        <f t="shared" si="4579"/>
        <v>260106.98560000001</v>
      </c>
      <c r="ET423" s="62">
        <f t="shared" si="4579"/>
        <v>249681.81040000005</v>
      </c>
      <c r="EU423" s="62">
        <f t="shared" si="4579"/>
        <v>237689.45200000002</v>
      </c>
      <c r="EV423" s="31" t="s">
        <v>192</v>
      </c>
      <c r="EW423" s="103">
        <v>0</v>
      </c>
      <c r="EX423" s="31">
        <f>EZ423</f>
        <v>1000</v>
      </c>
      <c r="EY423" s="31">
        <f>FA423</f>
        <v>1.5</v>
      </c>
      <c r="EZ423" s="31">
        <v>1000</v>
      </c>
      <c r="FA423" s="31">
        <v>1.5</v>
      </c>
      <c r="FB423" s="119"/>
      <c r="FC423" s="119"/>
      <c r="FE423" s="137">
        <v>2240.11</v>
      </c>
      <c r="FF423" s="137">
        <v>2240.11</v>
      </c>
      <c r="FG423" s="137">
        <v>2267.9</v>
      </c>
      <c r="FH423" s="106">
        <v>2271.2800000000002</v>
      </c>
      <c r="FI423" s="107" t="b">
        <f t="shared" ref="FI423:FI436" si="4580">EXACT(AT423,AP423)</f>
        <v>0</v>
      </c>
      <c r="FJ423" s="34"/>
      <c r="FK423" s="104" t="s">
        <v>196</v>
      </c>
      <c r="FL423" s="104" t="s">
        <v>903</v>
      </c>
      <c r="FM423" s="104">
        <v>45900</v>
      </c>
      <c r="FN423" s="104">
        <v>0</v>
      </c>
      <c r="FO423" s="104">
        <v>0</v>
      </c>
      <c r="FP423" s="104"/>
      <c r="FQ423" s="104">
        <v>0</v>
      </c>
      <c r="FR423" s="103" t="b">
        <f t="shared" si="4442"/>
        <v>1</v>
      </c>
      <c r="FS423" s="103" t="b">
        <f t="shared" si="4443"/>
        <v>1</v>
      </c>
      <c r="FT423" s="103" t="b">
        <f t="shared" si="4444"/>
        <v>1</v>
      </c>
      <c r="FU423" s="103" t="b">
        <f t="shared" si="4445"/>
        <v>0</v>
      </c>
      <c r="FV423" s="103" t="b">
        <f t="shared" si="4446"/>
        <v>1</v>
      </c>
      <c r="FW423" s="103"/>
      <c r="FX423" s="120" t="b">
        <f t="shared" si="4575"/>
        <v>1</v>
      </c>
      <c r="FY423" s="104" t="s">
        <v>368</v>
      </c>
      <c r="FZ423" s="104" t="b">
        <f t="shared" si="4576"/>
        <v>1</v>
      </c>
      <c r="GA423" s="104">
        <v>0</v>
      </c>
      <c r="GB423" s="104" t="s">
        <v>193</v>
      </c>
      <c r="GD423" s="104" t="s">
        <v>368</v>
      </c>
      <c r="GE423" s="104">
        <v>0</v>
      </c>
      <c r="GF423" s="104" t="e">
        <v>#N/A</v>
      </c>
      <c r="GG423" s="104">
        <v>0</v>
      </c>
      <c r="GH423" s="104" t="b">
        <f t="shared" si="4577"/>
        <v>1</v>
      </c>
      <c r="GI423" s="8" t="b">
        <f t="shared" si="4578"/>
        <v>0</v>
      </c>
      <c r="GJ423" s="31" t="s">
        <v>203</v>
      </c>
    </row>
    <row r="424" spans="1:192" ht="30" hidden="1" x14ac:dyDescent="0.25">
      <c r="A424" s="130">
        <v>107571</v>
      </c>
      <c r="B424" s="130">
        <v>533969</v>
      </c>
      <c r="C424" s="128" t="s">
        <v>368</v>
      </c>
      <c r="D424" s="130"/>
      <c r="E424" s="130" t="s">
        <v>904</v>
      </c>
      <c r="F424" s="109">
        <v>0</v>
      </c>
      <c r="G424" s="128"/>
      <c r="H424" s="130" t="s">
        <v>188</v>
      </c>
      <c r="I424" s="130" t="s">
        <v>631</v>
      </c>
      <c r="J424" s="130" t="s">
        <v>481</v>
      </c>
      <c r="K424" s="130"/>
      <c r="L424" s="130" t="s">
        <v>901</v>
      </c>
      <c r="M424" s="130" t="s">
        <v>841</v>
      </c>
      <c r="N424" s="111">
        <v>0</v>
      </c>
      <c r="O424" s="111">
        <v>0</v>
      </c>
      <c r="P424" s="111" t="str">
        <f t="shared" si="4562"/>
        <v>нет минмакс</v>
      </c>
      <c r="Q424" s="95">
        <v>65</v>
      </c>
      <c r="R424" s="95">
        <f>Q424*FH424</f>
        <v>109280.6</v>
      </c>
      <c r="S424" s="131">
        <v>65</v>
      </c>
      <c r="T424" s="131">
        <v>109280.6</v>
      </c>
      <c r="U424" s="131">
        <f>IFERROR(ROUNDUP(S424/$EX424,0)*$EY424,0)</f>
        <v>1.5</v>
      </c>
      <c r="V424" s="113">
        <f>SUM(Z424:AD424)</f>
        <v>65</v>
      </c>
      <c r="W424" s="113">
        <f>V424*FH424</f>
        <v>109280.6</v>
      </c>
      <c r="X424" s="113">
        <f>IFERROR(ROUNDUP(V424/$EX424,0)*$EY424,0)</f>
        <v>1.5</v>
      </c>
      <c r="Y424" s="132"/>
      <c r="Z424" s="95">
        <v>65</v>
      </c>
      <c r="AA424" s="95">
        <v>0</v>
      </c>
      <c r="AB424" s="95">
        <v>0</v>
      </c>
      <c r="AC424" s="95">
        <v>0</v>
      </c>
      <c r="AD424" s="95">
        <v>0</v>
      </c>
      <c r="AE424" s="95">
        <f t="shared" si="4563"/>
        <v>0</v>
      </c>
      <c r="AF424" s="95">
        <f t="shared" si="4564"/>
        <v>0</v>
      </c>
      <c r="AG424" s="114">
        <v>0</v>
      </c>
      <c r="AH424" s="95">
        <f>V424-AG424</f>
        <v>65</v>
      </c>
      <c r="AI424" s="114">
        <f>IF(AH424&gt;0,AH424*FH424,0)</f>
        <v>109280.6</v>
      </c>
      <c r="AJ424" s="133">
        <f>CU424</f>
        <v>0</v>
      </c>
      <c r="AK424" s="133">
        <f>SUM(CS424:CU424)</f>
        <v>0</v>
      </c>
      <c r="AL424" s="133">
        <f>SUM(CP424:CU424)</f>
        <v>0</v>
      </c>
      <c r="AM424" s="133">
        <f>SUM(BK424:BP424)</f>
        <v>0</v>
      </c>
      <c r="AN424" s="133" t="str">
        <f t="shared" si="4565"/>
        <v>нет оборота</v>
      </c>
      <c r="AO424" s="133" t="str">
        <f t="shared" si="4566"/>
        <v>нет плана</v>
      </c>
      <c r="AP424" s="139" t="s">
        <v>195</v>
      </c>
      <c r="AQ424" s="134" t="s">
        <v>200</v>
      </c>
      <c r="AR424" s="139" t="s">
        <v>195</v>
      </c>
      <c r="AS424" s="134" t="s">
        <v>200</v>
      </c>
      <c r="AT424" s="94" t="s">
        <v>195</v>
      </c>
      <c r="AU424" s="14" t="str">
        <f>AU423</f>
        <v>Нет</v>
      </c>
      <c r="AV424" s="97" t="str">
        <f t="shared" si="4567"/>
        <v>Нет планов</v>
      </c>
      <c r="AW424" s="117">
        <f t="shared" si="4568"/>
        <v>109280.6</v>
      </c>
      <c r="AX424" s="14"/>
      <c r="AY424" s="25">
        <f t="shared" si="4569"/>
        <v>0</v>
      </c>
      <c r="AZ424" s="130" t="s">
        <v>495</v>
      </c>
      <c r="BA424" s="26" t="s">
        <v>196</v>
      </c>
      <c r="BB424" s="26" t="s">
        <v>905</v>
      </c>
      <c r="BC424" s="27"/>
      <c r="BD424" s="28"/>
      <c r="BE424" s="29">
        <v>0</v>
      </c>
      <c r="BF424" s="32">
        <f t="shared" si="4570"/>
        <v>0</v>
      </c>
      <c r="BG424" s="32">
        <v>0</v>
      </c>
      <c r="BH424" s="32">
        <f t="shared" si="4571"/>
        <v>0</v>
      </c>
      <c r="BI424" s="135">
        <v>0</v>
      </c>
      <c r="BJ424" s="130">
        <v>0</v>
      </c>
      <c r="BK424" s="95">
        <v>0</v>
      </c>
      <c r="BL424" s="95">
        <v>0</v>
      </c>
      <c r="BM424" s="95">
        <v>0</v>
      </c>
      <c r="BN424" s="95">
        <v>0</v>
      </c>
      <c r="BO424" s="95">
        <v>0</v>
      </c>
      <c r="BP424" s="95">
        <v>0</v>
      </c>
      <c r="BQ424" s="133">
        <f t="shared" si="4572"/>
        <v>0</v>
      </c>
      <c r="BR424" s="95">
        <f t="shared" si="4573"/>
        <v>65</v>
      </c>
      <c r="BS424" s="133">
        <f t="shared" si="4555"/>
        <v>65</v>
      </c>
      <c r="BT424" s="133">
        <f t="shared" si="4555"/>
        <v>65</v>
      </c>
      <c r="BU424" s="133">
        <f t="shared" si="4555"/>
        <v>65</v>
      </c>
      <c r="BV424" s="133">
        <f t="shared" si="4555"/>
        <v>65</v>
      </c>
      <c r="BW424" s="133">
        <f t="shared" si="4555"/>
        <v>65</v>
      </c>
      <c r="BX424" s="133">
        <f t="shared" si="4556"/>
        <v>65</v>
      </c>
      <c r="BY424" s="133">
        <f t="shared" si="4556"/>
        <v>65</v>
      </c>
      <c r="BZ424" s="133">
        <f t="shared" si="4556"/>
        <v>65</v>
      </c>
      <c r="CA424" s="133">
        <f t="shared" si="4556"/>
        <v>65</v>
      </c>
      <c r="CB424" s="133">
        <f t="shared" si="4556"/>
        <v>65</v>
      </c>
      <c r="CC424" s="133">
        <f t="shared" si="4556"/>
        <v>65</v>
      </c>
      <c r="CD424" s="133">
        <f t="shared" si="4556"/>
        <v>65</v>
      </c>
      <c r="CE424" s="133">
        <f t="shared" si="4556"/>
        <v>65</v>
      </c>
      <c r="CF424" s="133">
        <f t="shared" si="4556"/>
        <v>65</v>
      </c>
      <c r="CG424" s="133">
        <f t="shared" si="4556"/>
        <v>65</v>
      </c>
      <c r="CH424" s="133">
        <f t="shared" si="4556"/>
        <v>65</v>
      </c>
      <c r="CI424" s="133">
        <f t="shared" si="4556"/>
        <v>65</v>
      </c>
      <c r="CJ424" s="133">
        <f t="shared" si="4556"/>
        <v>65</v>
      </c>
      <c r="CK424" s="133">
        <f t="shared" si="4556"/>
        <v>65</v>
      </c>
      <c r="CL424" s="133">
        <f t="shared" si="4556"/>
        <v>65</v>
      </c>
      <c r="CM424" s="133">
        <f t="shared" si="4556"/>
        <v>65</v>
      </c>
      <c r="CN424" s="133">
        <f t="shared" si="4556"/>
        <v>65</v>
      </c>
      <c r="CO424" s="133">
        <f t="shared" si="4556"/>
        <v>65</v>
      </c>
      <c r="CP424" s="100">
        <v>0</v>
      </c>
      <c r="CQ424" s="100">
        <v>0</v>
      </c>
      <c r="CR424" s="100">
        <v>0</v>
      </c>
      <c r="CS424" s="100">
        <v>0</v>
      </c>
      <c r="CT424" s="100">
        <v>0</v>
      </c>
      <c r="CU424" s="100">
        <v>0</v>
      </c>
      <c r="CV424" s="121">
        <f>IF(COUNTIF(CP424:CU424,"&gt;0")=0,0,SUM(CP424:CU424)/COUNTIF(CP424:CU424,"&gt;0"))</f>
        <v>0</v>
      </c>
      <c r="CY424" s="4">
        <v>0</v>
      </c>
      <c r="CZ424" s="4">
        <v>0</v>
      </c>
      <c r="DA424" s="136">
        <f t="shared" si="4557"/>
        <v>0</v>
      </c>
      <c r="DB424" s="4">
        <f t="shared" si="4558"/>
        <v>0</v>
      </c>
      <c r="DC424" s="4">
        <f t="shared" si="4559"/>
        <v>0</v>
      </c>
      <c r="DD424" s="136">
        <f t="shared" si="4560"/>
        <v>0</v>
      </c>
      <c r="DE424" s="31">
        <v>0</v>
      </c>
      <c r="DF424" s="31">
        <v>30</v>
      </c>
      <c r="DG424" s="31">
        <v>0</v>
      </c>
      <c r="DH424" s="48">
        <f>IFERROR(ROUNDUP(DG424/$EX424,0)*$EY424,0)</f>
        <v>0</v>
      </c>
      <c r="DI424" s="62">
        <v>65</v>
      </c>
      <c r="DJ424" s="62">
        <v>109280.4</v>
      </c>
      <c r="DK424" s="48">
        <f>IFERROR(ROUNDUP(DI424/$EX424,0)*$EY424,0)</f>
        <v>1.5</v>
      </c>
      <c r="DL424" s="62">
        <v>0</v>
      </c>
      <c r="DM424" s="62">
        <v>0</v>
      </c>
      <c r="DN424" s="62">
        <v>65</v>
      </c>
      <c r="DO424" s="62">
        <v>109280.4</v>
      </c>
      <c r="DP424" s="48">
        <f>IFERROR(ROUNDUP(DN424/$EX424,0)*$EY424,0)</f>
        <v>1.5</v>
      </c>
      <c r="DQ424" s="62">
        <v>0</v>
      </c>
      <c r="DR424" s="62">
        <v>0</v>
      </c>
      <c r="DS424" s="62">
        <v>65</v>
      </c>
      <c r="DT424" s="62">
        <v>109280.4</v>
      </c>
      <c r="DU424" s="48">
        <f>IFERROR(ROUNDUP(DS424/$EX424,0)*$EY424,0)</f>
        <v>1.5</v>
      </c>
      <c r="DV424" s="62">
        <v>0</v>
      </c>
      <c r="DW424" s="62">
        <v>0</v>
      </c>
      <c r="DX424" s="62">
        <f>$DF424*BK424/30</f>
        <v>0</v>
      </c>
      <c r="DY424" s="62">
        <f>DX424*$FH424</f>
        <v>0</v>
      </c>
      <c r="DZ424" s="48">
        <f>IFERROR(ROUNDUP(DX424/$EX424,0)*$EY424,0)</f>
        <v>0</v>
      </c>
      <c r="EA424" s="62">
        <f>$DF424*BL424/30</f>
        <v>0</v>
      </c>
      <c r="EB424" s="62">
        <f>EA424*$FH424</f>
        <v>0</v>
      </c>
      <c r="EC424" s="48">
        <f>IFERROR(ROUNDUP(EA424/$EX424,0)*$EY424,0)</f>
        <v>0</v>
      </c>
      <c r="ED424" s="62">
        <f>$DF424*BM424/30</f>
        <v>0</v>
      </c>
      <c r="EE424" s="62">
        <f>ED424*$FH424</f>
        <v>0</v>
      </c>
      <c r="EF424" s="48">
        <f>IFERROR(ROUNDUP(ED424/$EX424,0)*$EY424,0)</f>
        <v>0</v>
      </c>
      <c r="EG424" s="62">
        <f>$DF424*BN424/30</f>
        <v>0</v>
      </c>
      <c r="EH424" s="62">
        <f>EG424*$FH424</f>
        <v>0</v>
      </c>
      <c r="EI424" s="48">
        <f>IFERROR(ROUNDUP(EG424/$EX424,0)*$EY424,0)</f>
        <v>0</v>
      </c>
      <c r="EJ424" s="62">
        <f>$DF424*BO424/30</f>
        <v>0</v>
      </c>
      <c r="EK424" s="62">
        <f>EJ424*$FH424</f>
        <v>0</v>
      </c>
      <c r="EL424" s="48">
        <f>IFERROR(ROUNDUP(EJ424/$EX424,0)*$EY424,0)</f>
        <v>0</v>
      </c>
      <c r="EM424" s="62">
        <f>$DF424*BP424/30</f>
        <v>0</v>
      </c>
      <c r="EN424" s="62">
        <f>EM424*$FH424</f>
        <v>0</v>
      </c>
      <c r="EO424" s="48">
        <f>IFERROR(ROUNDUP(EM424/$EX424,0)*$EY424,0)</f>
        <v>0</v>
      </c>
      <c r="EP424" s="62">
        <f t="shared" si="4579"/>
        <v>0</v>
      </c>
      <c r="EQ424" s="62">
        <f t="shared" si="4579"/>
        <v>0</v>
      </c>
      <c r="ER424" s="62">
        <f t="shared" si="4579"/>
        <v>0</v>
      </c>
      <c r="ES424" s="62">
        <f t="shared" si="4579"/>
        <v>0</v>
      </c>
      <c r="ET424" s="62">
        <f t="shared" si="4579"/>
        <v>0</v>
      </c>
      <c r="EU424" s="62">
        <f t="shared" si="4579"/>
        <v>0</v>
      </c>
      <c r="EV424" s="31" t="s">
        <v>192</v>
      </c>
      <c r="EW424" s="103">
        <v>0</v>
      </c>
      <c r="EX424" s="31">
        <v>1000</v>
      </c>
      <c r="EY424" s="31">
        <v>1.5</v>
      </c>
      <c r="EZ424" s="31">
        <v>0</v>
      </c>
      <c r="FA424" s="31">
        <v>0</v>
      </c>
      <c r="FB424" s="119"/>
      <c r="FC424" s="119"/>
      <c r="FE424" s="137">
        <v>1681.24</v>
      </c>
      <c r="FF424" s="137">
        <v>1681.24</v>
      </c>
      <c r="FG424" s="137">
        <v>1681.24</v>
      </c>
      <c r="FH424" s="106">
        <v>1681.24</v>
      </c>
      <c r="FI424" s="107" t="b">
        <f t="shared" si="4580"/>
        <v>1</v>
      </c>
      <c r="FJ424" s="34"/>
      <c r="FK424" s="104" t="s">
        <v>196</v>
      </c>
      <c r="FL424" s="104" t="s">
        <v>905</v>
      </c>
      <c r="FM424" s="104">
        <v>0</v>
      </c>
      <c r="FN424" s="104">
        <v>0</v>
      </c>
      <c r="FO424" s="104">
        <v>0</v>
      </c>
      <c r="FP424" s="104"/>
      <c r="FQ424" s="104">
        <v>0</v>
      </c>
      <c r="FR424" s="103" t="b">
        <f t="shared" si="4442"/>
        <v>1</v>
      </c>
      <c r="FS424" s="103" t="b">
        <f t="shared" si="4443"/>
        <v>1</v>
      </c>
      <c r="FT424" s="103" t="b">
        <f t="shared" si="4444"/>
        <v>0</v>
      </c>
      <c r="FU424" s="103" t="b">
        <f t="shared" si="4445"/>
        <v>0</v>
      </c>
      <c r="FV424" s="103" t="b">
        <f t="shared" si="4446"/>
        <v>1</v>
      </c>
      <c r="FW424" s="103"/>
      <c r="FX424" s="120" t="b">
        <f t="shared" si="4575"/>
        <v>1</v>
      </c>
      <c r="FY424" s="104" t="s">
        <v>368</v>
      </c>
      <c r="FZ424" s="104" t="b">
        <f t="shared" si="4576"/>
        <v>1</v>
      </c>
      <c r="GA424" s="104">
        <v>0</v>
      </c>
      <c r="GB424" s="104">
        <v>0</v>
      </c>
      <c r="GD424" s="104" t="s">
        <v>368</v>
      </c>
      <c r="GE424" s="104">
        <v>0</v>
      </c>
      <c r="GF424" s="104" t="e">
        <v>#N/A</v>
      </c>
      <c r="GG424" s="104">
        <v>0</v>
      </c>
      <c r="GH424" s="104" t="b">
        <f t="shared" si="4577"/>
        <v>1</v>
      </c>
      <c r="GI424" s="8" t="b">
        <f t="shared" si="4578"/>
        <v>0</v>
      </c>
      <c r="GJ424" s="31" t="s">
        <v>203</v>
      </c>
    </row>
    <row r="425" spans="1:192" hidden="1" x14ac:dyDescent="0.25">
      <c r="A425" s="144" t="str">
        <f>E425</f>
        <v>Красный (пробка)</v>
      </c>
      <c r="B425" s="144"/>
      <c r="C425" s="128" t="s">
        <v>368</v>
      </c>
      <c r="D425" s="130"/>
      <c r="E425" s="144" t="s">
        <v>906</v>
      </c>
      <c r="F425" s="144"/>
      <c r="G425" s="128"/>
      <c r="H425" s="144" t="s">
        <v>839</v>
      </c>
      <c r="I425" s="130"/>
      <c r="J425" s="144" t="s">
        <v>481</v>
      </c>
      <c r="K425" s="144"/>
      <c r="L425" s="138"/>
      <c r="M425" s="144" t="s">
        <v>840</v>
      </c>
      <c r="N425" s="145">
        <v>542</v>
      </c>
      <c r="O425" s="145">
        <v>1042</v>
      </c>
      <c r="P425" s="145" t="str">
        <f t="shared" si="4562"/>
        <v>в диапазоне</v>
      </c>
      <c r="Q425" s="114">
        <v>401.28399658203125</v>
      </c>
      <c r="R425" s="114">
        <v>312162.96153686522</v>
      </c>
      <c r="S425" s="146">
        <v>795.93299865722656</v>
      </c>
      <c r="T425" s="146">
        <v>629097.48280868528</v>
      </c>
      <c r="U425" s="131"/>
      <c r="V425" s="146">
        <v>905.57697296142578</v>
      </c>
      <c r="W425" s="146">
        <v>710988.10483627324</v>
      </c>
      <c r="X425" s="146">
        <v>3</v>
      </c>
      <c r="Y425" s="132"/>
      <c r="Z425" s="95">
        <v>0</v>
      </c>
      <c r="AA425" s="147">
        <v>0</v>
      </c>
      <c r="AB425" s="147">
        <v>0</v>
      </c>
      <c r="AC425" s="95">
        <v>0</v>
      </c>
      <c r="AD425" s="95">
        <v>0</v>
      </c>
      <c r="AE425" s="95">
        <f t="shared" si="4563"/>
        <v>0</v>
      </c>
      <c r="AF425" s="95">
        <f t="shared" si="4564"/>
        <v>0</v>
      </c>
      <c r="AG425" s="144"/>
      <c r="AH425" s="130"/>
      <c r="AI425" s="144"/>
      <c r="AJ425" s="146">
        <v>292</v>
      </c>
      <c r="AK425" s="146">
        <v>474</v>
      </c>
      <c r="AL425" s="146">
        <v>712</v>
      </c>
      <c r="AM425" s="146">
        <v>2337.0299999999997</v>
      </c>
      <c r="AN425" s="148">
        <f t="shared" si="4565"/>
        <v>61.303423472655794</v>
      </c>
      <c r="AO425" s="130" t="str">
        <f t="shared" si="4566"/>
        <v>&gt; 60 дней (до 70)</v>
      </c>
      <c r="AP425" s="139" t="s">
        <v>185</v>
      </c>
      <c r="AQ425" s="134" t="s">
        <v>198</v>
      </c>
      <c r="AR425" s="144" t="s">
        <v>185</v>
      </c>
      <c r="AS425" s="134" t="s">
        <v>198</v>
      </c>
      <c r="AT425" s="147" t="s">
        <v>185</v>
      </c>
      <c r="AU425" s="138" t="str">
        <f>AT425</f>
        <v>Нет</v>
      </c>
      <c r="AV425" s="97" t="str">
        <f t="shared" si="4567"/>
        <v>0-03</v>
      </c>
      <c r="AW425" s="149">
        <f t="shared" si="4568"/>
        <v>0</v>
      </c>
      <c r="AX425" s="144"/>
      <c r="AY425" s="146">
        <f t="shared" si="4569"/>
        <v>0</v>
      </c>
      <c r="AZ425" s="130"/>
      <c r="BA425" s="129"/>
      <c r="BB425" s="129"/>
      <c r="BC425" s="129"/>
      <c r="BD425" s="139"/>
      <c r="BE425" s="29">
        <v>0</v>
      </c>
      <c r="BF425" s="32">
        <f t="shared" si="4570"/>
        <v>0</v>
      </c>
      <c r="BG425" s="32">
        <v>0</v>
      </c>
      <c r="BH425" s="32">
        <f t="shared" si="4571"/>
        <v>0</v>
      </c>
      <c r="BI425" s="99">
        <v>0</v>
      </c>
      <c r="BJ425" s="130"/>
      <c r="BK425" s="133">
        <v>218.76</v>
      </c>
      <c r="BL425" s="133">
        <v>417.1</v>
      </c>
      <c r="BM425" s="133">
        <v>368.17</v>
      </c>
      <c r="BN425" s="133">
        <v>397.77000000000004</v>
      </c>
      <c r="BO425" s="133">
        <v>476.44</v>
      </c>
      <c r="BP425" s="133">
        <v>458.79</v>
      </c>
      <c r="BQ425" s="133">
        <f t="shared" si="4572"/>
        <v>389.50500000000005</v>
      </c>
      <c r="BR425" s="95">
        <f t="shared" si="4573"/>
        <v>686.81697296142579</v>
      </c>
      <c r="BS425" s="133">
        <f t="shared" si="4555"/>
        <v>269.71697296142577</v>
      </c>
      <c r="BT425" s="133">
        <f t="shared" si="4555"/>
        <v>-98.453027038574248</v>
      </c>
      <c r="BU425" s="133">
        <f t="shared" si="4555"/>
        <v>-496.22302703857429</v>
      </c>
      <c r="BV425" s="133">
        <f t="shared" si="4555"/>
        <v>-972.66302703857423</v>
      </c>
      <c r="BW425" s="133">
        <f t="shared" si="4555"/>
        <v>-1431.4530270385742</v>
      </c>
      <c r="BX425" s="133">
        <f t="shared" ref="BX425:CO427" si="4581">BW425-$BQ425</f>
        <v>-1820.9580270385743</v>
      </c>
      <c r="BY425" s="133">
        <f t="shared" si="4581"/>
        <v>-2210.4630270385742</v>
      </c>
      <c r="BZ425" s="133">
        <f t="shared" si="4581"/>
        <v>-2599.9680270385743</v>
      </c>
      <c r="CA425" s="133">
        <f t="shared" si="4581"/>
        <v>-2989.4730270385744</v>
      </c>
      <c r="CB425" s="133">
        <f t="shared" si="4581"/>
        <v>-3378.9780270385745</v>
      </c>
      <c r="CC425" s="133">
        <f t="shared" si="4581"/>
        <v>-3768.4830270385746</v>
      </c>
      <c r="CD425" s="133">
        <f t="shared" si="4581"/>
        <v>-4157.9880270385747</v>
      </c>
      <c r="CE425" s="133">
        <f t="shared" si="4581"/>
        <v>-4547.4930270385748</v>
      </c>
      <c r="CF425" s="133">
        <f t="shared" si="4581"/>
        <v>-4936.9980270385749</v>
      </c>
      <c r="CG425" s="133">
        <f t="shared" si="4581"/>
        <v>-5326.5030270385751</v>
      </c>
      <c r="CH425" s="133">
        <f t="shared" si="4581"/>
        <v>-5716.0080270385752</v>
      </c>
      <c r="CI425" s="133">
        <f t="shared" si="4581"/>
        <v>-6105.5130270385753</v>
      </c>
      <c r="CJ425" s="133">
        <f t="shared" si="4581"/>
        <v>-6495.0180270385754</v>
      </c>
      <c r="CK425" s="133">
        <f t="shared" si="4581"/>
        <v>-6884.5230270385755</v>
      </c>
      <c r="CL425" s="133">
        <f t="shared" si="4581"/>
        <v>-7274.0280270385756</v>
      </c>
      <c r="CM425" s="133">
        <f t="shared" si="4581"/>
        <v>-7663.5330270385757</v>
      </c>
      <c r="CN425" s="133">
        <f t="shared" si="4581"/>
        <v>-8053.0380270385758</v>
      </c>
      <c r="CO425" s="133">
        <f t="shared" si="4581"/>
        <v>-8442.543027038575</v>
      </c>
      <c r="CP425" s="100">
        <v>0</v>
      </c>
      <c r="CQ425" s="100">
        <v>0</v>
      </c>
      <c r="CR425" s="100">
        <v>0</v>
      </c>
      <c r="CS425" s="100">
        <v>0</v>
      </c>
      <c r="CT425" s="100">
        <v>0</v>
      </c>
      <c r="CU425" s="100">
        <v>0</v>
      </c>
      <c r="CY425" s="4">
        <v>0</v>
      </c>
      <c r="CZ425" s="4">
        <v>0</v>
      </c>
      <c r="DA425" s="136">
        <f t="shared" si="4557"/>
        <v>0</v>
      </c>
      <c r="DB425" s="4">
        <f t="shared" si="4558"/>
        <v>0</v>
      </c>
      <c r="DC425" s="4">
        <f t="shared" si="4559"/>
        <v>0</v>
      </c>
      <c r="DD425" s="136">
        <f t="shared" si="4560"/>
        <v>0</v>
      </c>
      <c r="DE425" s="31">
        <v>0</v>
      </c>
      <c r="DJ425" s="31"/>
      <c r="DK425" s="31"/>
      <c r="DL425" s="31"/>
      <c r="DM425" s="31"/>
      <c r="DN425" s="31"/>
      <c r="DR425" s="4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V425" t="s">
        <v>839</v>
      </c>
      <c r="EW425" s="103">
        <v>0</v>
      </c>
      <c r="FA425" s="31"/>
      <c r="FB425" s="119"/>
      <c r="FC425" s="119"/>
      <c r="FE425" s="137">
        <v>0</v>
      </c>
      <c r="FF425" s="137">
        <v>0</v>
      </c>
      <c r="FG425" s="137">
        <v>0</v>
      </c>
      <c r="FH425" s="106">
        <v>0</v>
      </c>
      <c r="FI425" s="107" t="b">
        <f t="shared" si="4580"/>
        <v>1</v>
      </c>
      <c r="FJ425" s="34"/>
      <c r="FK425" s="104">
        <v>0</v>
      </c>
      <c r="FL425" s="104">
        <v>0</v>
      </c>
      <c r="FM425" s="104">
        <v>0</v>
      </c>
      <c r="FN425" s="104">
        <v>0</v>
      </c>
      <c r="FO425" s="104">
        <v>0</v>
      </c>
      <c r="FP425" s="104"/>
      <c r="FQ425" s="104">
        <v>0</v>
      </c>
      <c r="FR425" s="150" t="b">
        <f t="shared" si="4442"/>
        <v>0</v>
      </c>
      <c r="FS425" s="150" t="b">
        <f t="shared" si="4443"/>
        <v>0</v>
      </c>
      <c r="FT425" s="150" t="b">
        <f t="shared" si="4444"/>
        <v>0</v>
      </c>
      <c r="FU425" s="150" t="b">
        <f t="shared" si="4445"/>
        <v>0</v>
      </c>
      <c r="FV425" s="150" t="b">
        <f t="shared" si="4446"/>
        <v>1</v>
      </c>
      <c r="FW425" s="150"/>
      <c r="FX425" s="150" t="b">
        <f t="shared" si="4575"/>
        <v>1</v>
      </c>
      <c r="FY425" s="104" t="s">
        <v>368</v>
      </c>
      <c r="FZ425" s="104" t="b">
        <f t="shared" si="4576"/>
        <v>1</v>
      </c>
      <c r="GA425" s="150">
        <v>0</v>
      </c>
      <c r="GB425" s="150">
        <v>0</v>
      </c>
      <c r="GC425" s="151"/>
      <c r="GD425" s="104" t="s">
        <v>368</v>
      </c>
      <c r="GE425" s="104">
        <v>0</v>
      </c>
      <c r="GF425" s="104" t="e">
        <v>#N/A</v>
      </c>
      <c r="GG425" s="104">
        <v>0</v>
      </c>
      <c r="GH425" s="150" t="b">
        <f t="shared" si="4577"/>
        <v>1</v>
      </c>
      <c r="GI425" s="151" t="b">
        <f t="shared" si="4578"/>
        <v>0</v>
      </c>
      <c r="GJ425" s="31" t="s">
        <v>203</v>
      </c>
    </row>
    <row r="426" spans="1:192" hidden="1" x14ac:dyDescent="0.25">
      <c r="A426" s="130">
        <v>81299</v>
      </c>
      <c r="B426" s="130">
        <v>987474</v>
      </c>
      <c r="C426" s="128" t="s">
        <v>368</v>
      </c>
      <c r="D426" s="130"/>
      <c r="E426" s="130" t="s">
        <v>907</v>
      </c>
      <c r="F426" s="109" t="s">
        <v>193</v>
      </c>
      <c r="G426" s="128"/>
      <c r="H426" s="130" t="s">
        <v>188</v>
      </c>
      <c r="I426" s="130" t="s">
        <v>631</v>
      </c>
      <c r="J426" s="130" t="s">
        <v>481</v>
      </c>
      <c r="K426" s="130"/>
      <c r="L426" s="130" t="s">
        <v>906</v>
      </c>
      <c r="M426" s="130" t="s">
        <v>841</v>
      </c>
      <c r="N426" s="111">
        <v>542</v>
      </c>
      <c r="O426" s="111">
        <v>1042</v>
      </c>
      <c r="P426" s="111" t="str">
        <f t="shared" si="4562"/>
        <v>в диапазоне</v>
      </c>
      <c r="Q426" s="95">
        <v>376.28399658203125</v>
      </c>
      <c r="R426" s="95">
        <f>Q426*FH426</f>
        <v>297587.96153686522</v>
      </c>
      <c r="S426" s="131">
        <v>795.93299865722656</v>
      </c>
      <c r="T426" s="131">
        <v>629097.48280868528</v>
      </c>
      <c r="U426" s="131">
        <f>IFERROR(ROUNDUP(S426/$EX426,0)*$EY426,0)</f>
        <v>1.5</v>
      </c>
      <c r="V426" s="113">
        <f>SUM(Z426:AD426)</f>
        <v>880.57697296142578</v>
      </c>
      <c r="W426" s="113">
        <f>V426*FH426</f>
        <v>696413.10483627324</v>
      </c>
      <c r="X426" s="113">
        <f>IFERROR(ROUNDUP(V426/$EX426,0)*$EY426,0)</f>
        <v>1.5</v>
      </c>
      <c r="Y426" s="132"/>
      <c r="Z426" s="95">
        <v>880.57697296142578</v>
      </c>
      <c r="AA426" s="95">
        <v>0</v>
      </c>
      <c r="AB426" s="95">
        <v>0</v>
      </c>
      <c r="AC426" s="95">
        <v>0</v>
      </c>
      <c r="AD426" s="95">
        <v>0</v>
      </c>
      <c r="AE426" s="95">
        <f t="shared" si="4563"/>
        <v>0</v>
      </c>
      <c r="AF426" s="95">
        <f t="shared" si="4564"/>
        <v>0</v>
      </c>
      <c r="AG426" s="114">
        <v>0</v>
      </c>
      <c r="AH426" s="95">
        <f>V426-AG426</f>
        <v>880.57697296142578</v>
      </c>
      <c r="AI426" s="114">
        <f>IF(AH426&gt;0,AH426*FH426,0)</f>
        <v>696413.10483627324</v>
      </c>
      <c r="AJ426" s="133">
        <f>CU426</f>
        <v>292</v>
      </c>
      <c r="AK426" s="133">
        <f>SUM(CS426:CU426)</f>
        <v>474</v>
      </c>
      <c r="AL426" s="133">
        <f>SUM(CP426:CU426)</f>
        <v>712</v>
      </c>
      <c r="AM426" s="133">
        <f>SUM(BK426:BP426)</f>
        <v>2296.83</v>
      </c>
      <c r="AN426" s="133">
        <f t="shared" si="4565"/>
        <v>62.376379513634348</v>
      </c>
      <c r="AO426" s="133" t="str">
        <f t="shared" si="4566"/>
        <v>&gt; 60 дней (до 70)</v>
      </c>
      <c r="AP426" s="139" t="s">
        <v>185</v>
      </c>
      <c r="AQ426" s="134" t="s">
        <v>198</v>
      </c>
      <c r="AR426" s="139" t="s">
        <v>185</v>
      </c>
      <c r="AS426" s="134" t="s">
        <v>198</v>
      </c>
      <c r="AT426" s="25" t="s">
        <v>185</v>
      </c>
      <c r="AU426" s="14" t="str">
        <f>AU425</f>
        <v>Нет</v>
      </c>
      <c r="AV426" s="97" t="str">
        <f t="shared" si="4567"/>
        <v>0-03</v>
      </c>
      <c r="AW426" s="117">
        <f t="shared" si="4568"/>
        <v>0</v>
      </c>
      <c r="AX426" s="14"/>
      <c r="AY426" s="25">
        <f t="shared" si="4569"/>
        <v>0</v>
      </c>
      <c r="AZ426" s="130" t="s">
        <v>495</v>
      </c>
      <c r="BA426" s="26" t="s">
        <v>196</v>
      </c>
      <c r="BB426" s="26" t="s">
        <v>908</v>
      </c>
      <c r="BC426" s="27"/>
      <c r="BD426" s="28"/>
      <c r="BE426" s="29">
        <v>0</v>
      </c>
      <c r="BF426" s="32">
        <f t="shared" si="4570"/>
        <v>0</v>
      </c>
      <c r="BG426" s="32">
        <v>0</v>
      </c>
      <c r="BH426" s="32">
        <f t="shared" si="4571"/>
        <v>0</v>
      </c>
      <c r="BI426" s="135">
        <v>0</v>
      </c>
      <c r="BJ426" s="130">
        <v>0</v>
      </c>
      <c r="BK426" s="95">
        <v>218.76</v>
      </c>
      <c r="BL426" s="95">
        <v>409.06</v>
      </c>
      <c r="BM426" s="95">
        <v>360.13</v>
      </c>
      <c r="BN426" s="95">
        <v>389.73</v>
      </c>
      <c r="BO426" s="95">
        <v>468.4</v>
      </c>
      <c r="BP426" s="95">
        <v>450.75</v>
      </c>
      <c r="BQ426" s="133">
        <f t="shared" si="4572"/>
        <v>382.80500000000001</v>
      </c>
      <c r="BR426" s="95">
        <f t="shared" si="4573"/>
        <v>661.81697296142579</v>
      </c>
      <c r="BS426" s="133">
        <f t="shared" si="4555"/>
        <v>252.75697296142579</v>
      </c>
      <c r="BT426" s="133">
        <f t="shared" si="4555"/>
        <v>-107.37302703857421</v>
      </c>
      <c r="BU426" s="133">
        <f t="shared" si="4555"/>
        <v>-497.10302703857423</v>
      </c>
      <c r="BV426" s="133">
        <f t="shared" si="4555"/>
        <v>-965.50302703857415</v>
      </c>
      <c r="BW426" s="133">
        <f t="shared" si="4555"/>
        <v>-1416.2530270385741</v>
      </c>
      <c r="BX426" s="133">
        <f t="shared" si="4581"/>
        <v>-1799.0580270385742</v>
      </c>
      <c r="BY426" s="133">
        <f t="shared" si="4581"/>
        <v>-2181.8630270385743</v>
      </c>
      <c r="BZ426" s="133">
        <f t="shared" si="4581"/>
        <v>-2564.6680270385741</v>
      </c>
      <c r="CA426" s="133">
        <f t="shared" si="4581"/>
        <v>-2947.4730270385739</v>
      </c>
      <c r="CB426" s="133">
        <f t="shared" si="4581"/>
        <v>-3330.2780270385738</v>
      </c>
      <c r="CC426" s="133">
        <f t="shared" si="4581"/>
        <v>-3713.0830270385736</v>
      </c>
      <c r="CD426" s="133">
        <f t="shared" si="4581"/>
        <v>-4095.8880270385735</v>
      </c>
      <c r="CE426" s="133">
        <f t="shared" si="4581"/>
        <v>-4478.6930270385737</v>
      </c>
      <c r="CF426" s="133">
        <f t="shared" si="4581"/>
        <v>-4861.498027038574</v>
      </c>
      <c r="CG426" s="133">
        <f t="shared" si="4581"/>
        <v>-5244.3030270385743</v>
      </c>
      <c r="CH426" s="133">
        <f t="shared" si="4581"/>
        <v>-5627.1080270385746</v>
      </c>
      <c r="CI426" s="133">
        <f t="shared" si="4581"/>
        <v>-6009.9130270385749</v>
      </c>
      <c r="CJ426" s="133">
        <f t="shared" si="4581"/>
        <v>-6392.7180270385752</v>
      </c>
      <c r="CK426" s="133">
        <f t="shared" si="4581"/>
        <v>-6775.5230270385755</v>
      </c>
      <c r="CL426" s="133">
        <f t="shared" si="4581"/>
        <v>-7158.3280270385758</v>
      </c>
      <c r="CM426" s="133">
        <f t="shared" si="4581"/>
        <v>-7541.1330270385761</v>
      </c>
      <c r="CN426" s="133">
        <f t="shared" si="4581"/>
        <v>-7923.9380270385764</v>
      </c>
      <c r="CO426" s="133">
        <f t="shared" si="4581"/>
        <v>-8306.7430270385757</v>
      </c>
      <c r="CP426" s="100">
        <v>56</v>
      </c>
      <c r="CQ426" s="100">
        <v>88</v>
      </c>
      <c r="CR426" s="100">
        <v>94</v>
      </c>
      <c r="CS426" s="100">
        <v>35</v>
      </c>
      <c r="CT426" s="100">
        <v>147</v>
      </c>
      <c r="CU426" s="100">
        <v>292</v>
      </c>
      <c r="CV426" s="121">
        <f>IF(COUNTIF(CP426:CU426,"&gt;0")=0,0,SUM(CP426:CU426)/COUNTIF(CP426:CU426,"&gt;0"))</f>
        <v>118.66666666666667</v>
      </c>
      <c r="CY426" s="4">
        <v>0</v>
      </c>
      <c r="CZ426" s="4">
        <v>0</v>
      </c>
      <c r="DA426" s="136">
        <f t="shared" si="4557"/>
        <v>0</v>
      </c>
      <c r="DB426" s="4">
        <f t="shared" si="4558"/>
        <v>0</v>
      </c>
      <c r="DC426" s="4">
        <f t="shared" si="4559"/>
        <v>0</v>
      </c>
      <c r="DD426" s="136">
        <f t="shared" si="4560"/>
        <v>0</v>
      </c>
      <c r="DE426" s="31">
        <v>0</v>
      </c>
      <c r="DF426" s="31">
        <v>30</v>
      </c>
      <c r="DG426" s="31">
        <v>625</v>
      </c>
      <c r="DH426" s="48">
        <f>IFERROR(ROUNDUP(DG426/$EX426,0)*$EY426,0)</f>
        <v>1.5</v>
      </c>
      <c r="DI426" s="62">
        <v>692.98099999999999</v>
      </c>
      <c r="DJ426" s="62">
        <v>547515.84199999995</v>
      </c>
      <c r="DK426" s="48">
        <f>IFERROR(ROUNDUP(DI426/$EX426,0)*$EY426,0)</f>
        <v>1.5</v>
      </c>
      <c r="DL426" s="62">
        <v>87.555999999999983</v>
      </c>
      <c r="DM426" s="62">
        <v>69143.580000000016</v>
      </c>
      <c r="DN426" s="62">
        <v>833.73300000000006</v>
      </c>
      <c r="DO426" s="62">
        <v>659027.49800000002</v>
      </c>
      <c r="DP426" s="48">
        <f>IFERROR(ROUNDUP(DN426/$EX426,0)*$EY426,0)</f>
        <v>1.5</v>
      </c>
      <c r="DQ426" s="62">
        <v>93.986999999999995</v>
      </c>
      <c r="DR426" s="62">
        <v>74145.39</v>
      </c>
      <c r="DS426" s="62">
        <v>804.63599999999997</v>
      </c>
      <c r="DT426" s="62">
        <v>636046.50399999996</v>
      </c>
      <c r="DU426" s="48">
        <f>IFERROR(ROUNDUP(DS426/$EX426,0)*$EY426,0)</f>
        <v>1.5</v>
      </c>
      <c r="DV426" s="62">
        <v>35.107999999999997</v>
      </c>
      <c r="DW426" s="62">
        <v>27723.621218331173</v>
      </c>
      <c r="DX426" s="62">
        <f>$DF426*BK426/30</f>
        <v>218.75999999999996</v>
      </c>
      <c r="DY426" s="62">
        <f>DX426*$FH426</f>
        <v>173008.53359999997</v>
      </c>
      <c r="DZ426" s="48">
        <f>IFERROR(ROUNDUP(DX426/$EX426,0)*$EY426,0)</f>
        <v>1.5</v>
      </c>
      <c r="EA426" s="62">
        <f>$DF426*BL426/30</f>
        <v>409.06</v>
      </c>
      <c r="EB426" s="62">
        <f>EA426*$FH426</f>
        <v>323509.19160000002</v>
      </c>
      <c r="EC426" s="48">
        <f>IFERROR(ROUNDUP(EA426/$EX426,0)*$EY426,0)</f>
        <v>1.5</v>
      </c>
      <c r="ED426" s="62">
        <f>$DF426*BM426/30</f>
        <v>360.13</v>
      </c>
      <c r="EE426" s="62">
        <f>ED426*$FH426</f>
        <v>284812.4118</v>
      </c>
      <c r="EF426" s="48">
        <f>IFERROR(ROUNDUP(ED426/$EX426,0)*$EY426,0)</f>
        <v>1.5</v>
      </c>
      <c r="EG426" s="62">
        <f>$DF426*BN426/30</f>
        <v>389.73000000000008</v>
      </c>
      <c r="EH426" s="62">
        <f>EG426*$FH426</f>
        <v>308221.86780000007</v>
      </c>
      <c r="EI426" s="48">
        <f>IFERROR(ROUNDUP(EG426/$EX426,0)*$EY426,0)</f>
        <v>1.5</v>
      </c>
      <c r="EJ426" s="62">
        <f>$DF426*BO426/30</f>
        <v>468.4</v>
      </c>
      <c r="EK426" s="62">
        <f>EJ426*$FH426</f>
        <v>370438.82399999996</v>
      </c>
      <c r="EL426" s="48">
        <f>IFERROR(ROUNDUP(EJ426/$EX426,0)*$EY426,0)</f>
        <v>1.5</v>
      </c>
      <c r="EM426" s="62">
        <f>$DF426*BP426/30</f>
        <v>450.75</v>
      </c>
      <c r="EN426" s="62">
        <f>EM426*$FH426</f>
        <v>356480.14500000002</v>
      </c>
      <c r="EO426" s="48">
        <f>IFERROR(ROUNDUP(EM426/$EX426,0)*$EY426,0)</f>
        <v>1.5</v>
      </c>
      <c r="EP426" s="62">
        <f t="shared" ref="EP426:EU427" si="4582">BK426*$FH426</f>
        <v>173008.5336</v>
      </c>
      <c r="EQ426" s="62">
        <f t="shared" si="4582"/>
        <v>323509.19160000002</v>
      </c>
      <c r="ER426" s="62">
        <f t="shared" si="4582"/>
        <v>284812.4118</v>
      </c>
      <c r="ES426" s="62">
        <f t="shared" si="4582"/>
        <v>308221.86780000001</v>
      </c>
      <c r="ET426" s="62">
        <f t="shared" si="4582"/>
        <v>370438.82399999996</v>
      </c>
      <c r="EU426" s="62">
        <f t="shared" si="4582"/>
        <v>356480.14500000002</v>
      </c>
      <c r="EV426" s="31" t="s">
        <v>192</v>
      </c>
      <c r="EW426" s="103">
        <v>0</v>
      </c>
      <c r="EX426" s="31">
        <v>1000</v>
      </c>
      <c r="EY426" s="31">
        <v>1.5</v>
      </c>
      <c r="FA426" s="31"/>
      <c r="FB426" s="119"/>
      <c r="FC426" s="119"/>
      <c r="FE426" s="137">
        <v>789.88</v>
      </c>
      <c r="FF426" s="137">
        <v>790.39</v>
      </c>
      <c r="FG426" s="137">
        <v>790.29</v>
      </c>
      <c r="FH426" s="106">
        <v>790.86</v>
      </c>
      <c r="FI426" s="107" t="b">
        <f t="shared" si="4580"/>
        <v>1</v>
      </c>
      <c r="FJ426" s="34"/>
      <c r="FK426" s="104" t="s">
        <v>196</v>
      </c>
      <c r="FL426" s="104" t="s">
        <v>908</v>
      </c>
      <c r="FM426" s="104">
        <v>0</v>
      </c>
      <c r="FN426" s="104">
        <v>0</v>
      </c>
      <c r="FO426" s="104">
        <v>0</v>
      </c>
      <c r="FP426" s="104"/>
      <c r="FQ426" s="104">
        <v>0</v>
      </c>
      <c r="FR426" s="103" t="b">
        <f t="shared" si="4442"/>
        <v>1</v>
      </c>
      <c r="FS426" s="103" t="b">
        <f t="shared" si="4443"/>
        <v>1</v>
      </c>
      <c r="FT426" s="103" t="b">
        <f t="shared" si="4444"/>
        <v>0</v>
      </c>
      <c r="FU426" s="103" t="b">
        <f t="shared" si="4445"/>
        <v>0</v>
      </c>
      <c r="FV426" s="103" t="b">
        <f t="shared" si="4446"/>
        <v>1</v>
      </c>
      <c r="FW426" s="103"/>
      <c r="FX426" s="120" t="b">
        <f t="shared" si="4575"/>
        <v>1</v>
      </c>
      <c r="FY426" s="104" t="s">
        <v>368</v>
      </c>
      <c r="FZ426" s="104" t="b">
        <f t="shared" si="4576"/>
        <v>1</v>
      </c>
      <c r="GA426" s="104">
        <v>0</v>
      </c>
      <c r="GB426" s="104" t="s">
        <v>193</v>
      </c>
      <c r="GD426" s="104" t="s">
        <v>368</v>
      </c>
      <c r="GE426" s="104">
        <v>0</v>
      </c>
      <c r="GF426" s="104" t="e">
        <v>#N/A</v>
      </c>
      <c r="GG426" s="104">
        <v>0</v>
      </c>
      <c r="GH426" s="104" t="b">
        <f t="shared" si="4577"/>
        <v>1</v>
      </c>
      <c r="GI426" s="8" t="b">
        <f t="shared" si="4578"/>
        <v>0</v>
      </c>
      <c r="GJ426" s="31" t="s">
        <v>203</v>
      </c>
    </row>
    <row r="427" spans="1:192" hidden="1" x14ac:dyDescent="0.25">
      <c r="A427" s="130">
        <v>121605</v>
      </c>
      <c r="B427" s="130">
        <v>535901</v>
      </c>
      <c r="C427" s="128" t="s">
        <v>368</v>
      </c>
      <c r="D427" s="130"/>
      <c r="E427" s="130" t="s">
        <v>909</v>
      </c>
      <c r="F427" s="109">
        <v>0</v>
      </c>
      <c r="G427" s="128"/>
      <c r="H427" s="130" t="s">
        <v>188</v>
      </c>
      <c r="I427" s="130" t="s">
        <v>631</v>
      </c>
      <c r="J427" s="130" t="s">
        <v>481</v>
      </c>
      <c r="K427" s="130"/>
      <c r="L427" s="130" t="s">
        <v>906</v>
      </c>
      <c r="M427" s="130" t="s">
        <v>841</v>
      </c>
      <c r="N427" s="111">
        <v>0</v>
      </c>
      <c r="O427" s="111">
        <v>0</v>
      </c>
      <c r="P427" s="111" t="str">
        <f t="shared" si="4562"/>
        <v>нет минмакс</v>
      </c>
      <c r="Q427" s="95">
        <v>25</v>
      </c>
      <c r="R427" s="95">
        <f>Q427*FH427</f>
        <v>14575</v>
      </c>
      <c r="S427" s="131">
        <v>0</v>
      </c>
      <c r="T427" s="131">
        <v>0</v>
      </c>
      <c r="U427" s="131">
        <f>IFERROR(ROUNDUP(S427/$EX427,0)*$EY427,0)</f>
        <v>0</v>
      </c>
      <c r="V427" s="113">
        <f>SUM(Z427:AD427)</f>
        <v>25</v>
      </c>
      <c r="W427" s="113">
        <f>V427*FH427</f>
        <v>14575</v>
      </c>
      <c r="X427" s="113">
        <f>IFERROR(ROUNDUP(V427/$EX427,0)*$EY427,0)</f>
        <v>1.5</v>
      </c>
      <c r="Y427" s="132"/>
      <c r="Z427" s="95">
        <v>25</v>
      </c>
      <c r="AA427" s="95">
        <v>0</v>
      </c>
      <c r="AB427" s="95">
        <v>0</v>
      </c>
      <c r="AC427" s="95">
        <v>0</v>
      </c>
      <c r="AD427" s="95">
        <v>0</v>
      </c>
      <c r="AE427" s="95">
        <f t="shared" si="4563"/>
        <v>0</v>
      </c>
      <c r="AF427" s="95">
        <f t="shared" si="4564"/>
        <v>0</v>
      </c>
      <c r="AG427" s="114">
        <v>0</v>
      </c>
      <c r="AH427" s="95">
        <f>V427-AG427</f>
        <v>25</v>
      </c>
      <c r="AI427" s="114">
        <f>IF(AH427&gt;0,AH427*FH427,0)</f>
        <v>14575</v>
      </c>
      <c r="AJ427" s="133">
        <f>CU427</f>
        <v>0</v>
      </c>
      <c r="AK427" s="133">
        <f>SUM(CS427:CU427)</f>
        <v>0</v>
      </c>
      <c r="AL427" s="133">
        <f>SUM(CP427:CU427)</f>
        <v>0</v>
      </c>
      <c r="AM427" s="133">
        <f>SUM(BK427:BP427)</f>
        <v>40.199999999999996</v>
      </c>
      <c r="AN427" s="133">
        <f t="shared" si="4565"/>
        <v>0</v>
      </c>
      <c r="AO427" s="133" t="str">
        <f t="shared" si="4566"/>
        <v>нет остатка</v>
      </c>
      <c r="AP427" s="139" t="s">
        <v>185</v>
      </c>
      <c r="AQ427" s="134" t="s">
        <v>191</v>
      </c>
      <c r="AR427" s="139" t="s">
        <v>185</v>
      </c>
      <c r="AS427" s="134" t="s">
        <v>218</v>
      </c>
      <c r="AT427" s="25" t="s">
        <v>185</v>
      </c>
      <c r="AU427" s="14" t="str">
        <f>AU426</f>
        <v>Нет</v>
      </c>
      <c r="AV427" s="97" t="str">
        <f t="shared" si="4567"/>
        <v>0-05</v>
      </c>
      <c r="AW427" s="117">
        <f t="shared" si="4568"/>
        <v>0</v>
      </c>
      <c r="AX427" s="14"/>
      <c r="AY427" s="25">
        <f t="shared" si="4569"/>
        <v>0</v>
      </c>
      <c r="AZ427" s="130" t="s">
        <v>495</v>
      </c>
      <c r="BA427" s="26" t="s">
        <v>187</v>
      </c>
      <c r="BB427" s="26" t="s">
        <v>187</v>
      </c>
      <c r="BC427" s="27" t="s">
        <v>187</v>
      </c>
      <c r="BD427" s="28" t="s">
        <v>187</v>
      </c>
      <c r="BE427" s="29">
        <v>0</v>
      </c>
      <c r="BF427" s="32">
        <f t="shared" si="4570"/>
        <v>0</v>
      </c>
      <c r="BG427" s="32">
        <v>0</v>
      </c>
      <c r="BH427" s="32">
        <f t="shared" si="4571"/>
        <v>0</v>
      </c>
      <c r="BI427" s="99">
        <v>0</v>
      </c>
      <c r="BJ427" s="130" t="s">
        <v>187</v>
      </c>
      <c r="BK427" s="95">
        <v>0</v>
      </c>
      <c r="BL427" s="95">
        <v>8.0399999999999991</v>
      </c>
      <c r="BM427" s="95">
        <v>8.0399999999999991</v>
      </c>
      <c r="BN427" s="95">
        <v>8.0399999999999991</v>
      </c>
      <c r="BO427" s="95">
        <v>8.0399999999999991</v>
      </c>
      <c r="BP427" s="95">
        <v>8.0399999999999991</v>
      </c>
      <c r="BQ427" s="133">
        <f t="shared" si="4572"/>
        <v>8.0399999999999991</v>
      </c>
      <c r="BR427" s="95">
        <f t="shared" si="4573"/>
        <v>25</v>
      </c>
      <c r="BS427" s="133">
        <f t="shared" si="4555"/>
        <v>16.96</v>
      </c>
      <c r="BT427" s="133">
        <f t="shared" si="4555"/>
        <v>8.9200000000000017</v>
      </c>
      <c r="BU427" s="133">
        <f t="shared" si="4555"/>
        <v>0.88000000000000256</v>
      </c>
      <c r="BV427" s="133">
        <f t="shared" si="4555"/>
        <v>-7.1599999999999966</v>
      </c>
      <c r="BW427" s="133">
        <f t="shared" si="4555"/>
        <v>-15.199999999999996</v>
      </c>
      <c r="BX427" s="133">
        <f t="shared" si="4581"/>
        <v>-23.239999999999995</v>
      </c>
      <c r="BY427" s="133">
        <f t="shared" si="4581"/>
        <v>-31.279999999999994</v>
      </c>
      <c r="BZ427" s="133">
        <f t="shared" si="4581"/>
        <v>-39.319999999999993</v>
      </c>
      <c r="CA427" s="133">
        <f t="shared" si="4581"/>
        <v>-47.359999999999992</v>
      </c>
      <c r="CB427" s="133">
        <f t="shared" si="4581"/>
        <v>-55.399999999999991</v>
      </c>
      <c r="CC427" s="133">
        <f t="shared" si="4581"/>
        <v>-63.439999999999991</v>
      </c>
      <c r="CD427" s="133">
        <f t="shared" si="4581"/>
        <v>-71.47999999999999</v>
      </c>
      <c r="CE427" s="133">
        <f t="shared" si="4581"/>
        <v>-79.519999999999982</v>
      </c>
      <c r="CF427" s="133">
        <f t="shared" si="4581"/>
        <v>-87.559999999999974</v>
      </c>
      <c r="CG427" s="133">
        <f t="shared" si="4581"/>
        <v>-95.599999999999966</v>
      </c>
      <c r="CH427" s="133">
        <f t="shared" si="4581"/>
        <v>-103.63999999999996</v>
      </c>
      <c r="CI427" s="133">
        <f t="shared" si="4581"/>
        <v>-111.67999999999995</v>
      </c>
      <c r="CJ427" s="133">
        <f t="shared" si="4581"/>
        <v>-119.71999999999994</v>
      </c>
      <c r="CK427" s="133">
        <f t="shared" si="4581"/>
        <v>-127.75999999999993</v>
      </c>
      <c r="CL427" s="133">
        <f t="shared" si="4581"/>
        <v>-135.79999999999993</v>
      </c>
      <c r="CM427" s="133">
        <f t="shared" si="4581"/>
        <v>-143.83999999999992</v>
      </c>
      <c r="CN427" s="133">
        <f t="shared" si="4581"/>
        <v>-151.87999999999991</v>
      </c>
      <c r="CO427" s="133">
        <f t="shared" si="4581"/>
        <v>-159.9199999999999</v>
      </c>
      <c r="CP427" s="100">
        <v>0</v>
      </c>
      <c r="CQ427" s="100">
        <v>0</v>
      </c>
      <c r="CR427" s="100">
        <v>0</v>
      </c>
      <c r="CS427" s="100">
        <v>0</v>
      </c>
      <c r="CT427" s="100">
        <v>0</v>
      </c>
      <c r="CU427" s="100">
        <v>0</v>
      </c>
      <c r="CV427" s="121">
        <f>IF(COUNTIF(CP427:CU427,"&gt;0")=0,0,SUM(CP427:CU427)/COUNTIF(CP427:CU427,"&gt;0"))</f>
        <v>0</v>
      </c>
      <c r="CY427" s="4">
        <v>0</v>
      </c>
      <c r="CZ427" s="4">
        <v>0</v>
      </c>
      <c r="DA427" s="136">
        <f t="shared" si="4557"/>
        <v>0</v>
      </c>
      <c r="DB427" s="4">
        <f t="shared" si="4558"/>
        <v>0</v>
      </c>
      <c r="DC427" s="4">
        <f t="shared" si="4559"/>
        <v>0</v>
      </c>
      <c r="DD427" s="136">
        <f t="shared" si="4560"/>
        <v>0</v>
      </c>
      <c r="DE427" s="31">
        <v>0</v>
      </c>
      <c r="DF427" s="31">
        <v>30</v>
      </c>
      <c r="DG427" s="31">
        <v>0</v>
      </c>
      <c r="DH427" s="48">
        <f>IFERROR(ROUNDUP(DG427/$EX427,0)*$EY427,0)</f>
        <v>0</v>
      </c>
      <c r="DI427" s="62">
        <v>0</v>
      </c>
      <c r="DJ427" s="62">
        <v>0</v>
      </c>
      <c r="DK427" s="48">
        <f>IFERROR(ROUNDUP(DI427/$EX427,0)*$EY427,0)</f>
        <v>0</v>
      </c>
      <c r="DL427" s="62">
        <v>0</v>
      </c>
      <c r="DM427" s="62">
        <v>0</v>
      </c>
      <c r="DN427" s="62">
        <v>0</v>
      </c>
      <c r="DO427" s="62">
        <v>0</v>
      </c>
      <c r="DP427" s="48">
        <f>IFERROR(ROUNDUP(DN427/$EX427,0)*$EY427,0)</f>
        <v>0</v>
      </c>
      <c r="DQ427" s="62">
        <v>0</v>
      </c>
      <c r="DR427" s="62">
        <v>0</v>
      </c>
      <c r="DS427" s="62">
        <v>0</v>
      </c>
      <c r="DT427" s="62">
        <v>0</v>
      </c>
      <c r="DU427" s="48">
        <f>IFERROR(ROUNDUP(DS427/$EX427,0)*$EY427,0)</f>
        <v>0</v>
      </c>
      <c r="DV427" s="62">
        <v>0</v>
      </c>
      <c r="DW427" s="62">
        <v>0</v>
      </c>
      <c r="DX427" s="62">
        <f>$DF427*BK427/30</f>
        <v>0</v>
      </c>
      <c r="DY427" s="62">
        <f>DX427*$FH427</f>
        <v>0</v>
      </c>
      <c r="DZ427" s="48">
        <f>IFERROR(ROUNDUP(DX427/$EX427,0)*$EY427,0)</f>
        <v>0</v>
      </c>
      <c r="EA427" s="62">
        <f>$DF427*BL427/30</f>
        <v>8.0399999999999991</v>
      </c>
      <c r="EB427" s="62">
        <f>EA427*$FH427</f>
        <v>4687.32</v>
      </c>
      <c r="EC427" s="48">
        <f>IFERROR(ROUNDUP(EA427/$EX427,0)*$EY427,0)</f>
        <v>1.5</v>
      </c>
      <c r="ED427" s="62">
        <f>$DF427*BM427/30</f>
        <v>8.0399999999999991</v>
      </c>
      <c r="EE427" s="62">
        <f>ED427*$FH427</f>
        <v>4687.32</v>
      </c>
      <c r="EF427" s="48">
        <f>IFERROR(ROUNDUP(ED427/$EX427,0)*$EY427,0)</f>
        <v>1.5</v>
      </c>
      <c r="EG427" s="62">
        <f>$DF427*BN427/30</f>
        <v>8.0399999999999991</v>
      </c>
      <c r="EH427" s="62">
        <f>EG427*$FH427</f>
        <v>4687.32</v>
      </c>
      <c r="EI427" s="48">
        <f>IFERROR(ROUNDUP(EG427/$EX427,0)*$EY427,0)</f>
        <v>1.5</v>
      </c>
      <c r="EJ427" s="62">
        <f>$DF427*BO427/30</f>
        <v>8.0399999999999991</v>
      </c>
      <c r="EK427" s="62">
        <f>EJ427*$FH427</f>
        <v>4687.32</v>
      </c>
      <c r="EL427" s="48">
        <f>IFERROR(ROUNDUP(EJ427/$EX427,0)*$EY427,0)</f>
        <v>1.5</v>
      </c>
      <c r="EM427" s="62">
        <f>$DF427*BP427/30</f>
        <v>8.0399999999999991</v>
      </c>
      <c r="EN427" s="62">
        <f>EM427*$FH427</f>
        <v>4687.32</v>
      </c>
      <c r="EO427" s="48">
        <f>IFERROR(ROUNDUP(EM427/$EX427,0)*$EY427,0)</f>
        <v>1.5</v>
      </c>
      <c r="EP427" s="62">
        <f t="shared" si="4582"/>
        <v>0</v>
      </c>
      <c r="EQ427" s="62">
        <f t="shared" si="4582"/>
        <v>4687.32</v>
      </c>
      <c r="ER427" s="62">
        <f t="shared" si="4582"/>
        <v>4687.32</v>
      </c>
      <c r="ES427" s="62">
        <f t="shared" si="4582"/>
        <v>4687.32</v>
      </c>
      <c r="ET427" s="62">
        <f t="shared" si="4582"/>
        <v>4687.32</v>
      </c>
      <c r="EU427" s="62">
        <f t="shared" si="4582"/>
        <v>4687.32</v>
      </c>
      <c r="EV427" s="31" t="s">
        <v>192</v>
      </c>
      <c r="EW427" s="103">
        <v>0</v>
      </c>
      <c r="EX427" s="31">
        <f>EZ427</f>
        <v>500</v>
      </c>
      <c r="EY427" s="31">
        <f>FA427</f>
        <v>1.5</v>
      </c>
      <c r="EZ427" s="31">
        <v>500</v>
      </c>
      <c r="FA427" s="31">
        <v>1.5</v>
      </c>
      <c r="FB427" s="119"/>
      <c r="FC427" s="119"/>
      <c r="FE427" s="137">
        <v>672.19</v>
      </c>
      <c r="FF427" s="137">
        <v>672.19</v>
      </c>
      <c r="FG427" s="137">
        <v>672.19</v>
      </c>
      <c r="FH427" s="106">
        <v>583</v>
      </c>
      <c r="FI427" s="107" t="b">
        <f t="shared" si="4580"/>
        <v>1</v>
      </c>
      <c r="FJ427" s="34"/>
      <c r="FK427" s="104" t="s">
        <v>187</v>
      </c>
      <c r="FL427" s="104" t="s">
        <v>187</v>
      </c>
      <c r="FM427" s="104" t="s">
        <v>187</v>
      </c>
      <c r="FN427" s="104" t="s">
        <v>187</v>
      </c>
      <c r="FO427" s="104">
        <v>0</v>
      </c>
      <c r="FP427" s="104"/>
      <c r="FQ427" s="104">
        <v>0</v>
      </c>
      <c r="FR427" s="103" t="b">
        <f t="shared" si="4442"/>
        <v>1</v>
      </c>
      <c r="FS427" s="103" t="b">
        <f t="shared" si="4443"/>
        <v>1</v>
      </c>
      <c r="FT427" s="103" t="b">
        <f t="shared" si="4444"/>
        <v>1</v>
      </c>
      <c r="FU427" s="103" t="b">
        <f t="shared" si="4445"/>
        <v>1</v>
      </c>
      <c r="FV427" s="103" t="b">
        <f t="shared" si="4446"/>
        <v>1</v>
      </c>
      <c r="FW427" s="103"/>
      <c r="FX427" s="120" t="b">
        <f t="shared" si="4575"/>
        <v>1</v>
      </c>
      <c r="FY427" s="104" t="s">
        <v>368</v>
      </c>
      <c r="FZ427" s="104" t="b">
        <f t="shared" si="4576"/>
        <v>1</v>
      </c>
      <c r="GA427" s="104">
        <v>0</v>
      </c>
      <c r="GB427" s="104">
        <v>0</v>
      </c>
      <c r="GD427" s="104" t="s">
        <v>368</v>
      </c>
      <c r="GE427" s="104">
        <v>0</v>
      </c>
      <c r="GF427" s="104" t="e">
        <v>#N/A</v>
      </c>
      <c r="GG427" s="104">
        <v>0</v>
      </c>
      <c r="GH427" s="104" t="b">
        <f t="shared" si="4577"/>
        <v>1</v>
      </c>
      <c r="GI427" s="8" t="b">
        <f t="shared" si="4578"/>
        <v>0</v>
      </c>
      <c r="GJ427" s="31" t="s">
        <v>203</v>
      </c>
    </row>
    <row r="428" spans="1:192" hidden="1" x14ac:dyDescent="0.25">
      <c r="A428" s="144" t="str">
        <f>E428</f>
        <v>Синий (пробка, канистра)</v>
      </c>
      <c r="B428" s="144"/>
      <c r="C428" s="128" t="s">
        <v>368</v>
      </c>
      <c r="D428" s="130"/>
      <c r="E428" s="144" t="s">
        <v>910</v>
      </c>
      <c r="F428" s="144"/>
      <c r="G428" s="128"/>
      <c r="H428" s="144" t="s">
        <v>839</v>
      </c>
      <c r="I428" s="130"/>
      <c r="J428" s="144" t="s">
        <v>481</v>
      </c>
      <c r="K428" s="144"/>
      <c r="L428" s="138"/>
      <c r="M428" s="144" t="s">
        <v>840</v>
      </c>
      <c r="N428" s="145">
        <v>2158</v>
      </c>
      <c r="O428" s="145">
        <v>4345</v>
      </c>
      <c r="P428" s="145" t="str">
        <f t="shared" si="4562"/>
        <v>меньше мин</v>
      </c>
      <c r="Q428" s="114">
        <v>0</v>
      </c>
      <c r="R428" s="114">
        <v>0</v>
      </c>
      <c r="S428" s="146">
        <v>835</v>
      </c>
      <c r="T428" s="146">
        <v>369905</v>
      </c>
      <c r="U428" s="131"/>
      <c r="V428" s="146">
        <v>0</v>
      </c>
      <c r="W428" s="146">
        <v>0</v>
      </c>
      <c r="X428" s="146">
        <v>0</v>
      </c>
      <c r="Y428" s="132"/>
      <c r="Z428" s="95">
        <v>0</v>
      </c>
      <c r="AA428" s="147">
        <v>0</v>
      </c>
      <c r="AB428" s="147">
        <v>0</v>
      </c>
      <c r="AC428" s="95">
        <v>0</v>
      </c>
      <c r="AD428" s="95">
        <v>0</v>
      </c>
      <c r="AE428" s="95">
        <f t="shared" si="4563"/>
        <v>0</v>
      </c>
      <c r="AF428" s="95">
        <f t="shared" si="4564"/>
        <v>0</v>
      </c>
      <c r="AG428" s="144"/>
      <c r="AH428" s="130"/>
      <c r="AI428" s="144"/>
      <c r="AJ428" s="146">
        <v>3</v>
      </c>
      <c r="AK428" s="146">
        <v>2606</v>
      </c>
      <c r="AL428" s="146">
        <v>6314</v>
      </c>
      <c r="AM428" s="146">
        <v>12959.46</v>
      </c>
      <c r="AN428" s="148">
        <f t="shared" si="4565"/>
        <v>11.59770545994972</v>
      </c>
      <c r="AO428" s="130" t="str">
        <f t="shared" si="4566"/>
        <v>&lt; 30 дней</v>
      </c>
      <c r="AP428" s="139" t="s">
        <v>185</v>
      </c>
      <c r="AQ428" s="134" t="s">
        <v>186</v>
      </c>
      <c r="AR428" s="144" t="s">
        <v>185</v>
      </c>
      <c r="AS428" s="134" t="s">
        <v>191</v>
      </c>
      <c r="AT428" s="147" t="s">
        <v>185</v>
      </c>
      <c r="AU428" s="138" t="str">
        <f>AT428</f>
        <v>Нет</v>
      </c>
      <c r="AV428" s="97" t="str">
        <f t="shared" si="4567"/>
        <v>нет остатка</v>
      </c>
      <c r="AW428" s="149">
        <f t="shared" si="4568"/>
        <v>0</v>
      </c>
      <c r="AX428" s="144"/>
      <c r="AY428" s="146">
        <f t="shared" si="4569"/>
        <v>0</v>
      </c>
      <c r="AZ428" s="130"/>
      <c r="BA428" s="129"/>
      <c r="BB428" s="129"/>
      <c r="BC428" s="129"/>
      <c r="BD428" s="139"/>
      <c r="BE428" s="29">
        <v>0</v>
      </c>
      <c r="BF428" s="32">
        <f t="shared" si="4570"/>
        <v>0</v>
      </c>
      <c r="BG428" s="32">
        <v>0</v>
      </c>
      <c r="BH428" s="32">
        <f t="shared" si="4571"/>
        <v>0</v>
      </c>
      <c r="BI428" s="99">
        <v>0</v>
      </c>
      <c r="BJ428" s="130"/>
      <c r="BK428" s="133">
        <v>2362.21</v>
      </c>
      <c r="BL428" s="133">
        <v>2406.7600000000002</v>
      </c>
      <c r="BM428" s="133">
        <v>2163.5300000000002</v>
      </c>
      <c r="BN428" s="133">
        <v>2246.34</v>
      </c>
      <c r="BO428" s="133">
        <v>2051.62</v>
      </c>
      <c r="BP428" s="133">
        <v>1729</v>
      </c>
      <c r="BQ428" s="133">
        <f t="shared" si="4572"/>
        <v>2159.91</v>
      </c>
      <c r="BR428" s="95">
        <f t="shared" si="4573"/>
        <v>-2362.21</v>
      </c>
      <c r="BS428" s="133">
        <f t="shared" si="4555"/>
        <v>-4768.97</v>
      </c>
      <c r="BT428" s="133">
        <f t="shared" si="4555"/>
        <v>-6932.5</v>
      </c>
      <c r="BU428" s="133">
        <f t="shared" si="4555"/>
        <v>-9178.84</v>
      </c>
      <c r="BV428" s="133">
        <f t="shared" si="4555"/>
        <v>-11230.46</v>
      </c>
      <c r="BW428" s="133">
        <f t="shared" si="4555"/>
        <v>-12959.46</v>
      </c>
      <c r="BX428" s="133">
        <f t="shared" ref="BX428:CO431" si="4583">BW428-$BQ428</f>
        <v>-15119.369999999999</v>
      </c>
      <c r="BY428" s="133">
        <f t="shared" si="4583"/>
        <v>-17279.28</v>
      </c>
      <c r="BZ428" s="133">
        <f t="shared" si="4583"/>
        <v>-19439.189999999999</v>
      </c>
      <c r="CA428" s="133">
        <f t="shared" si="4583"/>
        <v>-21599.1</v>
      </c>
      <c r="CB428" s="133">
        <f t="shared" si="4583"/>
        <v>-23759.01</v>
      </c>
      <c r="CC428" s="133">
        <f t="shared" si="4583"/>
        <v>-25918.92</v>
      </c>
      <c r="CD428" s="133">
        <f t="shared" si="4583"/>
        <v>-28078.829999999998</v>
      </c>
      <c r="CE428" s="133">
        <f t="shared" si="4583"/>
        <v>-30238.739999999998</v>
      </c>
      <c r="CF428" s="133">
        <f t="shared" si="4583"/>
        <v>-32398.649999999998</v>
      </c>
      <c r="CG428" s="133">
        <f t="shared" si="4583"/>
        <v>-34558.559999999998</v>
      </c>
      <c r="CH428" s="133">
        <f t="shared" si="4583"/>
        <v>-36718.47</v>
      </c>
      <c r="CI428" s="133">
        <f t="shared" si="4583"/>
        <v>-38878.380000000005</v>
      </c>
      <c r="CJ428" s="133">
        <f t="shared" si="4583"/>
        <v>-41038.290000000008</v>
      </c>
      <c r="CK428" s="133">
        <f t="shared" si="4583"/>
        <v>-43198.200000000012</v>
      </c>
      <c r="CL428" s="133">
        <f t="shared" si="4583"/>
        <v>-45358.110000000015</v>
      </c>
      <c r="CM428" s="133">
        <f t="shared" si="4583"/>
        <v>-47518.020000000019</v>
      </c>
      <c r="CN428" s="133">
        <f t="shared" si="4583"/>
        <v>-49677.930000000022</v>
      </c>
      <c r="CO428" s="133">
        <f t="shared" si="4583"/>
        <v>-51837.840000000026</v>
      </c>
      <c r="CP428" s="100">
        <v>0</v>
      </c>
      <c r="CQ428" s="100">
        <v>0</v>
      </c>
      <c r="CR428" s="100">
        <v>0</v>
      </c>
      <c r="CS428" s="100">
        <v>0</v>
      </c>
      <c r="CT428" s="100">
        <v>0</v>
      </c>
      <c r="CU428" s="100">
        <v>0</v>
      </c>
      <c r="CY428" s="4">
        <v>0</v>
      </c>
      <c r="CZ428" s="4">
        <v>0</v>
      </c>
      <c r="DA428" s="136">
        <f t="shared" si="4557"/>
        <v>0</v>
      </c>
      <c r="DB428" s="4">
        <f t="shared" si="4558"/>
        <v>0</v>
      </c>
      <c r="DC428" s="4">
        <f t="shared" si="4559"/>
        <v>0</v>
      </c>
      <c r="DD428" s="136">
        <f t="shared" si="4560"/>
        <v>0</v>
      </c>
      <c r="DE428" s="31">
        <v>0</v>
      </c>
      <c r="DJ428" s="31"/>
      <c r="DK428" s="31"/>
      <c r="DL428" s="31"/>
      <c r="DM428" s="31"/>
      <c r="DN428" s="31"/>
      <c r="DR428" s="4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V428" t="s">
        <v>839</v>
      </c>
      <c r="EW428" s="103">
        <v>0</v>
      </c>
      <c r="FA428" s="31"/>
      <c r="FB428" s="119"/>
      <c r="FC428" s="119"/>
      <c r="FE428" s="137">
        <v>0</v>
      </c>
      <c r="FF428" s="137">
        <v>0</v>
      </c>
      <c r="FG428" s="137">
        <v>0</v>
      </c>
      <c r="FH428" s="106">
        <v>0</v>
      </c>
      <c r="FI428" s="107" t="b">
        <f t="shared" si="4580"/>
        <v>1</v>
      </c>
      <c r="FJ428" s="34"/>
      <c r="FK428" s="104">
        <v>0</v>
      </c>
      <c r="FL428" s="104">
        <v>0</v>
      </c>
      <c r="FM428" s="104">
        <v>0</v>
      </c>
      <c r="FN428" s="104">
        <v>0</v>
      </c>
      <c r="FO428" s="104">
        <v>0</v>
      </c>
      <c r="FP428" s="104"/>
      <c r="FQ428" s="104">
        <v>0</v>
      </c>
      <c r="FR428" s="150" t="b">
        <f t="shared" si="4442"/>
        <v>0</v>
      </c>
      <c r="FS428" s="150" t="b">
        <f t="shared" si="4443"/>
        <v>0</v>
      </c>
      <c r="FT428" s="150" t="b">
        <f t="shared" si="4444"/>
        <v>0</v>
      </c>
      <c r="FU428" s="150" t="b">
        <f t="shared" si="4445"/>
        <v>0</v>
      </c>
      <c r="FV428" s="150" t="b">
        <f t="shared" si="4446"/>
        <v>1</v>
      </c>
      <c r="FW428" s="150"/>
      <c r="FX428" s="150" t="b">
        <f t="shared" si="4575"/>
        <v>1</v>
      </c>
      <c r="FY428" s="104" t="s">
        <v>368</v>
      </c>
      <c r="FZ428" s="104" t="b">
        <f t="shared" si="4576"/>
        <v>1</v>
      </c>
      <c r="GA428" s="150">
        <v>0</v>
      </c>
      <c r="GB428" s="150">
        <v>0</v>
      </c>
      <c r="GC428" s="151"/>
      <c r="GD428" s="104" t="s">
        <v>368</v>
      </c>
      <c r="GE428" s="104">
        <v>0</v>
      </c>
      <c r="GF428" s="104" t="e">
        <v>#N/A</v>
      </c>
      <c r="GG428" s="104">
        <v>0</v>
      </c>
      <c r="GH428" s="150" t="b">
        <f t="shared" si="4577"/>
        <v>1</v>
      </c>
      <c r="GI428" s="151" t="b">
        <f t="shared" si="4578"/>
        <v>0</v>
      </c>
      <c r="GJ428" s="31" t="s">
        <v>203</v>
      </c>
    </row>
    <row r="429" spans="1:192" ht="30" hidden="1" x14ac:dyDescent="0.25">
      <c r="A429" s="130">
        <v>122687</v>
      </c>
      <c r="B429" s="130">
        <v>536030</v>
      </c>
      <c r="C429" s="128" t="s">
        <v>368</v>
      </c>
      <c r="D429" s="130"/>
      <c r="E429" s="130" t="s">
        <v>911</v>
      </c>
      <c r="F429" s="109" t="s">
        <v>193</v>
      </c>
      <c r="G429" s="128"/>
      <c r="H429" s="130" t="s">
        <v>188</v>
      </c>
      <c r="I429" s="130" t="s">
        <v>631</v>
      </c>
      <c r="J429" s="130" t="s">
        <v>481</v>
      </c>
      <c r="K429" s="130"/>
      <c r="L429" s="130" t="s">
        <v>910</v>
      </c>
      <c r="M429" s="130" t="s">
        <v>841</v>
      </c>
      <c r="N429" s="111">
        <v>2158</v>
      </c>
      <c r="O429" s="111">
        <v>4345</v>
      </c>
      <c r="P429" s="111" t="str">
        <f t="shared" si="4562"/>
        <v>меньше мин</v>
      </c>
      <c r="Q429" s="95">
        <v>0</v>
      </c>
      <c r="R429" s="95">
        <f>Q429*FH429</f>
        <v>0</v>
      </c>
      <c r="S429" s="131">
        <v>835</v>
      </c>
      <c r="T429" s="131">
        <v>369905</v>
      </c>
      <c r="U429" s="131">
        <f>IFERROR(ROUNDUP(S429/$EX429,0)*$EY429,0)</f>
        <v>1.5</v>
      </c>
      <c r="V429" s="113">
        <f>SUM(Z429:AD429)</f>
        <v>0</v>
      </c>
      <c r="W429" s="113">
        <f>V429*FH429</f>
        <v>0</v>
      </c>
      <c r="X429" s="113">
        <f>IFERROR(ROUNDUP(V429/$EX429,0)*$EY429,0)</f>
        <v>0</v>
      </c>
      <c r="Y429" s="132"/>
      <c r="Z429" s="95">
        <v>0</v>
      </c>
      <c r="AA429" s="95">
        <v>0</v>
      </c>
      <c r="AB429" s="95">
        <v>0</v>
      </c>
      <c r="AC429" s="95">
        <v>0</v>
      </c>
      <c r="AD429" s="95">
        <v>0</v>
      </c>
      <c r="AE429" s="95">
        <f t="shared" si="4563"/>
        <v>0</v>
      </c>
      <c r="AF429" s="95">
        <f t="shared" si="4564"/>
        <v>0</v>
      </c>
      <c r="AG429" s="114">
        <v>0</v>
      </c>
      <c r="AH429" s="95">
        <f>V429-AG429</f>
        <v>0</v>
      </c>
      <c r="AI429" s="114">
        <f>IF(AH429&gt;0,AH429*FH429,0)</f>
        <v>0</v>
      </c>
      <c r="AJ429" s="133">
        <f>CU429</f>
        <v>3</v>
      </c>
      <c r="AK429" s="133">
        <f>SUM(CS429:CU429)</f>
        <v>2606</v>
      </c>
      <c r="AL429" s="133">
        <f>SUM(CP429:CU429)</f>
        <v>6314</v>
      </c>
      <c r="AM429" s="133">
        <f>SUM(BK429:BP429)</f>
        <v>12959.46</v>
      </c>
      <c r="AN429" s="133">
        <f t="shared" si="4565"/>
        <v>11.59770545994972</v>
      </c>
      <c r="AO429" s="133" t="str">
        <f t="shared" si="4566"/>
        <v>&lt; 30 дней</v>
      </c>
      <c r="AP429" s="139" t="s">
        <v>185</v>
      </c>
      <c r="AQ429" s="134" t="s">
        <v>186</v>
      </c>
      <c r="AR429" s="139" t="s">
        <v>185</v>
      </c>
      <c r="AS429" s="134" t="s">
        <v>191</v>
      </c>
      <c r="AT429" s="25" t="s">
        <v>185</v>
      </c>
      <c r="AU429" s="14" t="str">
        <f>AU428</f>
        <v>Нет</v>
      </c>
      <c r="AV429" s="97" t="str">
        <f t="shared" si="4567"/>
        <v>нет остатка</v>
      </c>
      <c r="AW429" s="117">
        <f t="shared" si="4568"/>
        <v>0</v>
      </c>
      <c r="AX429" s="14"/>
      <c r="AY429" s="25">
        <f t="shared" si="4569"/>
        <v>0</v>
      </c>
      <c r="AZ429" s="130" t="s">
        <v>495</v>
      </c>
      <c r="BA429" s="26" t="s">
        <v>196</v>
      </c>
      <c r="BB429" s="26" t="s">
        <v>912</v>
      </c>
      <c r="BC429" s="27"/>
      <c r="BD429" s="28"/>
      <c r="BE429" s="29">
        <v>0</v>
      </c>
      <c r="BF429" s="32">
        <f t="shared" si="4570"/>
        <v>0</v>
      </c>
      <c r="BG429" s="32">
        <v>0</v>
      </c>
      <c r="BH429" s="32">
        <f t="shared" si="4571"/>
        <v>0</v>
      </c>
      <c r="BI429" s="135">
        <v>0</v>
      </c>
      <c r="BJ429" s="130">
        <v>0</v>
      </c>
      <c r="BK429" s="95">
        <v>2362.21</v>
      </c>
      <c r="BL429" s="95">
        <v>2406.7600000000002</v>
      </c>
      <c r="BM429" s="95">
        <v>2163.5300000000002</v>
      </c>
      <c r="BN429" s="95">
        <v>2246.34</v>
      </c>
      <c r="BO429" s="95">
        <v>2051.62</v>
      </c>
      <c r="BP429" s="95">
        <v>1729</v>
      </c>
      <c r="BQ429" s="133">
        <f t="shared" si="4572"/>
        <v>2159.91</v>
      </c>
      <c r="BR429" s="95">
        <f t="shared" si="4573"/>
        <v>-2362.21</v>
      </c>
      <c r="BS429" s="133">
        <f t="shared" si="4555"/>
        <v>-4768.97</v>
      </c>
      <c r="BT429" s="133">
        <f t="shared" si="4555"/>
        <v>-6932.5</v>
      </c>
      <c r="BU429" s="133">
        <f t="shared" si="4555"/>
        <v>-9178.84</v>
      </c>
      <c r="BV429" s="133">
        <f t="shared" si="4555"/>
        <v>-11230.46</v>
      </c>
      <c r="BW429" s="133">
        <f t="shared" si="4555"/>
        <v>-12959.46</v>
      </c>
      <c r="BX429" s="133">
        <f t="shared" si="4583"/>
        <v>-15119.369999999999</v>
      </c>
      <c r="BY429" s="133">
        <f t="shared" si="4583"/>
        <v>-17279.28</v>
      </c>
      <c r="BZ429" s="133">
        <f t="shared" si="4583"/>
        <v>-19439.189999999999</v>
      </c>
      <c r="CA429" s="133">
        <f t="shared" si="4583"/>
        <v>-21599.1</v>
      </c>
      <c r="CB429" s="133">
        <f t="shared" si="4583"/>
        <v>-23759.01</v>
      </c>
      <c r="CC429" s="133">
        <f t="shared" si="4583"/>
        <v>-25918.92</v>
      </c>
      <c r="CD429" s="133">
        <f t="shared" si="4583"/>
        <v>-28078.829999999998</v>
      </c>
      <c r="CE429" s="133">
        <f t="shared" si="4583"/>
        <v>-30238.739999999998</v>
      </c>
      <c r="CF429" s="133">
        <f t="shared" si="4583"/>
        <v>-32398.649999999998</v>
      </c>
      <c r="CG429" s="133">
        <f t="shared" si="4583"/>
        <v>-34558.559999999998</v>
      </c>
      <c r="CH429" s="133">
        <f t="shared" si="4583"/>
        <v>-36718.47</v>
      </c>
      <c r="CI429" s="133">
        <f t="shared" si="4583"/>
        <v>-38878.380000000005</v>
      </c>
      <c r="CJ429" s="133">
        <f t="shared" si="4583"/>
        <v>-41038.290000000008</v>
      </c>
      <c r="CK429" s="133">
        <f t="shared" si="4583"/>
        <v>-43198.200000000012</v>
      </c>
      <c r="CL429" s="133">
        <f t="shared" si="4583"/>
        <v>-45358.110000000015</v>
      </c>
      <c r="CM429" s="133">
        <f t="shared" si="4583"/>
        <v>-47518.020000000019</v>
      </c>
      <c r="CN429" s="133">
        <f t="shared" si="4583"/>
        <v>-49677.930000000022</v>
      </c>
      <c r="CO429" s="133">
        <f t="shared" si="4583"/>
        <v>-51837.840000000026</v>
      </c>
      <c r="CP429" s="100">
        <v>1319</v>
      </c>
      <c r="CQ429" s="100">
        <v>756</v>
      </c>
      <c r="CR429" s="100">
        <v>1633</v>
      </c>
      <c r="CS429" s="100">
        <v>921</v>
      </c>
      <c r="CT429" s="100">
        <v>1682</v>
      </c>
      <c r="CU429" s="100">
        <v>3</v>
      </c>
      <c r="CV429" s="121">
        <f>IF(COUNTIF(CP429:CU429,"&gt;0")=0,0,SUM(CP429:CU429)/COUNTIF(CP429:CU429,"&gt;0"))</f>
        <v>1052.3333333333333</v>
      </c>
      <c r="CY429" s="4">
        <v>0</v>
      </c>
      <c r="CZ429" s="4">
        <v>0</v>
      </c>
      <c r="DA429" s="136">
        <f t="shared" si="4557"/>
        <v>0</v>
      </c>
      <c r="DB429" s="4">
        <f t="shared" si="4558"/>
        <v>0</v>
      </c>
      <c r="DC429" s="4">
        <f t="shared" si="4559"/>
        <v>0</v>
      </c>
      <c r="DD429" s="136">
        <f t="shared" si="4560"/>
        <v>0</v>
      </c>
      <c r="DE429" s="31">
        <v>0</v>
      </c>
      <c r="DF429" s="31">
        <v>30</v>
      </c>
      <c r="DG429" s="31">
        <v>1080</v>
      </c>
      <c r="DH429" s="48">
        <f>IFERROR(ROUNDUP(DG429/$EX429,0)*$EY429,0)</f>
        <v>3</v>
      </c>
      <c r="DI429" s="62">
        <v>2708.498</v>
      </c>
      <c r="DJ429" s="62">
        <v>1199864.7120000001</v>
      </c>
      <c r="DK429" s="48">
        <f>IFERROR(ROUNDUP(DI429/$EX429,0)*$EY429,0)</f>
        <v>4.5</v>
      </c>
      <c r="DL429" s="62">
        <v>756.42100000000005</v>
      </c>
      <c r="DM429" s="62">
        <v>335094.51037837443</v>
      </c>
      <c r="DN429" s="62">
        <v>1279.027</v>
      </c>
      <c r="DO429" s="62">
        <v>566608.68200000003</v>
      </c>
      <c r="DP429" s="48">
        <f>IFERROR(ROUNDUP(DN429/$EX429,0)*$EY429,0)</f>
        <v>3</v>
      </c>
      <c r="DQ429" s="62">
        <v>1633.1560000000002</v>
      </c>
      <c r="DR429" s="62">
        <v>723488.07816552499</v>
      </c>
      <c r="DS429" s="62">
        <v>1213.8009999999999</v>
      </c>
      <c r="DT429" s="62">
        <v>537713.77600000007</v>
      </c>
      <c r="DU429" s="48">
        <f>IFERROR(ROUNDUP(DS429/$EX429,0)*$EY429,0)</f>
        <v>3</v>
      </c>
      <c r="DV429" s="62">
        <v>900.99900000000002</v>
      </c>
      <c r="DW429" s="62">
        <v>399142.55432430806</v>
      </c>
      <c r="DX429" s="62">
        <f>$DF429*BK429/30</f>
        <v>2362.21</v>
      </c>
      <c r="DY429" s="62">
        <f>DX429*$FH429</f>
        <v>1046459.03</v>
      </c>
      <c r="DZ429" s="48">
        <f>IFERROR(ROUNDUP(DX429/$EX429,0)*$EY429,0)</f>
        <v>4.5</v>
      </c>
      <c r="EA429" s="62">
        <f>$DF429*BL429/30</f>
        <v>2406.7600000000002</v>
      </c>
      <c r="EB429" s="62">
        <f>EA429*$FH429</f>
        <v>1066194.6800000002</v>
      </c>
      <c r="EC429" s="48">
        <f>IFERROR(ROUNDUP(EA429/$EX429,0)*$EY429,0)</f>
        <v>4.5</v>
      </c>
      <c r="ED429" s="62">
        <f>$DF429*BM429/30</f>
        <v>2163.5300000000002</v>
      </c>
      <c r="EE429" s="62">
        <f>ED429*$FH429</f>
        <v>958443.79</v>
      </c>
      <c r="EF429" s="48">
        <f>IFERROR(ROUNDUP(ED429/$EX429,0)*$EY429,0)</f>
        <v>4.5</v>
      </c>
      <c r="EG429" s="62">
        <f>$DF429*BN429/30</f>
        <v>2246.3400000000006</v>
      </c>
      <c r="EH429" s="62">
        <f>EG429*$FH429</f>
        <v>995128.62000000023</v>
      </c>
      <c r="EI429" s="48">
        <f>IFERROR(ROUNDUP(EG429/$EX429,0)*$EY429,0)</f>
        <v>4.5</v>
      </c>
      <c r="EJ429" s="62">
        <f>$DF429*BO429/30</f>
        <v>2051.62</v>
      </c>
      <c r="EK429" s="62">
        <f>EJ429*$FH429</f>
        <v>908867.65999999992</v>
      </c>
      <c r="EL429" s="48">
        <f>IFERROR(ROUNDUP(EJ429/$EX429,0)*$EY429,0)</f>
        <v>4.5</v>
      </c>
      <c r="EM429" s="62">
        <f>$DF429*BP429/30</f>
        <v>1729</v>
      </c>
      <c r="EN429" s="62">
        <f>EM429*$FH429</f>
        <v>765947</v>
      </c>
      <c r="EO429" s="48">
        <f>IFERROR(ROUNDUP(EM429/$EX429,0)*$EY429,0)</f>
        <v>3</v>
      </c>
      <c r="EP429" s="62">
        <f t="shared" ref="EP429:EU429" si="4584">BK429*$FH429</f>
        <v>1046459.03</v>
      </c>
      <c r="EQ429" s="62">
        <f t="shared" si="4584"/>
        <v>1066194.6800000002</v>
      </c>
      <c r="ER429" s="62">
        <f t="shared" si="4584"/>
        <v>958443.79</v>
      </c>
      <c r="ES429" s="62">
        <f t="shared" si="4584"/>
        <v>995128.62000000011</v>
      </c>
      <c r="ET429" s="62">
        <f t="shared" si="4584"/>
        <v>908867.65999999992</v>
      </c>
      <c r="EU429" s="62">
        <f t="shared" si="4584"/>
        <v>765947</v>
      </c>
      <c r="EV429" s="31" t="s">
        <v>192</v>
      </c>
      <c r="EW429" s="103">
        <v>0</v>
      </c>
      <c r="EX429" s="31">
        <v>1000</v>
      </c>
      <c r="EY429" s="31">
        <v>1.5</v>
      </c>
      <c r="FA429" s="31"/>
      <c r="FB429" s="119"/>
      <c r="FC429" s="119"/>
      <c r="FE429" s="137">
        <v>443</v>
      </c>
      <c r="FF429" s="137">
        <v>443</v>
      </c>
      <c r="FG429" s="137">
        <v>443</v>
      </c>
      <c r="FH429" s="106">
        <v>443</v>
      </c>
      <c r="FI429" s="107" t="b">
        <f t="shared" si="4580"/>
        <v>1</v>
      </c>
      <c r="FJ429" s="34"/>
      <c r="FK429" s="104" t="s">
        <v>196</v>
      </c>
      <c r="FL429" s="104" t="s">
        <v>912</v>
      </c>
      <c r="FM429" s="104">
        <v>0</v>
      </c>
      <c r="FN429" s="104">
        <v>0</v>
      </c>
      <c r="FO429" s="104">
        <v>0</v>
      </c>
      <c r="FP429" s="104"/>
      <c r="FQ429" s="104">
        <v>0</v>
      </c>
      <c r="FR429" s="103" t="b">
        <f t="shared" si="4442"/>
        <v>1</v>
      </c>
      <c r="FS429" s="103" t="b">
        <f t="shared" si="4443"/>
        <v>1</v>
      </c>
      <c r="FT429" s="103" t="b">
        <f t="shared" si="4444"/>
        <v>0</v>
      </c>
      <c r="FU429" s="103" t="b">
        <f t="shared" si="4445"/>
        <v>0</v>
      </c>
      <c r="FV429" s="103" t="b">
        <f t="shared" si="4446"/>
        <v>1</v>
      </c>
      <c r="FW429" s="103"/>
      <c r="FX429" s="120" t="b">
        <f t="shared" si="4575"/>
        <v>1</v>
      </c>
      <c r="FY429" s="104" t="s">
        <v>368</v>
      </c>
      <c r="FZ429" s="104" t="b">
        <f t="shared" si="4576"/>
        <v>1</v>
      </c>
      <c r="GA429" s="104">
        <v>0</v>
      </c>
      <c r="GB429" s="104" t="s">
        <v>193</v>
      </c>
      <c r="GD429" s="104" t="s">
        <v>368</v>
      </c>
      <c r="GE429" s="104">
        <v>0</v>
      </c>
      <c r="GF429" s="104" t="e">
        <v>#N/A</v>
      </c>
      <c r="GG429" s="104">
        <v>0</v>
      </c>
      <c r="GH429" s="104" t="b">
        <f t="shared" si="4577"/>
        <v>1</v>
      </c>
      <c r="GI429" s="8" t="b">
        <f t="shared" si="4578"/>
        <v>0</v>
      </c>
      <c r="GJ429" s="31" t="s">
        <v>203</v>
      </c>
    </row>
    <row r="430" spans="1:192" hidden="1" x14ac:dyDescent="0.25">
      <c r="A430" s="144" t="str">
        <f>E430</f>
        <v>Зеленый (канистра БХ)</v>
      </c>
      <c r="B430" s="144"/>
      <c r="C430" s="128" t="s">
        <v>368</v>
      </c>
      <c r="D430" s="130"/>
      <c r="E430" s="144" t="s">
        <v>913</v>
      </c>
      <c r="F430" s="144"/>
      <c r="G430" s="128"/>
      <c r="H430" s="144" t="s">
        <v>839</v>
      </c>
      <c r="I430" s="130"/>
      <c r="J430" s="144" t="s">
        <v>481</v>
      </c>
      <c r="K430" s="144"/>
      <c r="L430" s="138"/>
      <c r="M430" s="144" t="s">
        <v>840</v>
      </c>
      <c r="N430" s="145">
        <v>5</v>
      </c>
      <c r="O430" s="145">
        <v>505</v>
      </c>
      <c r="P430" s="145" t="str">
        <f t="shared" si="4562"/>
        <v>в диапазоне</v>
      </c>
      <c r="Q430" s="114">
        <v>118</v>
      </c>
      <c r="R430" s="114">
        <v>105504.98</v>
      </c>
      <c r="S430" s="146">
        <v>322.40701293945313</v>
      </c>
      <c r="T430" s="146">
        <v>291662.28018554684</v>
      </c>
      <c r="U430" s="131"/>
      <c r="V430" s="146">
        <v>672.70001220703125</v>
      </c>
      <c r="W430" s="146">
        <v>601467.80791442876</v>
      </c>
      <c r="X430" s="146">
        <v>1.5</v>
      </c>
      <c r="Y430" s="132"/>
      <c r="Z430" s="95">
        <v>0</v>
      </c>
      <c r="AA430" s="147">
        <v>0</v>
      </c>
      <c r="AB430" s="147">
        <v>0</v>
      </c>
      <c r="AC430" s="95">
        <v>0</v>
      </c>
      <c r="AD430" s="95">
        <v>0</v>
      </c>
      <c r="AE430" s="95">
        <f t="shared" si="4563"/>
        <v>0</v>
      </c>
      <c r="AF430" s="95">
        <f t="shared" si="4564"/>
        <v>0</v>
      </c>
      <c r="AG430" s="144"/>
      <c r="AH430" s="130"/>
      <c r="AI430" s="144"/>
      <c r="AJ430" s="146">
        <v>405</v>
      </c>
      <c r="AK430" s="146">
        <v>664</v>
      </c>
      <c r="AL430" s="146">
        <v>711</v>
      </c>
      <c r="AM430" s="146">
        <v>1293.77</v>
      </c>
      <c r="AN430" s="148">
        <f t="shared" si="4565"/>
        <v>44.855934462154451</v>
      </c>
      <c r="AO430" s="130" t="str">
        <f t="shared" si="4566"/>
        <v>&gt; 30 дней (до 60)</v>
      </c>
      <c r="AP430" s="139" t="s">
        <v>185</v>
      </c>
      <c r="AQ430" s="134" t="s">
        <v>198</v>
      </c>
      <c r="AR430" s="144" t="s">
        <v>185</v>
      </c>
      <c r="AS430" s="134" t="s">
        <v>186</v>
      </c>
      <c r="AT430" s="147" t="s">
        <v>185</v>
      </c>
      <c r="AU430" s="138" t="str">
        <f>AT430</f>
        <v>Нет</v>
      </c>
      <c r="AV430" s="97" t="str">
        <f t="shared" si="4567"/>
        <v>0-02</v>
      </c>
      <c r="AW430" s="149">
        <f t="shared" si="4568"/>
        <v>0</v>
      </c>
      <c r="AX430" s="144"/>
      <c r="AY430" s="146">
        <f t="shared" si="4569"/>
        <v>0</v>
      </c>
      <c r="AZ430" s="130"/>
      <c r="BA430" s="129"/>
      <c r="BB430" s="129"/>
      <c r="BC430" s="129"/>
      <c r="BD430" s="139"/>
      <c r="BE430" s="29">
        <v>0</v>
      </c>
      <c r="BF430" s="32">
        <f t="shared" si="4570"/>
        <v>0</v>
      </c>
      <c r="BG430" s="32">
        <v>0</v>
      </c>
      <c r="BH430" s="32">
        <f t="shared" si="4571"/>
        <v>0</v>
      </c>
      <c r="BI430" s="99">
        <v>0</v>
      </c>
      <c r="BJ430" s="130"/>
      <c r="BK430" s="133">
        <v>286.29000000000002</v>
      </c>
      <c r="BL430" s="133">
        <v>446.06</v>
      </c>
      <c r="BM430" s="133">
        <v>147.29</v>
      </c>
      <c r="BN430" s="133">
        <v>157.71</v>
      </c>
      <c r="BO430" s="133">
        <v>133.47</v>
      </c>
      <c r="BP430" s="133">
        <v>122.95</v>
      </c>
      <c r="BQ430" s="133">
        <f t="shared" si="4572"/>
        <v>215.62833333333333</v>
      </c>
      <c r="BR430" s="95">
        <f t="shared" si="4573"/>
        <v>386.41001220703123</v>
      </c>
      <c r="BS430" s="133">
        <f t="shared" si="4555"/>
        <v>-59.649987792968773</v>
      </c>
      <c r="BT430" s="133">
        <f t="shared" si="4555"/>
        <v>-206.93998779296876</v>
      </c>
      <c r="BU430" s="133">
        <f t="shared" si="4555"/>
        <v>-364.64998779296877</v>
      </c>
      <c r="BV430" s="133">
        <f t="shared" si="4555"/>
        <v>-498.1199877929688</v>
      </c>
      <c r="BW430" s="133">
        <f t="shared" si="4555"/>
        <v>-621.06998779296885</v>
      </c>
      <c r="BX430" s="133">
        <f t="shared" si="4583"/>
        <v>-836.69832112630218</v>
      </c>
      <c r="BY430" s="133">
        <f t="shared" si="4583"/>
        <v>-1052.3266544596354</v>
      </c>
      <c r="BZ430" s="133">
        <f t="shared" si="4583"/>
        <v>-1267.9549877929687</v>
      </c>
      <c r="CA430" s="133">
        <f t="shared" si="4583"/>
        <v>-1483.5833211263021</v>
      </c>
      <c r="CB430" s="133">
        <f t="shared" si="4583"/>
        <v>-1699.2116544596354</v>
      </c>
      <c r="CC430" s="133">
        <f t="shared" si="4583"/>
        <v>-1914.8399877929687</v>
      </c>
      <c r="CD430" s="133">
        <f t="shared" si="4583"/>
        <v>-2130.4683211263018</v>
      </c>
      <c r="CE430" s="133">
        <f t="shared" si="4583"/>
        <v>-2346.0966544596349</v>
      </c>
      <c r="CF430" s="133">
        <f t="shared" si="4583"/>
        <v>-2561.724987792968</v>
      </c>
      <c r="CG430" s="133">
        <f t="shared" si="4583"/>
        <v>-2777.3533211263011</v>
      </c>
      <c r="CH430" s="133">
        <f t="shared" si="4583"/>
        <v>-2992.9816544596342</v>
      </c>
      <c r="CI430" s="133">
        <f t="shared" si="4583"/>
        <v>-3208.6099877929673</v>
      </c>
      <c r="CJ430" s="133">
        <f t="shared" si="4583"/>
        <v>-3424.2383211263004</v>
      </c>
      <c r="CK430" s="133">
        <f t="shared" si="4583"/>
        <v>-3639.8666544596335</v>
      </c>
      <c r="CL430" s="133">
        <f t="shared" si="4583"/>
        <v>-3855.4949877929666</v>
      </c>
      <c r="CM430" s="133">
        <f t="shared" si="4583"/>
        <v>-4071.1233211262997</v>
      </c>
      <c r="CN430" s="133">
        <f t="shared" si="4583"/>
        <v>-4286.7516544596328</v>
      </c>
      <c r="CO430" s="133">
        <f t="shared" si="4583"/>
        <v>-4502.3799877929659</v>
      </c>
      <c r="CP430" s="100">
        <v>0</v>
      </c>
      <c r="CQ430" s="100">
        <v>0</v>
      </c>
      <c r="CR430" s="100">
        <v>0</v>
      </c>
      <c r="CS430" s="100">
        <v>0</v>
      </c>
      <c r="CT430" s="100">
        <v>0</v>
      </c>
      <c r="CU430" s="100">
        <v>0</v>
      </c>
      <c r="CY430" s="4">
        <v>0</v>
      </c>
      <c r="CZ430" s="4">
        <v>0</v>
      </c>
      <c r="DA430" s="136">
        <f t="shared" si="4557"/>
        <v>0</v>
      </c>
      <c r="DB430" s="4">
        <f t="shared" si="4558"/>
        <v>0</v>
      </c>
      <c r="DC430" s="4">
        <f t="shared" si="4559"/>
        <v>0</v>
      </c>
      <c r="DD430" s="136">
        <f t="shared" si="4560"/>
        <v>0</v>
      </c>
      <c r="DE430" s="31">
        <v>0</v>
      </c>
      <c r="DJ430" s="31"/>
      <c r="DK430" s="31"/>
      <c r="DL430" s="31"/>
      <c r="DM430" s="31"/>
      <c r="DN430" s="31"/>
      <c r="DR430" s="4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V430" t="s">
        <v>839</v>
      </c>
      <c r="EW430" s="103">
        <v>0</v>
      </c>
      <c r="FA430" s="31"/>
      <c r="FB430" s="119"/>
      <c r="FC430" s="119"/>
      <c r="FE430" s="137">
        <v>0</v>
      </c>
      <c r="FF430" s="137">
        <v>0</v>
      </c>
      <c r="FG430" s="137">
        <v>0</v>
      </c>
      <c r="FH430" s="106">
        <v>0</v>
      </c>
      <c r="FI430" s="107" t="b">
        <f t="shared" si="4580"/>
        <v>1</v>
      </c>
      <c r="FJ430" s="34"/>
      <c r="FK430" s="104">
        <v>0</v>
      </c>
      <c r="FL430" s="104">
        <v>0</v>
      </c>
      <c r="FM430" s="104">
        <v>0</v>
      </c>
      <c r="FN430" s="104">
        <v>0</v>
      </c>
      <c r="FO430" s="104">
        <v>0</v>
      </c>
      <c r="FP430" s="104"/>
      <c r="FQ430" s="104">
        <v>0</v>
      </c>
      <c r="FR430" s="150" t="b">
        <f t="shared" si="4442"/>
        <v>0</v>
      </c>
      <c r="FS430" s="150" t="b">
        <f t="shared" si="4443"/>
        <v>0</v>
      </c>
      <c r="FT430" s="150" t="b">
        <f t="shared" si="4444"/>
        <v>0</v>
      </c>
      <c r="FU430" s="150" t="b">
        <f t="shared" si="4445"/>
        <v>0</v>
      </c>
      <c r="FV430" s="150" t="b">
        <f t="shared" si="4446"/>
        <v>1</v>
      </c>
      <c r="FW430" s="150"/>
      <c r="FX430" s="150" t="b">
        <f t="shared" si="4575"/>
        <v>1</v>
      </c>
      <c r="FY430" s="104" t="s">
        <v>368</v>
      </c>
      <c r="FZ430" s="104" t="b">
        <f t="shared" si="4576"/>
        <v>1</v>
      </c>
      <c r="GA430" s="150">
        <v>0</v>
      </c>
      <c r="GB430" s="150">
        <v>0</v>
      </c>
      <c r="GC430" s="151"/>
      <c r="GD430" s="104" t="s">
        <v>368</v>
      </c>
      <c r="GE430" s="104">
        <v>0</v>
      </c>
      <c r="GF430" s="104" t="e">
        <v>#N/A</v>
      </c>
      <c r="GG430" s="104">
        <v>0</v>
      </c>
      <c r="GH430" s="150" t="b">
        <f t="shared" si="4577"/>
        <v>1</v>
      </c>
      <c r="GI430" s="151" t="b">
        <f t="shared" si="4578"/>
        <v>0</v>
      </c>
      <c r="GJ430" s="31" t="s">
        <v>203</v>
      </c>
    </row>
    <row r="431" spans="1:192" ht="60" hidden="1" x14ac:dyDescent="0.25">
      <c r="A431" s="130">
        <v>160014</v>
      </c>
      <c r="B431" s="130">
        <v>0</v>
      </c>
      <c r="C431" s="128" t="s">
        <v>368</v>
      </c>
      <c r="D431" s="130"/>
      <c r="E431" s="130" t="s">
        <v>914</v>
      </c>
      <c r="F431" s="109">
        <v>0</v>
      </c>
      <c r="G431" s="128"/>
      <c r="H431" s="130" t="s">
        <v>188</v>
      </c>
      <c r="I431" s="130" t="s">
        <v>631</v>
      </c>
      <c r="J431" s="130" t="s">
        <v>481</v>
      </c>
      <c r="K431" s="130"/>
      <c r="L431" s="130" t="s">
        <v>913</v>
      </c>
      <c r="M431" s="130" t="s">
        <v>841</v>
      </c>
      <c r="N431" s="111">
        <v>5</v>
      </c>
      <c r="O431" s="111">
        <v>505</v>
      </c>
      <c r="P431" s="111" t="str">
        <f t="shared" si="4562"/>
        <v>в диапазоне</v>
      </c>
      <c r="Q431" s="95">
        <v>118</v>
      </c>
      <c r="R431" s="95">
        <f>Q431*FH431</f>
        <v>105504.98</v>
      </c>
      <c r="S431" s="131">
        <v>322.40701293945313</v>
      </c>
      <c r="T431" s="131">
        <v>291662.28018554684</v>
      </c>
      <c r="U431" s="131">
        <f>IFERROR(ROUNDUP(S431/$EX431,0)*$EY431,0)</f>
        <v>1.5</v>
      </c>
      <c r="V431" s="113">
        <f>SUM(Z431:AD431)</f>
        <v>672.70001220703125</v>
      </c>
      <c r="W431" s="113">
        <f>V431*FH431</f>
        <v>601467.80791442876</v>
      </c>
      <c r="X431" s="113">
        <f>IFERROR(ROUNDUP(V431/$EX431,0)*$EY431,0)</f>
        <v>1.5</v>
      </c>
      <c r="Y431" s="132"/>
      <c r="Z431" s="95">
        <v>672.70001220703125</v>
      </c>
      <c r="AA431" s="95">
        <v>0</v>
      </c>
      <c r="AB431" s="95">
        <v>0</v>
      </c>
      <c r="AC431" s="95">
        <v>0</v>
      </c>
      <c r="AD431" s="95">
        <v>0</v>
      </c>
      <c r="AE431" s="95">
        <f t="shared" si="4563"/>
        <v>0</v>
      </c>
      <c r="AF431" s="95">
        <f t="shared" si="4564"/>
        <v>0</v>
      </c>
      <c r="AG431" s="114">
        <v>0</v>
      </c>
      <c r="AH431" s="95">
        <f>V431-AG431</f>
        <v>672.70001220703125</v>
      </c>
      <c r="AI431" s="114">
        <f>IF(AH431&gt;0,AH431*FH431,0)</f>
        <v>601467.80791442876</v>
      </c>
      <c r="AJ431" s="133">
        <f>CU431</f>
        <v>405</v>
      </c>
      <c r="AK431" s="133">
        <f>SUM(CS431:CU431)</f>
        <v>664</v>
      </c>
      <c r="AL431" s="133">
        <f>SUM(CP431:CU431)</f>
        <v>711</v>
      </c>
      <c r="AM431" s="133">
        <f>SUM(BK431:BP431)</f>
        <v>1293.77</v>
      </c>
      <c r="AN431" s="133">
        <f t="shared" si="4565"/>
        <v>44.855934462154451</v>
      </c>
      <c r="AO431" s="133" t="str">
        <f t="shared" si="4566"/>
        <v>&gt; 30 дней (до 60)</v>
      </c>
      <c r="AP431" s="139" t="s">
        <v>185</v>
      </c>
      <c r="AQ431" s="134" t="s">
        <v>198</v>
      </c>
      <c r="AR431" s="139" t="s">
        <v>185</v>
      </c>
      <c r="AS431" s="134" t="s">
        <v>186</v>
      </c>
      <c r="AT431" s="25" t="s">
        <v>185</v>
      </c>
      <c r="AU431" s="14" t="str">
        <f>AU430</f>
        <v>Нет</v>
      </c>
      <c r="AV431" s="97" t="str">
        <f t="shared" si="4567"/>
        <v>0-02</v>
      </c>
      <c r="AW431" s="117">
        <f t="shared" si="4568"/>
        <v>0</v>
      </c>
      <c r="AX431" s="14"/>
      <c r="AY431" s="25">
        <f t="shared" si="4569"/>
        <v>0</v>
      </c>
      <c r="AZ431" s="130" t="s">
        <v>495</v>
      </c>
      <c r="BA431" s="26" t="s">
        <v>196</v>
      </c>
      <c r="BB431" s="26" t="s">
        <v>915</v>
      </c>
      <c r="BC431" s="27">
        <v>46053</v>
      </c>
      <c r="BD431" s="28"/>
      <c r="BE431" s="29">
        <v>0</v>
      </c>
      <c r="BF431" s="32">
        <f t="shared" si="4570"/>
        <v>0</v>
      </c>
      <c r="BG431" s="32">
        <v>0</v>
      </c>
      <c r="BH431" s="32">
        <f t="shared" si="4571"/>
        <v>0</v>
      </c>
      <c r="BI431" s="135">
        <v>0</v>
      </c>
      <c r="BJ431" s="130">
        <v>0</v>
      </c>
      <c r="BK431" s="95">
        <v>286.29000000000002</v>
      </c>
      <c r="BL431" s="95">
        <v>446.06</v>
      </c>
      <c r="BM431" s="95">
        <v>147.29</v>
      </c>
      <c r="BN431" s="95">
        <v>157.71</v>
      </c>
      <c r="BO431" s="95">
        <v>133.47</v>
      </c>
      <c r="BP431" s="95">
        <v>122.95</v>
      </c>
      <c r="BQ431" s="133">
        <f t="shared" si="4572"/>
        <v>215.62833333333333</v>
      </c>
      <c r="BR431" s="95">
        <f t="shared" si="4573"/>
        <v>386.41001220703123</v>
      </c>
      <c r="BS431" s="133">
        <f t="shared" si="4555"/>
        <v>-59.649987792968773</v>
      </c>
      <c r="BT431" s="133">
        <f t="shared" si="4555"/>
        <v>-206.93998779296876</v>
      </c>
      <c r="BU431" s="133">
        <f t="shared" si="4555"/>
        <v>-364.64998779296877</v>
      </c>
      <c r="BV431" s="133">
        <f t="shared" si="4555"/>
        <v>-498.1199877929688</v>
      </c>
      <c r="BW431" s="133">
        <f t="shared" si="4555"/>
        <v>-621.06998779296885</v>
      </c>
      <c r="BX431" s="133">
        <f t="shared" si="4583"/>
        <v>-836.69832112630218</v>
      </c>
      <c r="BY431" s="133">
        <f t="shared" si="4583"/>
        <v>-1052.3266544596354</v>
      </c>
      <c r="BZ431" s="133">
        <f t="shared" si="4583"/>
        <v>-1267.9549877929687</v>
      </c>
      <c r="CA431" s="133">
        <f t="shared" si="4583"/>
        <v>-1483.5833211263021</v>
      </c>
      <c r="CB431" s="133">
        <f t="shared" si="4583"/>
        <v>-1699.2116544596354</v>
      </c>
      <c r="CC431" s="133">
        <f t="shared" si="4583"/>
        <v>-1914.8399877929687</v>
      </c>
      <c r="CD431" s="133">
        <f t="shared" si="4583"/>
        <v>-2130.4683211263018</v>
      </c>
      <c r="CE431" s="133">
        <f t="shared" si="4583"/>
        <v>-2346.0966544596349</v>
      </c>
      <c r="CF431" s="133">
        <f t="shared" si="4583"/>
        <v>-2561.724987792968</v>
      </c>
      <c r="CG431" s="133">
        <f t="shared" si="4583"/>
        <v>-2777.3533211263011</v>
      </c>
      <c r="CH431" s="133">
        <f t="shared" si="4583"/>
        <v>-2992.9816544596342</v>
      </c>
      <c r="CI431" s="133">
        <f t="shared" si="4583"/>
        <v>-3208.6099877929673</v>
      </c>
      <c r="CJ431" s="133">
        <f t="shared" si="4583"/>
        <v>-3424.2383211263004</v>
      </c>
      <c r="CK431" s="133">
        <f t="shared" si="4583"/>
        <v>-3639.8666544596335</v>
      </c>
      <c r="CL431" s="133">
        <f t="shared" si="4583"/>
        <v>-3855.4949877929666</v>
      </c>
      <c r="CM431" s="133">
        <f t="shared" si="4583"/>
        <v>-4071.1233211262997</v>
      </c>
      <c r="CN431" s="133">
        <f t="shared" si="4583"/>
        <v>-4286.7516544596328</v>
      </c>
      <c r="CO431" s="133">
        <f t="shared" si="4583"/>
        <v>-4502.3799877929659</v>
      </c>
      <c r="CP431" s="100">
        <v>0</v>
      </c>
      <c r="CQ431" s="100">
        <v>9</v>
      </c>
      <c r="CR431" s="100">
        <v>38</v>
      </c>
      <c r="CS431" s="100">
        <v>112</v>
      </c>
      <c r="CT431" s="100">
        <v>147</v>
      </c>
      <c r="CU431" s="100">
        <v>405</v>
      </c>
      <c r="CV431" s="121">
        <f>IF(COUNTIF(CP431:CU431,"&gt;0")=0,0,SUM(CP431:CU431)/COUNTIF(CP431:CU431,"&gt;0"))</f>
        <v>142.19999999999999</v>
      </c>
      <c r="CY431" s="4">
        <v>0</v>
      </c>
      <c r="CZ431" s="4">
        <v>0</v>
      </c>
      <c r="DA431" s="136">
        <f t="shared" si="4557"/>
        <v>0</v>
      </c>
      <c r="DB431" s="4">
        <f t="shared" si="4558"/>
        <v>0</v>
      </c>
      <c r="DC431" s="4">
        <f t="shared" si="4559"/>
        <v>0</v>
      </c>
      <c r="DD431" s="136">
        <f t="shared" si="4560"/>
        <v>0</v>
      </c>
      <c r="DE431" s="31">
        <v>0</v>
      </c>
      <c r="DF431" s="31">
        <v>30</v>
      </c>
      <c r="DG431" s="31">
        <v>0</v>
      </c>
      <c r="DH431" s="48">
        <f>IFERROR(ROUNDUP(DG431/$EX431,0)*$EY431,0)</f>
        <v>0</v>
      </c>
      <c r="DI431" s="62">
        <v>478.61599999999999</v>
      </c>
      <c r="DJ431" s="62">
        <v>435631.17</v>
      </c>
      <c r="DK431" s="48">
        <f>IFERROR(ROUNDUP(DI431/$EX431,0)*$EY431,0)</f>
        <v>1.5</v>
      </c>
      <c r="DL431" s="62">
        <v>9.4</v>
      </c>
      <c r="DM431" s="62">
        <v>8842.5670790378008</v>
      </c>
      <c r="DN431" s="62">
        <v>454.875</v>
      </c>
      <c r="DO431" s="62">
        <v>413156.75</v>
      </c>
      <c r="DP431" s="48">
        <f>IFERROR(ROUNDUP(DN431/$EX431,0)*$EY431,0)</f>
        <v>1.5</v>
      </c>
      <c r="DQ431" s="62">
        <v>38.200000000000003</v>
      </c>
      <c r="DR431" s="62">
        <v>35934.686448598128</v>
      </c>
      <c r="DS431" s="62">
        <v>344.33000000000004</v>
      </c>
      <c r="DT431" s="62">
        <v>313219.42200000002</v>
      </c>
      <c r="DU431" s="48">
        <f>IFERROR(ROUNDUP(DS431/$EX431,0)*$EY431,0)</f>
        <v>1.5</v>
      </c>
      <c r="DV431" s="62">
        <v>112.29300000000001</v>
      </c>
      <c r="DW431" s="62">
        <v>101200.3561219658</v>
      </c>
      <c r="DX431" s="62">
        <f>$DF431*BK431/30</f>
        <v>286.29000000000002</v>
      </c>
      <c r="DY431" s="62">
        <f>DX431*$FH431</f>
        <v>255974.75190000003</v>
      </c>
      <c r="DZ431" s="48">
        <f>IFERROR(ROUNDUP(DX431/$EX431,0)*$EY431,0)</f>
        <v>1.5</v>
      </c>
      <c r="EA431" s="62">
        <f>$DF431*BL431/30</f>
        <v>446.06</v>
      </c>
      <c r="EB431" s="62">
        <f>EA431*$FH431</f>
        <v>398826.70660000003</v>
      </c>
      <c r="EC431" s="48">
        <f>IFERROR(ROUNDUP(EA431/$EX431,0)*$EY431,0)</f>
        <v>1.5</v>
      </c>
      <c r="ED431" s="62">
        <f>$DF431*BM431/30</f>
        <v>147.29</v>
      </c>
      <c r="EE431" s="62">
        <f>ED431*$FH431</f>
        <v>131693.46189999999</v>
      </c>
      <c r="EF431" s="48">
        <f>IFERROR(ROUNDUP(ED431/$EX431,0)*$EY431,0)</f>
        <v>1.5</v>
      </c>
      <c r="EG431" s="62">
        <f>$DF431*BN431/30</f>
        <v>157.71</v>
      </c>
      <c r="EH431" s="62">
        <f>EG431*$FH431</f>
        <v>141010.08810000002</v>
      </c>
      <c r="EI431" s="48">
        <f>IFERROR(ROUNDUP(EG431/$EX431,0)*$EY431,0)</f>
        <v>1.5</v>
      </c>
      <c r="EJ431" s="62">
        <f>$DF431*BO431/30</f>
        <v>133.47</v>
      </c>
      <c r="EK431" s="62">
        <f>EJ431*$FH431</f>
        <v>119336.86169999999</v>
      </c>
      <c r="EL431" s="48">
        <f>IFERROR(ROUNDUP(EJ431/$EX431,0)*$EY431,0)</f>
        <v>1.5</v>
      </c>
      <c r="EM431" s="62">
        <f>$DF431*BP431/30</f>
        <v>122.95</v>
      </c>
      <c r="EN431" s="62">
        <f>EM431*$FH431</f>
        <v>109930.8245</v>
      </c>
      <c r="EO431" s="48">
        <f>IFERROR(ROUNDUP(EM431/$EX431,0)*$EY431,0)</f>
        <v>1.5</v>
      </c>
      <c r="EP431" s="62">
        <f t="shared" ref="EP431:EU431" si="4585">BK431*$FH431</f>
        <v>255974.75190000003</v>
      </c>
      <c r="EQ431" s="62">
        <f t="shared" si="4585"/>
        <v>398826.70660000003</v>
      </c>
      <c r="ER431" s="62">
        <f t="shared" si="4585"/>
        <v>131693.46189999999</v>
      </c>
      <c r="ES431" s="62">
        <f t="shared" si="4585"/>
        <v>141010.08810000002</v>
      </c>
      <c r="ET431" s="62">
        <f t="shared" si="4585"/>
        <v>119336.86169999999</v>
      </c>
      <c r="EU431" s="62">
        <f t="shared" si="4585"/>
        <v>109930.8245</v>
      </c>
      <c r="EV431" s="31" t="s">
        <v>192</v>
      </c>
      <c r="EW431" s="103">
        <v>0</v>
      </c>
      <c r="EX431" s="31">
        <v>1000</v>
      </c>
      <c r="EY431" s="31">
        <v>1.5</v>
      </c>
      <c r="EZ431" s="31">
        <v>50</v>
      </c>
      <c r="FA431" s="31">
        <v>1.5</v>
      </c>
      <c r="FB431" s="119"/>
      <c r="FC431" s="119"/>
      <c r="FE431" s="137">
        <v>906.42</v>
      </c>
      <c r="FF431" s="137">
        <v>904.64</v>
      </c>
      <c r="FG431" s="137">
        <v>909.28</v>
      </c>
      <c r="FH431" s="106">
        <v>894.11</v>
      </c>
      <c r="FI431" s="107" t="b">
        <f t="shared" si="4580"/>
        <v>1</v>
      </c>
      <c r="FJ431" s="34"/>
      <c r="FK431" s="104" t="s">
        <v>196</v>
      </c>
      <c r="FL431" s="104" t="s">
        <v>915</v>
      </c>
      <c r="FM431" s="104">
        <v>46053</v>
      </c>
      <c r="FN431" s="104">
        <v>0</v>
      </c>
      <c r="FO431" s="104">
        <v>0</v>
      </c>
      <c r="FP431" s="104"/>
      <c r="FQ431" s="104">
        <v>0</v>
      </c>
      <c r="FR431" s="103" t="b">
        <f t="shared" si="4442"/>
        <v>1</v>
      </c>
      <c r="FS431" s="103" t="b">
        <f t="shared" si="4443"/>
        <v>1</v>
      </c>
      <c r="FT431" s="103" t="b">
        <f t="shared" si="4444"/>
        <v>1</v>
      </c>
      <c r="FU431" s="103" t="b">
        <f t="shared" si="4445"/>
        <v>0</v>
      </c>
      <c r="FV431" s="103" t="b">
        <f t="shared" si="4446"/>
        <v>1</v>
      </c>
      <c r="FW431" s="103"/>
      <c r="FX431" s="120" t="b">
        <f t="shared" si="4575"/>
        <v>1</v>
      </c>
      <c r="FY431" s="104" t="s">
        <v>368</v>
      </c>
      <c r="FZ431" s="104" t="b">
        <f t="shared" si="4576"/>
        <v>1</v>
      </c>
      <c r="GA431" s="104">
        <v>0</v>
      </c>
      <c r="GB431" s="104">
        <v>0</v>
      </c>
      <c r="GD431" s="104" t="s">
        <v>368</v>
      </c>
      <c r="GE431" s="104">
        <v>0</v>
      </c>
      <c r="GF431" s="104" t="e">
        <v>#N/A</v>
      </c>
      <c r="GG431" s="104">
        <v>0</v>
      </c>
      <c r="GH431" s="104" t="b">
        <f t="shared" si="4577"/>
        <v>1</v>
      </c>
      <c r="GI431" s="8" t="b">
        <f t="shared" si="4578"/>
        <v>0</v>
      </c>
      <c r="GJ431" s="31" t="s">
        <v>203</v>
      </c>
    </row>
    <row r="432" spans="1:192" hidden="1" x14ac:dyDescent="0.25">
      <c r="A432" s="144" t="str">
        <f>E432</f>
        <v>Серый (пробка, канистра)</v>
      </c>
      <c r="B432" s="144"/>
      <c r="C432" s="128" t="s">
        <v>368</v>
      </c>
      <c r="D432" s="130"/>
      <c r="E432" s="144" t="s">
        <v>916</v>
      </c>
      <c r="F432" s="144"/>
      <c r="G432" s="128"/>
      <c r="H432" s="144" t="s">
        <v>839</v>
      </c>
      <c r="I432" s="130"/>
      <c r="J432" s="144" t="s">
        <v>481</v>
      </c>
      <c r="K432" s="144"/>
      <c r="L432" s="138"/>
      <c r="M432" s="144" t="s">
        <v>840</v>
      </c>
      <c r="N432" s="145">
        <v>5</v>
      </c>
      <c r="O432" s="145">
        <v>505</v>
      </c>
      <c r="P432" s="145" t="str">
        <f t="shared" si="4562"/>
        <v>в диапазоне</v>
      </c>
      <c r="Q432" s="114">
        <v>651.5999755859375</v>
      </c>
      <c r="R432" s="114">
        <v>499822.79327270511</v>
      </c>
      <c r="S432" s="146">
        <v>308.63500213623047</v>
      </c>
      <c r="T432" s="146">
        <v>263438.49242340086</v>
      </c>
      <c r="U432" s="131"/>
      <c r="V432" s="146">
        <v>564</v>
      </c>
      <c r="W432" s="146">
        <v>432627.48000000004</v>
      </c>
      <c r="X432" s="146">
        <v>1.5</v>
      </c>
      <c r="Y432" s="132"/>
      <c r="Z432" s="95">
        <v>0</v>
      </c>
      <c r="AA432" s="147">
        <v>0</v>
      </c>
      <c r="AB432" s="147">
        <v>0</v>
      </c>
      <c r="AC432" s="95">
        <v>0</v>
      </c>
      <c r="AD432" s="95">
        <v>0</v>
      </c>
      <c r="AE432" s="95">
        <f t="shared" si="4563"/>
        <v>0</v>
      </c>
      <c r="AF432" s="95">
        <f t="shared" si="4564"/>
        <v>0</v>
      </c>
      <c r="AG432" s="144"/>
      <c r="AH432" s="130"/>
      <c r="AI432" s="144"/>
      <c r="AJ432" s="146">
        <v>0</v>
      </c>
      <c r="AK432" s="146">
        <v>267</v>
      </c>
      <c r="AL432" s="146">
        <v>442</v>
      </c>
      <c r="AM432" s="146">
        <v>845.28999999999985</v>
      </c>
      <c r="AN432" s="148">
        <f t="shared" si="4565"/>
        <v>65.722178642266556</v>
      </c>
      <c r="AO432" s="130" t="str">
        <f t="shared" si="4566"/>
        <v>&gt; 60 дней (до 70)</v>
      </c>
      <c r="AP432" s="139" t="s">
        <v>185</v>
      </c>
      <c r="AQ432" s="134" t="s">
        <v>190</v>
      </c>
      <c r="AR432" s="144" t="s">
        <v>185</v>
      </c>
      <c r="AS432" s="134" t="s">
        <v>186</v>
      </c>
      <c r="AT432" s="147" t="s">
        <v>185</v>
      </c>
      <c r="AU432" s="138" t="str">
        <f>AT432</f>
        <v>Нет</v>
      </c>
      <c r="AV432" s="97" t="str">
        <f t="shared" si="4567"/>
        <v>0-05</v>
      </c>
      <c r="AW432" s="149">
        <f t="shared" si="4568"/>
        <v>0</v>
      </c>
      <c r="AX432" s="144"/>
      <c r="AY432" s="146">
        <f t="shared" si="4569"/>
        <v>0</v>
      </c>
      <c r="AZ432" s="130"/>
      <c r="BA432" s="129"/>
      <c r="BB432" s="129"/>
      <c r="BC432" s="129"/>
      <c r="BD432" s="139"/>
      <c r="BE432" s="29">
        <v>0</v>
      </c>
      <c r="BF432" s="32">
        <f t="shared" si="4570"/>
        <v>0</v>
      </c>
      <c r="BG432" s="32">
        <v>0</v>
      </c>
      <c r="BH432" s="32">
        <f t="shared" si="4571"/>
        <v>0</v>
      </c>
      <c r="BI432" s="99">
        <v>0</v>
      </c>
      <c r="BJ432" s="130"/>
      <c r="BK432" s="133">
        <v>197.03</v>
      </c>
      <c r="BL432" s="133">
        <v>122.63</v>
      </c>
      <c r="BM432" s="133">
        <v>153.13999999999999</v>
      </c>
      <c r="BN432" s="133">
        <v>144.56</v>
      </c>
      <c r="BO432" s="133">
        <v>144.30000000000001</v>
      </c>
      <c r="BP432" s="133">
        <v>83.63</v>
      </c>
      <c r="BQ432" s="133">
        <f t="shared" si="4572"/>
        <v>140.88166666666663</v>
      </c>
      <c r="BR432" s="95">
        <f t="shared" si="4573"/>
        <v>454.56997558593753</v>
      </c>
      <c r="BS432" s="133">
        <f t="shared" si="4555"/>
        <v>331.93997558593753</v>
      </c>
      <c r="BT432" s="133">
        <f t="shared" si="4555"/>
        <v>178.79997558593755</v>
      </c>
      <c r="BU432" s="133">
        <f t="shared" si="4555"/>
        <v>34.239975585937543</v>
      </c>
      <c r="BV432" s="133">
        <f t="shared" si="4555"/>
        <v>-110.06002441406247</v>
      </c>
      <c r="BW432" s="133">
        <f t="shared" si="4555"/>
        <v>-193.69002441406246</v>
      </c>
      <c r="BX432" s="133">
        <f t="shared" ref="BX432:CO436" si="4586">BW432-$BQ432</f>
        <v>-334.57169108072912</v>
      </c>
      <c r="BY432" s="133">
        <f t="shared" si="4586"/>
        <v>-475.45335774739578</v>
      </c>
      <c r="BZ432" s="133">
        <f t="shared" si="4586"/>
        <v>-616.33502441406245</v>
      </c>
      <c r="CA432" s="133">
        <f t="shared" si="4586"/>
        <v>-757.21669108072911</v>
      </c>
      <c r="CB432" s="133">
        <f t="shared" si="4586"/>
        <v>-898.09835774739577</v>
      </c>
      <c r="CC432" s="133">
        <f t="shared" si="4586"/>
        <v>-1038.9800244140624</v>
      </c>
      <c r="CD432" s="133">
        <f t="shared" si="4586"/>
        <v>-1179.8616910807291</v>
      </c>
      <c r="CE432" s="133">
        <f t="shared" si="4586"/>
        <v>-1320.7433577473957</v>
      </c>
      <c r="CF432" s="133">
        <f t="shared" si="4586"/>
        <v>-1461.6250244140624</v>
      </c>
      <c r="CG432" s="133">
        <f t="shared" si="4586"/>
        <v>-1602.5066910807291</v>
      </c>
      <c r="CH432" s="133">
        <f t="shared" si="4586"/>
        <v>-1743.3883577473957</v>
      </c>
      <c r="CI432" s="133">
        <f t="shared" si="4586"/>
        <v>-1884.2700244140624</v>
      </c>
      <c r="CJ432" s="133">
        <f t="shared" si="4586"/>
        <v>-2025.1516910807291</v>
      </c>
      <c r="CK432" s="133">
        <f t="shared" si="4586"/>
        <v>-2166.0333577473957</v>
      </c>
      <c r="CL432" s="133">
        <f t="shared" si="4586"/>
        <v>-2306.9150244140624</v>
      </c>
      <c r="CM432" s="133">
        <f t="shared" si="4586"/>
        <v>-2447.796691080729</v>
      </c>
      <c r="CN432" s="133">
        <f t="shared" si="4586"/>
        <v>-2588.6783577473957</v>
      </c>
      <c r="CO432" s="133">
        <f t="shared" si="4586"/>
        <v>-2729.5600244140624</v>
      </c>
      <c r="CP432" s="100">
        <v>0</v>
      </c>
      <c r="CQ432" s="100">
        <v>0</v>
      </c>
      <c r="CR432" s="100">
        <v>0</v>
      </c>
      <c r="CS432" s="100">
        <v>0</v>
      </c>
      <c r="CT432" s="100">
        <v>0</v>
      </c>
      <c r="CU432" s="100">
        <v>0</v>
      </c>
      <c r="CY432" s="4">
        <v>0</v>
      </c>
      <c r="CZ432" s="4">
        <v>0</v>
      </c>
      <c r="DA432" s="136">
        <f t="shared" si="4557"/>
        <v>0</v>
      </c>
      <c r="DB432" s="4">
        <f t="shared" si="4558"/>
        <v>0</v>
      </c>
      <c r="DC432" s="4">
        <f t="shared" si="4559"/>
        <v>0</v>
      </c>
      <c r="DD432" s="136">
        <f t="shared" si="4560"/>
        <v>0</v>
      </c>
      <c r="DE432" s="31">
        <v>0</v>
      </c>
      <c r="DJ432" s="31"/>
      <c r="DK432" s="31"/>
      <c r="DL432" s="31"/>
      <c r="DM432" s="31"/>
      <c r="DN432" s="31"/>
      <c r="DR432" s="4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V432" t="s">
        <v>839</v>
      </c>
      <c r="EW432" s="103">
        <v>0</v>
      </c>
      <c r="FA432" s="31"/>
      <c r="FB432" s="119"/>
      <c r="FC432" s="119"/>
      <c r="FE432" s="137">
        <v>0</v>
      </c>
      <c r="FF432" s="137">
        <v>0</v>
      </c>
      <c r="FG432" s="137">
        <v>0</v>
      </c>
      <c r="FH432" s="106">
        <v>0</v>
      </c>
      <c r="FI432" s="107" t="b">
        <f t="shared" si="4580"/>
        <v>1</v>
      </c>
      <c r="FJ432" s="34"/>
      <c r="FK432" s="104">
        <v>0</v>
      </c>
      <c r="FL432" s="104">
        <v>0</v>
      </c>
      <c r="FM432" s="104">
        <v>0</v>
      </c>
      <c r="FN432" s="104">
        <v>0</v>
      </c>
      <c r="FO432" s="104">
        <v>0</v>
      </c>
      <c r="FP432" s="104"/>
      <c r="FQ432" s="104">
        <v>0</v>
      </c>
      <c r="FR432" s="150" t="b">
        <f t="shared" si="4442"/>
        <v>0</v>
      </c>
      <c r="FS432" s="150" t="b">
        <f t="shared" si="4443"/>
        <v>0</v>
      </c>
      <c r="FT432" s="150" t="b">
        <f t="shared" si="4444"/>
        <v>0</v>
      </c>
      <c r="FU432" s="150" t="b">
        <f t="shared" si="4445"/>
        <v>0</v>
      </c>
      <c r="FV432" s="150" t="b">
        <f t="shared" si="4446"/>
        <v>1</v>
      </c>
      <c r="FW432" s="150"/>
      <c r="FX432" s="150" t="b">
        <f t="shared" si="4575"/>
        <v>1</v>
      </c>
      <c r="FY432" s="104" t="s">
        <v>368</v>
      </c>
      <c r="FZ432" s="104" t="b">
        <f t="shared" si="4576"/>
        <v>1</v>
      </c>
      <c r="GA432" s="150">
        <v>0</v>
      </c>
      <c r="GB432" s="150">
        <v>0</v>
      </c>
      <c r="GC432" s="151"/>
      <c r="GD432" s="104" t="s">
        <v>368</v>
      </c>
      <c r="GE432" s="104">
        <v>0</v>
      </c>
      <c r="GF432" s="104" t="e">
        <v>#N/A</v>
      </c>
      <c r="GG432" s="104">
        <v>0</v>
      </c>
      <c r="GH432" s="150" t="b">
        <f t="shared" si="4577"/>
        <v>1</v>
      </c>
      <c r="GI432" s="151" t="b">
        <f t="shared" si="4578"/>
        <v>0</v>
      </c>
      <c r="GJ432" s="31" t="s">
        <v>203</v>
      </c>
    </row>
    <row r="433" spans="1:192" hidden="1" x14ac:dyDescent="0.25">
      <c r="A433" s="130">
        <v>125385</v>
      </c>
      <c r="B433" s="130">
        <v>536412</v>
      </c>
      <c r="C433" s="128" t="s">
        <v>368</v>
      </c>
      <c r="D433" s="130"/>
      <c r="E433" s="130" t="s">
        <v>917</v>
      </c>
      <c r="F433" s="109">
        <v>0</v>
      </c>
      <c r="G433" s="128"/>
      <c r="H433" s="130" t="s">
        <v>188</v>
      </c>
      <c r="I433" s="130" t="s">
        <v>631</v>
      </c>
      <c r="J433" s="130" t="s">
        <v>481</v>
      </c>
      <c r="K433" s="130"/>
      <c r="L433" s="130" t="s">
        <v>916</v>
      </c>
      <c r="M433" s="130" t="s">
        <v>841</v>
      </c>
      <c r="N433" s="111">
        <v>5</v>
      </c>
      <c r="O433" s="111">
        <v>505</v>
      </c>
      <c r="P433" s="111" t="str">
        <f t="shared" si="4562"/>
        <v>в диапазоне</v>
      </c>
      <c r="Q433" s="95">
        <v>651.5999755859375</v>
      </c>
      <c r="R433" s="95">
        <f>Q433*FH433</f>
        <v>499822.79327270511</v>
      </c>
      <c r="S433" s="131">
        <v>308.63500213623047</v>
      </c>
      <c r="T433" s="131">
        <v>263438.49242340086</v>
      </c>
      <c r="U433" s="131">
        <f>IFERROR(ROUNDUP(S433/$EX433,0)*$EY433,0)</f>
        <v>1.5</v>
      </c>
      <c r="V433" s="113">
        <f>SUM(Z433:AD433)</f>
        <v>564</v>
      </c>
      <c r="W433" s="113">
        <f>V433*FH433</f>
        <v>432627.48000000004</v>
      </c>
      <c r="X433" s="113">
        <f>IFERROR(ROUNDUP(V433/$EX433,0)*$EY433,0)</f>
        <v>1.5</v>
      </c>
      <c r="Y433" s="132"/>
      <c r="Z433" s="95">
        <v>564</v>
      </c>
      <c r="AA433" s="95">
        <v>0</v>
      </c>
      <c r="AB433" s="95">
        <v>0</v>
      </c>
      <c r="AC433" s="95">
        <v>0</v>
      </c>
      <c r="AD433" s="95">
        <v>0</v>
      </c>
      <c r="AE433" s="95">
        <f t="shared" si="4563"/>
        <v>0</v>
      </c>
      <c r="AF433" s="95">
        <f t="shared" si="4564"/>
        <v>0</v>
      </c>
      <c r="AG433" s="114">
        <v>0</v>
      </c>
      <c r="AH433" s="95">
        <f>V433-AG433</f>
        <v>564</v>
      </c>
      <c r="AI433" s="114">
        <f>IF(AH433&gt;0,AH433*FH433,0)</f>
        <v>432627.48000000004</v>
      </c>
      <c r="AJ433" s="133">
        <f>CU433</f>
        <v>0</v>
      </c>
      <c r="AK433" s="133">
        <f>SUM(CS433:CU433)</f>
        <v>267</v>
      </c>
      <c r="AL433" s="133">
        <f>SUM(CP433:CU433)</f>
        <v>442</v>
      </c>
      <c r="AM433" s="133">
        <f>SUM(BK433:BP433)</f>
        <v>845.28999999999985</v>
      </c>
      <c r="AN433" s="133">
        <f t="shared" si="4565"/>
        <v>65.722178642266556</v>
      </c>
      <c r="AO433" s="133" t="str">
        <f t="shared" si="4566"/>
        <v>&gt; 60 дней (до 70)</v>
      </c>
      <c r="AP433" s="139" t="s">
        <v>185</v>
      </c>
      <c r="AQ433" s="134" t="s">
        <v>190</v>
      </c>
      <c r="AR433" s="139" t="s">
        <v>185</v>
      </c>
      <c r="AS433" s="134" t="s">
        <v>197</v>
      </c>
      <c r="AT433" s="25" t="s">
        <v>185</v>
      </c>
      <c r="AU433" s="14" t="str">
        <f>AU432</f>
        <v>Нет</v>
      </c>
      <c r="AV433" s="97" t="str">
        <f t="shared" si="4567"/>
        <v>0-05</v>
      </c>
      <c r="AW433" s="117">
        <f t="shared" si="4568"/>
        <v>0</v>
      </c>
      <c r="AX433" s="14"/>
      <c r="AY433" s="25">
        <f t="shared" si="4569"/>
        <v>0</v>
      </c>
      <c r="AZ433" s="130" t="s">
        <v>495</v>
      </c>
      <c r="BA433" s="26" t="s">
        <v>196</v>
      </c>
      <c r="BB433" s="26" t="s">
        <v>918</v>
      </c>
      <c r="BC433" s="27"/>
      <c r="BD433" s="28"/>
      <c r="BE433" s="29">
        <v>0</v>
      </c>
      <c r="BF433" s="32">
        <f t="shared" si="4570"/>
        <v>0</v>
      </c>
      <c r="BG433" s="32">
        <v>0</v>
      </c>
      <c r="BH433" s="32">
        <f t="shared" si="4571"/>
        <v>0</v>
      </c>
      <c r="BI433" s="135">
        <v>0</v>
      </c>
      <c r="BJ433" s="130">
        <v>0</v>
      </c>
      <c r="BK433" s="95">
        <v>197.03</v>
      </c>
      <c r="BL433" s="95">
        <v>122.63</v>
      </c>
      <c r="BM433" s="95">
        <v>153.13999999999999</v>
      </c>
      <c r="BN433" s="95">
        <v>144.56</v>
      </c>
      <c r="BO433" s="95">
        <v>144.30000000000001</v>
      </c>
      <c r="BP433" s="95">
        <v>83.63</v>
      </c>
      <c r="BQ433" s="133">
        <f t="shared" si="4572"/>
        <v>140.88166666666663</v>
      </c>
      <c r="BR433" s="95">
        <f t="shared" si="4573"/>
        <v>454.56997558593753</v>
      </c>
      <c r="BS433" s="133">
        <f t="shared" si="4555"/>
        <v>331.93997558593753</v>
      </c>
      <c r="BT433" s="133">
        <f t="shared" si="4555"/>
        <v>178.79997558593755</v>
      </c>
      <c r="BU433" s="133">
        <f t="shared" si="4555"/>
        <v>34.239975585937543</v>
      </c>
      <c r="BV433" s="133">
        <f t="shared" si="4555"/>
        <v>-110.06002441406247</v>
      </c>
      <c r="BW433" s="133">
        <f t="shared" si="4555"/>
        <v>-193.69002441406246</v>
      </c>
      <c r="BX433" s="133">
        <f t="shared" si="4586"/>
        <v>-334.57169108072912</v>
      </c>
      <c r="BY433" s="133">
        <f t="shared" si="4586"/>
        <v>-475.45335774739578</v>
      </c>
      <c r="BZ433" s="133">
        <f t="shared" si="4586"/>
        <v>-616.33502441406245</v>
      </c>
      <c r="CA433" s="133">
        <f t="shared" si="4586"/>
        <v>-757.21669108072911</v>
      </c>
      <c r="CB433" s="133">
        <f t="shared" si="4586"/>
        <v>-898.09835774739577</v>
      </c>
      <c r="CC433" s="133">
        <f t="shared" si="4586"/>
        <v>-1038.9800244140624</v>
      </c>
      <c r="CD433" s="133">
        <f t="shared" si="4586"/>
        <v>-1179.8616910807291</v>
      </c>
      <c r="CE433" s="133">
        <f t="shared" si="4586"/>
        <v>-1320.7433577473957</v>
      </c>
      <c r="CF433" s="133">
        <f t="shared" si="4586"/>
        <v>-1461.6250244140624</v>
      </c>
      <c r="CG433" s="133">
        <f t="shared" si="4586"/>
        <v>-1602.5066910807291</v>
      </c>
      <c r="CH433" s="133">
        <f t="shared" si="4586"/>
        <v>-1743.3883577473957</v>
      </c>
      <c r="CI433" s="133">
        <f t="shared" si="4586"/>
        <v>-1884.2700244140624</v>
      </c>
      <c r="CJ433" s="133">
        <f t="shared" si="4586"/>
        <v>-2025.1516910807291</v>
      </c>
      <c r="CK433" s="133">
        <f t="shared" si="4586"/>
        <v>-2166.0333577473957</v>
      </c>
      <c r="CL433" s="133">
        <f t="shared" si="4586"/>
        <v>-2306.9150244140624</v>
      </c>
      <c r="CM433" s="133">
        <f t="shared" si="4586"/>
        <v>-2447.796691080729</v>
      </c>
      <c r="CN433" s="133">
        <f t="shared" si="4586"/>
        <v>-2588.6783577473957</v>
      </c>
      <c r="CO433" s="133">
        <f t="shared" si="4586"/>
        <v>-2729.5600244140624</v>
      </c>
      <c r="CP433" s="100">
        <v>18</v>
      </c>
      <c r="CQ433" s="100">
        <v>0</v>
      </c>
      <c r="CR433" s="100">
        <v>157</v>
      </c>
      <c r="CS433" s="100">
        <v>0</v>
      </c>
      <c r="CT433" s="100">
        <v>267</v>
      </c>
      <c r="CU433" s="100">
        <v>0</v>
      </c>
      <c r="CV433" s="121">
        <f>IF(COUNTIF(CP433:CU433,"&gt;0")=0,0,SUM(CP433:CU433)/COUNTIF(CP433:CU433,"&gt;0"))</f>
        <v>147.33333333333334</v>
      </c>
      <c r="CY433" s="4">
        <v>0</v>
      </c>
      <c r="CZ433" s="4">
        <v>0</v>
      </c>
      <c r="DA433" s="136">
        <f t="shared" si="4557"/>
        <v>0</v>
      </c>
      <c r="DB433" s="4">
        <f t="shared" si="4558"/>
        <v>0</v>
      </c>
      <c r="DC433" s="4">
        <f t="shared" si="4559"/>
        <v>0</v>
      </c>
      <c r="DD433" s="136">
        <f t="shared" si="4560"/>
        <v>0</v>
      </c>
      <c r="DE433" s="31">
        <v>0</v>
      </c>
      <c r="DF433" s="31">
        <v>30</v>
      </c>
      <c r="DG433" s="31">
        <v>209.8</v>
      </c>
      <c r="DH433" s="48">
        <f>IFERROR(ROUNDUP(DG433/$EX433,0)*$EY433,0)</f>
        <v>1.5</v>
      </c>
      <c r="DI433" s="62">
        <v>255.964</v>
      </c>
      <c r="DJ433" s="62">
        <v>216840.788</v>
      </c>
      <c r="DK433" s="48">
        <f>IFERROR(ROUNDUP(DI433/$EX433,0)*$EY433,0)</f>
        <v>1.5</v>
      </c>
      <c r="DL433" s="62">
        <v>9.6000000000000002E-2</v>
      </c>
      <c r="DM433" s="62">
        <v>81.19</v>
      </c>
      <c r="DN433" s="62">
        <v>176.14699999999999</v>
      </c>
      <c r="DO433" s="62">
        <v>149315.19400000002</v>
      </c>
      <c r="DP433" s="48">
        <f>IFERROR(ROUNDUP(DN433/$EX433,0)*$EY433,0)</f>
        <v>1.5</v>
      </c>
      <c r="DQ433" s="62">
        <v>156.904</v>
      </c>
      <c r="DR433" s="62">
        <v>132889.59596336004</v>
      </c>
      <c r="DS433" s="62">
        <v>268.12399999999997</v>
      </c>
      <c r="DT433" s="62">
        <v>226467.66</v>
      </c>
      <c r="DU433" s="48">
        <f>IFERROR(ROUNDUP(DS433/$EX433,0)*$EY433,0)</f>
        <v>1.5</v>
      </c>
      <c r="DV433" s="62">
        <v>0.16500000000000001</v>
      </c>
      <c r="DW433" s="62">
        <v>139.54531249999999</v>
      </c>
      <c r="DX433" s="62">
        <f>$DF433*BK433/30</f>
        <v>197.03</v>
      </c>
      <c r="DY433" s="62">
        <f>DX433*$FH433</f>
        <v>151135.8021</v>
      </c>
      <c r="DZ433" s="48">
        <f>IFERROR(ROUNDUP(DX433/$EX433,0)*$EY433,0)</f>
        <v>1.5</v>
      </c>
      <c r="EA433" s="62">
        <f>$DF433*BL433/30</f>
        <v>122.62999999999998</v>
      </c>
      <c r="EB433" s="62">
        <f>EA433*$FH433</f>
        <v>94065.794099999985</v>
      </c>
      <c r="EC433" s="48">
        <f>IFERROR(ROUNDUP(EA433/$EX433,0)*$EY433,0)</f>
        <v>1.5</v>
      </c>
      <c r="ED433" s="62">
        <f>$DF433*BM433/30</f>
        <v>153.13999999999999</v>
      </c>
      <c r="EE433" s="62">
        <f>ED433*$FH433</f>
        <v>117469.0998</v>
      </c>
      <c r="EF433" s="48">
        <f>IFERROR(ROUNDUP(ED433/$EX433,0)*$EY433,0)</f>
        <v>1.5</v>
      </c>
      <c r="EG433" s="62">
        <f>$DF433*BN433/30</f>
        <v>144.56</v>
      </c>
      <c r="EH433" s="62">
        <f>EG433*$FH433</f>
        <v>110887.63920000001</v>
      </c>
      <c r="EI433" s="48">
        <f>IFERROR(ROUNDUP(EG433/$EX433,0)*$EY433,0)</f>
        <v>1.5</v>
      </c>
      <c r="EJ433" s="62">
        <f>$DF433*BO433/30</f>
        <v>144.30000000000001</v>
      </c>
      <c r="EK433" s="62">
        <f>EJ433*$FH433</f>
        <v>110688.20100000002</v>
      </c>
      <c r="EL433" s="48">
        <f>IFERROR(ROUNDUP(EJ433/$EX433,0)*$EY433,0)</f>
        <v>1.5</v>
      </c>
      <c r="EM433" s="62">
        <f>$DF433*BP433/30</f>
        <v>83.629999999999981</v>
      </c>
      <c r="EN433" s="62">
        <f>EM433*$FH433</f>
        <v>64150.064099999989</v>
      </c>
      <c r="EO433" s="48">
        <f>IFERROR(ROUNDUP(EM433/$EX433,0)*$EY433,0)</f>
        <v>1.5</v>
      </c>
      <c r="EP433" s="62">
        <f t="shared" ref="EP433:EU433" si="4587">BK433*$FH433</f>
        <v>151135.8021</v>
      </c>
      <c r="EQ433" s="62">
        <f t="shared" si="4587"/>
        <v>94065.794099999999</v>
      </c>
      <c r="ER433" s="62">
        <f t="shared" si="4587"/>
        <v>117469.0998</v>
      </c>
      <c r="ES433" s="62">
        <f t="shared" si="4587"/>
        <v>110887.63920000001</v>
      </c>
      <c r="ET433" s="62">
        <f t="shared" si="4587"/>
        <v>110688.20100000002</v>
      </c>
      <c r="EU433" s="62">
        <f t="shared" si="4587"/>
        <v>64150.064100000003</v>
      </c>
      <c r="EV433" s="31" t="s">
        <v>192</v>
      </c>
      <c r="EW433" s="103">
        <v>0</v>
      </c>
      <c r="EX433" s="31">
        <v>1000</v>
      </c>
      <c r="EY433" s="31">
        <v>1.5</v>
      </c>
      <c r="FA433" s="31"/>
      <c r="FB433" s="119"/>
      <c r="FC433" s="119"/>
      <c r="FE433" s="137">
        <v>847.49</v>
      </c>
      <c r="FF433" s="137">
        <v>853.56</v>
      </c>
      <c r="FG433" s="137">
        <v>852.83</v>
      </c>
      <c r="FH433" s="106">
        <v>767.07</v>
      </c>
      <c r="FI433" s="107" t="b">
        <f t="shared" si="4580"/>
        <v>1</v>
      </c>
      <c r="FJ433" s="34"/>
      <c r="FK433" s="104" t="s">
        <v>196</v>
      </c>
      <c r="FL433" s="104" t="s">
        <v>918</v>
      </c>
      <c r="FM433" s="104">
        <v>0</v>
      </c>
      <c r="FN433" s="104">
        <v>0</v>
      </c>
      <c r="FO433" s="104">
        <v>0</v>
      </c>
      <c r="FP433" s="104"/>
      <c r="FQ433" s="104">
        <v>0</v>
      </c>
      <c r="FR433" s="103" t="b">
        <f t="shared" si="4442"/>
        <v>1</v>
      </c>
      <c r="FS433" s="103" t="b">
        <f t="shared" si="4443"/>
        <v>1</v>
      </c>
      <c r="FT433" s="103" t="b">
        <f t="shared" si="4444"/>
        <v>0</v>
      </c>
      <c r="FU433" s="103" t="b">
        <f t="shared" si="4445"/>
        <v>0</v>
      </c>
      <c r="FV433" s="103" t="b">
        <f t="shared" si="4446"/>
        <v>1</v>
      </c>
      <c r="FW433" s="103"/>
      <c r="FX433" s="120" t="b">
        <f t="shared" si="4575"/>
        <v>1</v>
      </c>
      <c r="FY433" s="104" t="s">
        <v>368</v>
      </c>
      <c r="FZ433" s="104" t="b">
        <f t="shared" si="4576"/>
        <v>1</v>
      </c>
      <c r="GA433" s="104">
        <v>0</v>
      </c>
      <c r="GB433" s="104">
        <v>0</v>
      </c>
      <c r="GD433" s="104" t="s">
        <v>368</v>
      </c>
      <c r="GE433" s="104">
        <v>0</v>
      </c>
      <c r="GF433" s="104" t="e">
        <v>#N/A</v>
      </c>
      <c r="GG433" s="104">
        <v>0</v>
      </c>
      <c r="GH433" s="104" t="b">
        <f t="shared" si="4577"/>
        <v>1</v>
      </c>
      <c r="GI433" s="8" t="b">
        <f t="shared" si="4578"/>
        <v>0</v>
      </c>
      <c r="GJ433" s="31" t="s">
        <v>203</v>
      </c>
    </row>
    <row r="434" spans="1:192" hidden="1" x14ac:dyDescent="0.25">
      <c r="A434" s="144" t="str">
        <f>E434</f>
        <v>Черный (пробка, канистра)</v>
      </c>
      <c r="B434" s="144"/>
      <c r="C434" s="128" t="s">
        <v>368</v>
      </c>
      <c r="D434" s="130"/>
      <c r="E434" s="144" t="s">
        <v>919</v>
      </c>
      <c r="F434" s="144"/>
      <c r="G434" s="128"/>
      <c r="H434" s="144" t="s">
        <v>839</v>
      </c>
      <c r="I434" s="130"/>
      <c r="J434" s="144" t="s">
        <v>481</v>
      </c>
      <c r="K434" s="144"/>
      <c r="L434" s="138"/>
      <c r="M434" s="144" t="s">
        <v>840</v>
      </c>
      <c r="N434" s="145">
        <v>88</v>
      </c>
      <c r="O434" s="145">
        <v>3088</v>
      </c>
      <c r="P434" s="145" t="str">
        <f t="shared" si="4562"/>
        <v>в диапазоне</v>
      </c>
      <c r="Q434" s="114">
        <v>1464</v>
      </c>
      <c r="R434" s="114">
        <v>217843.20000000001</v>
      </c>
      <c r="S434" s="146">
        <v>2948.6000061035156</v>
      </c>
      <c r="T434" s="146">
        <v>437631.21290588373</v>
      </c>
      <c r="U434" s="131"/>
      <c r="V434" s="146">
        <v>4309.8659980485681</v>
      </c>
      <c r="W434" s="146">
        <v>641308.06050962699</v>
      </c>
      <c r="X434" s="146">
        <v>7.5</v>
      </c>
      <c r="Y434" s="132"/>
      <c r="Z434" s="95">
        <v>0</v>
      </c>
      <c r="AA434" s="147">
        <v>0</v>
      </c>
      <c r="AB434" s="147">
        <v>0</v>
      </c>
      <c r="AC434" s="95">
        <v>0</v>
      </c>
      <c r="AD434" s="95">
        <v>0</v>
      </c>
      <c r="AE434" s="95">
        <f t="shared" si="4563"/>
        <v>0</v>
      </c>
      <c r="AF434" s="95">
        <f t="shared" si="4564"/>
        <v>0</v>
      </c>
      <c r="AG434" s="144"/>
      <c r="AH434" s="130"/>
      <c r="AI434" s="144"/>
      <c r="AJ434" s="146">
        <v>1656</v>
      </c>
      <c r="AK434" s="146">
        <v>5101</v>
      </c>
      <c r="AL434" s="146">
        <v>8500</v>
      </c>
      <c r="AM434" s="146">
        <v>15388.189999999999</v>
      </c>
      <c r="AN434" s="148">
        <f t="shared" si="4565"/>
        <v>34.490606179065431</v>
      </c>
      <c r="AO434" s="130" t="str">
        <f t="shared" si="4566"/>
        <v>&gt; 30 дней (до 60)</v>
      </c>
      <c r="AP434" s="139" t="s">
        <v>185</v>
      </c>
      <c r="AQ434" s="134" t="s">
        <v>190</v>
      </c>
      <c r="AR434" s="144" t="s">
        <v>185</v>
      </c>
      <c r="AS434" s="134" t="s">
        <v>190</v>
      </c>
      <c r="AT434" s="147" t="s">
        <v>185</v>
      </c>
      <c r="AU434" s="138" t="str">
        <f>AT434</f>
        <v>Нет</v>
      </c>
      <c r="AV434" s="97" t="str">
        <f t="shared" si="4567"/>
        <v>0-02</v>
      </c>
      <c r="AW434" s="149">
        <f t="shared" si="4568"/>
        <v>0</v>
      </c>
      <c r="AX434" s="144"/>
      <c r="AY434" s="146">
        <f t="shared" si="4569"/>
        <v>0</v>
      </c>
      <c r="AZ434" s="130"/>
      <c r="BA434" s="129"/>
      <c r="BB434" s="129"/>
      <c r="BC434" s="129"/>
      <c r="BD434" s="139"/>
      <c r="BE434" s="29">
        <v>0</v>
      </c>
      <c r="BF434" s="32">
        <f t="shared" si="4570"/>
        <v>0</v>
      </c>
      <c r="BG434" s="32">
        <v>0</v>
      </c>
      <c r="BH434" s="32">
        <f t="shared" si="4571"/>
        <v>0</v>
      </c>
      <c r="BI434" s="99">
        <v>0</v>
      </c>
      <c r="BJ434" s="130"/>
      <c r="BK434" s="133">
        <v>2596.04</v>
      </c>
      <c r="BL434" s="133">
        <v>2502.1</v>
      </c>
      <c r="BM434" s="133">
        <v>2746.74</v>
      </c>
      <c r="BN434" s="133">
        <v>2695.48</v>
      </c>
      <c r="BO434" s="133">
        <v>2549.06</v>
      </c>
      <c r="BP434" s="133">
        <v>2298.77</v>
      </c>
      <c r="BQ434" s="133">
        <f t="shared" si="4572"/>
        <v>2564.6983333333333</v>
      </c>
      <c r="BR434" s="95">
        <f t="shared" si="4573"/>
        <v>1713.8259980485682</v>
      </c>
      <c r="BS434" s="133">
        <f t="shared" si="4555"/>
        <v>-788.27400195143173</v>
      </c>
      <c r="BT434" s="133">
        <f t="shared" si="4555"/>
        <v>-3535.0140019514315</v>
      </c>
      <c r="BU434" s="133">
        <f t="shared" si="4555"/>
        <v>-6230.4940019514315</v>
      </c>
      <c r="BV434" s="133">
        <f t="shared" si="4555"/>
        <v>-8779.5540019514319</v>
      </c>
      <c r="BW434" s="133">
        <f t="shared" si="4555"/>
        <v>-11078.324001951432</v>
      </c>
      <c r="BX434" s="133">
        <f t="shared" si="4586"/>
        <v>-13643.022335284766</v>
      </c>
      <c r="BY434" s="133">
        <f t="shared" si="4586"/>
        <v>-16207.7206686181</v>
      </c>
      <c r="BZ434" s="133">
        <f t="shared" si="4586"/>
        <v>-18772.419001951432</v>
      </c>
      <c r="CA434" s="133">
        <f t="shared" si="4586"/>
        <v>-21337.117335284765</v>
      </c>
      <c r="CB434" s="133">
        <f t="shared" si="4586"/>
        <v>-23901.815668618099</v>
      </c>
      <c r="CC434" s="133">
        <f t="shared" si="4586"/>
        <v>-26466.514001951433</v>
      </c>
      <c r="CD434" s="133">
        <f t="shared" si="4586"/>
        <v>-29031.212335284767</v>
      </c>
      <c r="CE434" s="133">
        <f t="shared" si="4586"/>
        <v>-31595.9106686181</v>
      </c>
      <c r="CF434" s="133">
        <f t="shared" si="4586"/>
        <v>-34160.60900195143</v>
      </c>
      <c r="CG434" s="133">
        <f t="shared" si="4586"/>
        <v>-36725.307335284764</v>
      </c>
      <c r="CH434" s="133">
        <f t="shared" si="4586"/>
        <v>-39290.005668618098</v>
      </c>
      <c r="CI434" s="133">
        <f t="shared" si="4586"/>
        <v>-41854.704001951432</v>
      </c>
      <c r="CJ434" s="133">
        <f t="shared" si="4586"/>
        <v>-44419.402335284765</v>
      </c>
      <c r="CK434" s="133">
        <f t="shared" si="4586"/>
        <v>-46984.100668618099</v>
      </c>
      <c r="CL434" s="133">
        <f t="shared" si="4586"/>
        <v>-49548.799001951433</v>
      </c>
      <c r="CM434" s="133">
        <f t="shared" si="4586"/>
        <v>-52113.497335284766</v>
      </c>
      <c r="CN434" s="133">
        <f t="shared" si="4586"/>
        <v>-54678.1956686181</v>
      </c>
      <c r="CO434" s="133">
        <f t="shared" si="4586"/>
        <v>-57242.894001951434</v>
      </c>
      <c r="CP434" s="100">
        <v>0</v>
      </c>
      <c r="CQ434" s="100">
        <v>0</v>
      </c>
      <c r="CR434" s="100">
        <v>0</v>
      </c>
      <c r="CS434" s="100">
        <v>0</v>
      </c>
      <c r="CT434" s="100">
        <v>0</v>
      </c>
      <c r="CU434" s="100">
        <v>0</v>
      </c>
      <c r="CY434" s="4">
        <v>0</v>
      </c>
      <c r="CZ434" s="4">
        <v>0</v>
      </c>
      <c r="DA434" s="136">
        <f t="shared" si="4557"/>
        <v>0</v>
      </c>
      <c r="DB434" s="4">
        <f t="shared" si="4558"/>
        <v>0</v>
      </c>
      <c r="DC434" s="4">
        <f t="shared" si="4559"/>
        <v>0</v>
      </c>
      <c r="DD434" s="136">
        <f t="shared" si="4560"/>
        <v>0</v>
      </c>
      <c r="DE434" s="31">
        <v>0</v>
      </c>
      <c r="DJ434" s="31"/>
      <c r="DK434" s="31"/>
      <c r="DL434" s="31"/>
      <c r="DM434" s="31"/>
      <c r="DN434" s="31"/>
      <c r="DR434" s="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V434" t="s">
        <v>839</v>
      </c>
      <c r="EW434" s="103">
        <v>0</v>
      </c>
      <c r="FA434" s="31"/>
      <c r="FB434" s="119"/>
      <c r="FC434" s="119"/>
      <c r="FE434" s="137">
        <v>0</v>
      </c>
      <c r="FF434" s="137">
        <v>0</v>
      </c>
      <c r="FG434" s="137">
        <v>0</v>
      </c>
      <c r="FH434" s="106">
        <v>0</v>
      </c>
      <c r="FI434" s="107" t="b">
        <f t="shared" si="4580"/>
        <v>1</v>
      </c>
      <c r="FJ434" s="34"/>
      <c r="FK434" s="104">
        <v>0</v>
      </c>
      <c r="FL434" s="104">
        <v>0</v>
      </c>
      <c r="FM434" s="104">
        <v>0</v>
      </c>
      <c r="FN434" s="104">
        <v>0</v>
      </c>
      <c r="FO434" s="104">
        <v>0</v>
      </c>
      <c r="FP434" s="104"/>
      <c r="FQ434" s="104">
        <v>0</v>
      </c>
      <c r="FR434" s="150" t="b">
        <f t="shared" si="4442"/>
        <v>0</v>
      </c>
      <c r="FS434" s="150" t="b">
        <f t="shared" si="4443"/>
        <v>0</v>
      </c>
      <c r="FT434" s="150" t="b">
        <f t="shared" si="4444"/>
        <v>0</v>
      </c>
      <c r="FU434" s="150" t="b">
        <f t="shared" si="4445"/>
        <v>0</v>
      </c>
      <c r="FV434" s="150" t="b">
        <f t="shared" si="4446"/>
        <v>1</v>
      </c>
      <c r="FW434" s="150"/>
      <c r="FX434" s="150" t="b">
        <f t="shared" si="4575"/>
        <v>1</v>
      </c>
      <c r="FY434" s="104" t="s">
        <v>368</v>
      </c>
      <c r="FZ434" s="104" t="b">
        <f t="shared" si="4576"/>
        <v>1</v>
      </c>
      <c r="GA434" s="150">
        <v>0</v>
      </c>
      <c r="GB434" s="150">
        <v>0</v>
      </c>
      <c r="GC434" s="151"/>
      <c r="GD434" s="104" t="s">
        <v>368</v>
      </c>
      <c r="GE434" s="104">
        <v>0</v>
      </c>
      <c r="GF434" s="104" t="e">
        <v>#N/A</v>
      </c>
      <c r="GG434" s="104">
        <v>0</v>
      </c>
      <c r="GH434" s="150" t="b">
        <f t="shared" si="4577"/>
        <v>1</v>
      </c>
      <c r="GI434" s="151" t="b">
        <f t="shared" si="4578"/>
        <v>0</v>
      </c>
      <c r="GJ434" s="31" t="s">
        <v>203</v>
      </c>
    </row>
    <row r="435" spans="1:192" ht="30" hidden="1" x14ac:dyDescent="0.25">
      <c r="A435" s="130">
        <v>152649</v>
      </c>
      <c r="B435" s="130">
        <v>979478</v>
      </c>
      <c r="C435" s="128" t="s">
        <v>368</v>
      </c>
      <c r="D435" s="130"/>
      <c r="E435" s="130" t="s">
        <v>920</v>
      </c>
      <c r="F435" s="109">
        <v>0</v>
      </c>
      <c r="G435" s="128"/>
      <c r="H435" s="130" t="s">
        <v>188</v>
      </c>
      <c r="I435" s="130" t="s">
        <v>631</v>
      </c>
      <c r="J435" s="130" t="s">
        <v>481</v>
      </c>
      <c r="K435" s="130"/>
      <c r="L435" s="130" t="s">
        <v>919</v>
      </c>
      <c r="M435" s="130" t="s">
        <v>841</v>
      </c>
      <c r="N435" s="111">
        <v>88</v>
      </c>
      <c r="O435" s="111">
        <v>3088</v>
      </c>
      <c r="P435" s="111" t="str">
        <f t="shared" si="4562"/>
        <v>в диапазоне</v>
      </c>
      <c r="Q435" s="95">
        <v>1464</v>
      </c>
      <c r="R435" s="95">
        <f>Q435*FH435</f>
        <v>217843.20000000001</v>
      </c>
      <c r="S435" s="131">
        <v>2948.6000061035156</v>
      </c>
      <c r="T435" s="131">
        <v>437631.21290588373</v>
      </c>
      <c r="U435" s="131">
        <f>IFERROR(ROUNDUP(S435/$EX435,0)*$EY435,0)</f>
        <v>4.5</v>
      </c>
      <c r="V435" s="113">
        <f>SUM(Z435:AD435)</f>
        <v>4309.8659980485681</v>
      </c>
      <c r="W435" s="113">
        <f>V435*FH435</f>
        <v>641308.06050962699</v>
      </c>
      <c r="X435" s="113">
        <f>IFERROR(ROUNDUP(V435/$EX435,0)*$EY435,0)</f>
        <v>7.5</v>
      </c>
      <c r="Y435" s="132"/>
      <c r="Z435" s="95">
        <v>4309.8659980485681</v>
      </c>
      <c r="AA435" s="95">
        <v>0</v>
      </c>
      <c r="AB435" s="95">
        <v>0</v>
      </c>
      <c r="AC435" s="95">
        <v>0</v>
      </c>
      <c r="AD435" s="95">
        <v>0</v>
      </c>
      <c r="AE435" s="95">
        <f t="shared" si="4563"/>
        <v>0</v>
      </c>
      <c r="AF435" s="95">
        <f t="shared" si="4564"/>
        <v>0</v>
      </c>
      <c r="AG435" s="114">
        <v>0</v>
      </c>
      <c r="AH435" s="95">
        <f>V435-AG435</f>
        <v>4309.8659980485681</v>
      </c>
      <c r="AI435" s="114">
        <f>IF(AH435&gt;0,AH435*FH435,0)</f>
        <v>641308.06050962699</v>
      </c>
      <c r="AJ435" s="133">
        <f>CU435</f>
        <v>1656</v>
      </c>
      <c r="AK435" s="133">
        <f>SUM(CS435:CU435)</f>
        <v>5101</v>
      </c>
      <c r="AL435" s="133">
        <f>SUM(CP435:CU435)</f>
        <v>8500</v>
      </c>
      <c r="AM435" s="133">
        <f>SUM(BK435:BP435)</f>
        <v>15388.149999999998</v>
      </c>
      <c r="AN435" s="133">
        <f t="shared" si="4565"/>
        <v>34.490695834043272</v>
      </c>
      <c r="AO435" s="133" t="str">
        <f t="shared" si="4566"/>
        <v>&gt; 30 дней (до 60)</v>
      </c>
      <c r="AP435" s="139" t="s">
        <v>185</v>
      </c>
      <c r="AQ435" s="134" t="s">
        <v>190</v>
      </c>
      <c r="AR435" s="139" t="s">
        <v>185</v>
      </c>
      <c r="AS435" s="134" t="s">
        <v>186</v>
      </c>
      <c r="AT435" s="25" t="s">
        <v>185</v>
      </c>
      <c r="AU435" s="14" t="str">
        <f>AU434</f>
        <v>Нет</v>
      </c>
      <c r="AV435" s="97" t="str">
        <f t="shared" si="4567"/>
        <v>0-02</v>
      </c>
      <c r="AW435" s="117">
        <f t="shared" si="4568"/>
        <v>0</v>
      </c>
      <c r="AX435" s="14"/>
      <c r="AY435" s="25">
        <f t="shared" si="4569"/>
        <v>0</v>
      </c>
      <c r="AZ435" s="130" t="s">
        <v>495</v>
      </c>
      <c r="BA435" s="26" t="s">
        <v>196</v>
      </c>
      <c r="BB435" s="26" t="s">
        <v>921</v>
      </c>
      <c r="BC435" s="27">
        <v>45839</v>
      </c>
      <c r="BD435" s="28"/>
      <c r="BE435" s="29">
        <v>0</v>
      </c>
      <c r="BF435" s="32">
        <f t="shared" si="4570"/>
        <v>0</v>
      </c>
      <c r="BG435" s="32">
        <v>0</v>
      </c>
      <c r="BH435" s="32">
        <f t="shared" si="4571"/>
        <v>0</v>
      </c>
      <c r="BI435" s="135">
        <v>0</v>
      </c>
      <c r="BJ435" s="130">
        <v>0</v>
      </c>
      <c r="BK435" s="95">
        <v>2596.04</v>
      </c>
      <c r="BL435" s="95">
        <v>2502.1</v>
      </c>
      <c r="BM435" s="95">
        <v>2746.74</v>
      </c>
      <c r="BN435" s="95">
        <v>2695.48</v>
      </c>
      <c r="BO435" s="95">
        <v>2549.06</v>
      </c>
      <c r="BP435" s="95">
        <v>2298.73</v>
      </c>
      <c r="BQ435" s="133">
        <f t="shared" si="4572"/>
        <v>2564.6916666666662</v>
      </c>
      <c r="BR435" s="95">
        <f t="shared" si="4573"/>
        <v>1713.8259980485682</v>
      </c>
      <c r="BS435" s="133">
        <f t="shared" si="4555"/>
        <v>-788.27400195143173</v>
      </c>
      <c r="BT435" s="133">
        <f t="shared" si="4555"/>
        <v>-3535.0140019514315</v>
      </c>
      <c r="BU435" s="133">
        <f t="shared" si="4555"/>
        <v>-6230.4940019514315</v>
      </c>
      <c r="BV435" s="133">
        <f t="shared" si="4555"/>
        <v>-8779.5540019514319</v>
      </c>
      <c r="BW435" s="133">
        <f t="shared" si="4555"/>
        <v>-11078.284001951431</v>
      </c>
      <c r="BX435" s="133">
        <f t="shared" si="4586"/>
        <v>-13642.975668618097</v>
      </c>
      <c r="BY435" s="133">
        <f t="shared" si="4586"/>
        <v>-16207.667335284763</v>
      </c>
      <c r="BZ435" s="133">
        <f t="shared" si="4586"/>
        <v>-18772.35900195143</v>
      </c>
      <c r="CA435" s="133">
        <f t="shared" si="4586"/>
        <v>-21337.050668618096</v>
      </c>
      <c r="CB435" s="133">
        <f t="shared" si="4586"/>
        <v>-23901.742335284762</v>
      </c>
      <c r="CC435" s="133">
        <f t="shared" si="4586"/>
        <v>-26466.434001951427</v>
      </c>
      <c r="CD435" s="133">
        <f t="shared" si="4586"/>
        <v>-29031.125668618093</v>
      </c>
      <c r="CE435" s="133">
        <f t="shared" si="4586"/>
        <v>-31595.817335284759</v>
      </c>
      <c r="CF435" s="133">
        <f t="shared" si="4586"/>
        <v>-34160.509001951425</v>
      </c>
      <c r="CG435" s="133">
        <f t="shared" si="4586"/>
        <v>-36725.20066861809</v>
      </c>
      <c r="CH435" s="133">
        <f t="shared" si="4586"/>
        <v>-39289.892335284756</v>
      </c>
      <c r="CI435" s="133">
        <f t="shared" si="4586"/>
        <v>-41854.584001951422</v>
      </c>
      <c r="CJ435" s="133">
        <f t="shared" si="4586"/>
        <v>-44419.275668618087</v>
      </c>
      <c r="CK435" s="133">
        <f t="shared" si="4586"/>
        <v>-46983.967335284753</v>
      </c>
      <c r="CL435" s="133">
        <f t="shared" si="4586"/>
        <v>-49548.659001951419</v>
      </c>
      <c r="CM435" s="133">
        <f t="shared" si="4586"/>
        <v>-52113.350668618084</v>
      </c>
      <c r="CN435" s="133">
        <f t="shared" si="4586"/>
        <v>-54678.04233528475</v>
      </c>
      <c r="CO435" s="133">
        <f t="shared" si="4586"/>
        <v>-57242.734001951416</v>
      </c>
      <c r="CP435" s="100">
        <v>703</v>
      </c>
      <c r="CQ435" s="100">
        <v>1024</v>
      </c>
      <c r="CR435" s="100">
        <v>1672</v>
      </c>
      <c r="CS435" s="100">
        <v>2381</v>
      </c>
      <c r="CT435" s="100">
        <v>1064</v>
      </c>
      <c r="CU435" s="100">
        <v>1656</v>
      </c>
      <c r="CV435" s="121">
        <f>IF(COUNTIF(CP435:CU435,"&gt;0")=0,0,SUM(CP435:CU435)/COUNTIF(CP435:CU435,"&gt;0"))</f>
        <v>1416.6666666666667</v>
      </c>
      <c r="CY435" s="4">
        <v>0</v>
      </c>
      <c r="CZ435" s="4">
        <v>0</v>
      </c>
      <c r="DA435" s="136">
        <f t="shared" si="4557"/>
        <v>0</v>
      </c>
      <c r="DB435" s="4">
        <f t="shared" si="4558"/>
        <v>0</v>
      </c>
      <c r="DC435" s="4">
        <f t="shared" si="4559"/>
        <v>0</v>
      </c>
      <c r="DD435" s="136">
        <f t="shared" si="4560"/>
        <v>0</v>
      </c>
      <c r="DE435" s="31">
        <v>0</v>
      </c>
      <c r="DF435" s="31">
        <v>30</v>
      </c>
      <c r="DG435" s="31">
        <v>2300</v>
      </c>
      <c r="DH435" s="48">
        <f>IFERROR(ROUNDUP(DG435/$EX435,0)*$EY435,0)</f>
        <v>4.5</v>
      </c>
      <c r="DI435" s="62">
        <v>3663.9920000000002</v>
      </c>
      <c r="DJ435" s="62">
        <v>545002.73600000003</v>
      </c>
      <c r="DK435" s="48">
        <f>IFERROR(ROUNDUP(DI435/$EX435,0)*$EY435,0)</f>
        <v>6</v>
      </c>
      <c r="DL435" s="62">
        <v>1024.213</v>
      </c>
      <c r="DM435" s="62">
        <v>152349.84325497373</v>
      </c>
      <c r="DN435" s="62">
        <v>2318.1890000000003</v>
      </c>
      <c r="DO435" s="62">
        <v>347364.78500000003</v>
      </c>
      <c r="DP435" s="48">
        <f>IFERROR(ROUNDUP(DN435/$EX435,0)*$EY435,0)</f>
        <v>4.5</v>
      </c>
      <c r="DQ435" s="62">
        <v>1672.0879999999997</v>
      </c>
      <c r="DR435" s="62">
        <v>249919.65369023074</v>
      </c>
      <c r="DS435" s="62">
        <v>1841.1089999999999</v>
      </c>
      <c r="DT435" s="62">
        <v>275266.45199999999</v>
      </c>
      <c r="DU435" s="48">
        <f>IFERROR(ROUNDUP(DS435/$EX435,0)*$EY435,0)</f>
        <v>3</v>
      </c>
      <c r="DV435" s="62">
        <v>2291.9160000000002</v>
      </c>
      <c r="DW435" s="62">
        <v>342567.84390899038</v>
      </c>
      <c r="DX435" s="62">
        <f>$DF435*BK435/30</f>
        <v>2596.04</v>
      </c>
      <c r="DY435" s="62">
        <f>DX435*$FH435</f>
        <v>386290.75200000004</v>
      </c>
      <c r="DZ435" s="48">
        <f>IFERROR(ROUNDUP(DX435/$EX435,0)*$EY435,0)</f>
        <v>4.5</v>
      </c>
      <c r="EA435" s="62">
        <f>$DF435*BL435/30</f>
        <v>2502.1</v>
      </c>
      <c r="EB435" s="62">
        <f>EA435*$FH435</f>
        <v>372312.48000000004</v>
      </c>
      <c r="EC435" s="48">
        <f>IFERROR(ROUNDUP(EA435/$EX435,0)*$EY435,0)</f>
        <v>4.5</v>
      </c>
      <c r="ED435" s="62">
        <f>$DF435*BM435/30</f>
        <v>2746.74</v>
      </c>
      <c r="EE435" s="62">
        <f>ED435*$FH435</f>
        <v>408714.91200000001</v>
      </c>
      <c r="EF435" s="48">
        <f>IFERROR(ROUNDUP(ED435/$EX435,0)*$EY435,0)</f>
        <v>4.5</v>
      </c>
      <c r="EG435" s="62">
        <f>$DF435*BN435/30</f>
        <v>2695.48</v>
      </c>
      <c r="EH435" s="62">
        <f>EG435*$FH435</f>
        <v>401087.42400000006</v>
      </c>
      <c r="EI435" s="48">
        <f>IFERROR(ROUNDUP(EG435/$EX435,0)*$EY435,0)</f>
        <v>4.5</v>
      </c>
      <c r="EJ435" s="62">
        <f>$DF435*BO435/30</f>
        <v>2549.06</v>
      </c>
      <c r="EK435" s="62">
        <f>EJ435*$FH435</f>
        <v>379300.12800000003</v>
      </c>
      <c r="EL435" s="48">
        <f>IFERROR(ROUNDUP(EJ435/$EX435,0)*$EY435,0)</f>
        <v>4.5</v>
      </c>
      <c r="EM435" s="62">
        <f>$DF435*BP435/30</f>
        <v>2298.73</v>
      </c>
      <c r="EN435" s="62">
        <f>EM435*$FH435</f>
        <v>342051.02400000003</v>
      </c>
      <c r="EO435" s="48">
        <f>IFERROR(ROUNDUP(EM435/$EX435,0)*$EY435,0)</f>
        <v>4.5</v>
      </c>
      <c r="EP435" s="62">
        <f t="shared" ref="EP435:EU436" si="4588">BK435*$FH435</f>
        <v>386290.75200000004</v>
      </c>
      <c r="EQ435" s="62">
        <f t="shared" si="4588"/>
        <v>372312.48000000004</v>
      </c>
      <c r="ER435" s="62">
        <f t="shared" si="4588"/>
        <v>408714.91200000001</v>
      </c>
      <c r="ES435" s="62">
        <f t="shared" si="4588"/>
        <v>401087.42400000006</v>
      </c>
      <c r="ET435" s="62">
        <f t="shared" si="4588"/>
        <v>379300.12800000003</v>
      </c>
      <c r="EU435" s="62">
        <f t="shared" si="4588"/>
        <v>342051.02400000003</v>
      </c>
      <c r="EV435" s="31" t="s">
        <v>192</v>
      </c>
      <c r="EW435" s="103">
        <v>0</v>
      </c>
      <c r="EX435" s="31">
        <v>1000</v>
      </c>
      <c r="EY435" s="31">
        <v>1.5</v>
      </c>
      <c r="FA435" s="31"/>
      <c r="FB435" s="119"/>
      <c r="FC435" s="119"/>
      <c r="FE435" s="137">
        <v>149.72</v>
      </c>
      <c r="FF435" s="137">
        <v>148.41999999999999</v>
      </c>
      <c r="FG435" s="137">
        <v>149.06</v>
      </c>
      <c r="FH435" s="106">
        <v>148.80000000000001</v>
      </c>
      <c r="FI435" s="107" t="b">
        <f t="shared" si="4580"/>
        <v>1</v>
      </c>
      <c r="FJ435" s="34"/>
      <c r="FK435" s="104" t="s">
        <v>196</v>
      </c>
      <c r="FL435" s="104" t="s">
        <v>921</v>
      </c>
      <c r="FM435" s="104">
        <v>45839</v>
      </c>
      <c r="FN435" s="104">
        <v>0</v>
      </c>
      <c r="FO435" s="104">
        <v>0</v>
      </c>
      <c r="FP435" s="104"/>
      <c r="FQ435" s="104">
        <v>0</v>
      </c>
      <c r="FR435" s="103" t="b">
        <f t="shared" si="4442"/>
        <v>1</v>
      </c>
      <c r="FS435" s="103" t="b">
        <f t="shared" si="4443"/>
        <v>1</v>
      </c>
      <c r="FT435" s="103" t="b">
        <f t="shared" si="4444"/>
        <v>1</v>
      </c>
      <c r="FU435" s="103" t="b">
        <f t="shared" si="4445"/>
        <v>0</v>
      </c>
      <c r="FV435" s="103" t="b">
        <f t="shared" si="4446"/>
        <v>1</v>
      </c>
      <c r="FW435" s="103"/>
      <c r="FX435" s="120" t="b">
        <f t="shared" si="4575"/>
        <v>1</v>
      </c>
      <c r="FY435" s="104" t="s">
        <v>368</v>
      </c>
      <c r="FZ435" s="104" t="b">
        <f t="shared" si="4576"/>
        <v>1</v>
      </c>
      <c r="GA435" s="104">
        <v>0</v>
      </c>
      <c r="GB435" s="104">
        <v>0</v>
      </c>
      <c r="GD435" s="104" t="s">
        <v>368</v>
      </c>
      <c r="GE435" s="104">
        <v>0</v>
      </c>
      <c r="GF435" s="104" t="e">
        <v>#N/A</v>
      </c>
      <c r="GG435" s="104">
        <v>0</v>
      </c>
      <c r="GH435" s="104" t="b">
        <f t="shared" si="4577"/>
        <v>1</v>
      </c>
      <c r="GI435" s="8" t="b">
        <f t="shared" si="4578"/>
        <v>0</v>
      </c>
      <c r="GJ435" s="31" t="s">
        <v>203</v>
      </c>
    </row>
    <row r="436" spans="1:192" hidden="1" x14ac:dyDescent="0.25">
      <c r="A436" s="130">
        <v>87553</v>
      </c>
      <c r="B436" s="130">
        <v>642067</v>
      </c>
      <c r="C436" s="128" t="s">
        <v>368</v>
      </c>
      <c r="D436" s="130"/>
      <c r="E436" s="130" t="s">
        <v>922</v>
      </c>
      <c r="F436" s="109" t="s">
        <v>207</v>
      </c>
      <c r="G436" s="128"/>
      <c r="H436" s="130" t="s">
        <v>188</v>
      </c>
      <c r="I436" s="130" t="s">
        <v>631</v>
      </c>
      <c r="J436" s="130" t="s">
        <v>481</v>
      </c>
      <c r="K436" s="130"/>
      <c r="L436" s="130" t="s">
        <v>919</v>
      </c>
      <c r="M436" s="130" t="s">
        <v>841</v>
      </c>
      <c r="N436" s="111">
        <v>0</v>
      </c>
      <c r="O436" s="111">
        <v>0</v>
      </c>
      <c r="P436" s="111" t="str">
        <f t="shared" si="4562"/>
        <v>нет минмакс</v>
      </c>
      <c r="Q436" s="95">
        <v>0</v>
      </c>
      <c r="R436" s="95">
        <f>Q436*FH436</f>
        <v>0</v>
      </c>
      <c r="S436" s="131">
        <v>0</v>
      </c>
      <c r="T436" s="131">
        <v>0</v>
      </c>
      <c r="U436" s="131">
        <f>IFERROR(ROUNDUP(S436/$EX436,0)*$EY436,0)</f>
        <v>0</v>
      </c>
      <c r="V436" s="113">
        <f>SUM(Z436:AD436)</f>
        <v>0</v>
      </c>
      <c r="W436" s="113">
        <f>V436*FH436</f>
        <v>0</v>
      </c>
      <c r="X436" s="113">
        <f>IFERROR(ROUNDUP(V436/$EX436,0)*$EY436,0)</f>
        <v>0</v>
      </c>
      <c r="Y436" s="132"/>
      <c r="Z436" s="95">
        <v>0</v>
      </c>
      <c r="AA436" s="95">
        <v>0</v>
      </c>
      <c r="AB436" s="95">
        <v>0</v>
      </c>
      <c r="AC436" s="95">
        <v>0</v>
      </c>
      <c r="AD436" s="95">
        <v>0</v>
      </c>
      <c r="AE436" s="95">
        <f t="shared" si="4563"/>
        <v>0</v>
      </c>
      <c r="AF436" s="95">
        <f t="shared" si="4564"/>
        <v>0</v>
      </c>
      <c r="AG436" s="114">
        <v>0</v>
      </c>
      <c r="AH436" s="95">
        <f>V436-AG436</f>
        <v>0</v>
      </c>
      <c r="AI436" s="114">
        <f>IF(AH436&gt;0,AH436*FH436,0)</f>
        <v>0</v>
      </c>
      <c r="AJ436" s="133">
        <f>CU436</f>
        <v>0</v>
      </c>
      <c r="AK436" s="133">
        <f>SUM(CS436:CU436)</f>
        <v>0</v>
      </c>
      <c r="AL436" s="133">
        <f>SUM(CP436:CU436)</f>
        <v>0</v>
      </c>
      <c r="AM436" s="133">
        <f>SUM(BK436:BP436)</f>
        <v>0.04</v>
      </c>
      <c r="AN436" s="133">
        <f t="shared" si="4565"/>
        <v>0</v>
      </c>
      <c r="AO436" s="133" t="str">
        <f t="shared" si="4566"/>
        <v>нет остатка</v>
      </c>
      <c r="AP436" s="139" t="s">
        <v>185</v>
      </c>
      <c r="AQ436" s="134" t="s">
        <v>191</v>
      </c>
      <c r="AR436" s="139" t="s">
        <v>185</v>
      </c>
      <c r="AS436" s="134" t="s">
        <v>191</v>
      </c>
      <c r="AT436" s="25" t="s">
        <v>185</v>
      </c>
      <c r="AU436" s="14" t="str">
        <f>AU435</f>
        <v>Нет</v>
      </c>
      <c r="AV436" s="97" t="str">
        <f t="shared" si="4567"/>
        <v>нет остатка</v>
      </c>
      <c r="AW436" s="117">
        <f t="shared" si="4568"/>
        <v>0</v>
      </c>
      <c r="AX436" s="14"/>
      <c r="AY436" s="25">
        <f t="shared" si="4569"/>
        <v>0</v>
      </c>
      <c r="AZ436" s="130" t="s">
        <v>495</v>
      </c>
      <c r="BA436" s="26" t="s">
        <v>187</v>
      </c>
      <c r="BB436" s="26" t="s">
        <v>923</v>
      </c>
      <c r="BC436" s="27" t="s">
        <v>187</v>
      </c>
      <c r="BD436" s="28" t="s">
        <v>187</v>
      </c>
      <c r="BE436" s="29">
        <v>0</v>
      </c>
      <c r="BF436" s="32">
        <f t="shared" si="4570"/>
        <v>0</v>
      </c>
      <c r="BG436" s="32">
        <v>0</v>
      </c>
      <c r="BH436" s="32">
        <f t="shared" si="4571"/>
        <v>0</v>
      </c>
      <c r="BI436" s="99">
        <v>0</v>
      </c>
      <c r="BJ436" s="130" t="s">
        <v>187</v>
      </c>
      <c r="BK436" s="95">
        <v>0</v>
      </c>
      <c r="BL436" s="95">
        <v>0</v>
      </c>
      <c r="BM436" s="95">
        <v>0</v>
      </c>
      <c r="BN436" s="95">
        <v>0</v>
      </c>
      <c r="BO436" s="95">
        <v>0</v>
      </c>
      <c r="BP436" s="95">
        <v>0.04</v>
      </c>
      <c r="BQ436" s="133">
        <f t="shared" si="4572"/>
        <v>0.04</v>
      </c>
      <c r="BR436" s="95">
        <f t="shared" si="4573"/>
        <v>0</v>
      </c>
      <c r="BS436" s="133">
        <f t="shared" ref="BS436:BW446" si="4589">BR436-BL436</f>
        <v>0</v>
      </c>
      <c r="BT436" s="133">
        <f t="shared" si="4589"/>
        <v>0</v>
      </c>
      <c r="BU436" s="133">
        <f t="shared" si="4589"/>
        <v>0</v>
      </c>
      <c r="BV436" s="133">
        <f t="shared" si="4589"/>
        <v>0</v>
      </c>
      <c r="BW436" s="133">
        <f t="shared" si="4589"/>
        <v>-0.04</v>
      </c>
      <c r="BX436" s="133">
        <f t="shared" si="4586"/>
        <v>-0.08</v>
      </c>
      <c r="BY436" s="133">
        <f t="shared" si="4586"/>
        <v>-0.12</v>
      </c>
      <c r="BZ436" s="133">
        <f t="shared" si="4586"/>
        <v>-0.16</v>
      </c>
      <c r="CA436" s="133">
        <f t="shared" si="4586"/>
        <v>-0.2</v>
      </c>
      <c r="CB436" s="133">
        <f t="shared" si="4586"/>
        <v>-0.24000000000000002</v>
      </c>
      <c r="CC436" s="133">
        <f t="shared" si="4586"/>
        <v>-0.28000000000000003</v>
      </c>
      <c r="CD436" s="133">
        <f t="shared" si="4586"/>
        <v>-0.32</v>
      </c>
      <c r="CE436" s="133">
        <f t="shared" si="4586"/>
        <v>-0.36</v>
      </c>
      <c r="CF436" s="133">
        <f t="shared" si="4586"/>
        <v>-0.39999999999999997</v>
      </c>
      <c r="CG436" s="133">
        <f t="shared" si="4586"/>
        <v>-0.43999999999999995</v>
      </c>
      <c r="CH436" s="133">
        <f t="shared" si="4586"/>
        <v>-0.47999999999999993</v>
      </c>
      <c r="CI436" s="133">
        <f t="shared" si="4586"/>
        <v>-0.51999999999999991</v>
      </c>
      <c r="CJ436" s="133">
        <f t="shared" si="4586"/>
        <v>-0.55999999999999994</v>
      </c>
      <c r="CK436" s="133">
        <f t="shared" si="4586"/>
        <v>-0.6</v>
      </c>
      <c r="CL436" s="133">
        <f t="shared" si="4586"/>
        <v>-0.64</v>
      </c>
      <c r="CM436" s="133">
        <f t="shared" si="4586"/>
        <v>-0.68</v>
      </c>
      <c r="CN436" s="133">
        <f t="shared" si="4586"/>
        <v>-0.72000000000000008</v>
      </c>
      <c r="CO436" s="133">
        <f t="shared" si="4586"/>
        <v>-0.76000000000000012</v>
      </c>
      <c r="CP436" s="100">
        <v>0</v>
      </c>
      <c r="CQ436" s="100">
        <v>0</v>
      </c>
      <c r="CR436" s="100">
        <v>0</v>
      </c>
      <c r="CS436" s="100">
        <v>0</v>
      </c>
      <c r="CT436" s="100">
        <v>0</v>
      </c>
      <c r="CU436" s="100">
        <v>0</v>
      </c>
      <c r="CV436" s="121">
        <f>IF(COUNTIF(CP436:CU436,"&gt;0")=0,0,SUM(CP436:CU436)/COUNTIF(CP436:CU436,"&gt;0"))</f>
        <v>0</v>
      </c>
      <c r="CY436" s="4">
        <v>0</v>
      </c>
      <c r="CZ436" s="4">
        <v>0</v>
      </c>
      <c r="DA436" s="136">
        <f t="shared" si="4557"/>
        <v>0</v>
      </c>
      <c r="DB436" s="4">
        <f t="shared" si="4558"/>
        <v>0</v>
      </c>
      <c r="DC436" s="4">
        <f t="shared" si="4559"/>
        <v>0</v>
      </c>
      <c r="DD436" s="136">
        <f t="shared" si="4560"/>
        <v>0</v>
      </c>
      <c r="DE436" s="31">
        <v>0</v>
      </c>
      <c r="DF436" s="31">
        <v>30</v>
      </c>
      <c r="DG436" s="31">
        <v>0</v>
      </c>
      <c r="DH436" s="48">
        <f>IFERROR(ROUNDUP(DG436/$EX436,0)*$EY436,0)</f>
        <v>0</v>
      </c>
      <c r="DI436" s="62">
        <v>0</v>
      </c>
      <c r="DJ436" s="62">
        <v>0</v>
      </c>
      <c r="DK436" s="48">
        <f>IFERROR(ROUNDUP(DI436/$EX436,0)*$EY436,0)</f>
        <v>0</v>
      </c>
      <c r="DL436" s="62">
        <v>0</v>
      </c>
      <c r="DM436" s="62">
        <v>0</v>
      </c>
      <c r="DN436" s="62">
        <v>0</v>
      </c>
      <c r="DO436" s="62">
        <v>0</v>
      </c>
      <c r="DP436" s="48">
        <f>IFERROR(ROUNDUP(DN436/$EX436,0)*$EY436,0)</f>
        <v>0</v>
      </c>
      <c r="DQ436" s="62">
        <v>0</v>
      </c>
      <c r="DR436" s="62">
        <v>0</v>
      </c>
      <c r="DS436" s="62">
        <v>0</v>
      </c>
      <c r="DT436" s="62">
        <v>0</v>
      </c>
      <c r="DU436" s="48">
        <f>IFERROR(ROUNDUP(DS436/$EX436,0)*$EY436,0)</f>
        <v>0</v>
      </c>
      <c r="DV436" s="62">
        <v>0</v>
      </c>
      <c r="DW436" s="62">
        <v>0</v>
      </c>
      <c r="DX436" s="62">
        <f>$DF436*BK436/30</f>
        <v>0</v>
      </c>
      <c r="DY436" s="62">
        <f>DX436*$FH436</f>
        <v>0</v>
      </c>
      <c r="DZ436" s="48">
        <f>IFERROR(ROUNDUP(DX436/$EX436,0)*$EY436,0)</f>
        <v>0</v>
      </c>
      <c r="EA436" s="62">
        <f>$DF436*BL436/30</f>
        <v>0</v>
      </c>
      <c r="EB436" s="62">
        <f>EA436*$FH436</f>
        <v>0</v>
      </c>
      <c r="EC436" s="48">
        <f>IFERROR(ROUNDUP(EA436/$EX436,0)*$EY436,0)</f>
        <v>0</v>
      </c>
      <c r="ED436" s="62">
        <f>$DF436*BM436/30</f>
        <v>0</v>
      </c>
      <c r="EE436" s="62">
        <f>ED436*$FH436</f>
        <v>0</v>
      </c>
      <c r="EF436" s="48">
        <f>IFERROR(ROUNDUP(ED436/$EX436,0)*$EY436,0)</f>
        <v>0</v>
      </c>
      <c r="EG436" s="62">
        <f>$DF436*BN436/30</f>
        <v>0</v>
      </c>
      <c r="EH436" s="62">
        <f>EG436*$FH436</f>
        <v>0</v>
      </c>
      <c r="EI436" s="48">
        <f>IFERROR(ROUNDUP(EG436/$EX436,0)*$EY436,0)</f>
        <v>0</v>
      </c>
      <c r="EJ436" s="62">
        <f>$DF436*BO436/30</f>
        <v>0</v>
      </c>
      <c r="EK436" s="62">
        <f>EJ436*$FH436</f>
        <v>0</v>
      </c>
      <c r="EL436" s="48">
        <f>IFERROR(ROUNDUP(EJ436/$EX436,0)*$EY436,0)</f>
        <v>0</v>
      </c>
      <c r="EM436" s="62">
        <f>$DF436*BP436/30</f>
        <v>0.04</v>
      </c>
      <c r="EN436" s="62">
        <f>EM436*$FH436</f>
        <v>6.2</v>
      </c>
      <c r="EO436" s="48">
        <f>IFERROR(ROUNDUP(EM436/$EX436,0)*$EY436,0)</f>
        <v>1.5</v>
      </c>
      <c r="EP436" s="62">
        <f t="shared" si="4588"/>
        <v>0</v>
      </c>
      <c r="EQ436" s="62">
        <f t="shared" si="4588"/>
        <v>0</v>
      </c>
      <c r="ER436" s="62">
        <f t="shared" si="4588"/>
        <v>0</v>
      </c>
      <c r="ES436" s="62">
        <f t="shared" si="4588"/>
        <v>0</v>
      </c>
      <c r="ET436" s="62">
        <f t="shared" si="4588"/>
        <v>0</v>
      </c>
      <c r="EU436" s="62">
        <f t="shared" si="4588"/>
        <v>6.2</v>
      </c>
      <c r="EV436" s="31" t="s">
        <v>192</v>
      </c>
      <c r="EW436" s="103">
        <v>0</v>
      </c>
      <c r="EX436" s="31">
        <f>EZ436</f>
        <v>1000</v>
      </c>
      <c r="EY436" s="31">
        <f>FA436</f>
        <v>1.5</v>
      </c>
      <c r="EZ436" s="31">
        <v>1000</v>
      </c>
      <c r="FA436" s="31">
        <v>1.5</v>
      </c>
      <c r="FB436" s="119"/>
      <c r="FC436" s="119"/>
      <c r="FE436" s="137">
        <v>155</v>
      </c>
      <c r="FF436" s="137">
        <v>155</v>
      </c>
      <c r="FG436" s="137">
        <v>155</v>
      </c>
      <c r="FH436" s="106">
        <v>155</v>
      </c>
      <c r="FI436" s="107" t="b">
        <f t="shared" si="4580"/>
        <v>1</v>
      </c>
      <c r="FJ436" s="34"/>
      <c r="FK436" s="104" t="s">
        <v>187</v>
      </c>
      <c r="FL436" s="104" t="s">
        <v>923</v>
      </c>
      <c r="FM436" s="104" t="s">
        <v>187</v>
      </c>
      <c r="FN436" s="104" t="s">
        <v>187</v>
      </c>
      <c r="FO436" s="104">
        <v>0</v>
      </c>
      <c r="FP436" s="104"/>
      <c r="FQ436" s="104">
        <v>0</v>
      </c>
      <c r="FR436" s="103" t="b">
        <f t="shared" si="4442"/>
        <v>1</v>
      </c>
      <c r="FS436" s="103" t="b">
        <f t="shared" si="4443"/>
        <v>1</v>
      </c>
      <c r="FT436" s="103" t="b">
        <f t="shared" si="4444"/>
        <v>1</v>
      </c>
      <c r="FU436" s="103" t="b">
        <f t="shared" si="4445"/>
        <v>1</v>
      </c>
      <c r="FV436" s="103" t="b">
        <f t="shared" si="4446"/>
        <v>1</v>
      </c>
      <c r="FW436" s="103"/>
      <c r="FX436" s="120" t="b">
        <f t="shared" si="4575"/>
        <v>1</v>
      </c>
      <c r="FY436" s="104" t="s">
        <v>368</v>
      </c>
      <c r="FZ436" s="104" t="b">
        <f t="shared" si="4576"/>
        <v>1</v>
      </c>
      <c r="GA436" s="104">
        <v>0</v>
      </c>
      <c r="GB436" s="104" t="s">
        <v>207</v>
      </c>
      <c r="GD436" s="104" t="s">
        <v>368</v>
      </c>
      <c r="GE436" s="104">
        <v>0</v>
      </c>
      <c r="GF436" s="104" t="e">
        <v>#N/A</v>
      </c>
      <c r="GG436" s="104">
        <v>0</v>
      </c>
      <c r="GH436" s="104" t="b">
        <f t="shared" si="4577"/>
        <v>1</v>
      </c>
      <c r="GI436" s="8" t="b">
        <f t="shared" si="4578"/>
        <v>0</v>
      </c>
      <c r="GJ436" s="31" t="s">
        <v>203</v>
      </c>
    </row>
    <row r="437" spans="1:192" hidden="1" x14ac:dyDescent="0.25">
      <c r="A437" s="144" t="str">
        <f>E437</f>
        <v>Красный (канистра)</v>
      </c>
      <c r="B437" s="144"/>
      <c r="C437" s="128" t="s">
        <v>368</v>
      </c>
      <c r="D437" s="130"/>
      <c r="E437" s="144" t="s">
        <v>924</v>
      </c>
      <c r="F437" s="144"/>
      <c r="G437" s="128"/>
      <c r="H437" s="144" t="s">
        <v>839</v>
      </c>
      <c r="I437" s="130"/>
      <c r="J437" s="144" t="s">
        <v>481</v>
      </c>
      <c r="K437" s="144"/>
      <c r="L437" s="138"/>
      <c r="M437" s="144" t="s">
        <v>840</v>
      </c>
      <c r="N437" s="145">
        <v>0</v>
      </c>
      <c r="O437" s="145">
        <v>0</v>
      </c>
      <c r="P437" s="145" t="str">
        <f t="shared" ref="P437:P450" si="4590">IF(AND(N437=0,O437=0),"нет минмакс",IF((S437-N437)&lt;0,"меньше мин",IF((S437-O437)&gt;0,"больше макс","в диапазоне")))</f>
        <v>нет минмакс</v>
      </c>
      <c r="Q437" s="114">
        <v>339</v>
      </c>
      <c r="R437" s="114">
        <v>166981.23000000001</v>
      </c>
      <c r="S437" s="146">
        <v>339</v>
      </c>
      <c r="T437" s="146">
        <v>166981.23000000001</v>
      </c>
      <c r="U437" s="131"/>
      <c r="V437" s="146">
        <v>339</v>
      </c>
      <c r="W437" s="146">
        <v>166981.23000000001</v>
      </c>
      <c r="X437" s="146">
        <v>1.5</v>
      </c>
      <c r="Y437" s="132"/>
      <c r="Z437" s="95">
        <v>0</v>
      </c>
      <c r="AA437" s="147">
        <v>0</v>
      </c>
      <c r="AB437" s="147">
        <v>0</v>
      </c>
      <c r="AC437" s="95">
        <v>0</v>
      </c>
      <c r="AD437" s="95">
        <v>0</v>
      </c>
      <c r="AE437" s="95">
        <f t="shared" ref="AE437:AE450" si="4591">AA437*FH437</f>
        <v>0</v>
      </c>
      <c r="AF437" s="95">
        <f t="shared" ref="AF437:AF450" si="4592">AB437*FH437</f>
        <v>0</v>
      </c>
      <c r="AG437" s="144"/>
      <c r="AH437" s="130"/>
      <c r="AI437" s="144"/>
      <c r="AJ437" s="146">
        <v>0</v>
      </c>
      <c r="AK437" s="146">
        <v>0</v>
      </c>
      <c r="AL437" s="146">
        <v>0</v>
      </c>
      <c r="AM437" s="146">
        <v>232.86999999999998</v>
      </c>
      <c r="AN437" s="148">
        <f t="shared" ref="AN437:AN450" si="4593">IFERROR(S437/BQ437*30,"нет оборота")</f>
        <v>262.03461158586339</v>
      </c>
      <c r="AO437" s="130" t="str">
        <f t="shared" ref="AO437:AO450" si="4594">IF(S437=0,"нет остатка",IF(AN437="нет оборота","нет плана",IF(AN437&lt;30,"&lt; 30 дней",IF(AND(AN437&gt;=30,AN437&lt;60),"&gt; 30 дней (до 60)",IF(AND(AN437&gt;=60,AN437&lt;70),"&gt; 60 дней (до 70)",IF(AND(AN437&gt;=70,AN437&lt;80),"&gt; 70 дней (до 80)",IF(AND(AN437&gt;=80,AN437&lt;90),"&gt; 80 дней (до 90)",IF(AND(AN437&gt;=90,AN437&lt;120),"&gt; 90 дней (до 120)",IF(AN437&gt;=120,"&gt; 120 дней")))))))))</f>
        <v>&gt; 120 дней</v>
      </c>
      <c r="AP437" s="139" t="s">
        <v>195</v>
      </c>
      <c r="AQ437" s="134" t="s">
        <v>205</v>
      </c>
      <c r="AR437" s="144" t="s">
        <v>195</v>
      </c>
      <c r="AS437" s="134" t="s">
        <v>234</v>
      </c>
      <c r="AT437" s="147" t="s">
        <v>195</v>
      </c>
      <c r="AU437" s="138" t="str">
        <f>AT437</f>
        <v>Да</v>
      </c>
      <c r="AV437" s="97" t="str">
        <f t="shared" ref="AV437:AV450" si="4595">IF(V437=0,"нет остатка",IF(SUM(BK437:BP437)=0,"Нет планов",IF(BR437&lt;=0,"0-01",IF(BS437&lt;=0,"0-02",IF(BT437&lt;=0,"0-03",IF(BU437&lt;=0,"0-04",IF(BV437&lt;=0,"0-05",IF(BW437&lt;=0,"0-06",IF(BX437&lt;=0,"0-07",IF(BY437&lt;=0,"0-08",IF(BZ437&lt;=0,"0-09",IF(CA437&lt;=0,"0-10",IF(CB437&lt;=0,"0-11",IF(CC437&lt;=0,"0-12",IF(CD437&lt;=0,"0-13",IF(CE437&lt;=0,"0-14",IF(CF437&lt;=0,"0-15",IF(CG437&lt;=0,"0-16",IF(CH437&lt;=0,"0-17",IF(CI437&lt;=0,"0-18",IF(CJ437&lt;=0,"0-19",IF(CK437&lt;=0,"0-20",IF(CL437&lt;=0,"0-21",IF(CM437&lt;=0,"0-22",IF(CN437&lt;=0,"0-23",IF(CO437&lt;=0,"0-24","0-25 более 24"))))))))))))))))))))))))))</f>
        <v>0-09</v>
      </c>
      <c r="AW437" s="149">
        <f t="shared" ref="AW437:AW450" si="4596">IF(AT437="Да",W437,0)</f>
        <v>166981.23000000001</v>
      </c>
      <c r="AX437" s="144"/>
      <c r="AY437" s="146">
        <f t="shared" ref="AY437:AY450" si="4597">IF(AX437&gt;6,W437,0)</f>
        <v>0</v>
      </c>
      <c r="AZ437" s="130"/>
      <c r="BA437" s="26"/>
      <c r="BB437" s="26"/>
      <c r="BC437" s="27"/>
      <c r="BD437" s="129"/>
      <c r="BE437" s="29">
        <v>0</v>
      </c>
      <c r="BF437" s="32">
        <f t="shared" ref="BF437:BF450" si="4598">BE437*FH437</f>
        <v>0</v>
      </c>
      <c r="BG437" s="32">
        <v>0</v>
      </c>
      <c r="BH437" s="32">
        <f t="shared" ref="BH437:BH450" si="4599">BG437*FH437</f>
        <v>0</v>
      </c>
      <c r="BI437" s="99">
        <v>0</v>
      </c>
      <c r="BJ437" s="130"/>
      <c r="BK437" s="133">
        <v>35.15</v>
      </c>
      <c r="BL437" s="133">
        <v>55.63</v>
      </c>
      <c r="BM437" s="133">
        <v>21.86</v>
      </c>
      <c r="BN437" s="133">
        <v>41.68</v>
      </c>
      <c r="BO437" s="133">
        <v>42.83</v>
      </c>
      <c r="BP437" s="133">
        <v>35.72</v>
      </c>
      <c r="BQ437" s="133">
        <f t="shared" ref="BQ437:BQ450" si="4600">IF(COUNTIF(BK437:BP437,"&gt;0")=0,0,SUM(BK437:BP437)/COUNTIF(BK437:BP437,"&gt;0"))</f>
        <v>38.81166666666666</v>
      </c>
      <c r="BR437" s="95">
        <f t="shared" ref="BR437:BR450" si="4601">IF(OR(Q437=0,SUM(BK437:BP437)=0,V437&gt;Q437),V437-BK437,Q437-BK437)</f>
        <v>303.85000000000002</v>
      </c>
      <c r="BS437" s="133">
        <f t="shared" si="4589"/>
        <v>248.22000000000003</v>
      </c>
      <c r="BT437" s="133">
        <f t="shared" si="4589"/>
        <v>226.36</v>
      </c>
      <c r="BU437" s="133">
        <f t="shared" si="4589"/>
        <v>184.68</v>
      </c>
      <c r="BV437" s="133">
        <f t="shared" si="4589"/>
        <v>141.85000000000002</v>
      </c>
      <c r="BW437" s="133">
        <f t="shared" si="4589"/>
        <v>106.13000000000002</v>
      </c>
      <c r="BX437" s="133">
        <f t="shared" ref="BX437:CO440" si="4602">BW437-$BQ437</f>
        <v>67.318333333333356</v>
      </c>
      <c r="BY437" s="133">
        <f t="shared" si="4602"/>
        <v>28.506666666666696</v>
      </c>
      <c r="BZ437" s="133">
        <f t="shared" si="4602"/>
        <v>-10.304999999999964</v>
      </c>
      <c r="CA437" s="133">
        <f t="shared" si="4602"/>
        <v>-49.116666666666625</v>
      </c>
      <c r="CB437" s="133">
        <f t="shared" si="4602"/>
        <v>-87.928333333333285</v>
      </c>
      <c r="CC437" s="133">
        <f t="shared" si="4602"/>
        <v>-126.73999999999995</v>
      </c>
      <c r="CD437" s="133">
        <f t="shared" si="4602"/>
        <v>-165.55166666666662</v>
      </c>
      <c r="CE437" s="133">
        <f t="shared" si="4602"/>
        <v>-204.36333333333329</v>
      </c>
      <c r="CF437" s="133">
        <f t="shared" si="4602"/>
        <v>-243.17499999999995</v>
      </c>
      <c r="CG437" s="133">
        <f t="shared" si="4602"/>
        <v>-281.98666666666662</v>
      </c>
      <c r="CH437" s="133">
        <f t="shared" si="4602"/>
        <v>-320.79833333333329</v>
      </c>
      <c r="CI437" s="133">
        <f t="shared" si="4602"/>
        <v>-359.60999999999996</v>
      </c>
      <c r="CJ437" s="133">
        <f t="shared" si="4602"/>
        <v>-398.42166666666662</v>
      </c>
      <c r="CK437" s="133">
        <f t="shared" si="4602"/>
        <v>-437.23333333333329</v>
      </c>
      <c r="CL437" s="133">
        <f t="shared" si="4602"/>
        <v>-476.04499999999996</v>
      </c>
      <c r="CM437" s="133">
        <f t="shared" si="4602"/>
        <v>-514.85666666666657</v>
      </c>
      <c r="CN437" s="133">
        <f t="shared" si="4602"/>
        <v>-553.66833333333318</v>
      </c>
      <c r="CO437" s="133">
        <f t="shared" si="4602"/>
        <v>-592.47999999999979</v>
      </c>
      <c r="CP437" s="100">
        <v>0</v>
      </c>
      <c r="CQ437" s="100">
        <v>0</v>
      </c>
      <c r="CR437" s="100">
        <v>0</v>
      </c>
      <c r="CS437" s="100">
        <v>0</v>
      </c>
      <c r="CT437" s="100">
        <v>0</v>
      </c>
      <c r="CU437" s="100">
        <v>0</v>
      </c>
      <c r="CY437" s="4">
        <v>0</v>
      </c>
      <c r="CZ437" s="4">
        <v>0</v>
      </c>
      <c r="DA437" s="136">
        <f t="shared" ref="DA437:DA448" si="4603">IFERROR(CZ437/CY437,0)</f>
        <v>0</v>
      </c>
      <c r="DB437" s="4">
        <f t="shared" ref="DB437:DB448" si="4604">CY437*FH437</f>
        <v>0</v>
      </c>
      <c r="DC437" s="4">
        <f t="shared" ref="DC437:DC448" si="4605">CZ437*FH437</f>
        <v>0</v>
      </c>
      <c r="DD437" s="136">
        <f t="shared" ref="DD437:DD448" si="4606">IFERROR(DC437/DB437,0)</f>
        <v>0</v>
      </c>
      <c r="DE437" s="31">
        <v>0</v>
      </c>
      <c r="DJ437" s="31"/>
      <c r="DK437" s="31"/>
      <c r="DL437" s="31"/>
      <c r="DM437" s="31"/>
      <c r="DN437" s="31"/>
      <c r="DR437" s="4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V437" t="s">
        <v>839</v>
      </c>
      <c r="EW437" s="103">
        <v>0</v>
      </c>
      <c r="FA437" s="31"/>
      <c r="FB437" s="119"/>
      <c r="FC437" s="119"/>
      <c r="FE437" s="137">
        <v>0</v>
      </c>
      <c r="FF437" s="137">
        <v>0</v>
      </c>
      <c r="FG437" s="137">
        <v>0</v>
      </c>
      <c r="FH437" s="106">
        <v>0</v>
      </c>
      <c r="FI437" s="107" t="b">
        <f t="shared" ref="FI437:FI450" si="4607">EXACT(AT437,AP437)</f>
        <v>1</v>
      </c>
      <c r="FJ437" s="34"/>
      <c r="FK437" s="104">
        <v>0</v>
      </c>
      <c r="FL437" s="104">
        <v>0</v>
      </c>
      <c r="FM437" s="104">
        <v>0</v>
      </c>
      <c r="FN437" s="104">
        <v>0</v>
      </c>
      <c r="FO437" s="104">
        <v>0</v>
      </c>
      <c r="FP437" s="104"/>
      <c r="FQ437" s="104">
        <v>0</v>
      </c>
      <c r="FR437" s="150" t="b">
        <f t="shared" si="4442"/>
        <v>0</v>
      </c>
      <c r="FS437" s="150" t="b">
        <f t="shared" si="4443"/>
        <v>0</v>
      </c>
      <c r="FT437" s="150" t="b">
        <f t="shared" si="4444"/>
        <v>0</v>
      </c>
      <c r="FU437" s="150" t="b">
        <f t="shared" si="4445"/>
        <v>0</v>
      </c>
      <c r="FV437" s="150" t="b">
        <f t="shared" si="4446"/>
        <v>1</v>
      </c>
      <c r="FW437" s="150"/>
      <c r="FX437" s="150" t="b">
        <f t="shared" ref="FX437:FX450" si="4608">EXACT(FQ437,BI437)</f>
        <v>1</v>
      </c>
      <c r="FY437" s="104" t="s">
        <v>368</v>
      </c>
      <c r="FZ437" s="104" t="b">
        <f t="shared" ref="FZ437:FZ450" si="4609">EXACT(FY437,C437)</f>
        <v>1</v>
      </c>
      <c r="GA437" s="150">
        <v>0</v>
      </c>
      <c r="GB437" s="150">
        <v>0</v>
      </c>
      <c r="GC437" s="151"/>
      <c r="GD437" s="104" t="s">
        <v>368</v>
      </c>
      <c r="GE437" s="104">
        <v>0</v>
      </c>
      <c r="GF437" s="104" t="e">
        <v>#N/A</v>
      </c>
      <c r="GG437" s="104">
        <v>0</v>
      </c>
      <c r="GH437" s="150" t="b">
        <f t="shared" ref="GH437:GH450" si="4610">EXACT(GD437,C437)</f>
        <v>1</v>
      </c>
      <c r="GI437" s="151" t="b">
        <f t="shared" ref="GI437:GI450" si="4611">EXACT(GG437,G437)</f>
        <v>0</v>
      </c>
      <c r="GJ437" s="31" t="s">
        <v>203</v>
      </c>
    </row>
    <row r="438" spans="1:192" ht="30" hidden="1" x14ac:dyDescent="0.25">
      <c r="A438" s="130">
        <v>111390</v>
      </c>
      <c r="B438" s="130">
        <v>534393</v>
      </c>
      <c r="C438" s="128" t="s">
        <v>368</v>
      </c>
      <c r="D438" s="130"/>
      <c r="E438" s="130" t="s">
        <v>925</v>
      </c>
      <c r="F438" s="109" t="s">
        <v>207</v>
      </c>
      <c r="G438" s="128"/>
      <c r="H438" s="130" t="s">
        <v>188</v>
      </c>
      <c r="I438" s="130" t="s">
        <v>631</v>
      </c>
      <c r="J438" s="130" t="s">
        <v>481</v>
      </c>
      <c r="K438" s="130"/>
      <c r="L438" s="130" t="s">
        <v>924</v>
      </c>
      <c r="M438" s="130" t="s">
        <v>841</v>
      </c>
      <c r="N438" s="111">
        <v>0</v>
      </c>
      <c r="O438" s="111">
        <v>0</v>
      </c>
      <c r="P438" s="111" t="str">
        <f t="shared" si="4590"/>
        <v>нет минмакс</v>
      </c>
      <c r="Q438" s="95">
        <v>339</v>
      </c>
      <c r="R438" s="95">
        <f>Q438*FH438</f>
        <v>166981.23000000001</v>
      </c>
      <c r="S438" s="131">
        <v>339</v>
      </c>
      <c r="T438" s="131">
        <v>166981.23000000001</v>
      </c>
      <c r="U438" s="131">
        <f>IFERROR(ROUNDUP(S438/$EX438,0)*$EY438,0)</f>
        <v>1.5</v>
      </c>
      <c r="V438" s="113">
        <f>SUM(Z438:AD438)</f>
        <v>339</v>
      </c>
      <c r="W438" s="113">
        <f>V438*FH438</f>
        <v>166981.23000000001</v>
      </c>
      <c r="X438" s="113">
        <f>IFERROR(ROUNDUP(V438/$EX438,0)*$EY438,0)</f>
        <v>1.5</v>
      </c>
      <c r="Y438" s="132"/>
      <c r="Z438" s="95">
        <v>339</v>
      </c>
      <c r="AA438" s="95">
        <v>0</v>
      </c>
      <c r="AB438" s="95">
        <v>0</v>
      </c>
      <c r="AC438" s="95">
        <v>0</v>
      </c>
      <c r="AD438" s="95">
        <v>0</v>
      </c>
      <c r="AE438" s="95">
        <f t="shared" si="4591"/>
        <v>0</v>
      </c>
      <c r="AF438" s="95">
        <f t="shared" si="4592"/>
        <v>0</v>
      </c>
      <c r="AG438" s="114">
        <v>0</v>
      </c>
      <c r="AH438" s="95">
        <f>V438-AG438</f>
        <v>339</v>
      </c>
      <c r="AI438" s="114">
        <f>IF(AH438&gt;0,AH438*FH438,0)</f>
        <v>166981.23000000001</v>
      </c>
      <c r="AJ438" s="133">
        <f>CU438</f>
        <v>0</v>
      </c>
      <c r="AK438" s="133">
        <f>SUM(CS438:CU438)</f>
        <v>0</v>
      </c>
      <c r="AL438" s="133">
        <f>SUM(CP438:CU438)</f>
        <v>0</v>
      </c>
      <c r="AM438" s="133">
        <f>SUM(BK438:BP438)</f>
        <v>232.86999999999998</v>
      </c>
      <c r="AN438" s="133">
        <f t="shared" si="4593"/>
        <v>262.03461158586339</v>
      </c>
      <c r="AO438" s="133" t="str">
        <f t="shared" si="4594"/>
        <v>&gt; 120 дней</v>
      </c>
      <c r="AP438" s="139" t="s">
        <v>195</v>
      </c>
      <c r="AQ438" s="134" t="s">
        <v>205</v>
      </c>
      <c r="AR438" s="139" t="s">
        <v>195</v>
      </c>
      <c r="AS438" s="134" t="s">
        <v>234</v>
      </c>
      <c r="AT438" s="25" t="s">
        <v>195</v>
      </c>
      <c r="AU438" s="14" t="str">
        <f>AU437</f>
        <v>Да</v>
      </c>
      <c r="AV438" s="97" t="str">
        <f t="shared" si="4595"/>
        <v>0-09</v>
      </c>
      <c r="AW438" s="117">
        <f t="shared" si="4596"/>
        <v>166981.23000000001</v>
      </c>
      <c r="AX438" s="14"/>
      <c r="AY438" s="25">
        <f t="shared" si="4597"/>
        <v>0</v>
      </c>
      <c r="AZ438" s="130" t="s">
        <v>495</v>
      </c>
      <c r="BA438" s="26" t="s">
        <v>196</v>
      </c>
      <c r="BB438" s="26" t="s">
        <v>926</v>
      </c>
      <c r="BC438" s="27"/>
      <c r="BD438" s="28"/>
      <c r="BE438" s="29">
        <v>0</v>
      </c>
      <c r="BF438" s="32">
        <f t="shared" si="4598"/>
        <v>0</v>
      </c>
      <c r="BG438" s="32">
        <v>0</v>
      </c>
      <c r="BH438" s="32">
        <f t="shared" si="4599"/>
        <v>0</v>
      </c>
      <c r="BI438" s="135">
        <v>0</v>
      </c>
      <c r="BJ438" s="130">
        <v>0</v>
      </c>
      <c r="BK438" s="95">
        <v>35.15</v>
      </c>
      <c r="BL438" s="95">
        <v>55.63</v>
      </c>
      <c r="BM438" s="95">
        <v>21.86</v>
      </c>
      <c r="BN438" s="95">
        <v>41.68</v>
      </c>
      <c r="BO438" s="95">
        <v>42.83</v>
      </c>
      <c r="BP438" s="95">
        <v>35.72</v>
      </c>
      <c r="BQ438" s="133">
        <f t="shared" si="4600"/>
        <v>38.81166666666666</v>
      </c>
      <c r="BR438" s="95">
        <f t="shared" si="4601"/>
        <v>303.85000000000002</v>
      </c>
      <c r="BS438" s="133">
        <f t="shared" si="4589"/>
        <v>248.22000000000003</v>
      </c>
      <c r="BT438" s="133">
        <f t="shared" si="4589"/>
        <v>226.36</v>
      </c>
      <c r="BU438" s="133">
        <f t="shared" si="4589"/>
        <v>184.68</v>
      </c>
      <c r="BV438" s="133">
        <f t="shared" si="4589"/>
        <v>141.85000000000002</v>
      </c>
      <c r="BW438" s="133">
        <f t="shared" si="4589"/>
        <v>106.13000000000002</v>
      </c>
      <c r="BX438" s="133">
        <f t="shared" si="4602"/>
        <v>67.318333333333356</v>
      </c>
      <c r="BY438" s="133">
        <f t="shared" si="4602"/>
        <v>28.506666666666696</v>
      </c>
      <c r="BZ438" s="133">
        <f t="shared" si="4602"/>
        <v>-10.304999999999964</v>
      </c>
      <c r="CA438" s="133">
        <f t="shared" si="4602"/>
        <v>-49.116666666666625</v>
      </c>
      <c r="CB438" s="133">
        <f t="shared" si="4602"/>
        <v>-87.928333333333285</v>
      </c>
      <c r="CC438" s="133">
        <f t="shared" si="4602"/>
        <v>-126.73999999999995</v>
      </c>
      <c r="CD438" s="133">
        <f t="shared" si="4602"/>
        <v>-165.55166666666662</v>
      </c>
      <c r="CE438" s="133">
        <f t="shared" si="4602"/>
        <v>-204.36333333333329</v>
      </c>
      <c r="CF438" s="133">
        <f t="shared" si="4602"/>
        <v>-243.17499999999995</v>
      </c>
      <c r="CG438" s="133">
        <f t="shared" si="4602"/>
        <v>-281.98666666666662</v>
      </c>
      <c r="CH438" s="133">
        <f t="shared" si="4602"/>
        <v>-320.79833333333329</v>
      </c>
      <c r="CI438" s="133">
        <f t="shared" si="4602"/>
        <v>-359.60999999999996</v>
      </c>
      <c r="CJ438" s="133">
        <f t="shared" si="4602"/>
        <v>-398.42166666666662</v>
      </c>
      <c r="CK438" s="133">
        <f t="shared" si="4602"/>
        <v>-437.23333333333329</v>
      </c>
      <c r="CL438" s="133">
        <f t="shared" si="4602"/>
        <v>-476.04499999999996</v>
      </c>
      <c r="CM438" s="133">
        <f t="shared" si="4602"/>
        <v>-514.85666666666657</v>
      </c>
      <c r="CN438" s="133">
        <f t="shared" si="4602"/>
        <v>-553.66833333333318</v>
      </c>
      <c r="CO438" s="133">
        <f t="shared" si="4602"/>
        <v>-592.47999999999979</v>
      </c>
      <c r="CP438" s="100">
        <v>0</v>
      </c>
      <c r="CQ438" s="100">
        <v>0</v>
      </c>
      <c r="CR438" s="100">
        <v>0</v>
      </c>
      <c r="CS438" s="100">
        <v>0</v>
      </c>
      <c r="CT438" s="100">
        <v>0</v>
      </c>
      <c r="CU438" s="100">
        <v>0</v>
      </c>
      <c r="CV438" s="121">
        <f>IF(COUNTIF(CP438:CU438,"&gt;0")=0,0,SUM(CP438:CU438)/COUNTIF(CP438:CU438,"&gt;0"))</f>
        <v>0</v>
      </c>
      <c r="CY438" s="4">
        <v>0</v>
      </c>
      <c r="CZ438" s="4">
        <v>0</v>
      </c>
      <c r="DA438" s="136">
        <f t="shared" si="4603"/>
        <v>0</v>
      </c>
      <c r="DB438" s="4">
        <f t="shared" si="4604"/>
        <v>0</v>
      </c>
      <c r="DC438" s="4">
        <f t="shared" si="4605"/>
        <v>0</v>
      </c>
      <c r="DD438" s="136">
        <f t="shared" si="4606"/>
        <v>0</v>
      </c>
      <c r="DE438" s="31">
        <v>0</v>
      </c>
      <c r="DF438" s="31">
        <v>30</v>
      </c>
      <c r="DG438" s="31">
        <v>100</v>
      </c>
      <c r="DH438" s="48">
        <f>IFERROR(ROUNDUP(DG438/$EX438,0)*$EY438,0)</f>
        <v>1.5</v>
      </c>
      <c r="DI438" s="62">
        <v>339</v>
      </c>
      <c r="DJ438" s="62">
        <v>166980.02000000002</v>
      </c>
      <c r="DK438" s="48">
        <f>IFERROR(ROUNDUP(DI438/$EX438,0)*$EY438,0)</f>
        <v>1.5</v>
      </c>
      <c r="DL438" s="62">
        <v>0</v>
      </c>
      <c r="DM438" s="62">
        <v>0</v>
      </c>
      <c r="DN438" s="62">
        <v>339</v>
      </c>
      <c r="DO438" s="62">
        <v>166980.02000000002</v>
      </c>
      <c r="DP438" s="48">
        <f>IFERROR(ROUNDUP(DN438/$EX438,0)*$EY438,0)</f>
        <v>1.5</v>
      </c>
      <c r="DQ438" s="62">
        <v>0</v>
      </c>
      <c r="DR438" s="62">
        <v>0</v>
      </c>
      <c r="DS438" s="62">
        <v>339</v>
      </c>
      <c r="DT438" s="62">
        <v>166980.02000000002</v>
      </c>
      <c r="DU438" s="48">
        <f>IFERROR(ROUNDUP(DS438/$EX438,0)*$EY438,0)</f>
        <v>1.5</v>
      </c>
      <c r="DV438" s="62">
        <v>0</v>
      </c>
      <c r="DW438" s="62">
        <v>0</v>
      </c>
      <c r="DX438" s="62">
        <f>$DF438*BK438/30</f>
        <v>35.15</v>
      </c>
      <c r="DY438" s="62">
        <f>DX438*$FH438</f>
        <v>17313.835499999997</v>
      </c>
      <c r="DZ438" s="48">
        <f>IFERROR(ROUNDUP(DX438/$EX438,0)*$EY438,0)</f>
        <v>1.5</v>
      </c>
      <c r="EA438" s="62">
        <f>$DF438*BL438/30</f>
        <v>55.63</v>
      </c>
      <c r="EB438" s="62">
        <f>EA438*$FH438</f>
        <v>27401.669099999999</v>
      </c>
      <c r="EC438" s="48">
        <f>IFERROR(ROUNDUP(EA438/$EX438,0)*$EY438,0)</f>
        <v>1.5</v>
      </c>
      <c r="ED438" s="62">
        <f>$DF438*BM438/30</f>
        <v>21.86</v>
      </c>
      <c r="EE438" s="62">
        <f>ED438*$FH438</f>
        <v>10767.5802</v>
      </c>
      <c r="EF438" s="48">
        <f>IFERROR(ROUNDUP(ED438/$EX438,0)*$EY438,0)</f>
        <v>1.5</v>
      </c>
      <c r="EG438" s="62">
        <f>$DF438*BN438/30</f>
        <v>41.68</v>
      </c>
      <c r="EH438" s="62">
        <f>EG438*$FH438</f>
        <v>20530.317599999998</v>
      </c>
      <c r="EI438" s="48">
        <f>IFERROR(ROUNDUP(EG438/$EX438,0)*$EY438,0)</f>
        <v>1.5</v>
      </c>
      <c r="EJ438" s="62">
        <f>$DF438*BO438/30</f>
        <v>42.83</v>
      </c>
      <c r="EK438" s="62">
        <f>EJ438*$FH438</f>
        <v>21096.773099999999</v>
      </c>
      <c r="EL438" s="48">
        <f>IFERROR(ROUNDUP(EJ438/$EX438,0)*$EY438,0)</f>
        <v>1.5</v>
      </c>
      <c r="EM438" s="62">
        <f>$DF438*BP438/30</f>
        <v>35.72</v>
      </c>
      <c r="EN438" s="62">
        <f>EM438*$FH438</f>
        <v>17594.600399999999</v>
      </c>
      <c r="EO438" s="48">
        <f>IFERROR(ROUNDUP(EM438/$EX438,0)*$EY438,0)</f>
        <v>1.5</v>
      </c>
      <c r="EP438" s="62">
        <f t="shared" ref="EP438:EU438" si="4612">BK438*$FH438</f>
        <v>17313.835499999997</v>
      </c>
      <c r="EQ438" s="62">
        <f t="shared" si="4612"/>
        <v>27401.669099999999</v>
      </c>
      <c r="ER438" s="62">
        <f t="shared" si="4612"/>
        <v>10767.5802</v>
      </c>
      <c r="ES438" s="62">
        <f t="shared" si="4612"/>
        <v>20530.317599999998</v>
      </c>
      <c r="ET438" s="62">
        <f t="shared" si="4612"/>
        <v>21096.773099999999</v>
      </c>
      <c r="EU438" s="62">
        <f t="shared" si="4612"/>
        <v>17594.600399999999</v>
      </c>
      <c r="EV438" s="31" t="s">
        <v>192</v>
      </c>
      <c r="EW438" s="103">
        <v>0</v>
      </c>
      <c r="EX438" s="31">
        <v>1000</v>
      </c>
      <c r="EY438" s="31">
        <v>1.5</v>
      </c>
      <c r="FA438" s="31"/>
      <c r="FB438" s="119"/>
      <c r="FC438" s="119"/>
      <c r="FE438" s="137">
        <v>492.57</v>
      </c>
      <c r="FF438" s="137">
        <v>492.57</v>
      </c>
      <c r="FG438" s="137">
        <v>492.57</v>
      </c>
      <c r="FH438" s="106">
        <v>492.57</v>
      </c>
      <c r="FI438" s="107" t="b">
        <f t="shared" si="4607"/>
        <v>1</v>
      </c>
      <c r="FJ438" s="34"/>
      <c r="FK438" s="104" t="s">
        <v>196</v>
      </c>
      <c r="FL438" s="104" t="s">
        <v>926</v>
      </c>
      <c r="FM438" s="104">
        <v>0</v>
      </c>
      <c r="FN438" s="104">
        <v>0</v>
      </c>
      <c r="FO438" s="104">
        <v>0</v>
      </c>
      <c r="FP438" s="104"/>
      <c r="FQ438" s="104">
        <v>0</v>
      </c>
      <c r="FR438" s="103" t="b">
        <f t="shared" si="4442"/>
        <v>1</v>
      </c>
      <c r="FS438" s="103" t="b">
        <f t="shared" si="4443"/>
        <v>1</v>
      </c>
      <c r="FT438" s="103" t="b">
        <f t="shared" si="4444"/>
        <v>0</v>
      </c>
      <c r="FU438" s="103" t="b">
        <f t="shared" si="4445"/>
        <v>0</v>
      </c>
      <c r="FV438" s="103" t="b">
        <f t="shared" si="4446"/>
        <v>1</v>
      </c>
      <c r="FW438" s="103"/>
      <c r="FX438" s="120" t="b">
        <f t="shared" si="4608"/>
        <v>1</v>
      </c>
      <c r="FY438" s="104" t="s">
        <v>368</v>
      </c>
      <c r="FZ438" s="104" t="b">
        <f t="shared" si="4609"/>
        <v>1</v>
      </c>
      <c r="GA438" s="104">
        <v>0</v>
      </c>
      <c r="GB438" s="104" t="s">
        <v>207</v>
      </c>
      <c r="GD438" s="104" t="s">
        <v>368</v>
      </c>
      <c r="GE438" s="104">
        <v>0</v>
      </c>
      <c r="GF438" s="104" t="e">
        <v>#N/A</v>
      </c>
      <c r="GG438" s="104">
        <v>0</v>
      </c>
      <c r="GH438" s="104" t="b">
        <f t="shared" si="4610"/>
        <v>1</v>
      </c>
      <c r="GI438" s="8" t="b">
        <f t="shared" si="4611"/>
        <v>0</v>
      </c>
      <c r="GJ438" s="31" t="s">
        <v>203</v>
      </c>
    </row>
    <row r="439" spans="1:192" x14ac:dyDescent="0.25">
      <c r="A439" s="144" t="str">
        <f>E439</f>
        <v>Полиизобутилены</v>
      </c>
      <c r="B439" s="144"/>
      <c r="C439" s="128" t="s">
        <v>491</v>
      </c>
      <c r="D439" s="130"/>
      <c r="E439" s="144" t="s">
        <v>927</v>
      </c>
      <c r="F439" s="144"/>
      <c r="G439" s="128"/>
      <c r="H439" s="144" t="s">
        <v>839</v>
      </c>
      <c r="I439" s="130"/>
      <c r="J439" s="144" t="s">
        <v>480</v>
      </c>
      <c r="K439" s="144"/>
      <c r="L439" s="138"/>
      <c r="M439" s="144" t="s">
        <v>840</v>
      </c>
      <c r="N439" s="145">
        <v>24</v>
      </c>
      <c r="O439" s="145">
        <v>86</v>
      </c>
      <c r="P439" s="145" t="str">
        <f t="shared" si="4590"/>
        <v>больше макс</v>
      </c>
      <c r="Q439" s="114">
        <v>220</v>
      </c>
      <c r="R439" s="114">
        <v>127160</v>
      </c>
      <c r="S439" s="146">
        <v>248</v>
      </c>
      <c r="T439" s="146">
        <v>143344</v>
      </c>
      <c r="U439" s="131"/>
      <c r="V439" s="146">
        <v>220</v>
      </c>
      <c r="W439" s="146">
        <v>127160</v>
      </c>
      <c r="X439" s="146">
        <v>1.5</v>
      </c>
      <c r="Y439" s="132"/>
      <c r="Z439" s="95">
        <v>0</v>
      </c>
      <c r="AA439" s="147">
        <v>0</v>
      </c>
      <c r="AB439" s="147">
        <v>0</v>
      </c>
      <c r="AC439" s="95">
        <v>0</v>
      </c>
      <c r="AD439" s="95">
        <v>0</v>
      </c>
      <c r="AE439" s="95">
        <f t="shared" si="4591"/>
        <v>0</v>
      </c>
      <c r="AF439" s="95">
        <f t="shared" si="4592"/>
        <v>0</v>
      </c>
      <c r="AG439" s="144"/>
      <c r="AH439" s="130"/>
      <c r="AI439" s="144"/>
      <c r="AJ439" s="146">
        <v>20</v>
      </c>
      <c r="AK439" s="146">
        <v>80</v>
      </c>
      <c r="AL439" s="146">
        <v>80</v>
      </c>
      <c r="AM439" s="146">
        <v>484.5</v>
      </c>
      <c r="AN439" s="148">
        <f t="shared" si="4593"/>
        <v>61.424148606811137</v>
      </c>
      <c r="AO439" s="130" t="str">
        <f t="shared" si="4594"/>
        <v>&gt; 60 дней (до 70)</v>
      </c>
      <c r="AP439" s="139" t="s">
        <v>185</v>
      </c>
      <c r="AQ439" s="134" t="s">
        <v>198</v>
      </c>
      <c r="AR439" s="144" t="s">
        <v>185</v>
      </c>
      <c r="AS439" s="134" t="s">
        <v>218</v>
      </c>
      <c r="AT439" s="147" t="s">
        <v>185</v>
      </c>
      <c r="AU439" s="138" t="str">
        <f>AT439</f>
        <v>Нет</v>
      </c>
      <c r="AV439" s="97" t="str">
        <f t="shared" si="4595"/>
        <v>0-04</v>
      </c>
      <c r="AW439" s="149">
        <f t="shared" si="4596"/>
        <v>0</v>
      </c>
      <c r="AX439" s="144"/>
      <c r="AY439" s="146">
        <f t="shared" si="4597"/>
        <v>0</v>
      </c>
      <c r="AZ439" s="130"/>
      <c r="BA439" s="129"/>
      <c r="BB439" s="129"/>
      <c r="BC439" s="129"/>
      <c r="BD439" s="139"/>
      <c r="BE439" s="29">
        <v>0</v>
      </c>
      <c r="BF439" s="32">
        <f t="shared" si="4598"/>
        <v>0</v>
      </c>
      <c r="BG439" s="32">
        <v>0</v>
      </c>
      <c r="BH439" s="32">
        <f t="shared" si="4599"/>
        <v>0</v>
      </c>
      <c r="BI439" s="99">
        <v>0</v>
      </c>
      <c r="BJ439" s="130"/>
      <c r="BK439" s="133">
        <v>187</v>
      </c>
      <c r="BL439" s="133">
        <v>0</v>
      </c>
      <c r="BM439" s="133">
        <v>0</v>
      </c>
      <c r="BN439" s="133">
        <v>102</v>
      </c>
      <c r="BO439" s="133">
        <v>102</v>
      </c>
      <c r="BP439" s="133">
        <v>93.5</v>
      </c>
      <c r="BQ439" s="133">
        <f t="shared" si="4600"/>
        <v>121.125</v>
      </c>
      <c r="BR439" s="95">
        <f t="shared" si="4601"/>
        <v>33</v>
      </c>
      <c r="BS439" s="133">
        <f t="shared" si="4589"/>
        <v>33</v>
      </c>
      <c r="BT439" s="133">
        <f t="shared" si="4589"/>
        <v>33</v>
      </c>
      <c r="BU439" s="133">
        <f t="shared" si="4589"/>
        <v>-69</v>
      </c>
      <c r="BV439" s="133">
        <f t="shared" si="4589"/>
        <v>-171</v>
      </c>
      <c r="BW439" s="133">
        <f t="shared" si="4589"/>
        <v>-264.5</v>
      </c>
      <c r="BX439" s="133">
        <f t="shared" si="4602"/>
        <v>-385.625</v>
      </c>
      <c r="BY439" s="133">
        <f t="shared" si="4602"/>
        <v>-506.75</v>
      </c>
      <c r="BZ439" s="133">
        <f t="shared" si="4602"/>
        <v>-627.875</v>
      </c>
      <c r="CA439" s="133">
        <f t="shared" si="4602"/>
        <v>-749</v>
      </c>
      <c r="CB439" s="133">
        <f t="shared" si="4602"/>
        <v>-870.125</v>
      </c>
      <c r="CC439" s="133">
        <f t="shared" si="4602"/>
        <v>-991.25</v>
      </c>
      <c r="CD439" s="133">
        <f t="shared" si="4602"/>
        <v>-1112.375</v>
      </c>
      <c r="CE439" s="133">
        <f t="shared" si="4602"/>
        <v>-1233.5</v>
      </c>
      <c r="CF439" s="133">
        <f t="shared" si="4602"/>
        <v>-1354.625</v>
      </c>
      <c r="CG439" s="133">
        <f t="shared" si="4602"/>
        <v>-1475.75</v>
      </c>
      <c r="CH439" s="133">
        <f t="shared" si="4602"/>
        <v>-1596.875</v>
      </c>
      <c r="CI439" s="133">
        <f t="shared" si="4602"/>
        <v>-1718</v>
      </c>
      <c r="CJ439" s="133">
        <f t="shared" si="4602"/>
        <v>-1839.125</v>
      </c>
      <c r="CK439" s="133">
        <f t="shared" si="4602"/>
        <v>-1960.25</v>
      </c>
      <c r="CL439" s="133">
        <f t="shared" si="4602"/>
        <v>-2081.375</v>
      </c>
      <c r="CM439" s="133">
        <f t="shared" si="4602"/>
        <v>-2202.5</v>
      </c>
      <c r="CN439" s="133">
        <f t="shared" si="4602"/>
        <v>-2323.625</v>
      </c>
      <c r="CO439" s="133">
        <f t="shared" si="4602"/>
        <v>-2444.75</v>
      </c>
      <c r="CP439" s="100">
        <v>0</v>
      </c>
      <c r="CQ439" s="100">
        <v>0</v>
      </c>
      <c r="CR439" s="100">
        <v>0</v>
      </c>
      <c r="CS439" s="100">
        <v>0</v>
      </c>
      <c r="CT439" s="100">
        <v>0</v>
      </c>
      <c r="CU439" s="100">
        <v>0</v>
      </c>
      <c r="CY439" s="4">
        <v>0</v>
      </c>
      <c r="CZ439" s="4">
        <v>0</v>
      </c>
      <c r="DA439" s="136">
        <f t="shared" si="4603"/>
        <v>0</v>
      </c>
      <c r="DB439" s="4">
        <f t="shared" si="4604"/>
        <v>0</v>
      </c>
      <c r="DC439" s="4">
        <f t="shared" si="4605"/>
        <v>0</v>
      </c>
      <c r="DD439" s="136">
        <f t="shared" si="4606"/>
        <v>0</v>
      </c>
      <c r="DE439" s="31">
        <v>0</v>
      </c>
      <c r="DJ439" s="31"/>
      <c r="DK439" s="31"/>
      <c r="DL439" s="31"/>
      <c r="DM439" s="31"/>
      <c r="DN439" s="31"/>
      <c r="DR439" s="4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V439" t="s">
        <v>839</v>
      </c>
      <c r="EW439" s="103">
        <v>0</v>
      </c>
      <c r="FA439" s="31"/>
      <c r="FB439" s="119"/>
      <c r="FC439" s="119"/>
      <c r="FE439" s="137">
        <v>0</v>
      </c>
      <c r="FF439" s="137">
        <v>0</v>
      </c>
      <c r="FG439" s="137">
        <v>0</v>
      </c>
      <c r="FH439" s="106">
        <v>0</v>
      </c>
      <c r="FI439" s="107" t="b">
        <f t="shared" si="4607"/>
        <v>1</v>
      </c>
      <c r="FJ439" s="34"/>
      <c r="FK439" s="104">
        <v>0</v>
      </c>
      <c r="FL439" s="104">
        <v>0</v>
      </c>
      <c r="FM439" s="104">
        <v>0</v>
      </c>
      <c r="FN439" s="104">
        <v>0</v>
      </c>
      <c r="FO439" s="104">
        <v>0</v>
      </c>
      <c r="FP439" s="104"/>
      <c r="FQ439" s="104">
        <v>0</v>
      </c>
      <c r="FR439" s="150" t="b">
        <f t="shared" si="4442"/>
        <v>0</v>
      </c>
      <c r="FS439" s="150" t="b">
        <f t="shared" si="4443"/>
        <v>0</v>
      </c>
      <c r="FT439" s="150" t="b">
        <f t="shared" si="4444"/>
        <v>0</v>
      </c>
      <c r="FU439" s="150" t="b">
        <f t="shared" si="4445"/>
        <v>0</v>
      </c>
      <c r="FV439" s="150" t="b">
        <f t="shared" si="4446"/>
        <v>1</v>
      </c>
      <c r="FW439" s="150"/>
      <c r="FX439" s="150" t="b">
        <f t="shared" si="4608"/>
        <v>1</v>
      </c>
      <c r="FY439" s="104" t="s">
        <v>491</v>
      </c>
      <c r="FZ439" s="104" t="b">
        <f t="shared" si="4609"/>
        <v>1</v>
      </c>
      <c r="GA439" s="150">
        <v>0</v>
      </c>
      <c r="GB439" s="150">
        <v>0</v>
      </c>
      <c r="GC439" s="151"/>
      <c r="GD439" s="104" t="s">
        <v>491</v>
      </c>
      <c r="GE439" s="104">
        <v>0</v>
      </c>
      <c r="GF439" s="104" t="e">
        <v>#N/A</v>
      </c>
      <c r="GG439" s="104">
        <v>0</v>
      </c>
      <c r="GH439" s="150" t="b">
        <f t="shared" si="4610"/>
        <v>1</v>
      </c>
      <c r="GI439" s="151" t="b">
        <f t="shared" si="4611"/>
        <v>0</v>
      </c>
      <c r="GJ439" s="31" t="s">
        <v>203</v>
      </c>
    </row>
    <row r="440" spans="1:192" ht="30" x14ac:dyDescent="0.25">
      <c r="A440" s="130">
        <v>149377</v>
      </c>
      <c r="B440" s="130">
        <v>567302</v>
      </c>
      <c r="C440" s="128" t="s">
        <v>491</v>
      </c>
      <c r="D440" s="130"/>
      <c r="E440" s="130" t="s">
        <v>928</v>
      </c>
      <c r="F440" s="109" t="s">
        <v>239</v>
      </c>
      <c r="G440" s="128"/>
      <c r="H440" s="130" t="s">
        <v>188</v>
      </c>
      <c r="I440" s="130" t="s">
        <v>493</v>
      </c>
      <c r="J440" s="130" t="s">
        <v>480</v>
      </c>
      <c r="K440" s="130"/>
      <c r="L440" s="130" t="s">
        <v>927</v>
      </c>
      <c r="M440" s="130" t="s">
        <v>841</v>
      </c>
      <c r="N440" s="111">
        <v>24</v>
      </c>
      <c r="O440" s="111">
        <v>86</v>
      </c>
      <c r="P440" s="111" t="str">
        <f t="shared" si="4590"/>
        <v>больше макс</v>
      </c>
      <c r="Q440" s="95">
        <v>220</v>
      </c>
      <c r="R440" s="95">
        <f>Q440*FH440</f>
        <v>127160</v>
      </c>
      <c r="S440" s="131">
        <v>248</v>
      </c>
      <c r="T440" s="131">
        <v>143344</v>
      </c>
      <c r="U440" s="131">
        <f>IFERROR(ROUNDUP(S440/$EX440,0)*$EY440,0)</f>
        <v>1.5</v>
      </c>
      <c r="V440" s="113">
        <f>SUM(Z440:AD440)</f>
        <v>220</v>
      </c>
      <c r="W440" s="113">
        <f>V440*FH440</f>
        <v>127160</v>
      </c>
      <c r="X440" s="113">
        <f>IFERROR(ROUNDUP(V440/$EX440,0)*$EY440,0)</f>
        <v>1.5</v>
      </c>
      <c r="Y440" s="132"/>
      <c r="Z440" s="95">
        <v>220</v>
      </c>
      <c r="AA440" s="95">
        <v>0</v>
      </c>
      <c r="AB440" s="95">
        <v>0</v>
      </c>
      <c r="AC440" s="95">
        <v>0</v>
      </c>
      <c r="AD440" s="95">
        <v>0</v>
      </c>
      <c r="AE440" s="95">
        <f t="shared" si="4591"/>
        <v>0</v>
      </c>
      <c r="AF440" s="95">
        <f t="shared" si="4592"/>
        <v>0</v>
      </c>
      <c r="AG440" s="114">
        <v>0</v>
      </c>
      <c r="AH440" s="95">
        <f>V440-AG440</f>
        <v>220</v>
      </c>
      <c r="AI440" s="114">
        <f>IF(AH440&gt;0,AH440*FH440,0)</f>
        <v>127160</v>
      </c>
      <c r="AJ440" s="133">
        <f>CU440</f>
        <v>20</v>
      </c>
      <c r="AK440" s="133">
        <f>SUM(CS440:CU440)</f>
        <v>80</v>
      </c>
      <c r="AL440" s="133">
        <f>SUM(CP440:CU440)</f>
        <v>80</v>
      </c>
      <c r="AM440" s="133">
        <f>SUM(BK440:BP440)</f>
        <v>484.5</v>
      </c>
      <c r="AN440" s="133">
        <f t="shared" si="4593"/>
        <v>61.424148606811137</v>
      </c>
      <c r="AO440" s="133" t="str">
        <f t="shared" si="4594"/>
        <v>&gt; 60 дней (до 70)</v>
      </c>
      <c r="AP440" s="139" t="s">
        <v>185</v>
      </c>
      <c r="AQ440" s="134" t="s">
        <v>198</v>
      </c>
      <c r="AR440" s="139" t="s">
        <v>185</v>
      </c>
      <c r="AS440" s="134" t="s">
        <v>190</v>
      </c>
      <c r="AT440" s="25" t="s">
        <v>185</v>
      </c>
      <c r="AU440" s="14" t="str">
        <f>AU439</f>
        <v>Нет</v>
      </c>
      <c r="AV440" s="97" t="str">
        <f t="shared" si="4595"/>
        <v>0-04</v>
      </c>
      <c r="AW440" s="117">
        <f t="shared" si="4596"/>
        <v>0</v>
      </c>
      <c r="AX440" s="14"/>
      <c r="AY440" s="25">
        <f t="shared" si="4597"/>
        <v>0</v>
      </c>
      <c r="AZ440" s="130" t="s">
        <v>495</v>
      </c>
      <c r="BA440" s="26" t="s">
        <v>196</v>
      </c>
      <c r="BB440" s="26" t="s">
        <v>929</v>
      </c>
      <c r="BC440" s="27"/>
      <c r="BD440" s="28"/>
      <c r="BE440" s="29">
        <v>0</v>
      </c>
      <c r="BF440" s="32">
        <f t="shared" si="4598"/>
        <v>0</v>
      </c>
      <c r="BG440" s="32">
        <v>0</v>
      </c>
      <c r="BH440" s="32">
        <f t="shared" si="4599"/>
        <v>0</v>
      </c>
      <c r="BI440" s="135">
        <v>0</v>
      </c>
      <c r="BJ440" s="130">
        <v>0</v>
      </c>
      <c r="BK440" s="95">
        <v>187</v>
      </c>
      <c r="BL440" s="95">
        <v>0</v>
      </c>
      <c r="BM440" s="95">
        <v>0</v>
      </c>
      <c r="BN440" s="95">
        <v>102</v>
      </c>
      <c r="BO440" s="95">
        <v>102</v>
      </c>
      <c r="BP440" s="95">
        <v>93.5</v>
      </c>
      <c r="BQ440" s="133">
        <f t="shared" si="4600"/>
        <v>121.125</v>
      </c>
      <c r="BR440" s="95">
        <f t="shared" si="4601"/>
        <v>33</v>
      </c>
      <c r="BS440" s="133">
        <f t="shared" si="4589"/>
        <v>33</v>
      </c>
      <c r="BT440" s="133">
        <f t="shared" si="4589"/>
        <v>33</v>
      </c>
      <c r="BU440" s="133">
        <f t="shared" si="4589"/>
        <v>-69</v>
      </c>
      <c r="BV440" s="133">
        <f t="shared" si="4589"/>
        <v>-171</v>
      </c>
      <c r="BW440" s="133">
        <f t="shared" si="4589"/>
        <v>-264.5</v>
      </c>
      <c r="BX440" s="133">
        <f t="shared" si="4602"/>
        <v>-385.625</v>
      </c>
      <c r="BY440" s="133">
        <f t="shared" si="4602"/>
        <v>-506.75</v>
      </c>
      <c r="BZ440" s="133">
        <f t="shared" si="4602"/>
        <v>-627.875</v>
      </c>
      <c r="CA440" s="133">
        <f t="shared" si="4602"/>
        <v>-749</v>
      </c>
      <c r="CB440" s="133">
        <f t="shared" si="4602"/>
        <v>-870.125</v>
      </c>
      <c r="CC440" s="133">
        <f t="shared" si="4602"/>
        <v>-991.25</v>
      </c>
      <c r="CD440" s="133">
        <f t="shared" si="4602"/>
        <v>-1112.375</v>
      </c>
      <c r="CE440" s="133">
        <f t="shared" si="4602"/>
        <v>-1233.5</v>
      </c>
      <c r="CF440" s="133">
        <f t="shared" si="4602"/>
        <v>-1354.625</v>
      </c>
      <c r="CG440" s="133">
        <f t="shared" si="4602"/>
        <v>-1475.75</v>
      </c>
      <c r="CH440" s="133">
        <f t="shared" si="4602"/>
        <v>-1596.875</v>
      </c>
      <c r="CI440" s="133">
        <f t="shared" si="4602"/>
        <v>-1718</v>
      </c>
      <c r="CJ440" s="133">
        <f t="shared" si="4602"/>
        <v>-1839.125</v>
      </c>
      <c r="CK440" s="133">
        <f t="shared" si="4602"/>
        <v>-1960.25</v>
      </c>
      <c r="CL440" s="133">
        <f t="shared" si="4602"/>
        <v>-2081.375</v>
      </c>
      <c r="CM440" s="133">
        <f t="shared" si="4602"/>
        <v>-2202.5</v>
      </c>
      <c r="CN440" s="133">
        <f t="shared" si="4602"/>
        <v>-2323.625</v>
      </c>
      <c r="CO440" s="133">
        <f t="shared" si="4602"/>
        <v>-2444.75</v>
      </c>
      <c r="CP440" s="100">
        <v>0</v>
      </c>
      <c r="CQ440" s="100">
        <v>0</v>
      </c>
      <c r="CR440" s="100">
        <v>0</v>
      </c>
      <c r="CS440" s="100">
        <v>52</v>
      </c>
      <c r="CT440" s="100">
        <v>8</v>
      </c>
      <c r="CU440" s="100">
        <v>20</v>
      </c>
      <c r="CV440" s="121">
        <f>IF(COUNTIF(CP440:CU440,"&gt;0")=0,0,SUM(CP440:CU440)/COUNTIF(CP440:CU440,"&gt;0"))</f>
        <v>26.666666666666668</v>
      </c>
      <c r="CY440" s="4">
        <v>0</v>
      </c>
      <c r="CZ440" s="4">
        <v>0</v>
      </c>
      <c r="DA440" s="136">
        <f t="shared" si="4603"/>
        <v>0</v>
      </c>
      <c r="DB440" s="4">
        <f t="shared" si="4604"/>
        <v>0</v>
      </c>
      <c r="DC440" s="4">
        <f t="shared" si="4605"/>
        <v>0</v>
      </c>
      <c r="DD440" s="136">
        <f t="shared" si="4606"/>
        <v>0</v>
      </c>
      <c r="DE440" s="31">
        <v>0</v>
      </c>
      <c r="DF440" s="31">
        <v>45</v>
      </c>
      <c r="DG440" s="31">
        <v>0</v>
      </c>
      <c r="DH440" s="48">
        <f>IFERROR(ROUNDUP(DG440/$EX440,0)*$EY440,0)</f>
        <v>0</v>
      </c>
      <c r="DI440" s="62">
        <v>300</v>
      </c>
      <c r="DJ440" s="62">
        <v>173400</v>
      </c>
      <c r="DK440" s="48">
        <f>IFERROR(ROUNDUP(DI440/$EX440,0)*$EY440,0)</f>
        <v>1.5</v>
      </c>
      <c r="DL440" s="62">
        <v>0</v>
      </c>
      <c r="DM440" s="62">
        <v>0</v>
      </c>
      <c r="DN440" s="62">
        <v>300</v>
      </c>
      <c r="DO440" s="62">
        <v>173400</v>
      </c>
      <c r="DP440" s="48">
        <f>IFERROR(ROUNDUP(DN440/$EX440,0)*$EY440,0)</f>
        <v>1.5</v>
      </c>
      <c r="DQ440" s="62">
        <v>0</v>
      </c>
      <c r="DR440" s="62">
        <v>0</v>
      </c>
      <c r="DS440" s="62">
        <v>277.322</v>
      </c>
      <c r="DT440" s="62">
        <v>160424.96799999999</v>
      </c>
      <c r="DU440" s="48">
        <f>IFERROR(ROUNDUP(DS440/$EX440,0)*$EY440,0)</f>
        <v>1.5</v>
      </c>
      <c r="DV440" s="62">
        <v>52</v>
      </c>
      <c r="DW440" s="62">
        <v>30056</v>
      </c>
      <c r="DX440" s="62">
        <f>$DF440*BK440/30</f>
        <v>280.5</v>
      </c>
      <c r="DY440" s="62">
        <f>DX440*$FH440</f>
        <v>162129</v>
      </c>
      <c r="DZ440" s="48">
        <f>IFERROR(ROUNDUP(DX440/$EX440,0)*$EY440,0)</f>
        <v>1.5</v>
      </c>
      <c r="EA440" s="62">
        <f>$DF440*BL440/30</f>
        <v>0</v>
      </c>
      <c r="EB440" s="62">
        <f>EA440*$FH440</f>
        <v>0</v>
      </c>
      <c r="EC440" s="48">
        <f>IFERROR(ROUNDUP(EA440/$EX440,0)*$EY440,0)</f>
        <v>0</v>
      </c>
      <c r="ED440" s="62">
        <f>$DF440*BM440/30</f>
        <v>0</v>
      </c>
      <c r="EE440" s="62">
        <f>ED440*$FH440</f>
        <v>0</v>
      </c>
      <c r="EF440" s="48">
        <f>IFERROR(ROUNDUP(ED440/$EX440,0)*$EY440,0)</f>
        <v>0</v>
      </c>
      <c r="EG440" s="62">
        <f>$DF440*BN440/30</f>
        <v>153</v>
      </c>
      <c r="EH440" s="62">
        <f>EG440*$FH440</f>
        <v>88434</v>
      </c>
      <c r="EI440" s="48">
        <f>IFERROR(ROUNDUP(EG440/$EX440,0)*$EY440,0)</f>
        <v>1.5</v>
      </c>
      <c r="EJ440" s="62">
        <f>$DF440*BO440/30</f>
        <v>153</v>
      </c>
      <c r="EK440" s="62">
        <f>EJ440*$FH440</f>
        <v>88434</v>
      </c>
      <c r="EL440" s="48">
        <f>IFERROR(ROUNDUP(EJ440/$EX440,0)*$EY440,0)</f>
        <v>1.5</v>
      </c>
      <c r="EM440" s="62">
        <f>$DF440*BP440/30</f>
        <v>140.25</v>
      </c>
      <c r="EN440" s="62">
        <f>EM440*$FH440</f>
        <v>81064.5</v>
      </c>
      <c r="EO440" s="48">
        <f>IFERROR(ROUNDUP(EM440/$EX440,0)*$EY440,0)</f>
        <v>1.5</v>
      </c>
      <c r="EP440" s="62">
        <f t="shared" ref="EP440:EU440" si="4613">BK440*$FH440</f>
        <v>108086</v>
      </c>
      <c r="EQ440" s="62">
        <f t="shared" si="4613"/>
        <v>0</v>
      </c>
      <c r="ER440" s="62">
        <f t="shared" si="4613"/>
        <v>0</v>
      </c>
      <c r="ES440" s="62">
        <f t="shared" si="4613"/>
        <v>58956</v>
      </c>
      <c r="ET440" s="62">
        <f t="shared" si="4613"/>
        <v>58956</v>
      </c>
      <c r="EU440" s="62">
        <f t="shared" si="4613"/>
        <v>54043</v>
      </c>
      <c r="EV440" s="31" t="s">
        <v>192</v>
      </c>
      <c r="EW440" s="103">
        <v>0</v>
      </c>
      <c r="EX440" s="31">
        <f>EZ440</f>
        <v>1000</v>
      </c>
      <c r="EY440" s="31">
        <f>FA440</f>
        <v>1.5</v>
      </c>
      <c r="EZ440" s="31">
        <v>1000</v>
      </c>
      <c r="FA440" s="31">
        <v>1.5</v>
      </c>
      <c r="FB440" s="119"/>
      <c r="FC440" s="119"/>
      <c r="FE440" s="137">
        <v>578</v>
      </c>
      <c r="FF440" s="137">
        <v>578</v>
      </c>
      <c r="FG440" s="137">
        <v>578</v>
      </c>
      <c r="FH440" s="106">
        <v>578</v>
      </c>
      <c r="FI440" s="107" t="b">
        <f t="shared" si="4607"/>
        <v>1</v>
      </c>
      <c r="FJ440" s="34"/>
      <c r="FK440" s="104" t="s">
        <v>196</v>
      </c>
      <c r="FL440" s="104" t="s">
        <v>929</v>
      </c>
      <c r="FM440" s="104">
        <v>0</v>
      </c>
      <c r="FN440" s="104">
        <v>0</v>
      </c>
      <c r="FO440" s="104">
        <v>0</v>
      </c>
      <c r="FP440" s="104"/>
      <c r="FQ440" s="104">
        <v>0</v>
      </c>
      <c r="FR440" s="103" t="b">
        <f t="shared" si="4442"/>
        <v>1</v>
      </c>
      <c r="FS440" s="103" t="b">
        <f t="shared" si="4443"/>
        <v>1</v>
      </c>
      <c r="FT440" s="103" t="b">
        <f t="shared" si="4444"/>
        <v>0</v>
      </c>
      <c r="FU440" s="103" t="b">
        <f t="shared" si="4445"/>
        <v>0</v>
      </c>
      <c r="FV440" s="103" t="b">
        <f t="shared" si="4446"/>
        <v>1</v>
      </c>
      <c r="FW440" s="103"/>
      <c r="FX440" s="120" t="b">
        <f t="shared" si="4608"/>
        <v>1</v>
      </c>
      <c r="FY440" s="104" t="s">
        <v>491</v>
      </c>
      <c r="FZ440" s="104" t="b">
        <f t="shared" si="4609"/>
        <v>1</v>
      </c>
      <c r="GA440" s="104">
        <v>0</v>
      </c>
      <c r="GB440" s="104" t="s">
        <v>239</v>
      </c>
      <c r="GD440" s="104" t="s">
        <v>491</v>
      </c>
      <c r="GE440" s="104">
        <v>0</v>
      </c>
      <c r="GF440" s="104" t="e">
        <v>#N/A</v>
      </c>
      <c r="GG440" s="104">
        <v>0</v>
      </c>
      <c r="GH440" s="104" t="b">
        <f t="shared" si="4610"/>
        <v>1</v>
      </c>
      <c r="GI440" s="8" t="b">
        <f t="shared" si="4611"/>
        <v>0</v>
      </c>
      <c r="GJ440" s="31" t="s">
        <v>203</v>
      </c>
    </row>
    <row r="441" spans="1:192" hidden="1" x14ac:dyDescent="0.25">
      <c r="A441" s="144" t="str">
        <f>E441</f>
        <v>Голубой (пробка)</v>
      </c>
      <c r="B441" s="144"/>
      <c r="C441" s="128" t="s">
        <v>368</v>
      </c>
      <c r="D441" s="130"/>
      <c r="E441" s="144" t="s">
        <v>930</v>
      </c>
      <c r="F441" s="144"/>
      <c r="G441" s="128"/>
      <c r="H441" s="144" t="s">
        <v>839</v>
      </c>
      <c r="I441" s="130"/>
      <c r="J441" s="144" t="s">
        <v>481</v>
      </c>
      <c r="K441" s="144"/>
      <c r="L441" s="138"/>
      <c r="M441" s="144" t="s">
        <v>840</v>
      </c>
      <c r="N441" s="145">
        <v>2</v>
      </c>
      <c r="O441" s="145">
        <v>302</v>
      </c>
      <c r="P441" s="145" t="str">
        <f t="shared" si="4590"/>
        <v>в диапазоне</v>
      </c>
      <c r="Q441" s="114">
        <v>271.37699890136719</v>
      </c>
      <c r="R441" s="114">
        <v>121848.27250671387</v>
      </c>
      <c r="S441" s="146">
        <v>294</v>
      </c>
      <c r="T441" s="146">
        <v>132006</v>
      </c>
      <c r="U441" s="131"/>
      <c r="V441" s="146">
        <v>248.83100128173828</v>
      </c>
      <c r="W441" s="146">
        <v>111725.11957550049</v>
      </c>
      <c r="X441" s="146">
        <v>1.5</v>
      </c>
      <c r="Y441" s="132"/>
      <c r="Z441" s="95">
        <v>0</v>
      </c>
      <c r="AA441" s="147">
        <v>0</v>
      </c>
      <c r="AB441" s="147">
        <v>0</v>
      </c>
      <c r="AC441" s="95">
        <v>0</v>
      </c>
      <c r="AD441" s="95">
        <v>0</v>
      </c>
      <c r="AE441" s="95">
        <f t="shared" si="4591"/>
        <v>0</v>
      </c>
      <c r="AF441" s="95">
        <f t="shared" si="4592"/>
        <v>0</v>
      </c>
      <c r="AG441" s="144"/>
      <c r="AH441" s="130"/>
      <c r="AI441" s="144"/>
      <c r="AJ441" s="146">
        <v>20</v>
      </c>
      <c r="AK441" s="146">
        <v>43</v>
      </c>
      <c r="AL441" s="146">
        <v>114</v>
      </c>
      <c r="AM441" s="146">
        <v>264.49</v>
      </c>
      <c r="AN441" s="148">
        <f t="shared" si="4593"/>
        <v>200.08317894816437</v>
      </c>
      <c r="AO441" s="130" t="str">
        <f t="shared" si="4594"/>
        <v>&gt; 120 дней</v>
      </c>
      <c r="AP441" s="139" t="s">
        <v>195</v>
      </c>
      <c r="AQ441" s="134" t="s">
        <v>205</v>
      </c>
      <c r="AR441" s="144" t="s">
        <v>195</v>
      </c>
      <c r="AS441" s="134" t="s">
        <v>205</v>
      </c>
      <c r="AT441" s="147" t="s">
        <v>195</v>
      </c>
      <c r="AU441" s="138" t="str">
        <f>AT441</f>
        <v>Да</v>
      </c>
      <c r="AV441" s="97" t="str">
        <f t="shared" si="4595"/>
        <v>0-07</v>
      </c>
      <c r="AW441" s="149">
        <f t="shared" si="4596"/>
        <v>111725.11957550049</v>
      </c>
      <c r="AX441" s="144"/>
      <c r="AY441" s="146">
        <f t="shared" si="4597"/>
        <v>0</v>
      </c>
      <c r="AZ441" s="130"/>
      <c r="BA441" s="26"/>
      <c r="BB441" s="26"/>
      <c r="BC441" s="27"/>
      <c r="BD441" s="129"/>
      <c r="BE441" s="29">
        <v>0</v>
      </c>
      <c r="BF441" s="32">
        <f t="shared" si="4598"/>
        <v>0</v>
      </c>
      <c r="BG441" s="32">
        <v>0</v>
      </c>
      <c r="BH441" s="32">
        <f t="shared" si="4599"/>
        <v>0</v>
      </c>
      <c r="BI441" s="99">
        <v>0</v>
      </c>
      <c r="BJ441" s="130"/>
      <c r="BK441" s="133">
        <v>24.77</v>
      </c>
      <c r="BL441" s="133">
        <v>56.54</v>
      </c>
      <c r="BM441" s="133">
        <v>53.04</v>
      </c>
      <c r="BN441" s="133">
        <v>44.67</v>
      </c>
      <c r="BO441" s="133">
        <v>50.53</v>
      </c>
      <c r="BP441" s="133">
        <v>34.94</v>
      </c>
      <c r="BQ441" s="133">
        <f t="shared" si="4600"/>
        <v>44.081666666666671</v>
      </c>
      <c r="BR441" s="95">
        <f t="shared" si="4601"/>
        <v>246.60699890136718</v>
      </c>
      <c r="BS441" s="133">
        <f t="shared" si="4589"/>
        <v>190.06699890136719</v>
      </c>
      <c r="BT441" s="133">
        <f t="shared" si="4589"/>
        <v>137.02699890136719</v>
      </c>
      <c r="BU441" s="133">
        <f t="shared" si="4589"/>
        <v>92.356998901367191</v>
      </c>
      <c r="BV441" s="133">
        <f t="shared" si="4589"/>
        <v>41.82699890136719</v>
      </c>
      <c r="BW441" s="133">
        <f t="shared" si="4589"/>
        <v>6.8869989013671926</v>
      </c>
      <c r="BX441" s="133">
        <f t="shared" ref="BX441:CO445" si="4614">BW441-$BQ441</f>
        <v>-37.194667765299478</v>
      </c>
      <c r="BY441" s="133">
        <f t="shared" si="4614"/>
        <v>-81.276334431966148</v>
      </c>
      <c r="BZ441" s="133">
        <f t="shared" si="4614"/>
        <v>-125.35800109863283</v>
      </c>
      <c r="CA441" s="133">
        <f t="shared" si="4614"/>
        <v>-169.4396677652995</v>
      </c>
      <c r="CB441" s="133">
        <f t="shared" si="4614"/>
        <v>-213.52133443196618</v>
      </c>
      <c r="CC441" s="133">
        <f t="shared" si="4614"/>
        <v>-257.60300109863283</v>
      </c>
      <c r="CD441" s="133">
        <f t="shared" si="4614"/>
        <v>-301.68466776529948</v>
      </c>
      <c r="CE441" s="133">
        <f t="shared" si="4614"/>
        <v>-345.76633443196613</v>
      </c>
      <c r="CF441" s="133">
        <f t="shared" si="4614"/>
        <v>-389.84800109863278</v>
      </c>
      <c r="CG441" s="133">
        <f t="shared" si="4614"/>
        <v>-433.92966776529943</v>
      </c>
      <c r="CH441" s="133">
        <f t="shared" si="4614"/>
        <v>-478.01133443196608</v>
      </c>
      <c r="CI441" s="133">
        <f t="shared" si="4614"/>
        <v>-522.09300109863273</v>
      </c>
      <c r="CJ441" s="133">
        <f t="shared" si="4614"/>
        <v>-566.17466776529943</v>
      </c>
      <c r="CK441" s="133">
        <f t="shared" si="4614"/>
        <v>-610.25633443196614</v>
      </c>
      <c r="CL441" s="133">
        <f t="shared" si="4614"/>
        <v>-654.33800109863284</v>
      </c>
      <c r="CM441" s="133">
        <f t="shared" si="4614"/>
        <v>-698.41966776529955</v>
      </c>
      <c r="CN441" s="133">
        <f t="shared" si="4614"/>
        <v>-742.50133443196626</v>
      </c>
      <c r="CO441" s="133">
        <f t="shared" si="4614"/>
        <v>-786.58300109863296</v>
      </c>
      <c r="CP441" s="100">
        <v>0</v>
      </c>
      <c r="CQ441" s="100">
        <v>0</v>
      </c>
      <c r="CR441" s="100">
        <v>0</v>
      </c>
      <c r="CS441" s="100">
        <v>0</v>
      </c>
      <c r="CT441" s="100">
        <v>0</v>
      </c>
      <c r="CU441" s="100">
        <v>0</v>
      </c>
      <c r="CY441" s="4">
        <v>0</v>
      </c>
      <c r="CZ441" s="4">
        <v>0</v>
      </c>
      <c r="DA441" s="136">
        <f t="shared" si="4603"/>
        <v>0</v>
      </c>
      <c r="DB441" s="4">
        <f t="shared" si="4604"/>
        <v>0</v>
      </c>
      <c r="DC441" s="4">
        <f t="shared" si="4605"/>
        <v>0</v>
      </c>
      <c r="DD441" s="136">
        <f t="shared" si="4606"/>
        <v>0</v>
      </c>
      <c r="DE441" s="31">
        <v>0</v>
      </c>
      <c r="DJ441" s="31"/>
      <c r="DK441" s="31"/>
      <c r="DL441" s="31"/>
      <c r="DM441" s="31"/>
      <c r="DN441" s="31"/>
      <c r="DR441" s="4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V441" t="s">
        <v>839</v>
      </c>
      <c r="EW441" s="103">
        <v>0</v>
      </c>
      <c r="FA441" s="31"/>
      <c r="FB441" s="119"/>
      <c r="FC441" s="119"/>
      <c r="FE441" s="137">
        <v>0</v>
      </c>
      <c r="FF441" s="137">
        <v>0</v>
      </c>
      <c r="FG441" s="137">
        <v>0</v>
      </c>
      <c r="FH441" s="106">
        <v>0</v>
      </c>
      <c r="FI441" s="107" t="b">
        <f t="shared" si="4607"/>
        <v>1</v>
      </c>
      <c r="FJ441" s="34"/>
      <c r="FK441" s="104">
        <v>0</v>
      </c>
      <c r="FL441" s="104">
        <v>0</v>
      </c>
      <c r="FM441" s="104">
        <v>0</v>
      </c>
      <c r="FN441" s="104">
        <v>0</v>
      </c>
      <c r="FO441" s="104">
        <v>0</v>
      </c>
      <c r="FP441" s="104"/>
      <c r="FQ441" s="104">
        <v>0</v>
      </c>
      <c r="FR441" s="150" t="b">
        <f t="shared" si="4442"/>
        <v>0</v>
      </c>
      <c r="FS441" s="150" t="b">
        <f t="shared" si="4443"/>
        <v>0</v>
      </c>
      <c r="FT441" s="150" t="b">
        <f t="shared" si="4444"/>
        <v>0</v>
      </c>
      <c r="FU441" s="150" t="b">
        <f t="shared" si="4445"/>
        <v>0</v>
      </c>
      <c r="FV441" s="150" t="b">
        <f t="shared" si="4446"/>
        <v>1</v>
      </c>
      <c r="FW441" s="150"/>
      <c r="FX441" s="150" t="b">
        <f t="shared" si="4608"/>
        <v>1</v>
      </c>
      <c r="FY441" s="104" t="s">
        <v>368</v>
      </c>
      <c r="FZ441" s="104" t="b">
        <f t="shared" si="4609"/>
        <v>1</v>
      </c>
      <c r="GA441" s="150">
        <v>0</v>
      </c>
      <c r="GB441" s="150">
        <v>0</v>
      </c>
      <c r="GC441" s="151"/>
      <c r="GD441" s="104" t="s">
        <v>368</v>
      </c>
      <c r="GE441" s="104">
        <v>0</v>
      </c>
      <c r="GF441" s="104" t="e">
        <v>#N/A</v>
      </c>
      <c r="GG441" s="104">
        <v>0</v>
      </c>
      <c r="GH441" s="150" t="b">
        <f t="shared" si="4610"/>
        <v>1</v>
      </c>
      <c r="GI441" s="151" t="b">
        <f t="shared" si="4611"/>
        <v>0</v>
      </c>
      <c r="GJ441" s="31" t="s">
        <v>203</v>
      </c>
    </row>
    <row r="442" spans="1:192" ht="45" hidden="1" x14ac:dyDescent="0.25">
      <c r="A442" s="130">
        <v>139615</v>
      </c>
      <c r="B442" s="130">
        <v>539226</v>
      </c>
      <c r="C442" s="128" t="s">
        <v>368</v>
      </c>
      <c r="D442" s="130"/>
      <c r="E442" s="130" t="s">
        <v>931</v>
      </c>
      <c r="F442" s="109">
        <v>0</v>
      </c>
      <c r="G442" s="128"/>
      <c r="H442" s="130" t="s">
        <v>188</v>
      </c>
      <c r="I442" s="130" t="s">
        <v>631</v>
      </c>
      <c r="J442" s="130" t="s">
        <v>481</v>
      </c>
      <c r="K442" s="130"/>
      <c r="L442" s="130" t="s">
        <v>930</v>
      </c>
      <c r="M442" s="130" t="s">
        <v>841</v>
      </c>
      <c r="N442" s="111">
        <v>2</v>
      </c>
      <c r="O442" s="111">
        <v>302</v>
      </c>
      <c r="P442" s="111" t="str">
        <f t="shared" si="4590"/>
        <v>в диапазоне</v>
      </c>
      <c r="Q442" s="95">
        <v>271.37699890136719</v>
      </c>
      <c r="R442" s="95">
        <f>Q442*FH442</f>
        <v>121848.27250671387</v>
      </c>
      <c r="S442" s="131">
        <v>294</v>
      </c>
      <c r="T442" s="131">
        <v>132006</v>
      </c>
      <c r="U442" s="131">
        <f>IFERROR(ROUNDUP(S442/$EX442,0)*$EY442,0)</f>
        <v>1.5</v>
      </c>
      <c r="V442" s="113">
        <f>SUM(Z442:AD442)</f>
        <v>248.83100128173828</v>
      </c>
      <c r="W442" s="113">
        <f>V442*FH442</f>
        <v>111725.11957550049</v>
      </c>
      <c r="X442" s="113">
        <f>IFERROR(ROUNDUP(V442/$EX442,0)*$EY442,0)</f>
        <v>1.5</v>
      </c>
      <c r="Y442" s="132"/>
      <c r="Z442" s="95">
        <v>248.83100128173828</v>
      </c>
      <c r="AA442" s="95">
        <v>0</v>
      </c>
      <c r="AB442" s="95">
        <v>0</v>
      </c>
      <c r="AC442" s="95">
        <v>0</v>
      </c>
      <c r="AD442" s="95">
        <v>0</v>
      </c>
      <c r="AE442" s="95">
        <f t="shared" si="4591"/>
        <v>0</v>
      </c>
      <c r="AF442" s="95">
        <f t="shared" si="4592"/>
        <v>0</v>
      </c>
      <c r="AG442" s="114">
        <v>0</v>
      </c>
      <c r="AH442" s="95">
        <f>V442-AG442</f>
        <v>248.83100128173828</v>
      </c>
      <c r="AI442" s="114">
        <f>IF(AH442&gt;0,AH442*FH442,0)</f>
        <v>111725.11957550049</v>
      </c>
      <c r="AJ442" s="133">
        <f>CU442</f>
        <v>20</v>
      </c>
      <c r="AK442" s="133">
        <f>SUM(CS442:CU442)</f>
        <v>43</v>
      </c>
      <c r="AL442" s="133">
        <f>SUM(CP442:CU442)</f>
        <v>114</v>
      </c>
      <c r="AM442" s="133">
        <f>SUM(BK442:BP442)</f>
        <v>264.49</v>
      </c>
      <c r="AN442" s="133">
        <f t="shared" si="4593"/>
        <v>200.08317894816437</v>
      </c>
      <c r="AO442" s="133" t="str">
        <f t="shared" si="4594"/>
        <v>&gt; 120 дней</v>
      </c>
      <c r="AP442" s="139" t="s">
        <v>195</v>
      </c>
      <c r="AQ442" s="134" t="s">
        <v>205</v>
      </c>
      <c r="AR442" s="139" t="s">
        <v>195</v>
      </c>
      <c r="AS442" s="134" t="s">
        <v>205</v>
      </c>
      <c r="AT442" s="25" t="s">
        <v>195</v>
      </c>
      <c r="AU442" s="14" t="str">
        <f>AU441</f>
        <v>Да</v>
      </c>
      <c r="AV442" s="97" t="str">
        <f t="shared" si="4595"/>
        <v>0-07</v>
      </c>
      <c r="AW442" s="117">
        <f t="shared" si="4596"/>
        <v>111725.11957550049</v>
      </c>
      <c r="AX442" s="14"/>
      <c r="AY442" s="25">
        <f t="shared" si="4597"/>
        <v>0</v>
      </c>
      <c r="AZ442" s="130" t="s">
        <v>495</v>
      </c>
      <c r="BA442" s="26" t="s">
        <v>196</v>
      </c>
      <c r="BB442" s="26" t="s">
        <v>932</v>
      </c>
      <c r="BC442" s="27"/>
      <c r="BD442" s="28"/>
      <c r="BE442" s="29">
        <v>0</v>
      </c>
      <c r="BF442" s="32">
        <f t="shared" si="4598"/>
        <v>0</v>
      </c>
      <c r="BG442" s="32">
        <v>0</v>
      </c>
      <c r="BH442" s="32">
        <f t="shared" si="4599"/>
        <v>0</v>
      </c>
      <c r="BI442" s="135">
        <v>0</v>
      </c>
      <c r="BJ442" s="130">
        <v>0</v>
      </c>
      <c r="BK442" s="95">
        <v>24.77</v>
      </c>
      <c r="BL442" s="95">
        <v>56.54</v>
      </c>
      <c r="BM442" s="95">
        <v>53.04</v>
      </c>
      <c r="BN442" s="95">
        <v>44.67</v>
      </c>
      <c r="BO442" s="95">
        <v>50.53</v>
      </c>
      <c r="BP442" s="95">
        <v>34.94</v>
      </c>
      <c r="BQ442" s="133">
        <f t="shared" si="4600"/>
        <v>44.081666666666671</v>
      </c>
      <c r="BR442" s="95">
        <f t="shared" si="4601"/>
        <v>246.60699890136718</v>
      </c>
      <c r="BS442" s="133">
        <f t="shared" si="4589"/>
        <v>190.06699890136719</v>
      </c>
      <c r="BT442" s="133">
        <f t="shared" si="4589"/>
        <v>137.02699890136719</v>
      </c>
      <c r="BU442" s="133">
        <f t="shared" si="4589"/>
        <v>92.356998901367191</v>
      </c>
      <c r="BV442" s="133">
        <f t="shared" si="4589"/>
        <v>41.82699890136719</v>
      </c>
      <c r="BW442" s="133">
        <f t="shared" si="4589"/>
        <v>6.8869989013671926</v>
      </c>
      <c r="BX442" s="133">
        <f t="shared" si="4614"/>
        <v>-37.194667765299478</v>
      </c>
      <c r="BY442" s="133">
        <f t="shared" si="4614"/>
        <v>-81.276334431966148</v>
      </c>
      <c r="BZ442" s="133">
        <f t="shared" si="4614"/>
        <v>-125.35800109863283</v>
      </c>
      <c r="CA442" s="133">
        <f t="shared" si="4614"/>
        <v>-169.4396677652995</v>
      </c>
      <c r="CB442" s="133">
        <f t="shared" si="4614"/>
        <v>-213.52133443196618</v>
      </c>
      <c r="CC442" s="133">
        <f t="shared" si="4614"/>
        <v>-257.60300109863283</v>
      </c>
      <c r="CD442" s="133">
        <f t="shared" si="4614"/>
        <v>-301.68466776529948</v>
      </c>
      <c r="CE442" s="133">
        <f t="shared" si="4614"/>
        <v>-345.76633443196613</v>
      </c>
      <c r="CF442" s="133">
        <f t="shared" si="4614"/>
        <v>-389.84800109863278</v>
      </c>
      <c r="CG442" s="133">
        <f t="shared" si="4614"/>
        <v>-433.92966776529943</v>
      </c>
      <c r="CH442" s="133">
        <f t="shared" si="4614"/>
        <v>-478.01133443196608</v>
      </c>
      <c r="CI442" s="133">
        <f t="shared" si="4614"/>
        <v>-522.09300109863273</v>
      </c>
      <c r="CJ442" s="133">
        <f t="shared" si="4614"/>
        <v>-566.17466776529943</v>
      </c>
      <c r="CK442" s="133">
        <f t="shared" si="4614"/>
        <v>-610.25633443196614</v>
      </c>
      <c r="CL442" s="133">
        <f t="shared" si="4614"/>
        <v>-654.33800109863284</v>
      </c>
      <c r="CM442" s="133">
        <f t="shared" si="4614"/>
        <v>-698.41966776529955</v>
      </c>
      <c r="CN442" s="133">
        <f t="shared" si="4614"/>
        <v>-742.50133443196626</v>
      </c>
      <c r="CO442" s="133">
        <f t="shared" si="4614"/>
        <v>-786.58300109863296</v>
      </c>
      <c r="CP442" s="100">
        <v>5</v>
      </c>
      <c r="CQ442" s="100">
        <v>22</v>
      </c>
      <c r="CR442" s="100">
        <v>44</v>
      </c>
      <c r="CS442" s="100">
        <v>15</v>
      </c>
      <c r="CT442" s="100">
        <v>8</v>
      </c>
      <c r="CU442" s="100">
        <v>20</v>
      </c>
      <c r="CV442" s="121">
        <f>IF(COUNTIF(CP442:CU442,"&gt;0")=0,0,SUM(CP442:CU442)/COUNTIF(CP442:CU442,"&gt;0"))</f>
        <v>19</v>
      </c>
      <c r="CY442" s="4">
        <v>0</v>
      </c>
      <c r="CZ442" s="4">
        <v>0</v>
      </c>
      <c r="DA442" s="136">
        <f t="shared" si="4603"/>
        <v>0</v>
      </c>
      <c r="DB442" s="4">
        <f t="shared" si="4604"/>
        <v>0</v>
      </c>
      <c r="DC442" s="4">
        <f t="shared" si="4605"/>
        <v>0</v>
      </c>
      <c r="DD442" s="136">
        <f t="shared" si="4606"/>
        <v>0</v>
      </c>
      <c r="DE442" s="31">
        <v>0</v>
      </c>
      <c r="DF442" s="31">
        <v>30</v>
      </c>
      <c r="DG442" s="31">
        <v>180</v>
      </c>
      <c r="DH442" s="48">
        <f>IFERROR(ROUNDUP(DG442/$EX442,0)*$EY442,0)</f>
        <v>1.5</v>
      </c>
      <c r="DI442" s="62">
        <v>367.98699999999997</v>
      </c>
      <c r="DJ442" s="62">
        <v>165226.00199999998</v>
      </c>
      <c r="DK442" s="48">
        <f>IFERROR(ROUNDUP(DI442/$EX442,0)*$EY442,0)</f>
        <v>1.5</v>
      </c>
      <c r="DL442" s="62">
        <v>22.26</v>
      </c>
      <c r="DM442" s="62">
        <v>9994.74</v>
      </c>
      <c r="DN442" s="62">
        <v>332.94</v>
      </c>
      <c r="DO442" s="62">
        <v>149489.77100000001</v>
      </c>
      <c r="DP442" s="48">
        <f>IFERROR(ROUNDUP(DN442/$EX442,0)*$EY442,0)</f>
        <v>1.5</v>
      </c>
      <c r="DQ442" s="62">
        <v>44.242999999999995</v>
      </c>
      <c r="DR442" s="62">
        <v>19865.108903458357</v>
      </c>
      <c r="DS442" s="62">
        <v>297.30899999999997</v>
      </c>
      <c r="DT442" s="62">
        <v>133491.652</v>
      </c>
      <c r="DU442" s="48">
        <f>IFERROR(ROUNDUP(DS442/$EX442,0)*$EY442,0)</f>
        <v>1.5</v>
      </c>
      <c r="DV442" s="62">
        <v>14.874000000000001</v>
      </c>
      <c r="DW442" s="62">
        <v>6678.4264221733692</v>
      </c>
      <c r="DX442" s="62">
        <f>$DF442*BK442/30</f>
        <v>24.77</v>
      </c>
      <c r="DY442" s="62">
        <f>DX442*$FH442</f>
        <v>11121.73</v>
      </c>
      <c r="DZ442" s="48">
        <f>IFERROR(ROUNDUP(DX442/$EX442,0)*$EY442,0)</f>
        <v>1.5</v>
      </c>
      <c r="EA442" s="62">
        <f>$DF442*BL442/30</f>
        <v>56.54</v>
      </c>
      <c r="EB442" s="62">
        <f>EA442*$FH442</f>
        <v>25386.46</v>
      </c>
      <c r="EC442" s="48">
        <f>IFERROR(ROUNDUP(EA442/$EX442,0)*$EY442,0)</f>
        <v>1.5</v>
      </c>
      <c r="ED442" s="62">
        <f>$DF442*BM442/30</f>
        <v>53.04</v>
      </c>
      <c r="EE442" s="62">
        <f>ED442*$FH442</f>
        <v>23814.959999999999</v>
      </c>
      <c r="EF442" s="48">
        <f>IFERROR(ROUNDUP(ED442/$EX442,0)*$EY442,0)</f>
        <v>1.5</v>
      </c>
      <c r="EG442" s="62">
        <f>$DF442*BN442/30</f>
        <v>44.67</v>
      </c>
      <c r="EH442" s="62">
        <f>EG442*$FH442</f>
        <v>20056.830000000002</v>
      </c>
      <c r="EI442" s="48">
        <f>IFERROR(ROUNDUP(EG442/$EX442,0)*$EY442,0)</f>
        <v>1.5</v>
      </c>
      <c r="EJ442" s="62">
        <f>$DF442*BO442/30</f>
        <v>50.53</v>
      </c>
      <c r="EK442" s="62">
        <f>EJ442*$FH442</f>
        <v>22687.97</v>
      </c>
      <c r="EL442" s="48">
        <f>IFERROR(ROUNDUP(EJ442/$EX442,0)*$EY442,0)</f>
        <v>1.5</v>
      </c>
      <c r="EM442" s="62">
        <f>$DF442*BP442/30</f>
        <v>34.939999999999991</v>
      </c>
      <c r="EN442" s="62">
        <f>EM442*$FH442</f>
        <v>15688.059999999996</v>
      </c>
      <c r="EO442" s="48">
        <f>IFERROR(ROUNDUP(EM442/$EX442,0)*$EY442,0)</f>
        <v>1.5</v>
      </c>
      <c r="EP442" s="62">
        <f t="shared" ref="EP442:EU442" si="4615">BK442*$FH442</f>
        <v>11121.73</v>
      </c>
      <c r="EQ442" s="62">
        <f t="shared" si="4615"/>
        <v>25386.46</v>
      </c>
      <c r="ER442" s="62">
        <f t="shared" si="4615"/>
        <v>23814.959999999999</v>
      </c>
      <c r="ES442" s="62">
        <f t="shared" si="4615"/>
        <v>20056.830000000002</v>
      </c>
      <c r="ET442" s="62">
        <f t="shared" si="4615"/>
        <v>22687.97</v>
      </c>
      <c r="EU442" s="62">
        <f t="shared" si="4615"/>
        <v>15688.06</v>
      </c>
      <c r="EV442" s="31" t="s">
        <v>192</v>
      </c>
      <c r="EW442" s="103">
        <v>0</v>
      </c>
      <c r="EX442" s="31">
        <v>1000</v>
      </c>
      <c r="EY442" s="31">
        <v>1.5</v>
      </c>
      <c r="FA442" s="31"/>
      <c r="FB442" s="119"/>
      <c r="FC442" s="119"/>
      <c r="FE442" s="137">
        <v>449</v>
      </c>
      <c r="FF442" s="137">
        <v>449</v>
      </c>
      <c r="FG442" s="137">
        <v>449</v>
      </c>
      <c r="FH442" s="106">
        <v>449</v>
      </c>
      <c r="FI442" s="107" t="b">
        <f t="shared" si="4607"/>
        <v>1</v>
      </c>
      <c r="FJ442" s="34"/>
      <c r="FK442" s="104" t="s">
        <v>196</v>
      </c>
      <c r="FL442" s="104" t="s">
        <v>932</v>
      </c>
      <c r="FM442" s="104">
        <v>0</v>
      </c>
      <c r="FN442" s="104">
        <v>0</v>
      </c>
      <c r="FO442" s="104">
        <v>0</v>
      </c>
      <c r="FP442" s="104"/>
      <c r="FQ442" s="104">
        <v>0</v>
      </c>
      <c r="FR442" s="103" t="b">
        <f t="shared" si="4442"/>
        <v>1</v>
      </c>
      <c r="FS442" s="103" t="b">
        <f t="shared" si="4443"/>
        <v>1</v>
      </c>
      <c r="FT442" s="103" t="b">
        <f t="shared" si="4444"/>
        <v>0</v>
      </c>
      <c r="FU442" s="103" t="b">
        <f t="shared" si="4445"/>
        <v>0</v>
      </c>
      <c r="FV442" s="103" t="b">
        <f t="shared" si="4446"/>
        <v>1</v>
      </c>
      <c r="FW442" s="103"/>
      <c r="FX442" s="120" t="b">
        <f t="shared" si="4608"/>
        <v>1</v>
      </c>
      <c r="FY442" s="104" t="s">
        <v>368</v>
      </c>
      <c r="FZ442" s="104" t="b">
        <f t="shared" si="4609"/>
        <v>1</v>
      </c>
      <c r="GA442" s="104">
        <v>0</v>
      </c>
      <c r="GB442" s="104">
        <v>0</v>
      </c>
      <c r="GD442" s="104" t="s">
        <v>368</v>
      </c>
      <c r="GE442" s="104">
        <v>0</v>
      </c>
      <c r="GF442" s="104" t="e">
        <v>#N/A</v>
      </c>
      <c r="GG442" s="104">
        <v>0</v>
      </c>
      <c r="GH442" s="104" t="b">
        <f t="shared" si="4610"/>
        <v>1</v>
      </c>
      <c r="GI442" s="8" t="b">
        <f t="shared" si="4611"/>
        <v>0</v>
      </c>
      <c r="GJ442" s="31" t="s">
        <v>203</v>
      </c>
    </row>
    <row r="443" spans="1:192" hidden="1" x14ac:dyDescent="0.25">
      <c r="A443" s="144" t="str">
        <f>E443</f>
        <v>Серебрянный (пробка, канистра)</v>
      </c>
      <c r="B443" s="144"/>
      <c r="C443" s="128" t="s">
        <v>368</v>
      </c>
      <c r="D443" s="130"/>
      <c r="E443" s="144" t="s">
        <v>933</v>
      </c>
      <c r="F443" s="144"/>
      <c r="G443" s="128"/>
      <c r="H443" s="144" t="s">
        <v>839</v>
      </c>
      <c r="I443" s="130"/>
      <c r="J443" s="144" t="s">
        <v>481</v>
      </c>
      <c r="K443" s="144"/>
      <c r="L443" s="138"/>
      <c r="M443" s="144" t="s">
        <v>840</v>
      </c>
      <c r="N443" s="145">
        <v>0</v>
      </c>
      <c r="O443" s="145">
        <v>0</v>
      </c>
      <c r="P443" s="145" t="str">
        <f t="shared" si="4590"/>
        <v>нет минмакс</v>
      </c>
      <c r="Q443" s="114">
        <v>261.79999542236328</v>
      </c>
      <c r="R443" s="114">
        <v>184453.80477478026</v>
      </c>
      <c r="S443" s="146">
        <v>128.5</v>
      </c>
      <c r="T443" s="146">
        <v>93577.555000000008</v>
      </c>
      <c r="U443" s="131"/>
      <c r="V443" s="146">
        <v>148</v>
      </c>
      <c r="W443" s="146">
        <v>104274.87999999999</v>
      </c>
      <c r="X443" s="146">
        <v>1.5</v>
      </c>
      <c r="Y443" s="132"/>
      <c r="Z443" s="95">
        <v>0</v>
      </c>
      <c r="AA443" s="147">
        <v>0</v>
      </c>
      <c r="AB443" s="147">
        <v>0</v>
      </c>
      <c r="AC443" s="95">
        <v>0</v>
      </c>
      <c r="AD443" s="95">
        <v>0</v>
      </c>
      <c r="AE443" s="95">
        <f t="shared" si="4591"/>
        <v>0</v>
      </c>
      <c r="AF443" s="95">
        <f t="shared" si="4592"/>
        <v>0</v>
      </c>
      <c r="AG443" s="144"/>
      <c r="AH443" s="130"/>
      <c r="AI443" s="144"/>
      <c r="AJ443" s="146">
        <v>0</v>
      </c>
      <c r="AK443" s="146">
        <v>162</v>
      </c>
      <c r="AL443" s="146">
        <v>263</v>
      </c>
      <c r="AM443" s="146">
        <v>922.63</v>
      </c>
      <c r="AN443" s="148">
        <f t="shared" si="4593"/>
        <v>25.069637883008355</v>
      </c>
      <c r="AO443" s="130" t="str">
        <f t="shared" si="4594"/>
        <v>&lt; 30 дней</v>
      </c>
      <c r="AP443" s="139" t="s">
        <v>185</v>
      </c>
      <c r="AQ443" s="134" t="s">
        <v>186</v>
      </c>
      <c r="AR443" s="144" t="s">
        <v>185</v>
      </c>
      <c r="AS443" s="134" t="s">
        <v>190</v>
      </c>
      <c r="AT443" s="147" t="s">
        <v>185</v>
      </c>
      <c r="AU443" s="138" t="str">
        <f>AT443</f>
        <v>Нет</v>
      </c>
      <c r="AV443" s="97" t="str">
        <f t="shared" si="4595"/>
        <v>0-03</v>
      </c>
      <c r="AW443" s="149">
        <f t="shared" si="4596"/>
        <v>0</v>
      </c>
      <c r="AX443" s="144"/>
      <c r="AY443" s="146">
        <f t="shared" si="4597"/>
        <v>0</v>
      </c>
      <c r="AZ443" s="130"/>
      <c r="BA443" s="129"/>
      <c r="BB443" s="129"/>
      <c r="BC443" s="129"/>
      <c r="BD443" s="139"/>
      <c r="BE443" s="29">
        <v>0</v>
      </c>
      <c r="BF443" s="32">
        <f t="shared" si="4598"/>
        <v>0</v>
      </c>
      <c r="BG443" s="32">
        <v>0</v>
      </c>
      <c r="BH443" s="32">
        <f t="shared" si="4599"/>
        <v>0</v>
      </c>
      <c r="BI443" s="99">
        <v>0</v>
      </c>
      <c r="BJ443" s="130"/>
      <c r="BK443" s="133">
        <v>79.790000000000006</v>
      </c>
      <c r="BL443" s="133">
        <v>160.46</v>
      </c>
      <c r="BM443" s="133">
        <v>145.91</v>
      </c>
      <c r="BN443" s="133">
        <v>145.72</v>
      </c>
      <c r="BO443" s="133">
        <v>210.14</v>
      </c>
      <c r="BP443" s="133">
        <v>180.61</v>
      </c>
      <c r="BQ443" s="133">
        <f t="shared" si="4600"/>
        <v>153.77166666666668</v>
      </c>
      <c r="BR443" s="95">
        <f t="shared" si="4601"/>
        <v>182.00999542236326</v>
      </c>
      <c r="BS443" s="133">
        <f t="shared" si="4589"/>
        <v>21.549995422363253</v>
      </c>
      <c r="BT443" s="133">
        <f t="shared" si="4589"/>
        <v>-124.36000457763674</v>
      </c>
      <c r="BU443" s="133">
        <f t="shared" si="4589"/>
        <v>-270.08000457763671</v>
      </c>
      <c r="BV443" s="133">
        <f t="shared" si="4589"/>
        <v>-480.2200045776367</v>
      </c>
      <c r="BW443" s="133">
        <f t="shared" si="4589"/>
        <v>-660.83000457763671</v>
      </c>
      <c r="BX443" s="133">
        <f t="shared" si="4614"/>
        <v>-814.60167124430336</v>
      </c>
      <c r="BY443" s="133">
        <f t="shared" si="4614"/>
        <v>-968.37333791097001</v>
      </c>
      <c r="BZ443" s="133">
        <f t="shared" si="4614"/>
        <v>-1122.1450045776367</v>
      </c>
      <c r="CA443" s="133">
        <f t="shared" si="4614"/>
        <v>-1275.9166712443034</v>
      </c>
      <c r="CB443" s="133">
        <f t="shared" si="4614"/>
        <v>-1429.6883379109702</v>
      </c>
      <c r="CC443" s="133">
        <f t="shared" si="4614"/>
        <v>-1583.4600045776369</v>
      </c>
      <c r="CD443" s="133">
        <f t="shared" si="4614"/>
        <v>-1737.2316712443037</v>
      </c>
      <c r="CE443" s="133">
        <f t="shared" si="4614"/>
        <v>-1891.0033379109705</v>
      </c>
      <c r="CF443" s="133">
        <f t="shared" si="4614"/>
        <v>-2044.7750045776372</v>
      </c>
      <c r="CG443" s="133">
        <f t="shared" si="4614"/>
        <v>-2198.546671244304</v>
      </c>
      <c r="CH443" s="133">
        <f t="shared" si="4614"/>
        <v>-2352.3183379109705</v>
      </c>
      <c r="CI443" s="133">
        <f t="shared" si="4614"/>
        <v>-2506.090004577637</v>
      </c>
      <c r="CJ443" s="133">
        <f t="shared" si="4614"/>
        <v>-2659.8616712443036</v>
      </c>
      <c r="CK443" s="133">
        <f t="shared" si="4614"/>
        <v>-2813.6333379109701</v>
      </c>
      <c r="CL443" s="133">
        <f t="shared" si="4614"/>
        <v>-2967.4050045776366</v>
      </c>
      <c r="CM443" s="133">
        <f t="shared" si="4614"/>
        <v>-3121.1766712443032</v>
      </c>
      <c r="CN443" s="133">
        <f t="shared" si="4614"/>
        <v>-3274.9483379109697</v>
      </c>
      <c r="CO443" s="133">
        <f t="shared" si="4614"/>
        <v>-3428.7200045776362</v>
      </c>
      <c r="CP443" s="100">
        <v>0</v>
      </c>
      <c r="CQ443" s="100">
        <v>0</v>
      </c>
      <c r="CR443" s="100">
        <v>0</v>
      </c>
      <c r="CS443" s="100">
        <v>0</v>
      </c>
      <c r="CT443" s="100">
        <v>0</v>
      </c>
      <c r="CU443" s="100">
        <v>0</v>
      </c>
      <c r="CY443" s="4">
        <v>0</v>
      </c>
      <c r="CZ443" s="4">
        <v>0</v>
      </c>
      <c r="DA443" s="136">
        <f t="shared" si="4603"/>
        <v>0</v>
      </c>
      <c r="DB443" s="4">
        <f t="shared" si="4604"/>
        <v>0</v>
      </c>
      <c r="DC443" s="4">
        <f t="shared" si="4605"/>
        <v>0</v>
      </c>
      <c r="DD443" s="136">
        <f t="shared" si="4606"/>
        <v>0</v>
      </c>
      <c r="DE443" s="31">
        <v>0</v>
      </c>
      <c r="DJ443" s="31"/>
      <c r="DK443" s="31"/>
      <c r="DL443" s="31"/>
      <c r="DM443" s="31"/>
      <c r="DN443" s="31"/>
      <c r="DR443" s="4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V443" t="s">
        <v>839</v>
      </c>
      <c r="EW443" s="103">
        <v>0</v>
      </c>
      <c r="FA443" s="31"/>
      <c r="FB443" s="119"/>
      <c r="FC443" s="119"/>
      <c r="FE443" s="137">
        <v>0</v>
      </c>
      <c r="FF443" s="137">
        <v>0</v>
      </c>
      <c r="FG443" s="137">
        <v>0</v>
      </c>
      <c r="FH443" s="106">
        <v>0</v>
      </c>
      <c r="FI443" s="107" t="b">
        <f t="shared" si="4607"/>
        <v>1</v>
      </c>
      <c r="FJ443" s="34"/>
      <c r="FK443" s="104">
        <v>0</v>
      </c>
      <c r="FL443" s="104">
        <v>0</v>
      </c>
      <c r="FM443" s="104">
        <v>0</v>
      </c>
      <c r="FN443" s="104">
        <v>0</v>
      </c>
      <c r="FO443" s="104">
        <v>0</v>
      </c>
      <c r="FP443" s="104"/>
      <c r="FQ443" s="104">
        <v>0</v>
      </c>
      <c r="FR443" s="150" t="b">
        <f t="shared" si="4442"/>
        <v>0</v>
      </c>
      <c r="FS443" s="150" t="b">
        <f t="shared" si="4443"/>
        <v>0</v>
      </c>
      <c r="FT443" s="150" t="b">
        <f t="shared" si="4444"/>
        <v>0</v>
      </c>
      <c r="FU443" s="150" t="b">
        <f t="shared" si="4445"/>
        <v>0</v>
      </c>
      <c r="FV443" s="150" t="b">
        <f t="shared" si="4446"/>
        <v>1</v>
      </c>
      <c r="FW443" s="150"/>
      <c r="FX443" s="150" t="b">
        <f t="shared" si="4608"/>
        <v>1</v>
      </c>
      <c r="FY443" s="104" t="s">
        <v>368</v>
      </c>
      <c r="FZ443" s="104" t="b">
        <f t="shared" si="4609"/>
        <v>1</v>
      </c>
      <c r="GA443" s="150">
        <v>0</v>
      </c>
      <c r="GB443" s="150">
        <v>0</v>
      </c>
      <c r="GC443" s="151"/>
      <c r="GD443" s="104" t="s">
        <v>368</v>
      </c>
      <c r="GE443" s="104">
        <v>0</v>
      </c>
      <c r="GF443" s="104" t="e">
        <v>#N/A</v>
      </c>
      <c r="GG443" s="104">
        <v>0</v>
      </c>
      <c r="GH443" s="150" t="b">
        <f t="shared" si="4610"/>
        <v>1</v>
      </c>
      <c r="GI443" s="151" t="b">
        <f t="shared" si="4611"/>
        <v>0</v>
      </c>
      <c r="GJ443" s="31" t="s">
        <v>203</v>
      </c>
    </row>
    <row r="444" spans="1:192" ht="30" hidden="1" x14ac:dyDescent="0.25">
      <c r="A444" s="130">
        <v>90670</v>
      </c>
      <c r="B444" s="130">
        <v>610595</v>
      </c>
      <c r="C444" s="128" t="s">
        <v>368</v>
      </c>
      <c r="D444" s="130"/>
      <c r="E444" s="130" t="s">
        <v>934</v>
      </c>
      <c r="F444" s="109" t="s">
        <v>207</v>
      </c>
      <c r="G444" s="128"/>
      <c r="H444" s="130" t="s">
        <v>188</v>
      </c>
      <c r="I444" s="130" t="s">
        <v>631</v>
      </c>
      <c r="J444" s="130" t="s">
        <v>481</v>
      </c>
      <c r="K444" s="130"/>
      <c r="L444" s="130" t="s">
        <v>933</v>
      </c>
      <c r="M444" s="130" t="s">
        <v>841</v>
      </c>
      <c r="N444" s="111">
        <v>0</v>
      </c>
      <c r="O444" s="111">
        <v>0</v>
      </c>
      <c r="P444" s="111" t="str">
        <f t="shared" si="4590"/>
        <v>нет минмакс</v>
      </c>
      <c r="Q444" s="95">
        <v>261.79999542236328</v>
      </c>
      <c r="R444" s="95">
        <f>Q444*FH444</f>
        <v>184453.80477478026</v>
      </c>
      <c r="S444" s="131">
        <v>128.5</v>
      </c>
      <c r="T444" s="131">
        <v>93577.555000000008</v>
      </c>
      <c r="U444" s="131">
        <f>IFERROR(ROUNDUP(S444/$EX444,0)*$EY444,0)</f>
        <v>1.5</v>
      </c>
      <c r="V444" s="113">
        <f>SUM(Z444:AD444)</f>
        <v>148</v>
      </c>
      <c r="W444" s="113">
        <f>V444*FH444</f>
        <v>104274.87999999999</v>
      </c>
      <c r="X444" s="113">
        <f>IFERROR(ROUNDUP(V444/$EX444,0)*$EY444,0)</f>
        <v>1.5</v>
      </c>
      <c r="Y444" s="132"/>
      <c r="Z444" s="95">
        <v>148</v>
      </c>
      <c r="AA444" s="95">
        <v>0</v>
      </c>
      <c r="AB444" s="95">
        <v>0</v>
      </c>
      <c r="AC444" s="95">
        <v>0</v>
      </c>
      <c r="AD444" s="95">
        <v>0</v>
      </c>
      <c r="AE444" s="95">
        <f t="shared" si="4591"/>
        <v>0</v>
      </c>
      <c r="AF444" s="95">
        <f t="shared" si="4592"/>
        <v>0</v>
      </c>
      <c r="AG444" s="114">
        <v>0</v>
      </c>
      <c r="AH444" s="95">
        <f>V444-AG444</f>
        <v>148</v>
      </c>
      <c r="AI444" s="114">
        <f>IF(AH444&gt;0,AH444*FH444,0)</f>
        <v>104274.87999999999</v>
      </c>
      <c r="AJ444" s="133">
        <f>CU444</f>
        <v>0</v>
      </c>
      <c r="AK444" s="133">
        <f>SUM(CS444:CU444)</f>
        <v>162</v>
      </c>
      <c r="AL444" s="133">
        <f>SUM(CP444:CU444)</f>
        <v>263</v>
      </c>
      <c r="AM444" s="133">
        <f>SUM(BK444:BP444)</f>
        <v>922.63</v>
      </c>
      <c r="AN444" s="133">
        <f t="shared" si="4593"/>
        <v>25.069637883008355</v>
      </c>
      <c r="AO444" s="133" t="str">
        <f t="shared" si="4594"/>
        <v>&lt; 30 дней</v>
      </c>
      <c r="AP444" s="139" t="s">
        <v>185</v>
      </c>
      <c r="AQ444" s="134" t="s">
        <v>186</v>
      </c>
      <c r="AR444" s="139" t="s">
        <v>185</v>
      </c>
      <c r="AS444" s="134" t="s">
        <v>198</v>
      </c>
      <c r="AT444" s="25" t="s">
        <v>185</v>
      </c>
      <c r="AU444" s="14" t="str">
        <f>AU443</f>
        <v>Нет</v>
      </c>
      <c r="AV444" s="97" t="str">
        <f t="shared" si="4595"/>
        <v>0-03</v>
      </c>
      <c r="AW444" s="117">
        <f t="shared" si="4596"/>
        <v>0</v>
      </c>
      <c r="AX444" s="14"/>
      <c r="AY444" s="25">
        <f t="shared" si="4597"/>
        <v>0</v>
      </c>
      <c r="AZ444" s="130" t="s">
        <v>495</v>
      </c>
      <c r="BA444" s="26" t="s">
        <v>196</v>
      </c>
      <c r="BB444" s="26" t="s">
        <v>935</v>
      </c>
      <c r="BC444" s="27"/>
      <c r="BD444" s="28"/>
      <c r="BE444" s="29">
        <v>0</v>
      </c>
      <c r="BF444" s="32">
        <f t="shared" si="4598"/>
        <v>0</v>
      </c>
      <c r="BG444" s="32">
        <v>0</v>
      </c>
      <c r="BH444" s="32">
        <f t="shared" si="4599"/>
        <v>0</v>
      </c>
      <c r="BI444" s="135">
        <v>0</v>
      </c>
      <c r="BJ444" s="130">
        <v>0</v>
      </c>
      <c r="BK444" s="95">
        <v>79.790000000000006</v>
      </c>
      <c r="BL444" s="95">
        <v>160.46</v>
      </c>
      <c r="BM444" s="95">
        <v>145.91</v>
      </c>
      <c r="BN444" s="95">
        <v>145.72</v>
      </c>
      <c r="BO444" s="95">
        <v>210.14</v>
      </c>
      <c r="BP444" s="95">
        <v>180.61</v>
      </c>
      <c r="BQ444" s="133">
        <f t="shared" si="4600"/>
        <v>153.77166666666668</v>
      </c>
      <c r="BR444" s="95">
        <f t="shared" si="4601"/>
        <v>182.00999542236326</v>
      </c>
      <c r="BS444" s="133">
        <f t="shared" si="4589"/>
        <v>21.549995422363253</v>
      </c>
      <c r="BT444" s="133">
        <f t="shared" si="4589"/>
        <v>-124.36000457763674</v>
      </c>
      <c r="BU444" s="133">
        <f t="shared" si="4589"/>
        <v>-270.08000457763671</v>
      </c>
      <c r="BV444" s="133">
        <f t="shared" si="4589"/>
        <v>-480.2200045776367</v>
      </c>
      <c r="BW444" s="133">
        <f t="shared" si="4589"/>
        <v>-660.83000457763671</v>
      </c>
      <c r="BX444" s="133">
        <f t="shared" si="4614"/>
        <v>-814.60167124430336</v>
      </c>
      <c r="BY444" s="133">
        <f t="shared" si="4614"/>
        <v>-968.37333791097001</v>
      </c>
      <c r="BZ444" s="133">
        <f t="shared" si="4614"/>
        <v>-1122.1450045776367</v>
      </c>
      <c r="CA444" s="133">
        <f t="shared" si="4614"/>
        <v>-1275.9166712443034</v>
      </c>
      <c r="CB444" s="133">
        <f t="shared" si="4614"/>
        <v>-1429.6883379109702</v>
      </c>
      <c r="CC444" s="133">
        <f t="shared" si="4614"/>
        <v>-1583.4600045776369</v>
      </c>
      <c r="CD444" s="133">
        <f t="shared" si="4614"/>
        <v>-1737.2316712443037</v>
      </c>
      <c r="CE444" s="133">
        <f t="shared" si="4614"/>
        <v>-1891.0033379109705</v>
      </c>
      <c r="CF444" s="133">
        <f t="shared" si="4614"/>
        <v>-2044.7750045776372</v>
      </c>
      <c r="CG444" s="133">
        <f t="shared" si="4614"/>
        <v>-2198.546671244304</v>
      </c>
      <c r="CH444" s="133">
        <f t="shared" si="4614"/>
        <v>-2352.3183379109705</v>
      </c>
      <c r="CI444" s="133">
        <f t="shared" si="4614"/>
        <v>-2506.090004577637</v>
      </c>
      <c r="CJ444" s="133">
        <f t="shared" si="4614"/>
        <v>-2659.8616712443036</v>
      </c>
      <c r="CK444" s="133">
        <f t="shared" si="4614"/>
        <v>-2813.6333379109701</v>
      </c>
      <c r="CL444" s="133">
        <f t="shared" si="4614"/>
        <v>-2967.4050045776366</v>
      </c>
      <c r="CM444" s="133">
        <f t="shared" si="4614"/>
        <v>-3121.1766712443032</v>
      </c>
      <c r="CN444" s="133">
        <f t="shared" si="4614"/>
        <v>-3274.9483379109697</v>
      </c>
      <c r="CO444" s="133">
        <f t="shared" si="4614"/>
        <v>-3428.7200045776362</v>
      </c>
      <c r="CP444" s="100">
        <v>0</v>
      </c>
      <c r="CQ444" s="100">
        <v>66</v>
      </c>
      <c r="CR444" s="100">
        <v>35</v>
      </c>
      <c r="CS444" s="100">
        <v>89</v>
      </c>
      <c r="CT444" s="100">
        <v>73</v>
      </c>
      <c r="CU444" s="100">
        <v>0</v>
      </c>
      <c r="CV444" s="121">
        <f>IF(COUNTIF(CP444:CU444,"&gt;0")=0,0,SUM(CP444:CU444)/COUNTIF(CP444:CU444,"&gt;0"))</f>
        <v>65.75</v>
      </c>
      <c r="CY444" s="4">
        <v>0</v>
      </c>
      <c r="CZ444" s="4">
        <v>0</v>
      </c>
      <c r="DA444" s="136">
        <f t="shared" si="4603"/>
        <v>0</v>
      </c>
      <c r="DB444" s="4">
        <f t="shared" si="4604"/>
        <v>0</v>
      </c>
      <c r="DC444" s="4">
        <f t="shared" si="4605"/>
        <v>0</v>
      </c>
      <c r="DD444" s="136">
        <f t="shared" si="4606"/>
        <v>0</v>
      </c>
      <c r="DE444" s="31">
        <v>0</v>
      </c>
      <c r="DF444" s="31">
        <v>30</v>
      </c>
      <c r="DG444" s="31">
        <v>50</v>
      </c>
      <c r="DH444" s="48">
        <f>IFERROR(ROUNDUP(DG444/$EX444,0)*$EY444,0)</f>
        <v>1.5</v>
      </c>
      <c r="DI444" s="62">
        <v>175.37099999999998</v>
      </c>
      <c r="DJ444" s="62">
        <v>126264.834</v>
      </c>
      <c r="DK444" s="48">
        <f>IFERROR(ROUNDUP(DI444/$EX444,0)*$EY444,0)</f>
        <v>1.5</v>
      </c>
      <c r="DL444" s="62">
        <v>66</v>
      </c>
      <c r="DM444" s="62">
        <v>47576.259036144584</v>
      </c>
      <c r="DN444" s="62">
        <v>147.036</v>
      </c>
      <c r="DO444" s="62">
        <v>105748.35500000001</v>
      </c>
      <c r="DP444" s="48">
        <f>IFERROR(ROUNDUP(DN444/$EX444,0)*$EY444,0)</f>
        <v>1.5</v>
      </c>
      <c r="DQ444" s="62">
        <v>35</v>
      </c>
      <c r="DR444" s="62">
        <v>25194.42566666667</v>
      </c>
      <c r="DS444" s="62">
        <v>123.855</v>
      </c>
      <c r="DT444" s="62">
        <v>89328.58600000001</v>
      </c>
      <c r="DU444" s="48">
        <f>IFERROR(ROUNDUP(DS444/$EX444,0)*$EY444,0)</f>
        <v>1.5</v>
      </c>
      <c r="DV444" s="62">
        <v>89</v>
      </c>
      <c r="DW444" s="62">
        <v>64065.825266666681</v>
      </c>
      <c r="DX444" s="62">
        <f>$DF444*BK444/30</f>
        <v>79.790000000000006</v>
      </c>
      <c r="DY444" s="62">
        <f>DX444*$FH444</f>
        <v>56216.842400000001</v>
      </c>
      <c r="DZ444" s="48">
        <f>IFERROR(ROUNDUP(DX444/$EX444,0)*$EY444,0)</f>
        <v>1.5</v>
      </c>
      <c r="EA444" s="62">
        <f>$DF444*BL444/30</f>
        <v>160.46</v>
      </c>
      <c r="EB444" s="62">
        <f>EA444*$FH444</f>
        <v>113053.6976</v>
      </c>
      <c r="EC444" s="48">
        <f>IFERROR(ROUNDUP(EA444/$EX444,0)*$EY444,0)</f>
        <v>1.5</v>
      </c>
      <c r="ED444" s="62">
        <f>$DF444*BM444/30</f>
        <v>145.91</v>
      </c>
      <c r="EE444" s="62">
        <f>ED444*$FH444</f>
        <v>102802.34959999999</v>
      </c>
      <c r="EF444" s="48">
        <f>IFERROR(ROUNDUP(ED444/$EX444,0)*$EY444,0)</f>
        <v>1.5</v>
      </c>
      <c r="EG444" s="62">
        <f>$DF444*BN444/30</f>
        <v>145.72</v>
      </c>
      <c r="EH444" s="62">
        <f>EG444*$FH444</f>
        <v>102668.48319999999</v>
      </c>
      <c r="EI444" s="48">
        <f>IFERROR(ROUNDUP(EG444/$EX444,0)*$EY444,0)</f>
        <v>1.5</v>
      </c>
      <c r="EJ444" s="62">
        <f>$DF444*BO444/30</f>
        <v>210.14</v>
      </c>
      <c r="EK444" s="62">
        <f>EJ444*$FH444</f>
        <v>148056.23839999997</v>
      </c>
      <c r="EL444" s="48">
        <f>IFERROR(ROUNDUP(EJ444/$EX444,0)*$EY444,0)</f>
        <v>1.5</v>
      </c>
      <c r="EM444" s="62">
        <f>$DF444*BP444/30</f>
        <v>180.61</v>
      </c>
      <c r="EN444" s="62">
        <f>EM444*$FH444</f>
        <v>127250.5816</v>
      </c>
      <c r="EO444" s="48">
        <f>IFERROR(ROUNDUP(EM444/$EX444,0)*$EY444,0)</f>
        <v>1.5</v>
      </c>
      <c r="EP444" s="62">
        <f t="shared" ref="EP444:EU444" si="4616">BK444*$FH444</f>
        <v>56216.842400000001</v>
      </c>
      <c r="EQ444" s="62">
        <f t="shared" si="4616"/>
        <v>113053.6976</v>
      </c>
      <c r="ER444" s="62">
        <f t="shared" si="4616"/>
        <v>102802.34959999999</v>
      </c>
      <c r="ES444" s="62">
        <f t="shared" si="4616"/>
        <v>102668.48319999999</v>
      </c>
      <c r="ET444" s="62">
        <f t="shared" si="4616"/>
        <v>148056.23839999997</v>
      </c>
      <c r="EU444" s="62">
        <f t="shared" si="4616"/>
        <v>127250.5816</v>
      </c>
      <c r="EV444" s="31" t="s">
        <v>192</v>
      </c>
      <c r="EW444" s="103">
        <v>0</v>
      </c>
      <c r="EX444" s="31">
        <v>1000</v>
      </c>
      <c r="EY444" s="31">
        <v>1.5</v>
      </c>
      <c r="FA444" s="31"/>
      <c r="FB444" s="119"/>
      <c r="FC444" s="119"/>
      <c r="FE444" s="137">
        <v>719.33</v>
      </c>
      <c r="FF444" s="137">
        <v>728.23</v>
      </c>
      <c r="FG444" s="137">
        <v>717.44</v>
      </c>
      <c r="FH444" s="106">
        <v>704.56</v>
      </c>
      <c r="FI444" s="107" t="b">
        <f t="shared" si="4607"/>
        <v>1</v>
      </c>
      <c r="FJ444" s="34"/>
      <c r="FK444" s="104" t="s">
        <v>196</v>
      </c>
      <c r="FL444" s="104" t="s">
        <v>935</v>
      </c>
      <c r="FM444" s="104">
        <v>0</v>
      </c>
      <c r="FN444" s="104">
        <v>0</v>
      </c>
      <c r="FO444" s="104">
        <v>0</v>
      </c>
      <c r="FP444" s="104"/>
      <c r="FQ444" s="104">
        <v>0</v>
      </c>
      <c r="FR444" s="103" t="b">
        <f t="shared" si="4442"/>
        <v>1</v>
      </c>
      <c r="FS444" s="103" t="b">
        <f t="shared" si="4443"/>
        <v>1</v>
      </c>
      <c r="FT444" s="103" t="b">
        <f t="shared" si="4444"/>
        <v>0</v>
      </c>
      <c r="FU444" s="103" t="b">
        <f t="shared" si="4445"/>
        <v>0</v>
      </c>
      <c r="FV444" s="103" t="b">
        <f t="shared" si="4446"/>
        <v>1</v>
      </c>
      <c r="FW444" s="103"/>
      <c r="FX444" s="120" t="b">
        <f t="shared" si="4608"/>
        <v>1</v>
      </c>
      <c r="FY444" s="104" t="s">
        <v>368</v>
      </c>
      <c r="FZ444" s="104" t="b">
        <f t="shared" si="4609"/>
        <v>1</v>
      </c>
      <c r="GA444" s="104">
        <v>0</v>
      </c>
      <c r="GB444" s="104" t="s">
        <v>207</v>
      </c>
      <c r="GD444" s="104" t="s">
        <v>368</v>
      </c>
      <c r="GE444" s="104">
        <v>0</v>
      </c>
      <c r="GF444" s="104" t="e">
        <v>#N/A</v>
      </c>
      <c r="GG444" s="104">
        <v>0</v>
      </c>
      <c r="GH444" s="104" t="b">
        <f t="shared" si="4610"/>
        <v>1</v>
      </c>
      <c r="GI444" s="8" t="b">
        <f t="shared" si="4611"/>
        <v>0</v>
      </c>
      <c r="GJ444" s="31" t="s">
        <v>203</v>
      </c>
    </row>
    <row r="445" spans="1:192" hidden="1" x14ac:dyDescent="0.25">
      <c r="A445" s="144" t="str">
        <f>E445</f>
        <v>Белый (картуши)</v>
      </c>
      <c r="B445" s="144"/>
      <c r="C445" s="128" t="s">
        <v>368</v>
      </c>
      <c r="D445" s="130"/>
      <c r="E445" s="144" t="s">
        <v>936</v>
      </c>
      <c r="F445" s="144"/>
      <c r="G445" s="128"/>
      <c r="H445" s="144" t="s">
        <v>839</v>
      </c>
      <c r="I445" s="130"/>
      <c r="J445" s="144" t="s">
        <v>481</v>
      </c>
      <c r="K445" s="144"/>
      <c r="L445" s="138"/>
      <c r="M445" s="144" t="s">
        <v>840</v>
      </c>
      <c r="N445" s="145">
        <v>1</v>
      </c>
      <c r="O445" s="145">
        <v>501</v>
      </c>
      <c r="P445" s="145" t="str">
        <f t="shared" si="4590"/>
        <v>в диапазоне</v>
      </c>
      <c r="Q445" s="114">
        <v>120.55300140380859</v>
      </c>
      <c r="R445" s="114">
        <v>76454.713490295413</v>
      </c>
      <c r="S445" s="146">
        <v>129.7030029296875</v>
      </c>
      <c r="T445" s="146">
        <v>82257.644458007824</v>
      </c>
      <c r="U445" s="131"/>
      <c r="V445" s="146">
        <v>120.55300140380859</v>
      </c>
      <c r="W445" s="146">
        <v>76454.713490295413</v>
      </c>
      <c r="X445" s="146">
        <v>1.5</v>
      </c>
      <c r="Y445" s="132"/>
      <c r="Z445" s="95">
        <v>0</v>
      </c>
      <c r="AA445" s="147">
        <v>0</v>
      </c>
      <c r="AB445" s="147">
        <v>0</v>
      </c>
      <c r="AC445" s="95">
        <v>0</v>
      </c>
      <c r="AD445" s="95">
        <v>0</v>
      </c>
      <c r="AE445" s="95">
        <f t="shared" si="4591"/>
        <v>0</v>
      </c>
      <c r="AF445" s="95">
        <f t="shared" si="4592"/>
        <v>0</v>
      </c>
      <c r="AG445" s="144"/>
      <c r="AH445" s="130"/>
      <c r="AI445" s="144"/>
      <c r="AJ445" s="146">
        <v>9</v>
      </c>
      <c r="AK445" s="146">
        <v>154</v>
      </c>
      <c r="AL445" s="146">
        <v>199</v>
      </c>
      <c r="AM445" s="146">
        <v>239.94000000000003</v>
      </c>
      <c r="AN445" s="148">
        <f t="shared" si="4593"/>
        <v>97.301577591663545</v>
      </c>
      <c r="AO445" s="130" t="str">
        <f t="shared" si="4594"/>
        <v>&gt; 90 дней (до 120)</v>
      </c>
      <c r="AP445" s="139" t="s">
        <v>185</v>
      </c>
      <c r="AQ445" s="134" t="s">
        <v>218</v>
      </c>
      <c r="AR445" s="144" t="s">
        <v>185</v>
      </c>
      <c r="AS445" s="134" t="s">
        <v>218</v>
      </c>
      <c r="AT445" s="147" t="s">
        <v>185</v>
      </c>
      <c r="AU445" s="138" t="str">
        <f>AT445</f>
        <v>Нет</v>
      </c>
      <c r="AV445" s="97" t="str">
        <f t="shared" si="4595"/>
        <v>0-03</v>
      </c>
      <c r="AW445" s="149">
        <f t="shared" si="4596"/>
        <v>0</v>
      </c>
      <c r="AX445" s="144"/>
      <c r="AY445" s="146">
        <f t="shared" si="4597"/>
        <v>0</v>
      </c>
      <c r="AZ445" s="130"/>
      <c r="BA445" s="129"/>
      <c r="BB445" s="129"/>
      <c r="BC445" s="129"/>
      <c r="BD445" s="139"/>
      <c r="BE445" s="29">
        <v>0</v>
      </c>
      <c r="BF445" s="32">
        <f t="shared" si="4598"/>
        <v>0</v>
      </c>
      <c r="BG445" s="32">
        <v>0</v>
      </c>
      <c r="BH445" s="32">
        <f t="shared" si="4599"/>
        <v>0</v>
      </c>
      <c r="BI445" s="99">
        <v>0</v>
      </c>
      <c r="BJ445" s="130"/>
      <c r="BK445" s="133">
        <v>43.45</v>
      </c>
      <c r="BL445" s="133">
        <v>49.61</v>
      </c>
      <c r="BM445" s="133">
        <v>51.68</v>
      </c>
      <c r="BN445" s="133">
        <v>63.05</v>
      </c>
      <c r="BO445" s="133">
        <v>19.71</v>
      </c>
      <c r="BP445" s="133">
        <v>12.44</v>
      </c>
      <c r="BQ445" s="133">
        <f t="shared" si="4600"/>
        <v>39.99</v>
      </c>
      <c r="BR445" s="95">
        <f t="shared" si="4601"/>
        <v>77.103001403808591</v>
      </c>
      <c r="BS445" s="133">
        <f t="shared" si="4589"/>
        <v>27.493001403808591</v>
      </c>
      <c r="BT445" s="133">
        <f t="shared" si="4589"/>
        <v>-24.186998596191408</v>
      </c>
      <c r="BU445" s="133">
        <f t="shared" si="4589"/>
        <v>-87.236998596191398</v>
      </c>
      <c r="BV445" s="133">
        <f t="shared" si="4589"/>
        <v>-106.94699859619141</v>
      </c>
      <c r="BW445" s="133">
        <f t="shared" si="4589"/>
        <v>-119.3869985961914</v>
      </c>
      <c r="BX445" s="133">
        <f t="shared" si="4614"/>
        <v>-159.37699859619141</v>
      </c>
      <c r="BY445" s="133">
        <f t="shared" si="4614"/>
        <v>-199.36699859619142</v>
      </c>
      <c r="BZ445" s="133">
        <f t="shared" si="4614"/>
        <v>-239.35699859619143</v>
      </c>
      <c r="CA445" s="133">
        <f t="shared" ref="CA445:CO445" si="4617">BZ445-$BQ445</f>
        <v>-279.34699859619144</v>
      </c>
      <c r="CB445" s="133">
        <f t="shared" si="4617"/>
        <v>-319.33699859619145</v>
      </c>
      <c r="CC445" s="133">
        <f t="shared" si="4617"/>
        <v>-359.32699859619146</v>
      </c>
      <c r="CD445" s="133">
        <f t="shared" si="4617"/>
        <v>-399.31699859619147</v>
      </c>
      <c r="CE445" s="133">
        <f t="shared" si="4617"/>
        <v>-439.30699859619148</v>
      </c>
      <c r="CF445" s="133">
        <f t="shared" si="4617"/>
        <v>-479.29699859619149</v>
      </c>
      <c r="CG445" s="133">
        <f t="shared" si="4617"/>
        <v>-519.28699859619144</v>
      </c>
      <c r="CH445" s="133">
        <f t="shared" si="4617"/>
        <v>-559.27699859619145</v>
      </c>
      <c r="CI445" s="133">
        <f t="shared" si="4617"/>
        <v>-599.26699859619146</v>
      </c>
      <c r="CJ445" s="133">
        <f t="shared" si="4617"/>
        <v>-639.25699859619147</v>
      </c>
      <c r="CK445" s="133">
        <f t="shared" si="4617"/>
        <v>-679.24699859619147</v>
      </c>
      <c r="CL445" s="133">
        <f t="shared" si="4617"/>
        <v>-719.23699859619148</v>
      </c>
      <c r="CM445" s="133">
        <f t="shared" si="4617"/>
        <v>-759.22699859619149</v>
      </c>
      <c r="CN445" s="133">
        <f t="shared" si="4617"/>
        <v>-799.2169985961915</v>
      </c>
      <c r="CO445" s="133">
        <f t="shared" si="4617"/>
        <v>-839.20699859619151</v>
      </c>
      <c r="CP445" s="100">
        <v>0</v>
      </c>
      <c r="CQ445" s="100">
        <v>0</v>
      </c>
      <c r="CR445" s="100">
        <v>0</v>
      </c>
      <c r="CS445" s="100">
        <v>0</v>
      </c>
      <c r="CT445" s="100">
        <v>0</v>
      </c>
      <c r="CU445" s="100">
        <v>0</v>
      </c>
      <c r="CY445" s="4">
        <v>0</v>
      </c>
      <c r="CZ445" s="4">
        <v>0</v>
      </c>
      <c r="DA445" s="136">
        <f t="shared" si="4603"/>
        <v>0</v>
      </c>
      <c r="DB445" s="4">
        <f t="shared" si="4604"/>
        <v>0</v>
      </c>
      <c r="DC445" s="4">
        <f t="shared" si="4605"/>
        <v>0</v>
      </c>
      <c r="DD445" s="136">
        <f t="shared" si="4606"/>
        <v>0</v>
      </c>
      <c r="DE445" s="31">
        <v>0</v>
      </c>
      <c r="DJ445" s="31"/>
      <c r="DK445" s="31"/>
      <c r="DL445" s="31"/>
      <c r="DM445" s="31"/>
      <c r="DN445" s="31"/>
      <c r="DR445" s="4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V445" t="s">
        <v>839</v>
      </c>
      <c r="EW445" s="103">
        <v>0</v>
      </c>
      <c r="FA445" s="31"/>
      <c r="FB445" s="119"/>
      <c r="FC445" s="119"/>
      <c r="FE445" s="137">
        <v>0</v>
      </c>
      <c r="FF445" s="137">
        <v>0</v>
      </c>
      <c r="FG445" s="137">
        <v>0</v>
      </c>
      <c r="FH445" s="106">
        <v>0</v>
      </c>
      <c r="FI445" s="107" t="b">
        <f t="shared" si="4607"/>
        <v>1</v>
      </c>
      <c r="FJ445" s="34"/>
      <c r="FK445" s="104">
        <v>0</v>
      </c>
      <c r="FL445" s="104">
        <v>0</v>
      </c>
      <c r="FM445" s="104">
        <v>0</v>
      </c>
      <c r="FN445" s="104">
        <v>0</v>
      </c>
      <c r="FO445" s="104">
        <v>0</v>
      </c>
      <c r="FP445" s="104"/>
      <c r="FQ445" s="104">
        <v>0</v>
      </c>
      <c r="FR445" s="150" t="b">
        <f t="shared" si="4442"/>
        <v>0</v>
      </c>
      <c r="FS445" s="150" t="b">
        <f t="shared" si="4443"/>
        <v>0</v>
      </c>
      <c r="FT445" s="150" t="b">
        <f t="shared" si="4444"/>
        <v>0</v>
      </c>
      <c r="FU445" s="150" t="b">
        <f t="shared" si="4445"/>
        <v>0</v>
      </c>
      <c r="FV445" s="150" t="b">
        <f t="shared" si="4446"/>
        <v>1</v>
      </c>
      <c r="FW445" s="150"/>
      <c r="FX445" s="150" t="b">
        <f t="shared" si="4608"/>
        <v>1</v>
      </c>
      <c r="FY445" s="104" t="s">
        <v>368</v>
      </c>
      <c r="FZ445" s="104" t="b">
        <f t="shared" si="4609"/>
        <v>1</v>
      </c>
      <c r="GA445" s="150">
        <v>0</v>
      </c>
      <c r="GB445" s="150">
        <v>0</v>
      </c>
      <c r="GC445" s="151"/>
      <c r="GD445" s="104" t="s">
        <v>368</v>
      </c>
      <c r="GE445" s="104">
        <v>0</v>
      </c>
      <c r="GF445" s="104" t="e">
        <v>#N/A</v>
      </c>
      <c r="GG445" s="104">
        <v>0</v>
      </c>
      <c r="GH445" s="150" t="b">
        <f t="shared" si="4610"/>
        <v>1</v>
      </c>
      <c r="GI445" s="151" t="b">
        <f t="shared" si="4611"/>
        <v>0</v>
      </c>
      <c r="GJ445" s="31" t="s">
        <v>203</v>
      </c>
    </row>
    <row r="446" spans="1:192" ht="30" hidden="1" x14ac:dyDescent="0.25">
      <c r="A446" s="130">
        <v>118738</v>
      </c>
      <c r="B446" s="130">
        <v>535490</v>
      </c>
      <c r="C446" s="128" t="s">
        <v>368</v>
      </c>
      <c r="D446" s="130"/>
      <c r="E446" s="130" t="s">
        <v>937</v>
      </c>
      <c r="F446" s="109">
        <v>0</v>
      </c>
      <c r="G446" s="128"/>
      <c r="H446" s="130" t="s">
        <v>188</v>
      </c>
      <c r="I446" s="130" t="s">
        <v>631</v>
      </c>
      <c r="J446" s="130" t="s">
        <v>481</v>
      </c>
      <c r="K446" s="130"/>
      <c r="L446" s="130" t="s">
        <v>936</v>
      </c>
      <c r="M446" s="130" t="s">
        <v>841</v>
      </c>
      <c r="N446" s="111">
        <v>1</v>
      </c>
      <c r="O446" s="111">
        <v>501</v>
      </c>
      <c r="P446" s="111" t="str">
        <f t="shared" si="4590"/>
        <v>в диапазоне</v>
      </c>
      <c r="Q446" s="95">
        <v>120.55300140380859</v>
      </c>
      <c r="R446" s="95">
        <f>Q446*FH446</f>
        <v>76454.713490295413</v>
      </c>
      <c r="S446" s="131">
        <v>129.7030029296875</v>
      </c>
      <c r="T446" s="131">
        <v>82257.644458007824</v>
      </c>
      <c r="U446" s="131">
        <f>IFERROR(ROUNDUP(S446/$EX446,0)*$EY446,0)</f>
        <v>1.5</v>
      </c>
      <c r="V446" s="113">
        <f>SUM(Z446:AD446)</f>
        <v>120.55300140380859</v>
      </c>
      <c r="W446" s="113">
        <f>V446*FH446</f>
        <v>76454.713490295413</v>
      </c>
      <c r="X446" s="113">
        <f>IFERROR(ROUNDUP(V446/$EX446,0)*$EY446,0)</f>
        <v>1.5</v>
      </c>
      <c r="Y446" s="132"/>
      <c r="Z446" s="95">
        <v>120.55300140380859</v>
      </c>
      <c r="AA446" s="95">
        <v>0</v>
      </c>
      <c r="AB446" s="95">
        <v>0</v>
      </c>
      <c r="AC446" s="95">
        <v>0</v>
      </c>
      <c r="AD446" s="95">
        <v>0</v>
      </c>
      <c r="AE446" s="95">
        <f t="shared" si="4591"/>
        <v>0</v>
      </c>
      <c r="AF446" s="95">
        <f t="shared" si="4592"/>
        <v>0</v>
      </c>
      <c r="AG446" s="114">
        <v>0</v>
      </c>
      <c r="AH446" s="95">
        <f>V446-AG446</f>
        <v>120.55300140380859</v>
      </c>
      <c r="AI446" s="114">
        <f>IF(AH446&gt;0,AH446*FH446,0)</f>
        <v>76454.713490295413</v>
      </c>
      <c r="AJ446" s="133">
        <f>CU446</f>
        <v>9</v>
      </c>
      <c r="AK446" s="133">
        <f>SUM(CS446:CU446)</f>
        <v>154</v>
      </c>
      <c r="AL446" s="133">
        <f>SUM(CP446:CU446)</f>
        <v>199</v>
      </c>
      <c r="AM446" s="133">
        <f>SUM(BK446:BP446)</f>
        <v>239.94000000000003</v>
      </c>
      <c r="AN446" s="133">
        <f t="shared" si="4593"/>
        <v>97.301577591663545</v>
      </c>
      <c r="AO446" s="133" t="str">
        <f t="shared" si="4594"/>
        <v>&gt; 90 дней (до 120)</v>
      </c>
      <c r="AP446" s="139" t="s">
        <v>185</v>
      </c>
      <c r="AQ446" s="134" t="s">
        <v>218</v>
      </c>
      <c r="AR446" s="139" t="s">
        <v>185</v>
      </c>
      <c r="AS446" s="134" t="s">
        <v>218</v>
      </c>
      <c r="AT446" s="25" t="s">
        <v>185</v>
      </c>
      <c r="AU446" s="14" t="str">
        <f>AU445</f>
        <v>Нет</v>
      </c>
      <c r="AV446" s="97" t="str">
        <f t="shared" si="4595"/>
        <v>0-03</v>
      </c>
      <c r="AW446" s="117">
        <f t="shared" si="4596"/>
        <v>0</v>
      </c>
      <c r="AX446" s="14"/>
      <c r="AY446" s="25">
        <f t="shared" si="4597"/>
        <v>0</v>
      </c>
      <c r="AZ446" s="130" t="s">
        <v>495</v>
      </c>
      <c r="BA446" s="26" t="s">
        <v>196</v>
      </c>
      <c r="BB446" s="26" t="s">
        <v>938</v>
      </c>
      <c r="BC446" s="27">
        <v>45930</v>
      </c>
      <c r="BD446" s="28"/>
      <c r="BE446" s="29">
        <v>0</v>
      </c>
      <c r="BF446" s="32">
        <f t="shared" si="4598"/>
        <v>0</v>
      </c>
      <c r="BG446" s="32">
        <v>0</v>
      </c>
      <c r="BH446" s="32">
        <f t="shared" si="4599"/>
        <v>0</v>
      </c>
      <c r="BI446" s="135">
        <v>0</v>
      </c>
      <c r="BJ446" s="130">
        <v>0</v>
      </c>
      <c r="BK446" s="95">
        <v>43.45</v>
      </c>
      <c r="BL446" s="95">
        <v>49.61</v>
      </c>
      <c r="BM446" s="95">
        <v>51.68</v>
      </c>
      <c r="BN446" s="95">
        <v>63.05</v>
      </c>
      <c r="BO446" s="95">
        <v>19.71</v>
      </c>
      <c r="BP446" s="95">
        <v>12.44</v>
      </c>
      <c r="BQ446" s="133">
        <f t="shared" si="4600"/>
        <v>39.99</v>
      </c>
      <c r="BR446" s="95">
        <f t="shared" si="4601"/>
        <v>77.103001403808591</v>
      </c>
      <c r="BS446" s="133">
        <f t="shared" si="4589"/>
        <v>27.493001403808591</v>
      </c>
      <c r="BT446" s="133">
        <f t="shared" si="4589"/>
        <v>-24.186998596191408</v>
      </c>
      <c r="BU446" s="133">
        <f t="shared" si="4589"/>
        <v>-87.236998596191398</v>
      </c>
      <c r="BV446" s="133">
        <f t="shared" si="4589"/>
        <v>-106.94699859619141</v>
      </c>
      <c r="BW446" s="133">
        <f t="shared" si="4589"/>
        <v>-119.3869985961914</v>
      </c>
      <c r="BX446" s="133">
        <f t="shared" ref="BX446:CO446" si="4618">BW446-$BQ446</f>
        <v>-159.37699859619141</v>
      </c>
      <c r="BY446" s="133">
        <f t="shared" si="4618"/>
        <v>-199.36699859619142</v>
      </c>
      <c r="BZ446" s="133">
        <f t="shared" si="4618"/>
        <v>-239.35699859619143</v>
      </c>
      <c r="CA446" s="133">
        <f t="shared" si="4618"/>
        <v>-279.34699859619144</v>
      </c>
      <c r="CB446" s="133">
        <f t="shared" si="4618"/>
        <v>-319.33699859619145</v>
      </c>
      <c r="CC446" s="133">
        <f t="shared" si="4618"/>
        <v>-359.32699859619146</v>
      </c>
      <c r="CD446" s="133">
        <f t="shared" si="4618"/>
        <v>-399.31699859619147</v>
      </c>
      <c r="CE446" s="133">
        <f t="shared" si="4618"/>
        <v>-439.30699859619148</v>
      </c>
      <c r="CF446" s="133">
        <f t="shared" si="4618"/>
        <v>-479.29699859619149</v>
      </c>
      <c r="CG446" s="133">
        <f t="shared" si="4618"/>
        <v>-519.28699859619144</v>
      </c>
      <c r="CH446" s="133">
        <f t="shared" si="4618"/>
        <v>-559.27699859619145</v>
      </c>
      <c r="CI446" s="133">
        <f t="shared" si="4618"/>
        <v>-599.26699859619146</v>
      </c>
      <c r="CJ446" s="133">
        <f t="shared" si="4618"/>
        <v>-639.25699859619147</v>
      </c>
      <c r="CK446" s="133">
        <f t="shared" si="4618"/>
        <v>-679.24699859619147</v>
      </c>
      <c r="CL446" s="133">
        <f t="shared" si="4618"/>
        <v>-719.23699859619148</v>
      </c>
      <c r="CM446" s="133">
        <f t="shared" si="4618"/>
        <v>-759.22699859619149</v>
      </c>
      <c r="CN446" s="133">
        <f t="shared" si="4618"/>
        <v>-799.2169985961915</v>
      </c>
      <c r="CO446" s="133">
        <f t="shared" si="4618"/>
        <v>-839.20699859619151</v>
      </c>
      <c r="CP446" s="100">
        <v>18</v>
      </c>
      <c r="CQ446" s="100">
        <v>0</v>
      </c>
      <c r="CR446" s="100">
        <v>27</v>
      </c>
      <c r="CS446" s="100">
        <v>145</v>
      </c>
      <c r="CT446" s="100">
        <v>0</v>
      </c>
      <c r="CU446" s="100">
        <v>9</v>
      </c>
      <c r="CV446" s="121">
        <f>IF(COUNTIF(CP446:CU446,"&gt;0")=0,0,SUM(CP446:CU446)/COUNTIF(CP446:CU446,"&gt;0"))</f>
        <v>49.75</v>
      </c>
      <c r="CY446" s="4">
        <v>0</v>
      </c>
      <c r="CZ446" s="4">
        <v>0</v>
      </c>
      <c r="DA446" s="136">
        <f t="shared" si="4603"/>
        <v>0</v>
      </c>
      <c r="DB446" s="4">
        <f t="shared" si="4604"/>
        <v>0</v>
      </c>
      <c r="DC446" s="4">
        <f t="shared" si="4605"/>
        <v>0</v>
      </c>
      <c r="DD446" s="136">
        <f t="shared" si="4606"/>
        <v>0</v>
      </c>
      <c r="DE446" s="31">
        <v>0</v>
      </c>
      <c r="DF446" s="31">
        <v>30</v>
      </c>
      <c r="DG446" s="31">
        <v>0</v>
      </c>
      <c r="DH446" s="48">
        <f>IFERROR(ROUNDUP(DG446/$EX446,0)*$EY446,0)</f>
        <v>0</v>
      </c>
      <c r="DI446" s="62">
        <v>275</v>
      </c>
      <c r="DJ446" s="62">
        <v>174406.33</v>
      </c>
      <c r="DK446" s="48">
        <f>IFERROR(ROUNDUP(DI446/$EX446,0)*$EY446,0)</f>
        <v>1.5</v>
      </c>
      <c r="DL446" s="62">
        <v>0</v>
      </c>
      <c r="DM446" s="62">
        <v>0</v>
      </c>
      <c r="DN446" s="62">
        <v>273.22000000000003</v>
      </c>
      <c r="DO446" s="62">
        <v>173277.42300000001</v>
      </c>
      <c r="DP446" s="48">
        <f>IFERROR(ROUNDUP(DN446/$EX446,0)*$EY446,0)</f>
        <v>1.5</v>
      </c>
      <c r="DQ446" s="62">
        <v>27.419</v>
      </c>
      <c r="DR446" s="62">
        <v>17389.259999999998</v>
      </c>
      <c r="DS446" s="62">
        <v>194.30099999999999</v>
      </c>
      <c r="DT446" s="62">
        <v>123226.879</v>
      </c>
      <c r="DU446" s="48">
        <f>IFERROR(ROUNDUP(DS446/$EX446,0)*$EY446,0)</f>
        <v>1.5</v>
      </c>
      <c r="DV446" s="62">
        <v>145.07700000000003</v>
      </c>
      <c r="DW446" s="62">
        <v>92008.513045065643</v>
      </c>
      <c r="DX446" s="62">
        <f>$DF446*BK446/30</f>
        <v>43.45</v>
      </c>
      <c r="DY446" s="62">
        <f>DX446*$FH446</f>
        <v>27555.990000000005</v>
      </c>
      <c r="DZ446" s="48">
        <f>IFERROR(ROUNDUP(DX446/$EX446,0)*$EY446,0)</f>
        <v>1.5</v>
      </c>
      <c r="EA446" s="62">
        <f>$DF446*BL446/30</f>
        <v>49.61</v>
      </c>
      <c r="EB446" s="62">
        <f>EA446*$FH446</f>
        <v>31462.662</v>
      </c>
      <c r="EC446" s="48">
        <f>IFERROR(ROUNDUP(EA446/$EX446,0)*$EY446,0)</f>
        <v>1.5</v>
      </c>
      <c r="ED446" s="62">
        <f>$DF446*BM446/30</f>
        <v>51.68</v>
      </c>
      <c r="EE446" s="62">
        <f>ED446*$FH446</f>
        <v>32775.456000000006</v>
      </c>
      <c r="EF446" s="48">
        <f>IFERROR(ROUNDUP(ED446/$EX446,0)*$EY446,0)</f>
        <v>1.5</v>
      </c>
      <c r="EG446" s="62">
        <f>$DF446*BN446/30</f>
        <v>63.05</v>
      </c>
      <c r="EH446" s="62">
        <f>EG446*$FH446</f>
        <v>39986.31</v>
      </c>
      <c r="EI446" s="48">
        <f>IFERROR(ROUNDUP(EG446/$EX446,0)*$EY446,0)</f>
        <v>1.5</v>
      </c>
      <c r="EJ446" s="62">
        <f>$DF446*BO446/30</f>
        <v>19.71</v>
      </c>
      <c r="EK446" s="62">
        <f>EJ446*$FH446</f>
        <v>12500.082000000002</v>
      </c>
      <c r="EL446" s="48">
        <f>IFERROR(ROUNDUP(EJ446/$EX446,0)*$EY446,0)</f>
        <v>1.5</v>
      </c>
      <c r="EM446" s="62">
        <f>$DF446*BP446/30</f>
        <v>12.44</v>
      </c>
      <c r="EN446" s="62">
        <f>EM446*$FH446</f>
        <v>7889.4480000000003</v>
      </c>
      <c r="EO446" s="48">
        <f>IFERROR(ROUNDUP(EM446/$EX446,0)*$EY446,0)</f>
        <v>1.5</v>
      </c>
      <c r="EP446" s="62">
        <f t="shared" ref="EP446:EU446" si="4619">BK446*$FH446</f>
        <v>27555.990000000005</v>
      </c>
      <c r="EQ446" s="62">
        <f t="shared" si="4619"/>
        <v>31462.662</v>
      </c>
      <c r="ER446" s="62">
        <f t="shared" si="4619"/>
        <v>32775.456000000006</v>
      </c>
      <c r="ES446" s="62">
        <f t="shared" si="4619"/>
        <v>39986.31</v>
      </c>
      <c r="ET446" s="62">
        <f t="shared" si="4619"/>
        <v>12500.082000000002</v>
      </c>
      <c r="EU446" s="62">
        <f t="shared" si="4619"/>
        <v>7889.4480000000003</v>
      </c>
      <c r="EV446" s="31" t="s">
        <v>192</v>
      </c>
      <c r="EW446" s="103">
        <v>0</v>
      </c>
      <c r="EX446" s="31">
        <f>EZ446</f>
        <v>1000</v>
      </c>
      <c r="EY446" s="31">
        <f>FA446</f>
        <v>1.5</v>
      </c>
      <c r="EZ446" s="31">
        <v>1000</v>
      </c>
      <c r="FA446" s="31">
        <v>1.5</v>
      </c>
      <c r="FB446" s="119"/>
      <c r="FC446" s="119"/>
      <c r="FE446" s="137">
        <v>634.20000000000005</v>
      </c>
      <c r="FF446" s="137">
        <v>634.20000000000005</v>
      </c>
      <c r="FG446" s="137">
        <v>634.20000000000005</v>
      </c>
      <c r="FH446" s="106">
        <v>634.20000000000005</v>
      </c>
      <c r="FI446" s="107" t="b">
        <f t="shared" si="4607"/>
        <v>1</v>
      </c>
      <c r="FJ446" s="34"/>
      <c r="FK446" s="104" t="s">
        <v>196</v>
      </c>
      <c r="FL446" s="104" t="s">
        <v>938</v>
      </c>
      <c r="FM446" s="104">
        <v>45930</v>
      </c>
      <c r="FN446" s="104">
        <v>0</v>
      </c>
      <c r="FO446" s="104">
        <v>0</v>
      </c>
      <c r="FP446" s="104"/>
      <c r="FQ446" s="104">
        <v>0</v>
      </c>
      <c r="FR446" s="103" t="b">
        <f t="shared" si="4442"/>
        <v>1</v>
      </c>
      <c r="FS446" s="103" t="b">
        <f t="shared" si="4443"/>
        <v>1</v>
      </c>
      <c r="FT446" s="103" t="b">
        <f t="shared" si="4444"/>
        <v>1</v>
      </c>
      <c r="FU446" s="103" t="b">
        <f t="shared" si="4445"/>
        <v>0</v>
      </c>
      <c r="FV446" s="103" t="b">
        <f t="shared" si="4446"/>
        <v>1</v>
      </c>
      <c r="FW446" s="103"/>
      <c r="FX446" s="120" t="b">
        <f t="shared" si="4608"/>
        <v>1</v>
      </c>
      <c r="FY446" s="104" t="s">
        <v>368</v>
      </c>
      <c r="FZ446" s="104" t="b">
        <f t="shared" si="4609"/>
        <v>1</v>
      </c>
      <c r="GA446" s="104">
        <v>0</v>
      </c>
      <c r="GB446" s="104">
        <v>0</v>
      </c>
      <c r="GD446" s="104" t="s">
        <v>368</v>
      </c>
      <c r="GE446" s="104">
        <v>0</v>
      </c>
      <c r="GF446" s="104" t="e">
        <v>#N/A</v>
      </c>
      <c r="GG446" s="104">
        <v>0</v>
      </c>
      <c r="GH446" s="104" t="b">
        <f t="shared" si="4610"/>
        <v>1</v>
      </c>
      <c r="GI446" s="8" t="b">
        <f t="shared" si="4611"/>
        <v>0</v>
      </c>
      <c r="GJ446" s="31" t="s">
        <v>203</v>
      </c>
    </row>
    <row r="447" spans="1:192" hidden="1" x14ac:dyDescent="0.25">
      <c r="A447" s="144" t="str">
        <f>E447</f>
        <v>Зеленый (пробка)</v>
      </c>
      <c r="B447" s="144"/>
      <c r="C447" s="128" t="s">
        <v>368</v>
      </c>
      <c r="D447" s="130"/>
      <c r="E447" s="144" t="s">
        <v>939</v>
      </c>
      <c r="F447" s="144"/>
      <c r="G447" s="128"/>
      <c r="H447" s="144" t="s">
        <v>839</v>
      </c>
      <c r="I447" s="130"/>
      <c r="J447" s="144" t="s">
        <v>481</v>
      </c>
      <c r="K447" s="144"/>
      <c r="L447" s="138"/>
      <c r="M447" s="144" t="s">
        <v>840</v>
      </c>
      <c r="N447" s="145">
        <v>3</v>
      </c>
      <c r="O447" s="145">
        <v>90</v>
      </c>
      <c r="P447" s="145" t="str">
        <f t="shared" si="4590"/>
        <v>больше макс</v>
      </c>
      <c r="Q447" s="114">
        <v>41.1510009765625</v>
      </c>
      <c r="R447" s="114">
        <v>25730.074870605469</v>
      </c>
      <c r="S447" s="146">
        <v>94</v>
      </c>
      <c r="T447" s="146">
        <v>68062.58</v>
      </c>
      <c r="U447" s="131"/>
      <c r="V447" s="146">
        <v>70.5</v>
      </c>
      <c r="W447" s="146">
        <v>44080.83</v>
      </c>
      <c r="X447" s="146">
        <v>1.5</v>
      </c>
      <c r="Y447" s="132"/>
      <c r="Z447" s="95">
        <v>0</v>
      </c>
      <c r="AA447" s="147">
        <v>0</v>
      </c>
      <c r="AB447" s="147">
        <v>0</v>
      </c>
      <c r="AC447" s="95">
        <v>0</v>
      </c>
      <c r="AD447" s="95">
        <v>0</v>
      </c>
      <c r="AE447" s="95">
        <f t="shared" si="4591"/>
        <v>0</v>
      </c>
      <c r="AF447" s="95">
        <f t="shared" si="4592"/>
        <v>0</v>
      </c>
      <c r="AG447" s="144"/>
      <c r="AH447" s="130"/>
      <c r="AI447" s="144"/>
      <c r="AJ447" s="146">
        <v>64</v>
      </c>
      <c r="AK447" s="146">
        <v>137</v>
      </c>
      <c r="AL447" s="146">
        <v>244</v>
      </c>
      <c r="AM447" s="146">
        <v>491.78999999999996</v>
      </c>
      <c r="AN447" s="148">
        <f t="shared" si="4593"/>
        <v>34.404928933081194</v>
      </c>
      <c r="AO447" s="130" t="str">
        <f t="shared" si="4594"/>
        <v>&gt; 30 дней (до 60)</v>
      </c>
      <c r="AP447" s="139" t="s">
        <v>185</v>
      </c>
      <c r="AQ447" s="134" t="s">
        <v>190</v>
      </c>
      <c r="AR447" s="144" t="s">
        <v>185</v>
      </c>
      <c r="AS447" s="134" t="s">
        <v>190</v>
      </c>
      <c r="AT447" s="147" t="s">
        <v>185</v>
      </c>
      <c r="AU447" s="138" t="str">
        <f>AT447</f>
        <v>Нет</v>
      </c>
      <c r="AV447" s="97" t="str">
        <f t="shared" si="4595"/>
        <v>0-02</v>
      </c>
      <c r="AW447" s="149">
        <f t="shared" si="4596"/>
        <v>0</v>
      </c>
      <c r="AX447" s="144"/>
      <c r="AY447" s="146">
        <f t="shared" si="4597"/>
        <v>0</v>
      </c>
      <c r="AZ447" s="130"/>
      <c r="BA447" s="129"/>
      <c r="BB447" s="129"/>
      <c r="BC447" s="129"/>
      <c r="BD447" s="139"/>
      <c r="BE447" s="29">
        <v>0</v>
      </c>
      <c r="BF447" s="32">
        <f t="shared" si="4598"/>
        <v>0</v>
      </c>
      <c r="BG447" s="32">
        <v>0</v>
      </c>
      <c r="BH447" s="32">
        <f t="shared" si="4599"/>
        <v>0</v>
      </c>
      <c r="BI447" s="99">
        <v>0</v>
      </c>
      <c r="BJ447" s="130"/>
      <c r="BK447" s="133">
        <v>57.18</v>
      </c>
      <c r="BL447" s="133">
        <v>100.8</v>
      </c>
      <c r="BM447" s="133">
        <v>90.07</v>
      </c>
      <c r="BN447" s="133">
        <v>83.8</v>
      </c>
      <c r="BO447" s="133">
        <v>84.82</v>
      </c>
      <c r="BP447" s="133">
        <v>75.12</v>
      </c>
      <c r="BQ447" s="133">
        <f t="shared" si="4600"/>
        <v>81.964999999999989</v>
      </c>
      <c r="BR447" s="95">
        <f t="shared" si="4601"/>
        <v>13.32</v>
      </c>
      <c r="BS447" s="133">
        <f t="shared" ref="BS447:BW458" si="4620">BR447-BL447</f>
        <v>-87.47999999999999</v>
      </c>
      <c r="BT447" s="133">
        <f t="shared" si="4620"/>
        <v>-177.54999999999998</v>
      </c>
      <c r="BU447" s="133">
        <f t="shared" si="4620"/>
        <v>-261.34999999999997</v>
      </c>
      <c r="BV447" s="133">
        <f t="shared" si="4620"/>
        <v>-346.16999999999996</v>
      </c>
      <c r="BW447" s="133">
        <f t="shared" si="4620"/>
        <v>-421.28999999999996</v>
      </c>
      <c r="BX447" s="133">
        <f t="shared" ref="BX447:CO450" si="4621">BW447-$BQ447</f>
        <v>-503.25499999999994</v>
      </c>
      <c r="BY447" s="133">
        <f t="shared" si="4621"/>
        <v>-585.21999999999991</v>
      </c>
      <c r="BZ447" s="133">
        <f t="shared" si="4621"/>
        <v>-667.18499999999995</v>
      </c>
      <c r="CA447" s="133">
        <f t="shared" si="4621"/>
        <v>-749.15</v>
      </c>
      <c r="CB447" s="133">
        <f t="shared" si="4621"/>
        <v>-831.11500000000001</v>
      </c>
      <c r="CC447" s="133">
        <f t="shared" si="4621"/>
        <v>-913.08</v>
      </c>
      <c r="CD447" s="133">
        <f t="shared" si="4621"/>
        <v>-995.04500000000007</v>
      </c>
      <c r="CE447" s="133">
        <f t="shared" si="4621"/>
        <v>-1077.01</v>
      </c>
      <c r="CF447" s="133">
        <f t="shared" si="4621"/>
        <v>-1158.9749999999999</v>
      </c>
      <c r="CG447" s="133">
        <f t="shared" si="4621"/>
        <v>-1240.9399999999998</v>
      </c>
      <c r="CH447" s="133">
        <f t="shared" si="4621"/>
        <v>-1322.9049999999997</v>
      </c>
      <c r="CI447" s="133">
        <f t="shared" si="4621"/>
        <v>-1404.8699999999997</v>
      </c>
      <c r="CJ447" s="133">
        <f t="shared" si="4621"/>
        <v>-1486.8349999999996</v>
      </c>
      <c r="CK447" s="133">
        <f t="shared" si="4621"/>
        <v>-1568.7999999999995</v>
      </c>
      <c r="CL447" s="133">
        <f t="shared" si="4621"/>
        <v>-1650.7649999999994</v>
      </c>
      <c r="CM447" s="133">
        <f t="shared" si="4621"/>
        <v>-1732.7299999999993</v>
      </c>
      <c r="CN447" s="133">
        <f t="shared" si="4621"/>
        <v>-1814.6949999999993</v>
      </c>
      <c r="CO447" s="133">
        <f t="shared" si="4621"/>
        <v>-1896.6599999999992</v>
      </c>
      <c r="CP447" s="100">
        <v>0</v>
      </c>
      <c r="CQ447" s="100">
        <v>0</v>
      </c>
      <c r="CR447" s="100">
        <v>0</v>
      </c>
      <c r="CS447" s="100">
        <v>0</v>
      </c>
      <c r="CT447" s="100">
        <v>0</v>
      </c>
      <c r="CU447" s="100">
        <v>0</v>
      </c>
      <c r="CY447" s="4">
        <v>0</v>
      </c>
      <c r="CZ447" s="4">
        <v>0</v>
      </c>
      <c r="DA447" s="136">
        <f t="shared" si="4603"/>
        <v>0</v>
      </c>
      <c r="DB447" s="4">
        <f t="shared" si="4604"/>
        <v>0</v>
      </c>
      <c r="DC447" s="4">
        <f t="shared" si="4605"/>
        <v>0</v>
      </c>
      <c r="DD447" s="136">
        <f t="shared" si="4606"/>
        <v>0</v>
      </c>
      <c r="DE447" s="31">
        <v>0</v>
      </c>
      <c r="DJ447" s="31"/>
      <c r="DK447" s="31"/>
      <c r="DL447" s="31"/>
      <c r="DM447" s="31"/>
      <c r="DN447" s="31"/>
      <c r="DR447" s="4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V447" t="s">
        <v>839</v>
      </c>
      <c r="EW447" s="103">
        <v>0</v>
      </c>
      <c r="FA447" s="31"/>
      <c r="FB447" s="119"/>
      <c r="FC447" s="119"/>
      <c r="FE447" s="137">
        <v>0</v>
      </c>
      <c r="FF447" s="137">
        <v>0</v>
      </c>
      <c r="FG447" s="137">
        <v>0</v>
      </c>
      <c r="FH447" s="106">
        <v>0</v>
      </c>
      <c r="FI447" s="107" t="b">
        <f t="shared" si="4607"/>
        <v>1</v>
      </c>
      <c r="FJ447" s="34"/>
      <c r="FK447" s="104">
        <v>0</v>
      </c>
      <c r="FL447" s="104">
        <v>0</v>
      </c>
      <c r="FM447" s="104">
        <v>0</v>
      </c>
      <c r="FN447" s="104">
        <v>0</v>
      </c>
      <c r="FO447" s="104">
        <v>0</v>
      </c>
      <c r="FP447" s="104"/>
      <c r="FQ447" s="104">
        <v>0</v>
      </c>
      <c r="FR447" s="150" t="b">
        <f t="shared" si="4442"/>
        <v>0</v>
      </c>
      <c r="FS447" s="150" t="b">
        <f t="shared" si="4443"/>
        <v>0</v>
      </c>
      <c r="FT447" s="150" t="b">
        <f t="shared" si="4444"/>
        <v>0</v>
      </c>
      <c r="FU447" s="150" t="b">
        <f t="shared" si="4445"/>
        <v>0</v>
      </c>
      <c r="FV447" s="150" t="b">
        <f t="shared" si="4446"/>
        <v>1</v>
      </c>
      <c r="FW447" s="150"/>
      <c r="FX447" s="150" t="b">
        <f t="shared" si="4608"/>
        <v>1</v>
      </c>
      <c r="FY447" s="104" t="s">
        <v>368</v>
      </c>
      <c r="FZ447" s="104" t="b">
        <f t="shared" si="4609"/>
        <v>1</v>
      </c>
      <c r="GA447" s="150">
        <v>0</v>
      </c>
      <c r="GB447" s="150">
        <v>0</v>
      </c>
      <c r="GC447" s="151"/>
      <c r="GD447" s="104" t="s">
        <v>368</v>
      </c>
      <c r="GE447" s="104">
        <v>0</v>
      </c>
      <c r="GF447" s="104" t="e">
        <v>#N/A</v>
      </c>
      <c r="GG447" s="104">
        <v>0</v>
      </c>
      <c r="GH447" s="150" t="b">
        <f t="shared" si="4610"/>
        <v>1</v>
      </c>
      <c r="GI447" s="151" t="b">
        <f t="shared" si="4611"/>
        <v>0</v>
      </c>
      <c r="GJ447" s="31" t="s">
        <v>203</v>
      </c>
    </row>
    <row r="448" spans="1:192" hidden="1" x14ac:dyDescent="0.25">
      <c r="A448" s="130">
        <v>102256</v>
      </c>
      <c r="B448" s="130">
        <v>755314</v>
      </c>
      <c r="C448" s="128" t="s">
        <v>368</v>
      </c>
      <c r="D448" s="130"/>
      <c r="E448" s="130" t="s">
        <v>940</v>
      </c>
      <c r="F448" s="109">
        <v>0</v>
      </c>
      <c r="G448" s="128"/>
      <c r="H448" s="130" t="s">
        <v>188</v>
      </c>
      <c r="I448" s="130" t="s">
        <v>631</v>
      </c>
      <c r="J448" s="130" t="s">
        <v>481</v>
      </c>
      <c r="K448" s="130"/>
      <c r="L448" s="130" t="s">
        <v>939</v>
      </c>
      <c r="M448" s="130" t="s">
        <v>841</v>
      </c>
      <c r="N448" s="111">
        <v>3</v>
      </c>
      <c r="O448" s="111">
        <v>90</v>
      </c>
      <c r="P448" s="111" t="str">
        <f t="shared" si="4590"/>
        <v>больше макс</v>
      </c>
      <c r="Q448" s="95">
        <v>41.1510009765625</v>
      </c>
      <c r="R448" s="95">
        <f>Q448*FH448</f>
        <v>25730.074870605469</v>
      </c>
      <c r="S448" s="131">
        <v>94</v>
      </c>
      <c r="T448" s="131">
        <v>68062.58</v>
      </c>
      <c r="U448" s="131">
        <f>IFERROR(ROUNDUP(S448/$EX448,0)*$EY448,0)</f>
        <v>1.5</v>
      </c>
      <c r="V448" s="113">
        <f>SUM(Z448:AD448)</f>
        <v>70.5</v>
      </c>
      <c r="W448" s="113">
        <f>V448*FH448</f>
        <v>44080.83</v>
      </c>
      <c r="X448" s="113">
        <f>IFERROR(ROUNDUP(V448/$EX448,0)*$EY448,0)</f>
        <v>1.5</v>
      </c>
      <c r="Y448" s="132"/>
      <c r="Z448" s="95">
        <v>70.5</v>
      </c>
      <c r="AA448" s="95">
        <v>0</v>
      </c>
      <c r="AB448" s="95">
        <v>0</v>
      </c>
      <c r="AC448" s="95">
        <v>0</v>
      </c>
      <c r="AD448" s="95">
        <v>0</v>
      </c>
      <c r="AE448" s="95">
        <f t="shared" si="4591"/>
        <v>0</v>
      </c>
      <c r="AF448" s="95">
        <f t="shared" si="4592"/>
        <v>0</v>
      </c>
      <c r="AG448" s="114">
        <v>0</v>
      </c>
      <c r="AH448" s="95">
        <f>V448-AG448</f>
        <v>70.5</v>
      </c>
      <c r="AI448" s="114">
        <f>IF(AH448&gt;0,AH448*FH448,0)</f>
        <v>44080.83</v>
      </c>
      <c r="AJ448" s="133">
        <f>CU448</f>
        <v>64</v>
      </c>
      <c r="AK448" s="133">
        <f>SUM(CS448:CU448)</f>
        <v>137</v>
      </c>
      <c r="AL448" s="133">
        <f>SUM(CP448:CU448)</f>
        <v>244</v>
      </c>
      <c r="AM448" s="133">
        <f>SUM(BK448:BP448)</f>
        <v>491.78999999999996</v>
      </c>
      <c r="AN448" s="133">
        <f t="shared" si="4593"/>
        <v>34.404928933081194</v>
      </c>
      <c r="AO448" s="133" t="str">
        <f t="shared" si="4594"/>
        <v>&gt; 30 дней (до 60)</v>
      </c>
      <c r="AP448" s="139" t="s">
        <v>185</v>
      </c>
      <c r="AQ448" s="134" t="s">
        <v>190</v>
      </c>
      <c r="AR448" s="139" t="s">
        <v>185</v>
      </c>
      <c r="AS448" s="134" t="s">
        <v>190</v>
      </c>
      <c r="AT448" s="25" t="s">
        <v>185</v>
      </c>
      <c r="AU448" s="14" t="str">
        <f>AU447</f>
        <v>Нет</v>
      </c>
      <c r="AV448" s="97" t="str">
        <f t="shared" si="4595"/>
        <v>0-02</v>
      </c>
      <c r="AW448" s="117">
        <f t="shared" si="4596"/>
        <v>0</v>
      </c>
      <c r="AX448" s="14"/>
      <c r="AY448" s="25">
        <f t="shared" si="4597"/>
        <v>0</v>
      </c>
      <c r="AZ448" s="130" t="s">
        <v>495</v>
      </c>
      <c r="BA448" s="26"/>
      <c r="BB448" s="26" t="s">
        <v>941</v>
      </c>
      <c r="BC448" s="27"/>
      <c r="BD448" s="28"/>
      <c r="BE448" s="29">
        <v>0</v>
      </c>
      <c r="BF448" s="32">
        <f t="shared" si="4598"/>
        <v>0</v>
      </c>
      <c r="BG448" s="32">
        <v>0</v>
      </c>
      <c r="BH448" s="32">
        <f t="shared" si="4599"/>
        <v>0</v>
      </c>
      <c r="BI448" s="135">
        <v>0</v>
      </c>
      <c r="BJ448" s="130">
        <v>0</v>
      </c>
      <c r="BK448" s="95">
        <v>57.18</v>
      </c>
      <c r="BL448" s="95">
        <v>100.8</v>
      </c>
      <c r="BM448" s="95">
        <v>90.07</v>
      </c>
      <c r="BN448" s="95">
        <v>83.8</v>
      </c>
      <c r="BO448" s="95">
        <v>84.82</v>
      </c>
      <c r="BP448" s="95">
        <v>75.12</v>
      </c>
      <c r="BQ448" s="133">
        <f t="shared" si="4600"/>
        <v>81.964999999999989</v>
      </c>
      <c r="BR448" s="95">
        <f t="shared" si="4601"/>
        <v>13.32</v>
      </c>
      <c r="BS448" s="133">
        <f t="shared" si="4620"/>
        <v>-87.47999999999999</v>
      </c>
      <c r="BT448" s="133">
        <f t="shared" si="4620"/>
        <v>-177.54999999999998</v>
      </c>
      <c r="BU448" s="133">
        <f t="shared" si="4620"/>
        <v>-261.34999999999997</v>
      </c>
      <c r="BV448" s="133">
        <f t="shared" si="4620"/>
        <v>-346.16999999999996</v>
      </c>
      <c r="BW448" s="133">
        <f t="shared" si="4620"/>
        <v>-421.28999999999996</v>
      </c>
      <c r="BX448" s="133">
        <f t="shared" si="4621"/>
        <v>-503.25499999999994</v>
      </c>
      <c r="BY448" s="133">
        <f t="shared" si="4621"/>
        <v>-585.21999999999991</v>
      </c>
      <c r="BZ448" s="133">
        <f t="shared" si="4621"/>
        <v>-667.18499999999995</v>
      </c>
      <c r="CA448" s="133">
        <f t="shared" si="4621"/>
        <v>-749.15</v>
      </c>
      <c r="CB448" s="133">
        <f t="shared" si="4621"/>
        <v>-831.11500000000001</v>
      </c>
      <c r="CC448" s="133">
        <f t="shared" si="4621"/>
        <v>-913.08</v>
      </c>
      <c r="CD448" s="133">
        <f t="shared" si="4621"/>
        <v>-995.04500000000007</v>
      </c>
      <c r="CE448" s="133">
        <f t="shared" si="4621"/>
        <v>-1077.01</v>
      </c>
      <c r="CF448" s="133">
        <f t="shared" si="4621"/>
        <v>-1158.9749999999999</v>
      </c>
      <c r="CG448" s="133">
        <f t="shared" si="4621"/>
        <v>-1240.9399999999998</v>
      </c>
      <c r="CH448" s="133">
        <f t="shared" si="4621"/>
        <v>-1322.9049999999997</v>
      </c>
      <c r="CI448" s="133">
        <f t="shared" si="4621"/>
        <v>-1404.8699999999997</v>
      </c>
      <c r="CJ448" s="133">
        <f t="shared" si="4621"/>
        <v>-1486.8349999999996</v>
      </c>
      <c r="CK448" s="133">
        <f t="shared" si="4621"/>
        <v>-1568.7999999999995</v>
      </c>
      <c r="CL448" s="133">
        <f t="shared" si="4621"/>
        <v>-1650.7649999999994</v>
      </c>
      <c r="CM448" s="133">
        <f t="shared" si="4621"/>
        <v>-1732.7299999999993</v>
      </c>
      <c r="CN448" s="133">
        <f t="shared" si="4621"/>
        <v>-1814.6949999999993</v>
      </c>
      <c r="CO448" s="133">
        <f t="shared" si="4621"/>
        <v>-1896.6599999999992</v>
      </c>
      <c r="CP448" s="100">
        <v>15</v>
      </c>
      <c r="CQ448" s="100">
        <v>42</v>
      </c>
      <c r="CR448" s="100">
        <v>50</v>
      </c>
      <c r="CS448" s="100">
        <v>20</v>
      </c>
      <c r="CT448" s="100">
        <v>53</v>
      </c>
      <c r="CU448" s="100">
        <v>64</v>
      </c>
      <c r="CV448" s="121">
        <f>IF(COUNTIF(CP448:CU448,"&gt;0")=0,0,SUM(CP448:CU448)/COUNTIF(CP448:CU448,"&gt;0"))</f>
        <v>40.666666666666664</v>
      </c>
      <c r="CY448" s="4">
        <v>0</v>
      </c>
      <c r="CZ448" s="4">
        <v>0</v>
      </c>
      <c r="DA448" s="136">
        <f t="shared" si="4603"/>
        <v>0</v>
      </c>
      <c r="DB448" s="4">
        <f t="shared" si="4604"/>
        <v>0</v>
      </c>
      <c r="DC448" s="4">
        <f t="shared" si="4605"/>
        <v>0</v>
      </c>
      <c r="DD448" s="136">
        <f t="shared" si="4606"/>
        <v>0</v>
      </c>
      <c r="DE448" s="31">
        <v>0</v>
      </c>
      <c r="DF448" s="31">
        <v>30</v>
      </c>
      <c r="DG448" s="31">
        <v>0</v>
      </c>
      <c r="DH448" s="48">
        <f>IFERROR(ROUNDUP(DG448/$EX448,0)*$EY448,0)</f>
        <v>0</v>
      </c>
      <c r="DI448" s="62">
        <v>135.16999999999999</v>
      </c>
      <c r="DJ448" s="62">
        <v>97461.268000000011</v>
      </c>
      <c r="DK448" s="48">
        <f>IFERROR(ROUNDUP(DI448/$EX448,0)*$EY448,0)</f>
        <v>1.5</v>
      </c>
      <c r="DL448" s="62">
        <v>42.414999999999999</v>
      </c>
      <c r="DM448" s="62">
        <v>30583.450606246966</v>
      </c>
      <c r="DN448" s="62">
        <v>128.02799999999999</v>
      </c>
      <c r="DO448" s="62">
        <v>92779.130999999994</v>
      </c>
      <c r="DP448" s="48">
        <f>IFERROR(ROUNDUP(DN448/$EX448,0)*$EY448,0)</f>
        <v>1.5</v>
      </c>
      <c r="DQ448" s="62">
        <v>50.414999999999992</v>
      </c>
      <c r="DR448" s="62">
        <v>36504.169166325475</v>
      </c>
      <c r="DS448" s="62">
        <v>95.028999999999996</v>
      </c>
      <c r="DT448" s="62">
        <v>68807.94</v>
      </c>
      <c r="DU448" s="48">
        <f>IFERROR(ROUNDUP(DS448/$EX448,0)*$EY448,0)</f>
        <v>1.5</v>
      </c>
      <c r="DV448" s="62">
        <v>19.84</v>
      </c>
      <c r="DW448" s="62">
        <v>14365.621492087086</v>
      </c>
      <c r="DX448" s="62">
        <f>$DF448*BK448/30</f>
        <v>57.18</v>
      </c>
      <c r="DY448" s="62">
        <f>DX448*$FH448</f>
        <v>35752.366799999996</v>
      </c>
      <c r="DZ448" s="48">
        <f>IFERROR(ROUNDUP(DX448/$EX448,0)*$EY448,0)</f>
        <v>1.5</v>
      </c>
      <c r="EA448" s="62">
        <f>$DF448*BL448/30</f>
        <v>100.8</v>
      </c>
      <c r="EB448" s="62">
        <f>EA448*$FH448</f>
        <v>63026.207999999999</v>
      </c>
      <c r="EC448" s="48">
        <f>IFERROR(ROUNDUP(EA448/$EX448,0)*$EY448,0)</f>
        <v>1.5</v>
      </c>
      <c r="ED448" s="62">
        <f>$DF448*BM448/30</f>
        <v>90.07</v>
      </c>
      <c r="EE448" s="62">
        <f>ED448*$FH448</f>
        <v>56317.168199999993</v>
      </c>
      <c r="EF448" s="48">
        <f>IFERROR(ROUNDUP(ED448/$EX448,0)*$EY448,0)</f>
        <v>1.5</v>
      </c>
      <c r="EG448" s="62">
        <f>$DF448*BN448/30</f>
        <v>83.8</v>
      </c>
      <c r="EH448" s="62">
        <f>EG448*$FH448</f>
        <v>52396.788</v>
      </c>
      <c r="EI448" s="48">
        <f>IFERROR(ROUNDUP(EG448/$EX448,0)*$EY448,0)</f>
        <v>1.5</v>
      </c>
      <c r="EJ448" s="62">
        <f>$DF448*BO448/30</f>
        <v>84.82</v>
      </c>
      <c r="EK448" s="62">
        <f>EJ448*$FH448</f>
        <v>53034.553199999995</v>
      </c>
      <c r="EL448" s="48">
        <f>IFERROR(ROUNDUP(EJ448/$EX448,0)*$EY448,0)</f>
        <v>1.5</v>
      </c>
      <c r="EM448" s="62">
        <f>$DF448*BP448/30</f>
        <v>75.120000000000019</v>
      </c>
      <c r="EN448" s="62">
        <f>EM448*$FH448</f>
        <v>46969.531200000012</v>
      </c>
      <c r="EO448" s="48">
        <f>IFERROR(ROUNDUP(EM448/$EX448,0)*$EY448,0)</f>
        <v>1.5</v>
      </c>
      <c r="EP448" s="62">
        <f t="shared" ref="EP448:EU448" si="4622">BK448*$FH448</f>
        <v>35752.366799999996</v>
      </c>
      <c r="EQ448" s="62">
        <f t="shared" si="4622"/>
        <v>63026.207999999999</v>
      </c>
      <c r="ER448" s="62">
        <f t="shared" si="4622"/>
        <v>56317.168199999993</v>
      </c>
      <c r="ES448" s="62">
        <f t="shared" si="4622"/>
        <v>52396.788</v>
      </c>
      <c r="ET448" s="62">
        <f t="shared" si="4622"/>
        <v>53034.553199999995</v>
      </c>
      <c r="EU448" s="62">
        <f t="shared" si="4622"/>
        <v>46969.531200000005</v>
      </c>
      <c r="EV448" s="31" t="s">
        <v>192</v>
      </c>
      <c r="EW448" s="103">
        <v>0</v>
      </c>
      <c r="EX448" s="31">
        <f>EZ448</f>
        <v>1000</v>
      </c>
      <c r="EY448" s="31">
        <f>FA448</f>
        <v>1.5</v>
      </c>
      <c r="EZ448" s="31">
        <v>1000</v>
      </c>
      <c r="FA448" s="31">
        <v>1.5</v>
      </c>
      <c r="FB448" s="119"/>
      <c r="FC448" s="119"/>
      <c r="FE448" s="137">
        <v>724.21</v>
      </c>
      <c r="FF448" s="137">
        <v>724.07</v>
      </c>
      <c r="FG448" s="137">
        <v>724.07</v>
      </c>
      <c r="FH448" s="106">
        <v>625.26</v>
      </c>
      <c r="FI448" s="107" t="b">
        <f t="shared" si="4607"/>
        <v>1</v>
      </c>
      <c r="FJ448" s="34"/>
      <c r="FK448" s="104">
        <v>0</v>
      </c>
      <c r="FL448" s="104" t="s">
        <v>941</v>
      </c>
      <c r="FM448" s="104">
        <v>0</v>
      </c>
      <c r="FN448" s="104">
        <v>0</v>
      </c>
      <c r="FO448" s="104">
        <v>0</v>
      </c>
      <c r="FP448" s="104"/>
      <c r="FQ448" s="104">
        <v>0</v>
      </c>
      <c r="FR448" s="103" t="b">
        <f t="shared" si="4442"/>
        <v>0</v>
      </c>
      <c r="FS448" s="103" t="b">
        <f t="shared" si="4443"/>
        <v>1</v>
      </c>
      <c r="FT448" s="103" t="b">
        <f t="shared" si="4444"/>
        <v>0</v>
      </c>
      <c r="FU448" s="103" t="b">
        <f t="shared" si="4445"/>
        <v>0</v>
      </c>
      <c r="FV448" s="103" t="b">
        <f t="shared" si="4446"/>
        <v>1</v>
      </c>
      <c r="FW448" s="103"/>
      <c r="FX448" s="120" t="b">
        <f t="shared" si="4608"/>
        <v>1</v>
      </c>
      <c r="FY448" s="104" t="s">
        <v>368</v>
      </c>
      <c r="FZ448" s="104" t="b">
        <f t="shared" si="4609"/>
        <v>1</v>
      </c>
      <c r="GA448" s="104">
        <v>0</v>
      </c>
      <c r="GB448" s="104">
        <v>0</v>
      </c>
      <c r="GD448" s="104" t="s">
        <v>368</v>
      </c>
      <c r="GE448" s="104">
        <v>0</v>
      </c>
      <c r="GF448" s="104" t="e">
        <v>#N/A</v>
      </c>
      <c r="GG448" s="104">
        <v>0</v>
      </c>
      <c r="GH448" s="104" t="b">
        <f t="shared" si="4610"/>
        <v>1</v>
      </c>
      <c r="GI448" s="8" t="b">
        <f t="shared" si="4611"/>
        <v>0</v>
      </c>
      <c r="GJ448" s="31" t="s">
        <v>203</v>
      </c>
    </row>
    <row r="449" spans="1:192" ht="30" hidden="1" x14ac:dyDescent="0.25">
      <c r="A449" s="144" t="str">
        <f>E449</f>
        <v>Сиреневый (пробка)</v>
      </c>
      <c r="B449" s="144"/>
      <c r="C449" s="128" t="s">
        <v>368</v>
      </c>
      <c r="D449" s="130"/>
      <c r="E449" s="144" t="s">
        <v>942</v>
      </c>
      <c r="F449" s="144"/>
      <c r="G449" s="128"/>
      <c r="H449" s="144" t="s">
        <v>839</v>
      </c>
      <c r="I449" s="130"/>
      <c r="J449" s="144" t="s">
        <v>481</v>
      </c>
      <c r="K449" s="144"/>
      <c r="L449" s="138"/>
      <c r="M449" s="144" t="s">
        <v>840</v>
      </c>
      <c r="N449" s="145">
        <v>0</v>
      </c>
      <c r="O449" s="145">
        <v>25</v>
      </c>
      <c r="P449" s="145" t="str">
        <f t="shared" si="4590"/>
        <v>в диапазоне</v>
      </c>
      <c r="Q449" s="114">
        <v>25</v>
      </c>
      <c r="R449" s="114">
        <v>45763.5</v>
      </c>
      <c r="S449" s="146">
        <v>25</v>
      </c>
      <c r="T449" s="146">
        <v>45763.5</v>
      </c>
      <c r="U449" s="131"/>
      <c r="V449" s="146">
        <v>21.5</v>
      </c>
      <c r="W449" s="146">
        <v>39356.61</v>
      </c>
      <c r="X449" s="146">
        <v>1.5</v>
      </c>
      <c r="Y449" s="132"/>
      <c r="Z449" s="95">
        <v>0</v>
      </c>
      <c r="AA449" s="147">
        <v>0</v>
      </c>
      <c r="AB449" s="147">
        <v>0</v>
      </c>
      <c r="AC449" s="95">
        <v>0</v>
      </c>
      <c r="AD449" s="95">
        <v>0</v>
      </c>
      <c r="AE449" s="95">
        <f t="shared" si="4591"/>
        <v>0</v>
      </c>
      <c r="AF449" s="95">
        <f t="shared" si="4592"/>
        <v>0</v>
      </c>
      <c r="AG449" s="144"/>
      <c r="AH449" s="130"/>
      <c r="AI449" s="144"/>
      <c r="AJ449" s="146">
        <v>0</v>
      </c>
      <c r="AK449" s="146">
        <v>0</v>
      </c>
      <c r="AL449" s="146">
        <v>0</v>
      </c>
      <c r="AM449" s="146">
        <v>1.1700000000000002</v>
      </c>
      <c r="AN449" s="148">
        <f t="shared" si="4593"/>
        <v>1923.0769230769226</v>
      </c>
      <c r="AO449" s="130" t="str">
        <f t="shared" si="4594"/>
        <v>&gt; 120 дней</v>
      </c>
      <c r="AP449" s="139" t="s">
        <v>195</v>
      </c>
      <c r="AQ449" s="134" t="s">
        <v>222</v>
      </c>
      <c r="AR449" s="144" t="s">
        <v>195</v>
      </c>
      <c r="AS449" s="134" t="s">
        <v>222</v>
      </c>
      <c r="AT449" s="147" t="s">
        <v>195</v>
      </c>
      <c r="AU449" s="138" t="str">
        <f>AT449</f>
        <v>Да</v>
      </c>
      <c r="AV449" s="97" t="str">
        <f t="shared" si="4595"/>
        <v>0-25 более 24</v>
      </c>
      <c r="AW449" s="149">
        <f t="shared" si="4596"/>
        <v>39356.61</v>
      </c>
      <c r="AX449" s="144"/>
      <c r="AY449" s="146">
        <f t="shared" si="4597"/>
        <v>0</v>
      </c>
      <c r="AZ449" s="130"/>
      <c r="BA449" s="26"/>
      <c r="BB449" s="26"/>
      <c r="BC449" s="27"/>
      <c r="BD449" s="129"/>
      <c r="BE449" s="29">
        <v>0</v>
      </c>
      <c r="BF449" s="32">
        <f t="shared" si="4598"/>
        <v>0</v>
      </c>
      <c r="BG449" s="32">
        <v>0</v>
      </c>
      <c r="BH449" s="32">
        <f t="shared" si="4599"/>
        <v>0</v>
      </c>
      <c r="BI449" s="99">
        <v>0</v>
      </c>
      <c r="BJ449" s="130"/>
      <c r="BK449" s="133">
        <v>0.49</v>
      </c>
      <c r="BL449" s="133">
        <v>0.59</v>
      </c>
      <c r="BM449" s="133">
        <v>0</v>
      </c>
      <c r="BN449" s="133">
        <v>0.09</v>
      </c>
      <c r="BO449" s="133">
        <v>0</v>
      </c>
      <c r="BP449" s="133">
        <v>0</v>
      </c>
      <c r="BQ449" s="133">
        <f t="shared" si="4600"/>
        <v>0.39000000000000007</v>
      </c>
      <c r="BR449" s="95">
        <f t="shared" si="4601"/>
        <v>24.51</v>
      </c>
      <c r="BS449" s="133">
        <f t="shared" si="4620"/>
        <v>23.92</v>
      </c>
      <c r="BT449" s="133">
        <f t="shared" si="4620"/>
        <v>23.92</v>
      </c>
      <c r="BU449" s="133">
        <f t="shared" si="4620"/>
        <v>23.830000000000002</v>
      </c>
      <c r="BV449" s="133">
        <f t="shared" si="4620"/>
        <v>23.830000000000002</v>
      </c>
      <c r="BW449" s="133">
        <f t="shared" si="4620"/>
        <v>23.830000000000002</v>
      </c>
      <c r="BX449" s="133">
        <f t="shared" si="4621"/>
        <v>23.44</v>
      </c>
      <c r="BY449" s="133">
        <f t="shared" si="4621"/>
        <v>23.05</v>
      </c>
      <c r="BZ449" s="133">
        <f t="shared" si="4621"/>
        <v>22.66</v>
      </c>
      <c r="CA449" s="133">
        <f t="shared" si="4621"/>
        <v>22.27</v>
      </c>
      <c r="CB449" s="133">
        <f t="shared" si="4621"/>
        <v>21.88</v>
      </c>
      <c r="CC449" s="133">
        <f t="shared" si="4621"/>
        <v>21.49</v>
      </c>
      <c r="CD449" s="133">
        <f t="shared" si="4621"/>
        <v>21.099999999999998</v>
      </c>
      <c r="CE449" s="133">
        <f t="shared" si="4621"/>
        <v>20.709999999999997</v>
      </c>
      <c r="CF449" s="133">
        <f t="shared" si="4621"/>
        <v>20.319999999999997</v>
      </c>
      <c r="CG449" s="133">
        <f t="shared" si="4621"/>
        <v>19.929999999999996</v>
      </c>
      <c r="CH449" s="133">
        <f t="shared" si="4621"/>
        <v>19.539999999999996</v>
      </c>
      <c r="CI449" s="133">
        <f t="shared" si="4621"/>
        <v>19.149999999999995</v>
      </c>
      <c r="CJ449" s="133">
        <f t="shared" si="4621"/>
        <v>18.759999999999994</v>
      </c>
      <c r="CK449" s="133">
        <f t="shared" si="4621"/>
        <v>18.369999999999994</v>
      </c>
      <c r="CL449" s="133">
        <f t="shared" si="4621"/>
        <v>17.979999999999993</v>
      </c>
      <c r="CM449" s="133">
        <f t="shared" si="4621"/>
        <v>17.589999999999993</v>
      </c>
      <c r="CN449" s="133">
        <f t="shared" si="4621"/>
        <v>17.199999999999992</v>
      </c>
      <c r="CO449" s="133">
        <f t="shared" si="4621"/>
        <v>16.809999999999992</v>
      </c>
      <c r="CP449" s="100">
        <v>0</v>
      </c>
      <c r="CQ449" s="100">
        <v>0</v>
      </c>
      <c r="CR449" s="100">
        <v>0</v>
      </c>
      <c r="CS449" s="100">
        <v>0</v>
      </c>
      <c r="CT449" s="100">
        <v>0</v>
      </c>
      <c r="CU449" s="100">
        <v>0</v>
      </c>
      <c r="CY449" s="4">
        <v>0</v>
      </c>
      <c r="CZ449" s="4">
        <v>0</v>
      </c>
      <c r="DA449" s="136">
        <f t="shared" ref="DA449:DA458" si="4623">IFERROR(CZ449/CY449,0)</f>
        <v>0</v>
      </c>
      <c r="DB449" s="4">
        <f t="shared" ref="DB449:DB458" si="4624">CY449*FH449</f>
        <v>0</v>
      </c>
      <c r="DC449" s="4">
        <f t="shared" ref="DC449:DC458" si="4625">CZ449*FH449</f>
        <v>0</v>
      </c>
      <c r="DD449" s="136">
        <f t="shared" ref="DD449:DD458" si="4626">IFERROR(DC449/DB449,0)</f>
        <v>0</v>
      </c>
      <c r="DE449" s="31">
        <v>0</v>
      </c>
      <c r="DJ449" s="31"/>
      <c r="DK449" s="31"/>
      <c r="DL449" s="31"/>
      <c r="DM449" s="31"/>
      <c r="DN449" s="31"/>
      <c r="DR449" s="4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V449" t="s">
        <v>839</v>
      </c>
      <c r="EW449" s="103">
        <v>0</v>
      </c>
      <c r="FA449" s="31"/>
      <c r="FB449" s="119"/>
      <c r="FC449" s="119"/>
      <c r="FE449" s="137">
        <v>0</v>
      </c>
      <c r="FF449" s="137">
        <v>0</v>
      </c>
      <c r="FG449" s="137">
        <v>0</v>
      </c>
      <c r="FH449" s="106">
        <v>0</v>
      </c>
      <c r="FI449" s="107" t="b">
        <f t="shared" si="4607"/>
        <v>1</v>
      </c>
      <c r="FJ449" s="34"/>
      <c r="FK449" s="104">
        <v>0</v>
      </c>
      <c r="FL449" s="104">
        <v>0</v>
      </c>
      <c r="FM449" s="104">
        <v>0</v>
      </c>
      <c r="FN449" s="104">
        <v>0</v>
      </c>
      <c r="FO449" s="104">
        <v>0</v>
      </c>
      <c r="FP449" s="104"/>
      <c r="FQ449" s="104">
        <v>0</v>
      </c>
      <c r="FR449" s="150" t="b">
        <f t="shared" si="4442"/>
        <v>0</v>
      </c>
      <c r="FS449" s="150" t="b">
        <f t="shared" si="4443"/>
        <v>0</v>
      </c>
      <c r="FT449" s="150" t="b">
        <f t="shared" si="4444"/>
        <v>0</v>
      </c>
      <c r="FU449" s="150" t="b">
        <f t="shared" si="4445"/>
        <v>0</v>
      </c>
      <c r="FV449" s="150" t="b">
        <f t="shared" si="4446"/>
        <v>1</v>
      </c>
      <c r="FW449" s="150"/>
      <c r="FX449" s="150" t="b">
        <f t="shared" si="4608"/>
        <v>1</v>
      </c>
      <c r="FY449" s="104" t="s">
        <v>368</v>
      </c>
      <c r="FZ449" s="104" t="b">
        <f t="shared" si="4609"/>
        <v>1</v>
      </c>
      <c r="GA449" s="150">
        <v>0</v>
      </c>
      <c r="GB449" s="150">
        <v>0</v>
      </c>
      <c r="GC449" s="151"/>
      <c r="GD449" s="104" t="s">
        <v>368</v>
      </c>
      <c r="GE449" s="104">
        <v>0</v>
      </c>
      <c r="GF449" s="104" t="e">
        <v>#N/A</v>
      </c>
      <c r="GG449" s="104">
        <v>0</v>
      </c>
      <c r="GH449" s="150" t="b">
        <f t="shared" si="4610"/>
        <v>1</v>
      </c>
      <c r="GI449" s="151" t="b">
        <f t="shared" si="4611"/>
        <v>0</v>
      </c>
      <c r="GJ449" s="31" t="s">
        <v>203</v>
      </c>
    </row>
    <row r="450" spans="1:192" ht="60" hidden="1" x14ac:dyDescent="0.25">
      <c r="A450" s="130">
        <v>133161</v>
      </c>
      <c r="B450" s="130">
        <v>537813</v>
      </c>
      <c r="C450" s="128" t="s">
        <v>368</v>
      </c>
      <c r="D450" s="130"/>
      <c r="E450" s="130" t="s">
        <v>943</v>
      </c>
      <c r="F450" s="109">
        <v>0</v>
      </c>
      <c r="G450" s="128"/>
      <c r="H450" s="130" t="s">
        <v>188</v>
      </c>
      <c r="I450" s="130" t="s">
        <v>631</v>
      </c>
      <c r="J450" s="130" t="s">
        <v>481</v>
      </c>
      <c r="K450" s="130"/>
      <c r="L450" s="130" t="s">
        <v>942</v>
      </c>
      <c r="M450" s="130" t="s">
        <v>841</v>
      </c>
      <c r="N450" s="111">
        <v>0</v>
      </c>
      <c r="O450" s="111">
        <v>25</v>
      </c>
      <c r="P450" s="111" t="str">
        <f t="shared" si="4590"/>
        <v>в диапазоне</v>
      </c>
      <c r="Q450" s="95">
        <v>25</v>
      </c>
      <c r="R450" s="95">
        <f>Q450*FH450</f>
        <v>45763.5</v>
      </c>
      <c r="S450" s="131">
        <v>25</v>
      </c>
      <c r="T450" s="131">
        <v>45763.5</v>
      </c>
      <c r="U450" s="131">
        <f>IFERROR(ROUNDUP(S450/$EX450,0)*$EY450,0)</f>
        <v>1.5</v>
      </c>
      <c r="V450" s="113">
        <f>SUM(Z450:AD450)</f>
        <v>21.5</v>
      </c>
      <c r="W450" s="113">
        <f>V450*FH450</f>
        <v>39356.61</v>
      </c>
      <c r="X450" s="113">
        <f>IFERROR(ROUNDUP(V450/$EX450,0)*$EY450,0)</f>
        <v>1.5</v>
      </c>
      <c r="Y450" s="132"/>
      <c r="Z450" s="95">
        <v>21.5</v>
      </c>
      <c r="AA450" s="95">
        <v>0</v>
      </c>
      <c r="AB450" s="95">
        <v>0</v>
      </c>
      <c r="AC450" s="95">
        <v>0</v>
      </c>
      <c r="AD450" s="95">
        <v>0</v>
      </c>
      <c r="AE450" s="95">
        <f t="shared" si="4591"/>
        <v>0</v>
      </c>
      <c r="AF450" s="95">
        <f t="shared" si="4592"/>
        <v>0</v>
      </c>
      <c r="AG450" s="114">
        <v>0</v>
      </c>
      <c r="AH450" s="95">
        <f>V450-AG450</f>
        <v>21.5</v>
      </c>
      <c r="AI450" s="114">
        <f>IF(AH450&gt;0,AH450*FH450,0)</f>
        <v>39356.61</v>
      </c>
      <c r="AJ450" s="133">
        <f>CU450</f>
        <v>0</v>
      </c>
      <c r="AK450" s="133">
        <f>SUM(CS450:CU450)</f>
        <v>0</v>
      </c>
      <c r="AL450" s="133">
        <f>SUM(CP450:CU450)</f>
        <v>0</v>
      </c>
      <c r="AM450" s="133">
        <f>SUM(BK450:BP450)</f>
        <v>1.1700000000000002</v>
      </c>
      <c r="AN450" s="133">
        <f t="shared" si="4593"/>
        <v>1923.0769230769226</v>
      </c>
      <c r="AO450" s="133" t="str">
        <f t="shared" si="4594"/>
        <v>&gt; 120 дней</v>
      </c>
      <c r="AP450" s="139" t="s">
        <v>195</v>
      </c>
      <c r="AQ450" s="134" t="s">
        <v>222</v>
      </c>
      <c r="AR450" s="139" t="s">
        <v>195</v>
      </c>
      <c r="AS450" s="134" t="s">
        <v>222</v>
      </c>
      <c r="AT450" s="25" t="s">
        <v>195</v>
      </c>
      <c r="AU450" s="14" t="str">
        <f>AU449</f>
        <v>Да</v>
      </c>
      <c r="AV450" s="97" t="str">
        <f t="shared" si="4595"/>
        <v>0-25 более 24</v>
      </c>
      <c r="AW450" s="117">
        <f t="shared" si="4596"/>
        <v>39356.61</v>
      </c>
      <c r="AX450" s="25">
        <f>MONTH(BC450)+6</f>
        <v>18</v>
      </c>
      <c r="AY450" s="25">
        <f t="shared" si="4597"/>
        <v>39356.61</v>
      </c>
      <c r="AZ450" s="130" t="s">
        <v>495</v>
      </c>
      <c r="BA450" s="26" t="s">
        <v>196</v>
      </c>
      <c r="BB450" s="26" t="s">
        <v>944</v>
      </c>
      <c r="BC450" s="27">
        <v>46387</v>
      </c>
      <c r="BD450" s="28"/>
      <c r="BE450" s="29">
        <v>0</v>
      </c>
      <c r="BF450" s="32">
        <f t="shared" si="4598"/>
        <v>0</v>
      </c>
      <c r="BG450" s="32">
        <v>0</v>
      </c>
      <c r="BH450" s="32">
        <f t="shared" si="4599"/>
        <v>0</v>
      </c>
      <c r="BI450" s="135">
        <v>0</v>
      </c>
      <c r="BJ450" s="130">
        <v>0</v>
      </c>
      <c r="BK450" s="95">
        <v>0.49</v>
      </c>
      <c r="BL450" s="95">
        <v>0.59</v>
      </c>
      <c r="BM450" s="95">
        <v>0</v>
      </c>
      <c r="BN450" s="95">
        <v>0.09</v>
      </c>
      <c r="BO450" s="95">
        <v>0</v>
      </c>
      <c r="BP450" s="95">
        <v>0</v>
      </c>
      <c r="BQ450" s="133">
        <f t="shared" si="4600"/>
        <v>0.39000000000000007</v>
      </c>
      <c r="BR450" s="95">
        <f t="shared" si="4601"/>
        <v>24.51</v>
      </c>
      <c r="BS450" s="133">
        <f t="shared" si="4620"/>
        <v>23.92</v>
      </c>
      <c r="BT450" s="133">
        <f t="shared" si="4620"/>
        <v>23.92</v>
      </c>
      <c r="BU450" s="133">
        <f t="shared" si="4620"/>
        <v>23.830000000000002</v>
      </c>
      <c r="BV450" s="133">
        <f t="shared" si="4620"/>
        <v>23.830000000000002</v>
      </c>
      <c r="BW450" s="133">
        <f t="shared" si="4620"/>
        <v>23.830000000000002</v>
      </c>
      <c r="BX450" s="133">
        <f t="shared" si="4621"/>
        <v>23.44</v>
      </c>
      <c r="BY450" s="133">
        <f t="shared" si="4621"/>
        <v>23.05</v>
      </c>
      <c r="BZ450" s="133">
        <f t="shared" si="4621"/>
        <v>22.66</v>
      </c>
      <c r="CA450" s="133">
        <f t="shared" si="4621"/>
        <v>22.27</v>
      </c>
      <c r="CB450" s="133">
        <f t="shared" si="4621"/>
        <v>21.88</v>
      </c>
      <c r="CC450" s="133">
        <f t="shared" si="4621"/>
        <v>21.49</v>
      </c>
      <c r="CD450" s="133">
        <f t="shared" si="4621"/>
        <v>21.099999999999998</v>
      </c>
      <c r="CE450" s="133">
        <f t="shared" si="4621"/>
        <v>20.709999999999997</v>
      </c>
      <c r="CF450" s="133">
        <f t="shared" si="4621"/>
        <v>20.319999999999997</v>
      </c>
      <c r="CG450" s="133">
        <f t="shared" si="4621"/>
        <v>19.929999999999996</v>
      </c>
      <c r="CH450" s="133">
        <f t="shared" si="4621"/>
        <v>19.539999999999996</v>
      </c>
      <c r="CI450" s="133">
        <f t="shared" si="4621"/>
        <v>19.149999999999995</v>
      </c>
      <c r="CJ450" s="133">
        <f t="shared" si="4621"/>
        <v>18.759999999999994</v>
      </c>
      <c r="CK450" s="133">
        <f t="shared" si="4621"/>
        <v>18.369999999999994</v>
      </c>
      <c r="CL450" s="133">
        <f t="shared" si="4621"/>
        <v>17.979999999999993</v>
      </c>
      <c r="CM450" s="133">
        <f t="shared" si="4621"/>
        <v>17.589999999999993</v>
      </c>
      <c r="CN450" s="133">
        <f t="shared" si="4621"/>
        <v>17.199999999999992</v>
      </c>
      <c r="CO450" s="133">
        <f t="shared" si="4621"/>
        <v>16.809999999999992</v>
      </c>
      <c r="CP450" s="100">
        <v>0</v>
      </c>
      <c r="CQ450" s="100">
        <v>0</v>
      </c>
      <c r="CR450" s="100">
        <v>0</v>
      </c>
      <c r="CS450" s="100">
        <v>0</v>
      </c>
      <c r="CT450" s="100">
        <v>0</v>
      </c>
      <c r="CU450" s="100">
        <v>0</v>
      </c>
      <c r="CV450" s="121">
        <f>IF(COUNTIF(CP450:CU450,"&gt;0")=0,0,SUM(CP450:CU450)/COUNTIF(CP450:CU450,"&gt;0"))</f>
        <v>0</v>
      </c>
      <c r="CY450" s="4">
        <v>0</v>
      </c>
      <c r="CZ450" s="4">
        <v>0</v>
      </c>
      <c r="DA450" s="136">
        <f t="shared" si="4623"/>
        <v>0</v>
      </c>
      <c r="DB450" s="4">
        <f t="shared" si="4624"/>
        <v>0</v>
      </c>
      <c r="DC450" s="4">
        <f t="shared" si="4625"/>
        <v>0</v>
      </c>
      <c r="DD450" s="136">
        <f t="shared" si="4626"/>
        <v>0</v>
      </c>
      <c r="DE450" s="31">
        <v>0</v>
      </c>
      <c r="DF450" s="31">
        <v>30</v>
      </c>
      <c r="DG450" s="31">
        <v>25</v>
      </c>
      <c r="DH450" s="48">
        <f>IFERROR(ROUNDUP(DG450/$EX450,0)*$EY450,0)</f>
        <v>1.5</v>
      </c>
      <c r="DI450" s="62">
        <v>25</v>
      </c>
      <c r="DJ450" s="62">
        <v>45763.5</v>
      </c>
      <c r="DK450" s="48">
        <f>IFERROR(ROUNDUP(DI450/$EX450,0)*$EY450,0)</f>
        <v>1.5</v>
      </c>
      <c r="DL450" s="62">
        <v>8.3000000000000004E-2</v>
      </c>
      <c r="DM450" s="62">
        <v>151.93</v>
      </c>
      <c r="DN450" s="62">
        <v>25</v>
      </c>
      <c r="DO450" s="62">
        <v>45763.5</v>
      </c>
      <c r="DP450" s="48">
        <f>IFERROR(ROUNDUP(DN450/$EX450,0)*$EY450,0)</f>
        <v>1.5</v>
      </c>
      <c r="DQ450" s="62">
        <v>0</v>
      </c>
      <c r="DR450" s="62">
        <v>0</v>
      </c>
      <c r="DS450" s="62">
        <v>25</v>
      </c>
      <c r="DT450" s="62">
        <v>45763.5</v>
      </c>
      <c r="DU450" s="48">
        <f>IFERROR(ROUNDUP(DS450/$EX450,0)*$EY450,0)</f>
        <v>1.5</v>
      </c>
      <c r="DV450" s="62">
        <v>0</v>
      </c>
      <c r="DW450" s="62">
        <v>0</v>
      </c>
      <c r="DX450" s="62">
        <f>$DF450*BK450/30</f>
        <v>0.49</v>
      </c>
      <c r="DY450" s="62">
        <f>DX450*$FH450</f>
        <v>896.96460000000002</v>
      </c>
      <c r="DZ450" s="48">
        <f>IFERROR(ROUNDUP(DX450/$EX450,0)*$EY450,0)</f>
        <v>1.5</v>
      </c>
      <c r="EA450" s="62">
        <f>$DF450*BL450/30</f>
        <v>0.59</v>
      </c>
      <c r="EB450" s="62">
        <f>EA450*$FH450</f>
        <v>1080.0185999999999</v>
      </c>
      <c r="EC450" s="48">
        <f>IFERROR(ROUNDUP(EA450/$EX450,0)*$EY450,0)</f>
        <v>1.5</v>
      </c>
      <c r="ED450" s="62">
        <f>$DF450*BM450/30</f>
        <v>0</v>
      </c>
      <c r="EE450" s="62">
        <f>ED450*$FH450</f>
        <v>0</v>
      </c>
      <c r="EF450" s="48">
        <f>IFERROR(ROUNDUP(ED450/$EX450,0)*$EY450,0)</f>
        <v>0</v>
      </c>
      <c r="EG450" s="62">
        <f>$DF450*BN450/30</f>
        <v>0.09</v>
      </c>
      <c r="EH450" s="62">
        <f>EG450*$FH450</f>
        <v>164.74859999999998</v>
      </c>
      <c r="EI450" s="48">
        <f>IFERROR(ROUNDUP(EG450/$EX450,0)*$EY450,0)</f>
        <v>1.5</v>
      </c>
      <c r="EJ450" s="62">
        <f>$DF450*BO450/30</f>
        <v>0</v>
      </c>
      <c r="EK450" s="62">
        <f>EJ450*$FH450</f>
        <v>0</v>
      </c>
      <c r="EL450" s="48">
        <f>IFERROR(ROUNDUP(EJ450/$EX450,0)*$EY450,0)</f>
        <v>0</v>
      </c>
      <c r="EM450" s="62">
        <f>$DF450*BP450/30</f>
        <v>0</v>
      </c>
      <c r="EN450" s="62">
        <f>EM450*$FH450</f>
        <v>0</v>
      </c>
      <c r="EO450" s="48">
        <f>IFERROR(ROUNDUP(EM450/$EX450,0)*$EY450,0)</f>
        <v>0</v>
      </c>
      <c r="EP450" s="62">
        <f t="shared" ref="EP450:EU450" si="4627">BK450*$FH450</f>
        <v>896.96460000000002</v>
      </c>
      <c r="EQ450" s="62">
        <f t="shared" si="4627"/>
        <v>1080.0185999999999</v>
      </c>
      <c r="ER450" s="62">
        <f t="shared" si="4627"/>
        <v>0</v>
      </c>
      <c r="ES450" s="62">
        <f t="shared" si="4627"/>
        <v>164.74859999999998</v>
      </c>
      <c r="ET450" s="62">
        <f t="shared" si="4627"/>
        <v>0</v>
      </c>
      <c r="EU450" s="62">
        <f t="shared" si="4627"/>
        <v>0</v>
      </c>
      <c r="EV450" s="31" t="s">
        <v>192</v>
      </c>
      <c r="EW450" s="103">
        <v>0</v>
      </c>
      <c r="EX450" s="31">
        <v>1000</v>
      </c>
      <c r="EY450" s="31">
        <v>1.5</v>
      </c>
      <c r="FA450" s="31"/>
      <c r="FB450" s="119"/>
      <c r="FC450" s="119"/>
      <c r="FE450" s="137">
        <v>1830.54</v>
      </c>
      <c r="FF450" s="137">
        <v>1830.54</v>
      </c>
      <c r="FG450" s="137">
        <v>1830.54</v>
      </c>
      <c r="FH450" s="106">
        <v>1830.54</v>
      </c>
      <c r="FI450" s="107" t="b">
        <f t="shared" si="4607"/>
        <v>1</v>
      </c>
      <c r="FJ450" s="34"/>
      <c r="FK450" s="104" t="s">
        <v>196</v>
      </c>
      <c r="FL450" s="104" t="s">
        <v>944</v>
      </c>
      <c r="FM450" s="104">
        <v>46387</v>
      </c>
      <c r="FN450" s="104">
        <v>0</v>
      </c>
      <c r="FO450" s="104">
        <v>0</v>
      </c>
      <c r="FP450" s="104"/>
      <c r="FQ450" s="104">
        <v>0</v>
      </c>
      <c r="FR450" s="103" t="b">
        <f t="shared" si="4442"/>
        <v>1</v>
      </c>
      <c r="FS450" s="103" t="b">
        <f t="shared" si="4443"/>
        <v>1</v>
      </c>
      <c r="FT450" s="103" t="b">
        <f t="shared" si="4444"/>
        <v>1</v>
      </c>
      <c r="FU450" s="103" t="b">
        <f t="shared" si="4445"/>
        <v>0</v>
      </c>
      <c r="FV450" s="103" t="b">
        <f t="shared" si="4446"/>
        <v>1</v>
      </c>
      <c r="FW450" s="103"/>
      <c r="FX450" s="120" t="b">
        <f t="shared" si="4608"/>
        <v>1</v>
      </c>
      <c r="FY450" s="104" t="s">
        <v>368</v>
      </c>
      <c r="FZ450" s="104" t="b">
        <f t="shared" si="4609"/>
        <v>1</v>
      </c>
      <c r="GA450" s="104">
        <v>0</v>
      </c>
      <c r="GB450" s="104">
        <v>0</v>
      </c>
      <c r="GD450" s="104" t="s">
        <v>368</v>
      </c>
      <c r="GE450" s="104">
        <v>0</v>
      </c>
      <c r="GF450" s="104" t="e">
        <v>#N/A</v>
      </c>
      <c r="GG450" s="104">
        <v>0</v>
      </c>
      <c r="GH450" s="104" t="b">
        <f t="shared" si="4610"/>
        <v>1</v>
      </c>
      <c r="GI450" s="8" t="b">
        <f t="shared" si="4611"/>
        <v>0</v>
      </c>
      <c r="GJ450" s="31" t="s">
        <v>203</v>
      </c>
    </row>
    <row r="451" spans="1:192" hidden="1" x14ac:dyDescent="0.25">
      <c r="A451" s="144" t="str">
        <f>E451</f>
        <v>Сырье для крышек РР</v>
      </c>
      <c r="B451" s="144"/>
      <c r="C451" s="128" t="s">
        <v>368</v>
      </c>
      <c r="D451" s="130"/>
      <c r="E451" s="144" t="s">
        <v>945</v>
      </c>
      <c r="F451" s="144"/>
      <c r="G451" s="128"/>
      <c r="H451" s="144" t="s">
        <v>839</v>
      </c>
      <c r="I451" s="130"/>
      <c r="J451" s="144" t="s">
        <v>511</v>
      </c>
      <c r="K451" s="144"/>
      <c r="L451" s="138"/>
      <c r="M451" s="144" t="s">
        <v>840</v>
      </c>
      <c r="N451" s="145">
        <v>0</v>
      </c>
      <c r="O451" s="145">
        <v>0</v>
      </c>
      <c r="P451" s="145" t="str">
        <f t="shared" ref="P451:P464" si="4628">IF(AND(N451=0,O451=0),"нет минмакс",IF((S451-N451)&lt;0,"меньше мин",IF((S451-O451)&gt;0,"больше макс","в диапазоне")))</f>
        <v>нет минмакс</v>
      </c>
      <c r="Q451" s="114">
        <v>225</v>
      </c>
      <c r="R451" s="114">
        <v>29976.749999999996</v>
      </c>
      <c r="S451" s="146">
        <v>225</v>
      </c>
      <c r="T451" s="146">
        <v>29976.749999999996</v>
      </c>
      <c r="U451" s="131"/>
      <c r="V451" s="146">
        <v>225</v>
      </c>
      <c r="W451" s="146">
        <v>29976.749999999996</v>
      </c>
      <c r="X451" s="146">
        <v>1.5</v>
      </c>
      <c r="Y451" s="132"/>
      <c r="Z451" s="95">
        <v>0</v>
      </c>
      <c r="AA451" s="147">
        <v>0</v>
      </c>
      <c r="AB451" s="147">
        <v>0</v>
      </c>
      <c r="AC451" s="95">
        <v>0</v>
      </c>
      <c r="AD451" s="95">
        <v>0</v>
      </c>
      <c r="AE451" s="95">
        <f t="shared" ref="AE451:AE464" si="4629">AA451*FH451</f>
        <v>0</v>
      </c>
      <c r="AF451" s="95">
        <f t="shared" ref="AF451:AF464" si="4630">AB451*FH451</f>
        <v>0</v>
      </c>
      <c r="AG451" s="144"/>
      <c r="AH451" s="130"/>
      <c r="AI451" s="144"/>
      <c r="AJ451" s="146">
        <v>0</v>
      </c>
      <c r="AK451" s="146">
        <v>0</v>
      </c>
      <c r="AL451" s="146">
        <v>0</v>
      </c>
      <c r="AM451" s="146">
        <v>0</v>
      </c>
      <c r="AN451" s="148" t="str">
        <f t="shared" ref="AN451:AN464" si="4631">IFERROR(S451/BQ451*30,"нет оборота")</f>
        <v>нет оборота</v>
      </c>
      <c r="AO451" s="130" t="str">
        <f t="shared" ref="AO451:AO464" si="4632">IF(S451=0,"нет остатка",IF(AN451="нет оборота","нет плана",IF(AN451&lt;30,"&lt; 30 дней",IF(AND(AN451&gt;=30,AN451&lt;60),"&gt; 30 дней (до 60)",IF(AND(AN451&gt;=60,AN451&lt;70),"&gt; 60 дней (до 70)",IF(AND(AN451&gt;=70,AN451&lt;80),"&gt; 70 дней (до 80)",IF(AND(AN451&gt;=80,AN451&lt;90),"&gt; 80 дней (до 90)",IF(AND(AN451&gt;=90,AN451&lt;120),"&gt; 90 дней (до 120)",IF(AN451&gt;=120,"&gt; 120 дней")))))))))</f>
        <v>нет плана</v>
      </c>
      <c r="AP451" s="139" t="s">
        <v>195</v>
      </c>
      <c r="AQ451" s="134" t="s">
        <v>200</v>
      </c>
      <c r="AR451" s="144" t="s">
        <v>195</v>
      </c>
      <c r="AS451" s="134" t="s">
        <v>200</v>
      </c>
      <c r="AT451" s="147" t="s">
        <v>195</v>
      </c>
      <c r="AU451" s="138" t="str">
        <f>AT451</f>
        <v>Да</v>
      </c>
      <c r="AV451" s="97" t="str">
        <f t="shared" ref="AV451:AV464" si="4633">IF(V451=0,"нет остатка",IF(SUM(BK451:BP451)=0,"Нет планов",IF(BR451&lt;=0,"0-01",IF(BS451&lt;=0,"0-02",IF(BT451&lt;=0,"0-03",IF(BU451&lt;=0,"0-04",IF(BV451&lt;=0,"0-05",IF(BW451&lt;=0,"0-06",IF(BX451&lt;=0,"0-07",IF(BY451&lt;=0,"0-08",IF(BZ451&lt;=0,"0-09",IF(CA451&lt;=0,"0-10",IF(CB451&lt;=0,"0-11",IF(CC451&lt;=0,"0-12",IF(CD451&lt;=0,"0-13",IF(CE451&lt;=0,"0-14",IF(CF451&lt;=0,"0-15",IF(CG451&lt;=0,"0-16",IF(CH451&lt;=0,"0-17",IF(CI451&lt;=0,"0-18",IF(CJ451&lt;=0,"0-19",IF(CK451&lt;=0,"0-20",IF(CL451&lt;=0,"0-21",IF(CM451&lt;=0,"0-22",IF(CN451&lt;=0,"0-23",IF(CO451&lt;=0,"0-24","0-25 более 24"))))))))))))))))))))))))))</f>
        <v>Нет планов</v>
      </c>
      <c r="AW451" s="149">
        <f t="shared" ref="AW451:AW464" si="4634">IF(AT451="Да",W451,0)</f>
        <v>29976.749999999996</v>
      </c>
      <c r="AX451" s="144"/>
      <c r="AY451" s="146">
        <f t="shared" ref="AY451:AY464" si="4635">IF(AX451&gt;6,W451,0)</f>
        <v>0</v>
      </c>
      <c r="AZ451" s="130"/>
      <c r="BA451" s="26"/>
      <c r="BB451" s="26"/>
      <c r="BC451" s="27"/>
      <c r="BD451" s="129"/>
      <c r="BE451" s="29">
        <v>0</v>
      </c>
      <c r="BF451" s="32">
        <f t="shared" ref="BF451:BF464" si="4636">BE451*FH451</f>
        <v>0</v>
      </c>
      <c r="BG451" s="32">
        <v>0</v>
      </c>
      <c r="BH451" s="32">
        <f t="shared" ref="BH451:BH464" si="4637">BG451*FH451</f>
        <v>0</v>
      </c>
      <c r="BI451" s="99">
        <v>0</v>
      </c>
      <c r="BJ451" s="130"/>
      <c r="BK451" s="133">
        <v>0</v>
      </c>
      <c r="BL451" s="133">
        <v>0</v>
      </c>
      <c r="BM451" s="133">
        <v>0</v>
      </c>
      <c r="BN451" s="133">
        <v>0</v>
      </c>
      <c r="BO451" s="133">
        <v>0</v>
      </c>
      <c r="BP451" s="133">
        <v>0</v>
      </c>
      <c r="BQ451" s="133">
        <f t="shared" ref="BQ451:BQ464" si="4638">IF(COUNTIF(BK451:BP451,"&gt;0")=0,0,SUM(BK451:BP451)/COUNTIF(BK451:BP451,"&gt;0"))</f>
        <v>0</v>
      </c>
      <c r="BR451" s="95">
        <f t="shared" ref="BR451:BR464" si="4639">IF(OR(Q451=0,SUM(BK451:BP451)=0,V451&gt;Q451),V451-BK451,Q451-BK451)</f>
        <v>225</v>
      </c>
      <c r="BS451" s="133">
        <f t="shared" si="4620"/>
        <v>225</v>
      </c>
      <c r="BT451" s="133">
        <f t="shared" si="4620"/>
        <v>225</v>
      </c>
      <c r="BU451" s="133">
        <f t="shared" si="4620"/>
        <v>225</v>
      </c>
      <c r="BV451" s="133">
        <f t="shared" si="4620"/>
        <v>225</v>
      </c>
      <c r="BW451" s="133">
        <f t="shared" si="4620"/>
        <v>225</v>
      </c>
      <c r="BX451" s="133">
        <f t="shared" ref="BX451:CO452" si="4640">BW451-$BQ451</f>
        <v>225</v>
      </c>
      <c r="BY451" s="133">
        <f t="shared" si="4640"/>
        <v>225</v>
      </c>
      <c r="BZ451" s="133">
        <f t="shared" si="4640"/>
        <v>225</v>
      </c>
      <c r="CA451" s="133">
        <f t="shared" si="4640"/>
        <v>225</v>
      </c>
      <c r="CB451" s="133">
        <f t="shared" si="4640"/>
        <v>225</v>
      </c>
      <c r="CC451" s="133">
        <f t="shared" si="4640"/>
        <v>225</v>
      </c>
      <c r="CD451" s="133">
        <f t="shared" si="4640"/>
        <v>225</v>
      </c>
      <c r="CE451" s="133">
        <f t="shared" si="4640"/>
        <v>225</v>
      </c>
      <c r="CF451" s="133">
        <f t="shared" si="4640"/>
        <v>225</v>
      </c>
      <c r="CG451" s="133">
        <f t="shared" si="4640"/>
        <v>225</v>
      </c>
      <c r="CH451" s="133">
        <f t="shared" si="4640"/>
        <v>225</v>
      </c>
      <c r="CI451" s="133">
        <f t="shared" si="4640"/>
        <v>225</v>
      </c>
      <c r="CJ451" s="133">
        <f t="shared" si="4640"/>
        <v>225</v>
      </c>
      <c r="CK451" s="133">
        <f t="shared" si="4640"/>
        <v>225</v>
      </c>
      <c r="CL451" s="133">
        <f t="shared" si="4640"/>
        <v>225</v>
      </c>
      <c r="CM451" s="133">
        <f t="shared" si="4640"/>
        <v>225</v>
      </c>
      <c r="CN451" s="133">
        <f t="shared" si="4640"/>
        <v>225</v>
      </c>
      <c r="CO451" s="133">
        <f t="shared" si="4640"/>
        <v>225</v>
      </c>
      <c r="CP451" s="100">
        <v>0</v>
      </c>
      <c r="CQ451" s="100">
        <v>0</v>
      </c>
      <c r="CR451" s="100">
        <v>0</v>
      </c>
      <c r="CS451" s="100">
        <v>0</v>
      </c>
      <c r="CT451" s="100">
        <v>0</v>
      </c>
      <c r="CU451" s="100">
        <v>0</v>
      </c>
      <c r="CY451" s="4">
        <v>0</v>
      </c>
      <c r="CZ451" s="4">
        <v>0</v>
      </c>
      <c r="DA451" s="136">
        <f t="shared" si="4623"/>
        <v>0</v>
      </c>
      <c r="DB451" s="4">
        <f t="shared" si="4624"/>
        <v>0</v>
      </c>
      <c r="DC451" s="4">
        <f t="shared" si="4625"/>
        <v>0</v>
      </c>
      <c r="DD451" s="136">
        <f t="shared" si="4626"/>
        <v>0</v>
      </c>
      <c r="DE451" s="31">
        <v>0</v>
      </c>
      <c r="DJ451" s="31"/>
      <c r="DK451" s="31"/>
      <c r="DL451" s="31"/>
      <c r="DM451" s="31"/>
      <c r="DN451" s="31"/>
      <c r="DR451" s="4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V451" t="s">
        <v>839</v>
      </c>
      <c r="EW451" s="103">
        <v>0</v>
      </c>
      <c r="FA451" s="31"/>
      <c r="FB451" s="119"/>
      <c r="FC451" s="119"/>
      <c r="FE451" s="137">
        <v>0</v>
      </c>
      <c r="FF451" s="137">
        <v>0</v>
      </c>
      <c r="FG451" s="137">
        <v>0</v>
      </c>
      <c r="FH451" s="106">
        <v>0</v>
      </c>
      <c r="FI451" s="107" t="b">
        <f t="shared" ref="FI451:FI458" si="4641">EXACT(AT451,AP451)</f>
        <v>1</v>
      </c>
      <c r="FJ451" s="34"/>
      <c r="FK451" s="104">
        <v>0</v>
      </c>
      <c r="FL451" s="104">
        <v>0</v>
      </c>
      <c r="FM451" s="104">
        <v>0</v>
      </c>
      <c r="FN451" s="104">
        <v>0</v>
      </c>
      <c r="FO451" s="104">
        <v>0</v>
      </c>
      <c r="FP451" s="104"/>
      <c r="FQ451" s="104">
        <v>0</v>
      </c>
      <c r="FR451" s="150" t="b">
        <f t="shared" si="4442"/>
        <v>0</v>
      </c>
      <c r="FS451" s="150" t="b">
        <f t="shared" si="4443"/>
        <v>0</v>
      </c>
      <c r="FT451" s="150" t="b">
        <f t="shared" si="4444"/>
        <v>0</v>
      </c>
      <c r="FU451" s="150" t="b">
        <f t="shared" si="4445"/>
        <v>0</v>
      </c>
      <c r="FV451" s="150" t="b">
        <f t="shared" si="4446"/>
        <v>1</v>
      </c>
      <c r="FW451" s="150"/>
      <c r="FX451" s="150" t="b">
        <f t="shared" ref="FX451:FX464" si="4642">EXACT(FQ451,BI451)</f>
        <v>1</v>
      </c>
      <c r="FY451" s="104" t="s">
        <v>368</v>
      </c>
      <c r="FZ451" s="104" t="b">
        <f t="shared" ref="FZ451:FZ464" si="4643">EXACT(FY451,C451)</f>
        <v>1</v>
      </c>
      <c r="GA451" s="150">
        <v>0</v>
      </c>
      <c r="GB451" s="150">
        <v>0</v>
      </c>
      <c r="GC451" s="151"/>
      <c r="GD451" s="104" t="s">
        <v>368</v>
      </c>
      <c r="GE451" s="104">
        <v>0</v>
      </c>
      <c r="GF451" s="104" t="e">
        <v>#N/A</v>
      </c>
      <c r="GG451" s="104">
        <v>0</v>
      </c>
      <c r="GH451" s="150" t="b">
        <f t="shared" ref="GH451:GH464" si="4644">EXACT(GD451,C451)</f>
        <v>1</v>
      </c>
      <c r="GI451" s="151" t="b">
        <f t="shared" ref="GI451:GI464" si="4645">EXACT(GG451,G451)</f>
        <v>0</v>
      </c>
      <c r="GJ451" s="31" t="s">
        <v>203</v>
      </c>
    </row>
    <row r="452" spans="1:192" ht="45" hidden="1" x14ac:dyDescent="0.25">
      <c r="A452" s="130">
        <v>119325</v>
      </c>
      <c r="B452" s="130">
        <v>535569</v>
      </c>
      <c r="C452" s="128" t="s">
        <v>368</v>
      </c>
      <c r="D452" s="130"/>
      <c r="E452" s="130" t="s">
        <v>946</v>
      </c>
      <c r="F452" s="109">
        <v>0</v>
      </c>
      <c r="G452" s="128"/>
      <c r="H452" s="130" t="s">
        <v>188</v>
      </c>
      <c r="I452" s="130" t="s">
        <v>559</v>
      </c>
      <c r="J452" s="130" t="s">
        <v>511</v>
      </c>
      <c r="K452" s="130"/>
      <c r="L452" s="130" t="s">
        <v>945</v>
      </c>
      <c r="M452" s="130" t="s">
        <v>841</v>
      </c>
      <c r="N452" s="111">
        <v>0</v>
      </c>
      <c r="O452" s="111">
        <v>0</v>
      </c>
      <c r="P452" s="111" t="str">
        <f t="shared" si="4628"/>
        <v>нет минмакс</v>
      </c>
      <c r="Q452" s="95">
        <v>225</v>
      </c>
      <c r="R452" s="95">
        <f>Q452*FH452</f>
        <v>29976.749999999996</v>
      </c>
      <c r="S452" s="131">
        <v>225</v>
      </c>
      <c r="T452" s="131">
        <v>29976.749999999996</v>
      </c>
      <c r="U452" s="131">
        <f>IFERROR(ROUNDUP(S452/$EX452,0)*$EY452,0)</f>
        <v>1.5</v>
      </c>
      <c r="V452" s="113">
        <f>SUM(Z452:AD452)</f>
        <v>225</v>
      </c>
      <c r="W452" s="113">
        <f>V452*FH452</f>
        <v>29976.749999999996</v>
      </c>
      <c r="X452" s="113">
        <f>IFERROR(ROUNDUP(V452/$EX452,0)*$EY452,0)</f>
        <v>1.5</v>
      </c>
      <c r="Y452" s="132"/>
      <c r="Z452" s="95">
        <v>225</v>
      </c>
      <c r="AA452" s="95">
        <v>0</v>
      </c>
      <c r="AB452" s="95">
        <v>0</v>
      </c>
      <c r="AC452" s="95">
        <v>0</v>
      </c>
      <c r="AD452" s="95">
        <v>0</v>
      </c>
      <c r="AE452" s="95">
        <f t="shared" si="4629"/>
        <v>0</v>
      </c>
      <c r="AF452" s="95">
        <f t="shared" si="4630"/>
        <v>0</v>
      </c>
      <c r="AG452" s="114">
        <v>0</v>
      </c>
      <c r="AH452" s="95">
        <f>V452-AG452</f>
        <v>225</v>
      </c>
      <c r="AI452" s="114">
        <f>IF(AH452&gt;0,AH452*FH452,0)</f>
        <v>29976.749999999996</v>
      </c>
      <c r="AJ452" s="133">
        <f>CU452</f>
        <v>0</v>
      </c>
      <c r="AK452" s="133">
        <f>SUM(CS452:CU452)</f>
        <v>0</v>
      </c>
      <c r="AL452" s="133">
        <f>SUM(CP452:CU452)</f>
        <v>0</v>
      </c>
      <c r="AM452" s="133">
        <f>SUM(BK452:BP452)</f>
        <v>0</v>
      </c>
      <c r="AN452" s="133" t="str">
        <f t="shared" si="4631"/>
        <v>нет оборота</v>
      </c>
      <c r="AO452" s="133" t="str">
        <f t="shared" si="4632"/>
        <v>нет плана</v>
      </c>
      <c r="AP452" s="139" t="s">
        <v>195</v>
      </c>
      <c r="AQ452" s="134" t="s">
        <v>200</v>
      </c>
      <c r="AR452" s="139" t="s">
        <v>195</v>
      </c>
      <c r="AS452" s="134" t="s">
        <v>200</v>
      </c>
      <c r="AT452" s="94" t="s">
        <v>195</v>
      </c>
      <c r="AU452" s="14" t="str">
        <f>AU451</f>
        <v>Да</v>
      </c>
      <c r="AV452" s="97" t="str">
        <f t="shared" si="4633"/>
        <v>Нет планов</v>
      </c>
      <c r="AW452" s="117">
        <f t="shared" si="4634"/>
        <v>29976.749999999996</v>
      </c>
      <c r="AX452" s="14">
        <f>MONTH(BC452)-6</f>
        <v>6</v>
      </c>
      <c r="AY452" s="25">
        <f t="shared" si="4635"/>
        <v>0</v>
      </c>
      <c r="AZ452" s="130" t="s">
        <v>495</v>
      </c>
      <c r="BA452" s="26" t="s">
        <v>196</v>
      </c>
      <c r="BB452" s="26" t="s">
        <v>947</v>
      </c>
      <c r="BC452" s="27">
        <v>46022</v>
      </c>
      <c r="BD452" s="28"/>
      <c r="BE452" s="29">
        <v>0</v>
      </c>
      <c r="BF452" s="32">
        <f t="shared" si="4636"/>
        <v>0</v>
      </c>
      <c r="BG452" s="32">
        <v>0</v>
      </c>
      <c r="BH452" s="32">
        <f t="shared" si="4637"/>
        <v>0</v>
      </c>
      <c r="BI452" s="135">
        <v>0</v>
      </c>
      <c r="BJ452" s="130">
        <v>0</v>
      </c>
      <c r="BK452" s="95">
        <v>0</v>
      </c>
      <c r="BL452" s="95">
        <v>0</v>
      </c>
      <c r="BM452" s="95">
        <v>0</v>
      </c>
      <c r="BN452" s="95">
        <v>0</v>
      </c>
      <c r="BO452" s="95">
        <v>0</v>
      </c>
      <c r="BP452" s="95">
        <v>0</v>
      </c>
      <c r="BQ452" s="133">
        <f t="shared" si="4638"/>
        <v>0</v>
      </c>
      <c r="BR452" s="95">
        <f t="shared" si="4639"/>
        <v>225</v>
      </c>
      <c r="BS452" s="133">
        <f t="shared" si="4620"/>
        <v>225</v>
      </c>
      <c r="BT452" s="133">
        <f t="shared" si="4620"/>
        <v>225</v>
      </c>
      <c r="BU452" s="133">
        <f t="shared" si="4620"/>
        <v>225</v>
      </c>
      <c r="BV452" s="133">
        <f t="shared" si="4620"/>
        <v>225</v>
      </c>
      <c r="BW452" s="133">
        <f t="shared" si="4620"/>
        <v>225</v>
      </c>
      <c r="BX452" s="133">
        <f t="shared" si="4640"/>
        <v>225</v>
      </c>
      <c r="BY452" s="133">
        <f t="shared" si="4640"/>
        <v>225</v>
      </c>
      <c r="BZ452" s="133">
        <f t="shared" si="4640"/>
        <v>225</v>
      </c>
      <c r="CA452" s="133">
        <f t="shared" si="4640"/>
        <v>225</v>
      </c>
      <c r="CB452" s="133">
        <f t="shared" si="4640"/>
        <v>225</v>
      </c>
      <c r="CC452" s="133">
        <f t="shared" si="4640"/>
        <v>225</v>
      </c>
      <c r="CD452" s="133">
        <f t="shared" si="4640"/>
        <v>225</v>
      </c>
      <c r="CE452" s="133">
        <f t="shared" si="4640"/>
        <v>225</v>
      </c>
      <c r="CF452" s="133">
        <f t="shared" si="4640"/>
        <v>225</v>
      </c>
      <c r="CG452" s="133">
        <f t="shared" si="4640"/>
        <v>225</v>
      </c>
      <c r="CH452" s="133">
        <f t="shared" si="4640"/>
        <v>225</v>
      </c>
      <c r="CI452" s="133">
        <f t="shared" si="4640"/>
        <v>225</v>
      </c>
      <c r="CJ452" s="133">
        <f t="shared" si="4640"/>
        <v>225</v>
      </c>
      <c r="CK452" s="133">
        <f t="shared" si="4640"/>
        <v>225</v>
      </c>
      <c r="CL452" s="133">
        <f t="shared" si="4640"/>
        <v>225</v>
      </c>
      <c r="CM452" s="133">
        <f t="shared" si="4640"/>
        <v>225</v>
      </c>
      <c r="CN452" s="133">
        <f t="shared" si="4640"/>
        <v>225</v>
      </c>
      <c r="CO452" s="133">
        <f t="shared" si="4640"/>
        <v>225</v>
      </c>
      <c r="CP452" s="100">
        <v>0</v>
      </c>
      <c r="CQ452" s="100">
        <v>0</v>
      </c>
      <c r="CR452" s="100">
        <v>0</v>
      </c>
      <c r="CS452" s="100">
        <v>0</v>
      </c>
      <c r="CT452" s="100">
        <v>0</v>
      </c>
      <c r="CU452" s="100">
        <v>0</v>
      </c>
      <c r="CV452" s="121">
        <f>IF(COUNTIF(CP452:CU452,"&gt;0")=0,0,SUM(CP452:CU452)/COUNTIF(CP452:CU452,"&gt;0"))</f>
        <v>0</v>
      </c>
      <c r="CY452" s="4">
        <v>0</v>
      </c>
      <c r="CZ452" s="4">
        <v>0</v>
      </c>
      <c r="DA452" s="136">
        <f t="shared" si="4623"/>
        <v>0</v>
      </c>
      <c r="DB452" s="4">
        <f t="shared" si="4624"/>
        <v>0</v>
      </c>
      <c r="DC452" s="4">
        <f t="shared" si="4625"/>
        <v>0</v>
      </c>
      <c r="DD452" s="136">
        <f t="shared" si="4626"/>
        <v>0</v>
      </c>
      <c r="DE452" s="31">
        <v>0</v>
      </c>
      <c r="DF452" s="31">
        <v>30</v>
      </c>
      <c r="DG452" s="31">
        <v>0</v>
      </c>
      <c r="DH452" s="48">
        <f>IFERROR(ROUNDUP(DG452/$EX452,0)*$EY452,0)</f>
        <v>0</v>
      </c>
      <c r="DI452" s="62">
        <v>225</v>
      </c>
      <c r="DJ452" s="62">
        <v>29976.75</v>
      </c>
      <c r="DK452" s="48">
        <f>IFERROR(ROUNDUP(DI452/$EX452,0)*$EY452,0)</f>
        <v>1.5</v>
      </c>
      <c r="DL452" s="62">
        <v>0</v>
      </c>
      <c r="DM452" s="62">
        <v>0</v>
      </c>
      <c r="DN452" s="62">
        <v>225</v>
      </c>
      <c r="DO452" s="62">
        <v>29976.75</v>
      </c>
      <c r="DP452" s="48">
        <f>IFERROR(ROUNDUP(DN452/$EX452,0)*$EY452,0)</f>
        <v>1.5</v>
      </c>
      <c r="DQ452" s="62">
        <v>0</v>
      </c>
      <c r="DR452" s="62">
        <v>0</v>
      </c>
      <c r="DS452" s="62">
        <v>225</v>
      </c>
      <c r="DT452" s="62">
        <v>29976.75</v>
      </c>
      <c r="DU452" s="48">
        <f>IFERROR(ROUNDUP(DS452/$EX452,0)*$EY452,0)</f>
        <v>1.5</v>
      </c>
      <c r="DV452" s="62">
        <v>0</v>
      </c>
      <c r="DW452" s="62">
        <v>0</v>
      </c>
      <c r="DX452" s="62">
        <f>$DF452*BK452/30</f>
        <v>0</v>
      </c>
      <c r="DY452" s="62">
        <f>DX452*$FH452</f>
        <v>0</v>
      </c>
      <c r="DZ452" s="48">
        <f>IFERROR(ROUNDUP(DX452/$EX452,0)*$EY452,0)</f>
        <v>0</v>
      </c>
      <c r="EA452" s="62">
        <f>$DF452*BL452/30</f>
        <v>0</v>
      </c>
      <c r="EB452" s="62">
        <f>EA452*$FH452</f>
        <v>0</v>
      </c>
      <c r="EC452" s="48">
        <f>IFERROR(ROUNDUP(EA452/$EX452,0)*$EY452,0)</f>
        <v>0</v>
      </c>
      <c r="ED452" s="62">
        <f>$DF452*BM452/30</f>
        <v>0</v>
      </c>
      <c r="EE452" s="62">
        <f>ED452*$FH452</f>
        <v>0</v>
      </c>
      <c r="EF452" s="48">
        <f>IFERROR(ROUNDUP(ED452/$EX452,0)*$EY452,0)</f>
        <v>0</v>
      </c>
      <c r="EG452" s="62">
        <f>$DF452*BN452/30</f>
        <v>0</v>
      </c>
      <c r="EH452" s="62">
        <f>EG452*$FH452</f>
        <v>0</v>
      </c>
      <c r="EI452" s="48">
        <f>IFERROR(ROUNDUP(EG452/$EX452,0)*$EY452,0)</f>
        <v>0</v>
      </c>
      <c r="EJ452" s="62">
        <f>$DF452*BO452/30</f>
        <v>0</v>
      </c>
      <c r="EK452" s="62">
        <f>EJ452*$FH452</f>
        <v>0</v>
      </c>
      <c r="EL452" s="48">
        <f>IFERROR(ROUNDUP(EJ452/$EX452,0)*$EY452,0)</f>
        <v>0</v>
      </c>
      <c r="EM452" s="62">
        <f>$DF452*BP452/30</f>
        <v>0</v>
      </c>
      <c r="EN452" s="62">
        <f>EM452*$FH452</f>
        <v>0</v>
      </c>
      <c r="EO452" s="48">
        <f>IFERROR(ROUNDUP(EM452/$EX452,0)*$EY452,0)</f>
        <v>0</v>
      </c>
      <c r="EP452" s="62">
        <f t="shared" ref="EP452:EU452" si="4646">BK452*$FH452</f>
        <v>0</v>
      </c>
      <c r="EQ452" s="62">
        <f t="shared" si="4646"/>
        <v>0</v>
      </c>
      <c r="ER452" s="62">
        <f t="shared" si="4646"/>
        <v>0</v>
      </c>
      <c r="ES452" s="62">
        <f t="shared" si="4646"/>
        <v>0</v>
      </c>
      <c r="ET452" s="62">
        <f t="shared" si="4646"/>
        <v>0</v>
      </c>
      <c r="EU452" s="62">
        <f t="shared" si="4646"/>
        <v>0</v>
      </c>
      <c r="EV452" s="31" t="s">
        <v>192</v>
      </c>
      <c r="EW452" s="103">
        <v>0</v>
      </c>
      <c r="EX452" s="31">
        <f>EZ452</f>
        <v>1375</v>
      </c>
      <c r="EY452" s="31">
        <f>FA452</f>
        <v>1.5</v>
      </c>
      <c r="EZ452" s="31">
        <v>1375</v>
      </c>
      <c r="FA452" s="31">
        <v>1.5</v>
      </c>
      <c r="FB452" s="119"/>
      <c r="FC452" s="119"/>
      <c r="FE452" s="137">
        <v>133.22999999999999</v>
      </c>
      <c r="FF452" s="137">
        <v>133.22999999999999</v>
      </c>
      <c r="FG452" s="137">
        <v>133.22999999999999</v>
      </c>
      <c r="FH452" s="106">
        <v>133.22999999999999</v>
      </c>
      <c r="FI452" s="107" t="b">
        <f t="shared" si="4641"/>
        <v>1</v>
      </c>
      <c r="FJ452" s="34"/>
      <c r="FK452" s="104" t="s">
        <v>196</v>
      </c>
      <c r="FL452" s="104" t="s">
        <v>947</v>
      </c>
      <c r="FM452" s="104">
        <v>46022</v>
      </c>
      <c r="FN452" s="104">
        <v>0</v>
      </c>
      <c r="FO452" s="104">
        <v>0</v>
      </c>
      <c r="FP452" s="104"/>
      <c r="FQ452" s="104">
        <v>0</v>
      </c>
      <c r="FR452" s="103" t="b">
        <f t="shared" si="4442"/>
        <v>1</v>
      </c>
      <c r="FS452" s="103" t="b">
        <f t="shared" si="4443"/>
        <v>1</v>
      </c>
      <c r="FT452" s="103" t="b">
        <f t="shared" si="4444"/>
        <v>1</v>
      </c>
      <c r="FU452" s="103" t="b">
        <f t="shared" si="4445"/>
        <v>0</v>
      </c>
      <c r="FV452" s="103" t="b">
        <f t="shared" si="4446"/>
        <v>1</v>
      </c>
      <c r="FW452" s="103"/>
      <c r="FX452" s="120" t="b">
        <f t="shared" si="4642"/>
        <v>1</v>
      </c>
      <c r="FY452" s="104" t="s">
        <v>368</v>
      </c>
      <c r="FZ452" s="104" t="b">
        <f t="shared" si="4643"/>
        <v>1</v>
      </c>
      <c r="GA452" s="104">
        <v>0</v>
      </c>
      <c r="GB452" s="104">
        <v>0</v>
      </c>
      <c r="GD452" s="104" t="s">
        <v>368</v>
      </c>
      <c r="GE452" s="104">
        <v>0</v>
      </c>
      <c r="GF452" s="104" t="e">
        <v>#N/A</v>
      </c>
      <c r="GG452" s="104">
        <v>0</v>
      </c>
      <c r="GH452" s="104" t="b">
        <f t="shared" si="4644"/>
        <v>1</v>
      </c>
      <c r="GI452" s="8" t="b">
        <f t="shared" si="4645"/>
        <v>0</v>
      </c>
      <c r="GJ452" s="31" t="s">
        <v>203</v>
      </c>
    </row>
    <row r="453" spans="1:192" hidden="1" x14ac:dyDescent="0.25">
      <c r="A453" s="144" t="str">
        <f>E453</f>
        <v>Желтый (пробка)</v>
      </c>
      <c r="B453" s="144"/>
      <c r="C453" s="128" t="s">
        <v>368</v>
      </c>
      <c r="D453" s="130"/>
      <c r="E453" s="144" t="s">
        <v>948</v>
      </c>
      <c r="F453" s="144"/>
      <c r="G453" s="128"/>
      <c r="H453" s="144" t="s">
        <v>839</v>
      </c>
      <c r="I453" s="130"/>
      <c r="J453" s="144" t="s">
        <v>481</v>
      </c>
      <c r="K453" s="144"/>
      <c r="L453" s="138"/>
      <c r="M453" s="144" t="s">
        <v>840</v>
      </c>
      <c r="N453" s="145">
        <v>14</v>
      </c>
      <c r="O453" s="145">
        <v>64</v>
      </c>
      <c r="P453" s="145" t="str">
        <f t="shared" si="4628"/>
        <v>в диапазоне</v>
      </c>
      <c r="Q453" s="114">
        <v>35.16400146484375</v>
      </c>
      <c r="R453" s="114">
        <v>15999.620666503906</v>
      </c>
      <c r="S453" s="146">
        <v>39.873001098632813</v>
      </c>
      <c r="T453" s="146">
        <v>18142.21549987793</v>
      </c>
      <c r="U453" s="131"/>
      <c r="V453" s="146">
        <v>50</v>
      </c>
      <c r="W453" s="146">
        <v>22750</v>
      </c>
      <c r="X453" s="146">
        <v>1.5</v>
      </c>
      <c r="Y453" s="132"/>
      <c r="Z453" s="95">
        <v>0</v>
      </c>
      <c r="AA453" s="147">
        <v>0</v>
      </c>
      <c r="AB453" s="147">
        <v>0</v>
      </c>
      <c r="AC453" s="95">
        <v>0</v>
      </c>
      <c r="AD453" s="95">
        <v>0</v>
      </c>
      <c r="AE453" s="95">
        <f t="shared" si="4629"/>
        <v>0</v>
      </c>
      <c r="AF453" s="95">
        <f t="shared" si="4630"/>
        <v>0</v>
      </c>
      <c r="AG453" s="144"/>
      <c r="AH453" s="130"/>
      <c r="AI453" s="144"/>
      <c r="AJ453" s="146">
        <v>5</v>
      </c>
      <c r="AK453" s="146">
        <v>13</v>
      </c>
      <c r="AL453" s="146">
        <v>23</v>
      </c>
      <c r="AM453" s="146">
        <v>83.27000000000001</v>
      </c>
      <c r="AN453" s="148">
        <f t="shared" si="4631"/>
        <v>86.191187675680382</v>
      </c>
      <c r="AO453" s="130" t="str">
        <f t="shared" si="4632"/>
        <v>&gt; 80 дней (до 90)</v>
      </c>
      <c r="AP453" s="139" t="s">
        <v>185</v>
      </c>
      <c r="AQ453" s="134" t="s">
        <v>218</v>
      </c>
      <c r="AR453" s="144" t="s">
        <v>185</v>
      </c>
      <c r="AS453" s="134" t="s">
        <v>198</v>
      </c>
      <c r="AT453" s="147" t="s">
        <v>185</v>
      </c>
      <c r="AU453" s="138" t="str">
        <f>AT453</f>
        <v>Нет</v>
      </c>
      <c r="AV453" s="97" t="str">
        <f t="shared" si="4633"/>
        <v>0-03</v>
      </c>
      <c r="AW453" s="149">
        <f t="shared" si="4634"/>
        <v>0</v>
      </c>
      <c r="AX453" s="144"/>
      <c r="AY453" s="146">
        <f t="shared" si="4635"/>
        <v>0</v>
      </c>
      <c r="AZ453" s="130"/>
      <c r="BA453" s="129"/>
      <c r="BB453" s="129"/>
      <c r="BC453" s="129"/>
      <c r="BD453" s="139"/>
      <c r="BE453" s="29">
        <v>0</v>
      </c>
      <c r="BF453" s="32">
        <f t="shared" si="4636"/>
        <v>0</v>
      </c>
      <c r="BG453" s="32">
        <v>0</v>
      </c>
      <c r="BH453" s="32">
        <f t="shared" si="4637"/>
        <v>0</v>
      </c>
      <c r="BI453" s="99">
        <v>0</v>
      </c>
      <c r="BJ453" s="130"/>
      <c r="BK453" s="133">
        <v>16.25</v>
      </c>
      <c r="BL453" s="133">
        <v>26.11</v>
      </c>
      <c r="BM453" s="133">
        <v>10.48</v>
      </c>
      <c r="BN453" s="133">
        <v>10.68</v>
      </c>
      <c r="BO453" s="133">
        <v>10.72</v>
      </c>
      <c r="BP453" s="133">
        <v>9.0299999999999994</v>
      </c>
      <c r="BQ453" s="133">
        <f t="shared" si="4638"/>
        <v>13.878333333333336</v>
      </c>
      <c r="BR453" s="95">
        <f t="shared" si="4639"/>
        <v>33.75</v>
      </c>
      <c r="BS453" s="133">
        <f t="shared" si="4620"/>
        <v>7.6400000000000006</v>
      </c>
      <c r="BT453" s="133">
        <f t="shared" si="4620"/>
        <v>-2.84</v>
      </c>
      <c r="BU453" s="133">
        <f t="shared" si="4620"/>
        <v>-13.52</v>
      </c>
      <c r="BV453" s="133">
        <f t="shared" si="4620"/>
        <v>-24.240000000000002</v>
      </c>
      <c r="BW453" s="133">
        <f t="shared" si="4620"/>
        <v>-33.270000000000003</v>
      </c>
      <c r="BX453" s="133">
        <f t="shared" ref="BX453:CO458" si="4647">BW453-$BQ453</f>
        <v>-47.148333333333341</v>
      </c>
      <c r="BY453" s="133">
        <f t="shared" si="4647"/>
        <v>-61.026666666666678</v>
      </c>
      <c r="BZ453" s="133">
        <f t="shared" si="4647"/>
        <v>-74.905000000000015</v>
      </c>
      <c r="CA453" s="133">
        <f t="shared" si="4647"/>
        <v>-88.783333333333346</v>
      </c>
      <c r="CB453" s="133">
        <f t="shared" si="4647"/>
        <v>-102.66166666666668</v>
      </c>
      <c r="CC453" s="133">
        <f t="shared" si="4647"/>
        <v>-116.54</v>
      </c>
      <c r="CD453" s="133">
        <f t="shared" si="4647"/>
        <v>-130.41833333333335</v>
      </c>
      <c r="CE453" s="133">
        <f t="shared" si="4647"/>
        <v>-144.29666666666668</v>
      </c>
      <c r="CF453" s="133">
        <f t="shared" si="4647"/>
        <v>-158.17500000000001</v>
      </c>
      <c r="CG453" s="133">
        <f t="shared" si="4647"/>
        <v>-172.05333333333334</v>
      </c>
      <c r="CH453" s="133">
        <f t="shared" si="4647"/>
        <v>-185.93166666666667</v>
      </c>
      <c r="CI453" s="133">
        <f t="shared" si="4647"/>
        <v>-199.81</v>
      </c>
      <c r="CJ453" s="133">
        <f t="shared" si="4647"/>
        <v>-213.68833333333333</v>
      </c>
      <c r="CK453" s="133">
        <f t="shared" si="4647"/>
        <v>-227.56666666666666</v>
      </c>
      <c r="CL453" s="133">
        <f t="shared" si="4647"/>
        <v>-241.44499999999999</v>
      </c>
      <c r="CM453" s="133">
        <f t="shared" si="4647"/>
        <v>-255.32333333333332</v>
      </c>
      <c r="CN453" s="133">
        <f t="shared" si="4647"/>
        <v>-269.20166666666665</v>
      </c>
      <c r="CO453" s="133">
        <f t="shared" si="4647"/>
        <v>-283.08</v>
      </c>
      <c r="CP453" s="100">
        <v>0</v>
      </c>
      <c r="CQ453" s="100">
        <v>0</v>
      </c>
      <c r="CR453" s="100">
        <v>0</v>
      </c>
      <c r="CS453" s="100">
        <v>0</v>
      </c>
      <c r="CT453" s="100">
        <v>0</v>
      </c>
      <c r="CU453" s="100">
        <v>0</v>
      </c>
      <c r="CY453" s="4">
        <v>0</v>
      </c>
      <c r="CZ453" s="4">
        <v>0</v>
      </c>
      <c r="DA453" s="136">
        <f t="shared" si="4623"/>
        <v>0</v>
      </c>
      <c r="DB453" s="4">
        <f t="shared" si="4624"/>
        <v>0</v>
      </c>
      <c r="DC453" s="4">
        <f t="shared" si="4625"/>
        <v>0</v>
      </c>
      <c r="DD453" s="136">
        <f t="shared" si="4626"/>
        <v>0</v>
      </c>
      <c r="DE453" s="31">
        <v>0</v>
      </c>
      <c r="DJ453" s="31"/>
      <c r="DK453" s="31"/>
      <c r="DL453" s="31"/>
      <c r="DM453" s="31"/>
      <c r="DN453" s="31"/>
      <c r="DR453" s="4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V453" t="s">
        <v>839</v>
      </c>
      <c r="EW453" s="103">
        <v>0</v>
      </c>
      <c r="FA453" s="31"/>
      <c r="FB453" s="119"/>
      <c r="FC453" s="119"/>
      <c r="FE453" s="137">
        <v>0</v>
      </c>
      <c r="FF453" s="137">
        <v>0</v>
      </c>
      <c r="FG453" s="137">
        <v>0</v>
      </c>
      <c r="FH453" s="106">
        <v>0</v>
      </c>
      <c r="FI453" s="107" t="b">
        <f t="shared" si="4641"/>
        <v>1</v>
      </c>
      <c r="FJ453" s="34"/>
      <c r="FK453" s="104">
        <v>0</v>
      </c>
      <c r="FL453" s="104">
        <v>0</v>
      </c>
      <c r="FM453" s="104">
        <v>0</v>
      </c>
      <c r="FN453" s="104">
        <v>0</v>
      </c>
      <c r="FO453" s="104">
        <v>0</v>
      </c>
      <c r="FP453" s="104"/>
      <c r="FQ453" s="104">
        <v>0</v>
      </c>
      <c r="FR453" s="150" t="b">
        <f t="shared" si="4442"/>
        <v>0</v>
      </c>
      <c r="FS453" s="150" t="b">
        <f t="shared" si="4443"/>
        <v>0</v>
      </c>
      <c r="FT453" s="150" t="b">
        <f t="shared" si="4444"/>
        <v>0</v>
      </c>
      <c r="FU453" s="150" t="b">
        <f t="shared" si="4445"/>
        <v>0</v>
      </c>
      <c r="FV453" s="150" t="b">
        <f t="shared" si="4446"/>
        <v>1</v>
      </c>
      <c r="FW453" s="150"/>
      <c r="FX453" s="150" t="b">
        <f t="shared" si="4642"/>
        <v>1</v>
      </c>
      <c r="FY453" s="104" t="s">
        <v>368</v>
      </c>
      <c r="FZ453" s="104" t="b">
        <f t="shared" si="4643"/>
        <v>1</v>
      </c>
      <c r="GA453" s="150">
        <v>0</v>
      </c>
      <c r="GB453" s="150">
        <v>0</v>
      </c>
      <c r="GC453" s="151"/>
      <c r="GD453" s="104" t="s">
        <v>368</v>
      </c>
      <c r="GE453" s="104">
        <v>0</v>
      </c>
      <c r="GF453" s="104" t="e">
        <v>#N/A</v>
      </c>
      <c r="GG453" s="104">
        <v>0</v>
      </c>
      <c r="GH453" s="150" t="b">
        <f t="shared" si="4644"/>
        <v>1</v>
      </c>
      <c r="GI453" s="151" t="b">
        <f t="shared" si="4645"/>
        <v>0</v>
      </c>
      <c r="GJ453" s="31" t="s">
        <v>203</v>
      </c>
    </row>
    <row r="454" spans="1:192" hidden="1" x14ac:dyDescent="0.25">
      <c r="A454" s="130">
        <v>79016</v>
      </c>
      <c r="B454" s="130">
        <v>987473</v>
      </c>
      <c r="C454" s="128" t="s">
        <v>368</v>
      </c>
      <c r="D454" s="130"/>
      <c r="E454" s="130" t="s">
        <v>949</v>
      </c>
      <c r="F454" s="109" t="s">
        <v>193</v>
      </c>
      <c r="G454" s="128"/>
      <c r="H454" s="130" t="s">
        <v>188</v>
      </c>
      <c r="I454" s="130" t="s">
        <v>631</v>
      </c>
      <c r="J454" s="130" t="s">
        <v>481</v>
      </c>
      <c r="K454" s="130"/>
      <c r="L454" s="130" t="s">
        <v>948</v>
      </c>
      <c r="M454" s="130" t="s">
        <v>841</v>
      </c>
      <c r="N454" s="111">
        <v>14</v>
      </c>
      <c r="O454" s="111">
        <v>64</v>
      </c>
      <c r="P454" s="111" t="str">
        <f t="shared" si="4628"/>
        <v>в диапазоне</v>
      </c>
      <c r="Q454" s="95">
        <v>35.16400146484375</v>
      </c>
      <c r="R454" s="95">
        <f>Q454*FH454</f>
        <v>15999.620666503906</v>
      </c>
      <c r="S454" s="131">
        <v>39.873001098632813</v>
      </c>
      <c r="T454" s="131">
        <v>18142.21549987793</v>
      </c>
      <c r="U454" s="131">
        <f>IFERROR(ROUNDUP(S454/$EX454,0)*$EY454,0)</f>
        <v>1.5</v>
      </c>
      <c r="V454" s="113">
        <f>SUM(Z454:AD454)</f>
        <v>50</v>
      </c>
      <c r="W454" s="113">
        <f>V454*FH454</f>
        <v>22750</v>
      </c>
      <c r="X454" s="113">
        <f>IFERROR(ROUNDUP(V454/$EX454,0)*$EY454,0)</f>
        <v>1.5</v>
      </c>
      <c r="Y454" s="132"/>
      <c r="Z454" s="95">
        <v>50</v>
      </c>
      <c r="AA454" s="95">
        <v>0</v>
      </c>
      <c r="AB454" s="95">
        <v>0</v>
      </c>
      <c r="AC454" s="95">
        <v>0</v>
      </c>
      <c r="AD454" s="95">
        <v>0</v>
      </c>
      <c r="AE454" s="95">
        <f t="shared" si="4629"/>
        <v>0</v>
      </c>
      <c r="AF454" s="95">
        <f t="shared" si="4630"/>
        <v>0</v>
      </c>
      <c r="AG454" s="114">
        <v>0</v>
      </c>
      <c r="AH454" s="95">
        <f>V454-AG454</f>
        <v>50</v>
      </c>
      <c r="AI454" s="114">
        <f>IF(AH454&gt;0,AH454*FH454,0)</f>
        <v>22750</v>
      </c>
      <c r="AJ454" s="133">
        <f>CU454</f>
        <v>5</v>
      </c>
      <c r="AK454" s="133">
        <f>SUM(CS454:CU454)</f>
        <v>13</v>
      </c>
      <c r="AL454" s="133">
        <f>SUM(CP454:CU454)</f>
        <v>23</v>
      </c>
      <c r="AM454" s="133">
        <f>SUM(BK454:BP454)</f>
        <v>83.27000000000001</v>
      </c>
      <c r="AN454" s="133">
        <f t="shared" si="4631"/>
        <v>86.191187675680382</v>
      </c>
      <c r="AO454" s="133" t="str">
        <f t="shared" si="4632"/>
        <v>&gt; 80 дней (до 90)</v>
      </c>
      <c r="AP454" s="139" t="s">
        <v>185</v>
      </c>
      <c r="AQ454" s="134" t="s">
        <v>218</v>
      </c>
      <c r="AR454" s="139" t="s">
        <v>185</v>
      </c>
      <c r="AS454" s="134" t="s">
        <v>198</v>
      </c>
      <c r="AT454" s="25" t="s">
        <v>185</v>
      </c>
      <c r="AU454" s="14" t="str">
        <f>AU453</f>
        <v>Нет</v>
      </c>
      <c r="AV454" s="97" t="str">
        <f t="shared" si="4633"/>
        <v>0-03</v>
      </c>
      <c r="AW454" s="117">
        <f t="shared" si="4634"/>
        <v>0</v>
      </c>
      <c r="AX454" s="14"/>
      <c r="AY454" s="25">
        <f t="shared" si="4635"/>
        <v>0</v>
      </c>
      <c r="AZ454" s="130" t="s">
        <v>495</v>
      </c>
      <c r="BA454" s="26" t="s">
        <v>196</v>
      </c>
      <c r="BB454" s="26" t="s">
        <v>950</v>
      </c>
      <c r="BC454" s="27"/>
      <c r="BD454" s="28"/>
      <c r="BE454" s="29">
        <v>0</v>
      </c>
      <c r="BF454" s="32">
        <f t="shared" si="4636"/>
        <v>0</v>
      </c>
      <c r="BG454" s="32">
        <v>0</v>
      </c>
      <c r="BH454" s="32">
        <f t="shared" si="4637"/>
        <v>0</v>
      </c>
      <c r="BI454" s="135">
        <v>0</v>
      </c>
      <c r="BJ454" s="130">
        <v>0</v>
      </c>
      <c r="BK454" s="95">
        <v>16.25</v>
      </c>
      <c r="BL454" s="95">
        <v>26.11</v>
      </c>
      <c r="BM454" s="95">
        <v>10.48</v>
      </c>
      <c r="BN454" s="95">
        <v>10.68</v>
      </c>
      <c r="BO454" s="95">
        <v>10.72</v>
      </c>
      <c r="BP454" s="95">
        <v>9.0299999999999994</v>
      </c>
      <c r="BQ454" s="133">
        <f t="shared" si="4638"/>
        <v>13.878333333333336</v>
      </c>
      <c r="BR454" s="95">
        <f t="shared" si="4639"/>
        <v>33.75</v>
      </c>
      <c r="BS454" s="133">
        <f t="shared" si="4620"/>
        <v>7.6400000000000006</v>
      </c>
      <c r="BT454" s="133">
        <f t="shared" si="4620"/>
        <v>-2.84</v>
      </c>
      <c r="BU454" s="133">
        <f t="shared" si="4620"/>
        <v>-13.52</v>
      </c>
      <c r="BV454" s="133">
        <f t="shared" si="4620"/>
        <v>-24.240000000000002</v>
      </c>
      <c r="BW454" s="133">
        <f t="shared" si="4620"/>
        <v>-33.270000000000003</v>
      </c>
      <c r="BX454" s="133">
        <f t="shared" si="4647"/>
        <v>-47.148333333333341</v>
      </c>
      <c r="BY454" s="133">
        <f t="shared" si="4647"/>
        <v>-61.026666666666678</v>
      </c>
      <c r="BZ454" s="133">
        <f t="shared" si="4647"/>
        <v>-74.905000000000015</v>
      </c>
      <c r="CA454" s="133">
        <f t="shared" si="4647"/>
        <v>-88.783333333333346</v>
      </c>
      <c r="CB454" s="133">
        <f t="shared" si="4647"/>
        <v>-102.66166666666668</v>
      </c>
      <c r="CC454" s="133">
        <f t="shared" si="4647"/>
        <v>-116.54</v>
      </c>
      <c r="CD454" s="133">
        <f t="shared" si="4647"/>
        <v>-130.41833333333335</v>
      </c>
      <c r="CE454" s="133">
        <f t="shared" si="4647"/>
        <v>-144.29666666666668</v>
      </c>
      <c r="CF454" s="133">
        <f t="shared" si="4647"/>
        <v>-158.17500000000001</v>
      </c>
      <c r="CG454" s="133">
        <f t="shared" si="4647"/>
        <v>-172.05333333333334</v>
      </c>
      <c r="CH454" s="133">
        <f t="shared" si="4647"/>
        <v>-185.93166666666667</v>
      </c>
      <c r="CI454" s="133">
        <f t="shared" si="4647"/>
        <v>-199.81</v>
      </c>
      <c r="CJ454" s="133">
        <f t="shared" si="4647"/>
        <v>-213.68833333333333</v>
      </c>
      <c r="CK454" s="133">
        <f t="shared" si="4647"/>
        <v>-227.56666666666666</v>
      </c>
      <c r="CL454" s="133">
        <f t="shared" si="4647"/>
        <v>-241.44499999999999</v>
      </c>
      <c r="CM454" s="133">
        <f t="shared" si="4647"/>
        <v>-255.32333333333332</v>
      </c>
      <c r="CN454" s="133">
        <f t="shared" si="4647"/>
        <v>-269.20166666666665</v>
      </c>
      <c r="CO454" s="133">
        <f t="shared" si="4647"/>
        <v>-283.08</v>
      </c>
      <c r="CP454" s="100">
        <v>0</v>
      </c>
      <c r="CQ454" s="100">
        <v>10</v>
      </c>
      <c r="CR454" s="100">
        <v>0</v>
      </c>
      <c r="CS454" s="100">
        <v>8</v>
      </c>
      <c r="CT454" s="100">
        <v>0</v>
      </c>
      <c r="CU454" s="100">
        <v>5</v>
      </c>
      <c r="CV454" s="121">
        <f>IF(COUNTIF(CP454:CU454,"&gt;0")=0,0,SUM(CP454:CU454)/COUNTIF(CP454:CU454,"&gt;0"))</f>
        <v>7.666666666666667</v>
      </c>
      <c r="CY454" s="4">
        <v>0</v>
      </c>
      <c r="CZ454" s="4">
        <v>0</v>
      </c>
      <c r="DA454" s="136">
        <f t="shared" si="4623"/>
        <v>0</v>
      </c>
      <c r="DB454" s="4">
        <f t="shared" si="4624"/>
        <v>0</v>
      </c>
      <c r="DC454" s="4">
        <f t="shared" si="4625"/>
        <v>0</v>
      </c>
      <c r="DD454" s="136">
        <f t="shared" si="4626"/>
        <v>0</v>
      </c>
      <c r="DE454" s="31">
        <v>0</v>
      </c>
      <c r="DF454" s="31">
        <v>30</v>
      </c>
      <c r="DG454" s="31">
        <v>0</v>
      </c>
      <c r="DH454" s="48">
        <f>IFERROR(ROUNDUP(DG454/$EX454,0)*$EY454,0)</f>
        <v>0</v>
      </c>
      <c r="DI454" s="62">
        <v>55.936999999999998</v>
      </c>
      <c r="DJ454" s="62">
        <v>25451.050999999999</v>
      </c>
      <c r="DK454" s="48">
        <f>IFERROR(ROUNDUP(DI454/$EX454,0)*$EY454,0)</f>
        <v>1.5</v>
      </c>
      <c r="DL454" s="62">
        <v>9.9450000000000003</v>
      </c>
      <c r="DM454" s="62">
        <v>4524.9500000000007</v>
      </c>
      <c r="DN454" s="62">
        <v>47.768999999999998</v>
      </c>
      <c r="DO454" s="62">
        <v>21734.842000000001</v>
      </c>
      <c r="DP454" s="48">
        <f>IFERROR(ROUNDUP(DN454/$EX454,0)*$EY454,0)</f>
        <v>1.5</v>
      </c>
      <c r="DQ454" s="62">
        <v>8.3000000000000004E-2</v>
      </c>
      <c r="DR454" s="62">
        <v>37.76</v>
      </c>
      <c r="DS454" s="62">
        <v>47.189</v>
      </c>
      <c r="DT454" s="62">
        <v>21470.862000000001</v>
      </c>
      <c r="DU454" s="48">
        <f>IFERROR(ROUNDUP(DS454/$EX454,0)*$EY454,0)</f>
        <v>1.5</v>
      </c>
      <c r="DV454" s="62">
        <v>7.9110000000000005</v>
      </c>
      <c r="DW454" s="62">
        <v>3599.4800000000005</v>
      </c>
      <c r="DX454" s="62">
        <f>$DF454*BK454/30</f>
        <v>16.25</v>
      </c>
      <c r="DY454" s="62">
        <f>DX454*$FH454</f>
        <v>7393.75</v>
      </c>
      <c r="DZ454" s="48">
        <f>IFERROR(ROUNDUP(DX454/$EX454,0)*$EY454,0)</f>
        <v>1.5</v>
      </c>
      <c r="EA454" s="62">
        <f>$DF454*BL454/30</f>
        <v>26.11</v>
      </c>
      <c r="EB454" s="62">
        <f>EA454*$FH454</f>
        <v>11880.05</v>
      </c>
      <c r="EC454" s="48">
        <f>IFERROR(ROUNDUP(EA454/$EX454,0)*$EY454,0)</f>
        <v>1.5</v>
      </c>
      <c r="ED454" s="62">
        <f>$DF454*BM454/30</f>
        <v>10.48</v>
      </c>
      <c r="EE454" s="62">
        <f>ED454*$FH454</f>
        <v>4768.4000000000005</v>
      </c>
      <c r="EF454" s="48">
        <f>IFERROR(ROUNDUP(ED454/$EX454,0)*$EY454,0)</f>
        <v>1.5</v>
      </c>
      <c r="EG454" s="62">
        <f>$DF454*BN454/30</f>
        <v>10.68</v>
      </c>
      <c r="EH454" s="62">
        <f>EG454*$FH454</f>
        <v>4859.3999999999996</v>
      </c>
      <c r="EI454" s="48">
        <f>IFERROR(ROUNDUP(EG454/$EX454,0)*$EY454,0)</f>
        <v>1.5</v>
      </c>
      <c r="EJ454" s="62">
        <f>$DF454*BO454/30</f>
        <v>10.72</v>
      </c>
      <c r="EK454" s="62">
        <f>EJ454*$FH454</f>
        <v>4877.6000000000004</v>
      </c>
      <c r="EL454" s="48">
        <f>IFERROR(ROUNDUP(EJ454/$EX454,0)*$EY454,0)</f>
        <v>1.5</v>
      </c>
      <c r="EM454" s="62">
        <f>$DF454*BP454/30</f>
        <v>9.0299999999999994</v>
      </c>
      <c r="EN454" s="62">
        <f>EM454*$FH454</f>
        <v>4108.6499999999996</v>
      </c>
      <c r="EO454" s="48">
        <f>IFERROR(ROUNDUP(EM454/$EX454,0)*$EY454,0)</f>
        <v>1.5</v>
      </c>
      <c r="EP454" s="62">
        <f t="shared" ref="EP454:EU454" si="4648">BK454*$FH454</f>
        <v>7393.75</v>
      </c>
      <c r="EQ454" s="62">
        <f t="shared" si="4648"/>
        <v>11880.05</v>
      </c>
      <c r="ER454" s="62">
        <f t="shared" si="4648"/>
        <v>4768.4000000000005</v>
      </c>
      <c r="ES454" s="62">
        <f t="shared" si="4648"/>
        <v>4859.3999999999996</v>
      </c>
      <c r="ET454" s="62">
        <f t="shared" si="4648"/>
        <v>4877.6000000000004</v>
      </c>
      <c r="EU454" s="62">
        <f t="shared" si="4648"/>
        <v>4108.6499999999996</v>
      </c>
      <c r="EV454" s="31" t="s">
        <v>192</v>
      </c>
      <c r="EW454" s="103">
        <v>0</v>
      </c>
      <c r="EX454" s="31">
        <f>EZ454</f>
        <v>1000</v>
      </c>
      <c r="EY454" s="31">
        <f>FA454</f>
        <v>1.5</v>
      </c>
      <c r="EZ454" s="31">
        <v>1000</v>
      </c>
      <c r="FA454" s="31">
        <v>1.5</v>
      </c>
      <c r="FB454" s="119"/>
      <c r="FC454" s="119"/>
      <c r="FE454" s="137">
        <v>455</v>
      </c>
      <c r="FF454" s="137">
        <v>455</v>
      </c>
      <c r="FG454" s="137">
        <v>455</v>
      </c>
      <c r="FH454" s="106">
        <v>455</v>
      </c>
      <c r="FI454" s="107" t="b">
        <f t="shared" si="4641"/>
        <v>1</v>
      </c>
      <c r="FJ454" s="34"/>
      <c r="FK454" s="104" t="s">
        <v>196</v>
      </c>
      <c r="FL454" s="104" t="s">
        <v>950</v>
      </c>
      <c r="FM454" s="104">
        <v>0</v>
      </c>
      <c r="FN454" s="104">
        <v>0</v>
      </c>
      <c r="FO454" s="104">
        <v>0</v>
      </c>
      <c r="FP454" s="104"/>
      <c r="FQ454" s="104">
        <v>0</v>
      </c>
      <c r="FR454" s="103" t="b">
        <f t="shared" si="4442"/>
        <v>1</v>
      </c>
      <c r="FS454" s="103" t="b">
        <f t="shared" si="4443"/>
        <v>1</v>
      </c>
      <c r="FT454" s="103" t="b">
        <f t="shared" si="4444"/>
        <v>0</v>
      </c>
      <c r="FU454" s="103" t="b">
        <f t="shared" si="4445"/>
        <v>0</v>
      </c>
      <c r="FV454" s="103" t="b">
        <f t="shared" si="4446"/>
        <v>1</v>
      </c>
      <c r="FW454" s="103"/>
      <c r="FX454" s="120" t="b">
        <f t="shared" si="4642"/>
        <v>1</v>
      </c>
      <c r="FY454" s="104" t="s">
        <v>368</v>
      </c>
      <c r="FZ454" s="104" t="b">
        <f t="shared" si="4643"/>
        <v>1</v>
      </c>
      <c r="GA454" s="104">
        <v>0</v>
      </c>
      <c r="GB454" s="104" t="s">
        <v>193</v>
      </c>
      <c r="GD454" s="104" t="s">
        <v>368</v>
      </c>
      <c r="GE454" s="104">
        <v>0</v>
      </c>
      <c r="GF454" s="104" t="e">
        <v>#N/A</v>
      </c>
      <c r="GG454" s="104">
        <v>0</v>
      </c>
      <c r="GH454" s="104" t="b">
        <f t="shared" si="4644"/>
        <v>1</v>
      </c>
      <c r="GI454" s="8" t="b">
        <f t="shared" si="4645"/>
        <v>0</v>
      </c>
      <c r="GJ454" s="31" t="s">
        <v>203</v>
      </c>
    </row>
    <row r="455" spans="1:192" hidden="1" x14ac:dyDescent="0.25">
      <c r="A455" s="144" t="str">
        <f>E455</f>
        <v>Серый (картуши)</v>
      </c>
      <c r="B455" s="144"/>
      <c r="C455" s="128" t="s">
        <v>368</v>
      </c>
      <c r="D455" s="130"/>
      <c r="E455" s="144" t="s">
        <v>951</v>
      </c>
      <c r="F455" s="144"/>
      <c r="G455" s="128"/>
      <c r="H455" s="144" t="s">
        <v>839</v>
      </c>
      <c r="I455" s="130"/>
      <c r="J455" s="144" t="s">
        <v>481</v>
      </c>
      <c r="K455" s="144"/>
      <c r="L455" s="138"/>
      <c r="M455" s="144" t="s">
        <v>840</v>
      </c>
      <c r="N455" s="145">
        <v>8</v>
      </c>
      <c r="O455" s="145">
        <v>508</v>
      </c>
      <c r="P455" s="145" t="str">
        <f t="shared" si="4628"/>
        <v>в диапазоне</v>
      </c>
      <c r="Q455" s="114">
        <v>294.06700134277344</v>
      </c>
      <c r="R455" s="114">
        <v>119097.13554382324</v>
      </c>
      <c r="S455" s="146">
        <v>38.383998870849609</v>
      </c>
      <c r="T455" s="146">
        <v>15545.519542694092</v>
      </c>
      <c r="U455" s="131"/>
      <c r="V455" s="146">
        <v>346.05499914474785</v>
      </c>
      <c r="W455" s="146">
        <v>140152.27465362288</v>
      </c>
      <c r="X455" s="146">
        <v>1.5</v>
      </c>
      <c r="Y455" s="132"/>
      <c r="Z455" s="95">
        <v>0</v>
      </c>
      <c r="AA455" s="147">
        <v>0</v>
      </c>
      <c r="AB455" s="147">
        <v>0</v>
      </c>
      <c r="AC455" s="95">
        <v>0</v>
      </c>
      <c r="AD455" s="95">
        <v>0</v>
      </c>
      <c r="AE455" s="95">
        <f t="shared" si="4629"/>
        <v>0</v>
      </c>
      <c r="AF455" s="95">
        <f t="shared" si="4630"/>
        <v>0</v>
      </c>
      <c r="AG455" s="144"/>
      <c r="AH455" s="130"/>
      <c r="AI455" s="144"/>
      <c r="AJ455" s="146">
        <v>193</v>
      </c>
      <c r="AK455" s="146">
        <v>844</v>
      </c>
      <c r="AL455" s="146">
        <v>984</v>
      </c>
      <c r="AM455" s="146">
        <v>1555.1100000000001</v>
      </c>
      <c r="AN455" s="148">
        <f t="shared" si="4631"/>
        <v>4.4428495712540776</v>
      </c>
      <c r="AO455" s="130" t="str">
        <f t="shared" si="4632"/>
        <v>&lt; 30 дней</v>
      </c>
      <c r="AP455" s="139" t="s">
        <v>185</v>
      </c>
      <c r="AQ455" s="134" t="s">
        <v>186</v>
      </c>
      <c r="AR455" s="144" t="s">
        <v>185</v>
      </c>
      <c r="AS455" s="134" t="s">
        <v>186</v>
      </c>
      <c r="AT455" s="147" t="s">
        <v>185</v>
      </c>
      <c r="AU455" s="138" t="str">
        <f>AT455</f>
        <v>Нет</v>
      </c>
      <c r="AV455" s="97" t="str">
        <f t="shared" si="4633"/>
        <v>0-02</v>
      </c>
      <c r="AW455" s="149">
        <f t="shared" si="4634"/>
        <v>0</v>
      </c>
      <c r="AX455" s="144"/>
      <c r="AY455" s="146">
        <f t="shared" si="4635"/>
        <v>0</v>
      </c>
      <c r="AZ455" s="130"/>
      <c r="BA455" s="129"/>
      <c r="BB455" s="129"/>
      <c r="BC455" s="129"/>
      <c r="BD455" s="139"/>
      <c r="BE455" s="29">
        <v>0</v>
      </c>
      <c r="BF455" s="32">
        <f t="shared" si="4636"/>
        <v>0</v>
      </c>
      <c r="BG455" s="32">
        <v>0</v>
      </c>
      <c r="BH455" s="32">
        <f t="shared" si="4637"/>
        <v>0</v>
      </c>
      <c r="BI455" s="99">
        <v>0</v>
      </c>
      <c r="BJ455" s="130"/>
      <c r="BK455" s="133">
        <v>157.59</v>
      </c>
      <c r="BL455" s="133">
        <v>226.19</v>
      </c>
      <c r="BM455" s="133">
        <v>286.92</v>
      </c>
      <c r="BN455" s="133">
        <v>298.85000000000002</v>
      </c>
      <c r="BO455" s="133">
        <v>290.41000000000003</v>
      </c>
      <c r="BP455" s="133">
        <v>295.14999999999998</v>
      </c>
      <c r="BQ455" s="133">
        <f t="shared" si="4638"/>
        <v>259.185</v>
      </c>
      <c r="BR455" s="95">
        <f t="shared" si="4639"/>
        <v>188.46499914474785</v>
      </c>
      <c r="BS455" s="133">
        <f t="shared" si="4620"/>
        <v>-37.725000855252148</v>
      </c>
      <c r="BT455" s="133">
        <f t="shared" si="4620"/>
        <v>-324.64500085525219</v>
      </c>
      <c r="BU455" s="133">
        <f t="shared" si="4620"/>
        <v>-623.49500085525221</v>
      </c>
      <c r="BV455" s="133">
        <f t="shared" si="4620"/>
        <v>-913.90500085525218</v>
      </c>
      <c r="BW455" s="133">
        <f t="shared" si="4620"/>
        <v>-1209.0550008552523</v>
      </c>
      <c r="BX455" s="133">
        <f t="shared" si="4647"/>
        <v>-1468.2400008552522</v>
      </c>
      <c r="BY455" s="133">
        <f t="shared" si="4647"/>
        <v>-1727.4250008552522</v>
      </c>
      <c r="BZ455" s="133">
        <f t="shared" si="4647"/>
        <v>-1986.6100008552521</v>
      </c>
      <c r="CA455" s="133">
        <f t="shared" si="4647"/>
        <v>-2245.7950008552521</v>
      </c>
      <c r="CB455" s="133">
        <f t="shared" si="4647"/>
        <v>-2504.980000855252</v>
      </c>
      <c r="CC455" s="133">
        <f t="shared" si="4647"/>
        <v>-2764.1650008552519</v>
      </c>
      <c r="CD455" s="133">
        <f t="shared" si="4647"/>
        <v>-3023.3500008552519</v>
      </c>
      <c r="CE455" s="133">
        <f t="shared" si="4647"/>
        <v>-3282.5350008552518</v>
      </c>
      <c r="CF455" s="133">
        <f t="shared" si="4647"/>
        <v>-3541.7200008552518</v>
      </c>
      <c r="CG455" s="133">
        <f t="shared" si="4647"/>
        <v>-3800.9050008552517</v>
      </c>
      <c r="CH455" s="133">
        <f t="shared" si="4647"/>
        <v>-4060.0900008552517</v>
      </c>
      <c r="CI455" s="133">
        <f t="shared" si="4647"/>
        <v>-4319.2750008552521</v>
      </c>
      <c r="CJ455" s="133">
        <f t="shared" si="4647"/>
        <v>-4578.4600008552525</v>
      </c>
      <c r="CK455" s="133">
        <f t="shared" si="4647"/>
        <v>-4837.6450008552529</v>
      </c>
      <c r="CL455" s="133">
        <f t="shared" si="4647"/>
        <v>-5096.8300008552533</v>
      </c>
      <c r="CM455" s="133">
        <f t="shared" si="4647"/>
        <v>-5356.0150008552537</v>
      </c>
      <c r="CN455" s="133">
        <f t="shared" si="4647"/>
        <v>-5615.2000008552541</v>
      </c>
      <c r="CO455" s="133">
        <f t="shared" si="4647"/>
        <v>-5874.3850008552545</v>
      </c>
      <c r="CP455" s="100">
        <v>0</v>
      </c>
      <c r="CQ455" s="100">
        <v>0</v>
      </c>
      <c r="CR455" s="100">
        <v>0</v>
      </c>
      <c r="CS455" s="100">
        <v>0</v>
      </c>
      <c r="CT455" s="100">
        <v>0</v>
      </c>
      <c r="CU455" s="100">
        <v>0</v>
      </c>
      <c r="CY455" s="4">
        <v>0</v>
      </c>
      <c r="CZ455" s="4">
        <v>0</v>
      </c>
      <c r="DA455" s="136">
        <f t="shared" si="4623"/>
        <v>0</v>
      </c>
      <c r="DB455" s="4">
        <f t="shared" si="4624"/>
        <v>0</v>
      </c>
      <c r="DC455" s="4">
        <f t="shared" si="4625"/>
        <v>0</v>
      </c>
      <c r="DD455" s="136">
        <f t="shared" si="4626"/>
        <v>0</v>
      </c>
      <c r="DE455" s="31">
        <v>0</v>
      </c>
      <c r="DJ455" s="31"/>
      <c r="DK455" s="31"/>
      <c r="DL455" s="31"/>
      <c r="DM455" s="31"/>
      <c r="DN455" s="31"/>
      <c r="DR455" s="4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V455" t="s">
        <v>839</v>
      </c>
      <c r="EW455" s="103">
        <v>0</v>
      </c>
      <c r="FA455" s="31"/>
      <c r="FB455" s="119"/>
      <c r="FC455" s="119"/>
      <c r="FE455" s="137">
        <v>0</v>
      </c>
      <c r="FF455" s="137">
        <v>0</v>
      </c>
      <c r="FG455" s="137">
        <v>0</v>
      </c>
      <c r="FH455" s="106">
        <v>0</v>
      </c>
      <c r="FI455" s="107" t="b">
        <f t="shared" si="4641"/>
        <v>1</v>
      </c>
      <c r="FJ455" s="34"/>
      <c r="FK455" s="104">
        <v>0</v>
      </c>
      <c r="FL455" s="104">
        <v>0</v>
      </c>
      <c r="FM455" s="104">
        <v>0</v>
      </c>
      <c r="FN455" s="104">
        <v>0</v>
      </c>
      <c r="FO455" s="104">
        <v>0</v>
      </c>
      <c r="FP455" s="104"/>
      <c r="FQ455" s="104">
        <v>0</v>
      </c>
      <c r="FR455" s="150" t="b">
        <f t="shared" ref="FR455:FR502" si="4649">EXACT(FK455,BA455)</f>
        <v>0</v>
      </c>
      <c r="FS455" s="150" t="b">
        <f t="shared" ref="FS455:FS502" si="4650">EXACT(FL455,BB455)</f>
        <v>0</v>
      </c>
      <c r="FT455" s="150" t="b">
        <f t="shared" ref="FT455:FT502" si="4651">EXACT(FM455,BC455)</f>
        <v>0</v>
      </c>
      <c r="FU455" s="150" t="b">
        <f t="shared" ref="FU455:FU502" si="4652">EXACT(FN455,BD455)</f>
        <v>0</v>
      </c>
      <c r="FV455" s="150" t="b">
        <f t="shared" ref="FV455:FV502" si="4653">EXACT(FO455,BE455)</f>
        <v>1</v>
      </c>
      <c r="FW455" s="150"/>
      <c r="FX455" s="150" t="b">
        <f t="shared" si="4642"/>
        <v>1</v>
      </c>
      <c r="FY455" s="104" t="s">
        <v>368</v>
      </c>
      <c r="FZ455" s="104" t="b">
        <f t="shared" si="4643"/>
        <v>1</v>
      </c>
      <c r="GA455" s="150">
        <v>0</v>
      </c>
      <c r="GB455" s="150">
        <v>0</v>
      </c>
      <c r="GC455" s="151"/>
      <c r="GD455" s="104" t="s">
        <v>368</v>
      </c>
      <c r="GE455" s="104">
        <v>0</v>
      </c>
      <c r="GF455" s="104" t="e">
        <v>#N/A</v>
      </c>
      <c r="GG455" s="104">
        <v>0</v>
      </c>
      <c r="GH455" s="150" t="b">
        <f t="shared" si="4644"/>
        <v>1</v>
      </c>
      <c r="GI455" s="151" t="b">
        <f t="shared" si="4645"/>
        <v>0</v>
      </c>
      <c r="GJ455" s="31" t="s">
        <v>203</v>
      </c>
    </row>
    <row r="456" spans="1:192" ht="45" hidden="1" x14ac:dyDescent="0.25">
      <c r="A456" s="130">
        <v>131708</v>
      </c>
      <c r="B456" s="130">
        <v>537577</v>
      </c>
      <c r="C456" s="128" t="s">
        <v>368</v>
      </c>
      <c r="D456" s="130"/>
      <c r="E456" s="130" t="s">
        <v>952</v>
      </c>
      <c r="F456" s="109">
        <v>0</v>
      </c>
      <c r="G456" s="128"/>
      <c r="H456" s="130" t="s">
        <v>188</v>
      </c>
      <c r="I456" s="130" t="s">
        <v>631</v>
      </c>
      <c r="J456" s="130" t="s">
        <v>481</v>
      </c>
      <c r="K456" s="130"/>
      <c r="L456" s="130" t="s">
        <v>951</v>
      </c>
      <c r="M456" s="130" t="s">
        <v>841</v>
      </c>
      <c r="N456" s="111">
        <v>8</v>
      </c>
      <c r="O456" s="111">
        <v>508</v>
      </c>
      <c r="P456" s="111" t="str">
        <f t="shared" si="4628"/>
        <v>в диапазоне</v>
      </c>
      <c r="Q456" s="95">
        <v>294.06700134277344</v>
      </c>
      <c r="R456" s="95">
        <f>Q456*FH456</f>
        <v>119097.13554382324</v>
      </c>
      <c r="S456" s="131">
        <v>38.383998870849609</v>
      </c>
      <c r="T456" s="131">
        <v>15545.519542694092</v>
      </c>
      <c r="U456" s="131">
        <f>IFERROR(ROUNDUP(S456/$EX456,0)*$EY456,0)</f>
        <v>1.5</v>
      </c>
      <c r="V456" s="113">
        <f>SUM(Z456:AD456)</f>
        <v>346.05499914474785</v>
      </c>
      <c r="W456" s="113">
        <f>V456*FH456</f>
        <v>140152.27465362288</v>
      </c>
      <c r="X456" s="113">
        <f>IFERROR(ROUNDUP(V456/$EX456,0)*$EY456,0)</f>
        <v>1.5</v>
      </c>
      <c r="Y456" s="132"/>
      <c r="Z456" s="95">
        <v>346.05499914474785</v>
      </c>
      <c r="AA456" s="95">
        <v>0</v>
      </c>
      <c r="AB456" s="95">
        <v>0</v>
      </c>
      <c r="AC456" s="95">
        <v>0</v>
      </c>
      <c r="AD456" s="95">
        <v>0</v>
      </c>
      <c r="AE456" s="95">
        <f t="shared" si="4629"/>
        <v>0</v>
      </c>
      <c r="AF456" s="95">
        <f t="shared" si="4630"/>
        <v>0</v>
      </c>
      <c r="AG456" s="114">
        <v>0</v>
      </c>
      <c r="AH456" s="95">
        <f>V456-AG456</f>
        <v>346.05499914474785</v>
      </c>
      <c r="AI456" s="114">
        <f>IF(AH456&gt;0,AH456*FH456,0)</f>
        <v>140152.27465362288</v>
      </c>
      <c r="AJ456" s="133">
        <f>CU456</f>
        <v>193</v>
      </c>
      <c r="AK456" s="133">
        <f>SUM(CS456:CU456)</f>
        <v>844</v>
      </c>
      <c r="AL456" s="133">
        <f>SUM(CP456:CU456)</f>
        <v>984</v>
      </c>
      <c r="AM456" s="133">
        <f>SUM(BK456:BP456)</f>
        <v>1555.1100000000001</v>
      </c>
      <c r="AN456" s="133">
        <f t="shared" si="4631"/>
        <v>4.4428495712540776</v>
      </c>
      <c r="AO456" s="133" t="str">
        <f t="shared" si="4632"/>
        <v>&lt; 30 дней</v>
      </c>
      <c r="AP456" s="139" t="s">
        <v>185</v>
      </c>
      <c r="AQ456" s="134" t="s">
        <v>186</v>
      </c>
      <c r="AR456" s="139" t="s">
        <v>185</v>
      </c>
      <c r="AS456" s="134" t="s">
        <v>198</v>
      </c>
      <c r="AT456" s="25" t="s">
        <v>185</v>
      </c>
      <c r="AU456" s="14" t="str">
        <f>AU455</f>
        <v>Нет</v>
      </c>
      <c r="AV456" s="97" t="str">
        <f t="shared" si="4633"/>
        <v>0-02</v>
      </c>
      <c r="AW456" s="117">
        <f t="shared" si="4634"/>
        <v>0</v>
      </c>
      <c r="AX456" s="14"/>
      <c r="AY456" s="25">
        <f t="shared" si="4635"/>
        <v>0</v>
      </c>
      <c r="AZ456" s="130" t="s">
        <v>495</v>
      </c>
      <c r="BA456" s="26"/>
      <c r="BB456" s="26" t="s">
        <v>953</v>
      </c>
      <c r="BC456" s="27">
        <v>45777</v>
      </c>
      <c r="BD456" s="28"/>
      <c r="BE456" s="29">
        <v>0</v>
      </c>
      <c r="BF456" s="32">
        <f t="shared" si="4636"/>
        <v>0</v>
      </c>
      <c r="BG456" s="32">
        <v>0</v>
      </c>
      <c r="BH456" s="32">
        <f t="shared" si="4637"/>
        <v>0</v>
      </c>
      <c r="BI456" s="135">
        <v>0</v>
      </c>
      <c r="BJ456" s="130">
        <v>0</v>
      </c>
      <c r="BK456" s="95">
        <v>157.59</v>
      </c>
      <c r="BL456" s="95">
        <v>226.19</v>
      </c>
      <c r="BM456" s="95">
        <v>286.92</v>
      </c>
      <c r="BN456" s="95">
        <v>298.85000000000002</v>
      </c>
      <c r="BO456" s="95">
        <v>290.41000000000003</v>
      </c>
      <c r="BP456" s="95">
        <v>295.14999999999998</v>
      </c>
      <c r="BQ456" s="133">
        <f t="shared" si="4638"/>
        <v>259.185</v>
      </c>
      <c r="BR456" s="95">
        <f t="shared" si="4639"/>
        <v>188.46499914474785</v>
      </c>
      <c r="BS456" s="133">
        <f t="shared" si="4620"/>
        <v>-37.725000855252148</v>
      </c>
      <c r="BT456" s="133">
        <f t="shared" si="4620"/>
        <v>-324.64500085525219</v>
      </c>
      <c r="BU456" s="133">
        <f t="shared" si="4620"/>
        <v>-623.49500085525221</v>
      </c>
      <c r="BV456" s="133">
        <f t="shared" si="4620"/>
        <v>-913.90500085525218</v>
      </c>
      <c r="BW456" s="133">
        <f t="shared" si="4620"/>
        <v>-1209.0550008552523</v>
      </c>
      <c r="BX456" s="133">
        <f t="shared" si="4647"/>
        <v>-1468.2400008552522</v>
      </c>
      <c r="BY456" s="133">
        <f t="shared" si="4647"/>
        <v>-1727.4250008552522</v>
      </c>
      <c r="BZ456" s="133">
        <f t="shared" si="4647"/>
        <v>-1986.6100008552521</v>
      </c>
      <c r="CA456" s="133">
        <f t="shared" si="4647"/>
        <v>-2245.7950008552521</v>
      </c>
      <c r="CB456" s="133">
        <f t="shared" si="4647"/>
        <v>-2504.980000855252</v>
      </c>
      <c r="CC456" s="133">
        <f t="shared" si="4647"/>
        <v>-2764.1650008552519</v>
      </c>
      <c r="CD456" s="133">
        <f t="shared" si="4647"/>
        <v>-3023.3500008552519</v>
      </c>
      <c r="CE456" s="133">
        <f t="shared" si="4647"/>
        <v>-3282.5350008552518</v>
      </c>
      <c r="CF456" s="133">
        <f t="shared" si="4647"/>
        <v>-3541.7200008552518</v>
      </c>
      <c r="CG456" s="133">
        <f t="shared" si="4647"/>
        <v>-3800.9050008552517</v>
      </c>
      <c r="CH456" s="133">
        <f t="shared" si="4647"/>
        <v>-4060.0900008552517</v>
      </c>
      <c r="CI456" s="133">
        <f t="shared" si="4647"/>
        <v>-4319.2750008552521</v>
      </c>
      <c r="CJ456" s="133">
        <f t="shared" si="4647"/>
        <v>-4578.4600008552525</v>
      </c>
      <c r="CK456" s="133">
        <f t="shared" si="4647"/>
        <v>-4837.6450008552529</v>
      </c>
      <c r="CL456" s="133">
        <f t="shared" si="4647"/>
        <v>-5096.8300008552533</v>
      </c>
      <c r="CM456" s="133">
        <f t="shared" si="4647"/>
        <v>-5356.0150008552537</v>
      </c>
      <c r="CN456" s="133">
        <f t="shared" si="4647"/>
        <v>-5615.2000008552541</v>
      </c>
      <c r="CO456" s="133">
        <f t="shared" si="4647"/>
        <v>-5874.3850008552545</v>
      </c>
      <c r="CP456" s="100">
        <v>90</v>
      </c>
      <c r="CQ456" s="100">
        <v>0</v>
      </c>
      <c r="CR456" s="100">
        <v>50</v>
      </c>
      <c r="CS456" s="100">
        <v>214</v>
      </c>
      <c r="CT456" s="100">
        <v>437</v>
      </c>
      <c r="CU456" s="100">
        <v>193</v>
      </c>
      <c r="CV456" s="121">
        <f>IF(COUNTIF(CP456:CU456,"&gt;0")=0,0,SUM(CP456:CU456)/COUNTIF(CP456:CU456,"&gt;0"))</f>
        <v>196.8</v>
      </c>
      <c r="CY456" s="4">
        <v>0</v>
      </c>
      <c r="CZ456" s="4">
        <v>0</v>
      </c>
      <c r="DA456" s="136">
        <f t="shared" si="4623"/>
        <v>0</v>
      </c>
      <c r="DB456" s="4">
        <f t="shared" si="4624"/>
        <v>0</v>
      </c>
      <c r="DC456" s="4">
        <f t="shared" si="4625"/>
        <v>0</v>
      </c>
      <c r="DD456" s="136">
        <f t="shared" si="4626"/>
        <v>0</v>
      </c>
      <c r="DE456" s="31">
        <v>0</v>
      </c>
      <c r="DF456" s="31">
        <v>30</v>
      </c>
      <c r="DG456" s="31">
        <v>150</v>
      </c>
      <c r="DH456" s="48">
        <f>IFERROR(ROUNDUP(DG456/$EX456,0)*$EY456,0)</f>
        <v>1.5</v>
      </c>
      <c r="DI456" s="62">
        <v>269</v>
      </c>
      <c r="DJ456" s="62">
        <v>108945</v>
      </c>
      <c r="DK456" s="48">
        <f>IFERROR(ROUNDUP(DI456/$EX456,0)*$EY456,0)</f>
        <v>1.5</v>
      </c>
      <c r="DL456" s="62">
        <v>0</v>
      </c>
      <c r="DM456" s="62">
        <v>0</v>
      </c>
      <c r="DN456" s="62">
        <v>227.52</v>
      </c>
      <c r="DO456" s="62">
        <v>92145.758999999991</v>
      </c>
      <c r="DP456" s="48">
        <f>IFERROR(ROUNDUP(DN456/$EX456,0)*$EY456,0)</f>
        <v>1.5</v>
      </c>
      <c r="DQ456" s="62">
        <v>50.02</v>
      </c>
      <c r="DR456" s="62">
        <v>20258.099999999999</v>
      </c>
      <c r="DS456" s="62">
        <v>147.28300000000002</v>
      </c>
      <c r="DT456" s="62">
        <v>59649.627999999997</v>
      </c>
      <c r="DU456" s="48">
        <f>IFERROR(ROUNDUP(DS456/$EX456,0)*$EY456,0)</f>
        <v>1.5</v>
      </c>
      <c r="DV456" s="62">
        <v>213.51599999999993</v>
      </c>
      <c r="DW456" s="62">
        <v>86473.979999999981</v>
      </c>
      <c r="DX456" s="62">
        <f>$DF456*BK456/30</f>
        <v>157.59</v>
      </c>
      <c r="DY456" s="62">
        <f>DX456*$FH456</f>
        <v>63823.950000000004</v>
      </c>
      <c r="DZ456" s="48">
        <f>IFERROR(ROUNDUP(DX456/$EX456,0)*$EY456,0)</f>
        <v>1.5</v>
      </c>
      <c r="EA456" s="62">
        <f>$DF456*BL456/30</f>
        <v>226.19</v>
      </c>
      <c r="EB456" s="62">
        <f>EA456*$FH456</f>
        <v>91606.95</v>
      </c>
      <c r="EC456" s="48">
        <f>IFERROR(ROUNDUP(EA456/$EX456,0)*$EY456,0)</f>
        <v>1.5</v>
      </c>
      <c r="ED456" s="62">
        <f>$DF456*BM456/30</f>
        <v>286.92</v>
      </c>
      <c r="EE456" s="62">
        <f>ED456*$FH456</f>
        <v>116202.6</v>
      </c>
      <c r="EF456" s="48">
        <f>IFERROR(ROUNDUP(ED456/$EX456,0)*$EY456,0)</f>
        <v>1.5</v>
      </c>
      <c r="EG456" s="62">
        <f>$DF456*BN456/30</f>
        <v>298.85000000000002</v>
      </c>
      <c r="EH456" s="62">
        <f>EG456*$FH456</f>
        <v>121034.25000000001</v>
      </c>
      <c r="EI456" s="48">
        <f>IFERROR(ROUNDUP(EG456/$EX456,0)*$EY456,0)</f>
        <v>1.5</v>
      </c>
      <c r="EJ456" s="62">
        <f>$DF456*BO456/30</f>
        <v>290.41000000000003</v>
      </c>
      <c r="EK456" s="62">
        <f>EJ456*$FH456</f>
        <v>117616.05</v>
      </c>
      <c r="EL456" s="48">
        <f>IFERROR(ROUNDUP(EJ456/$EX456,0)*$EY456,0)</f>
        <v>1.5</v>
      </c>
      <c r="EM456" s="62">
        <f>$DF456*BP456/30</f>
        <v>295.14999999999998</v>
      </c>
      <c r="EN456" s="62">
        <f>EM456*$FH456</f>
        <v>119535.74999999999</v>
      </c>
      <c r="EO456" s="48">
        <f>IFERROR(ROUNDUP(EM456/$EX456,0)*$EY456,0)</f>
        <v>1.5</v>
      </c>
      <c r="EP456" s="62">
        <f t="shared" ref="EP456:EU456" si="4654">BK456*$FH456</f>
        <v>63823.950000000004</v>
      </c>
      <c r="EQ456" s="62">
        <f t="shared" si="4654"/>
        <v>91606.95</v>
      </c>
      <c r="ER456" s="62">
        <f t="shared" si="4654"/>
        <v>116202.6</v>
      </c>
      <c r="ES456" s="62">
        <f t="shared" si="4654"/>
        <v>121034.25000000001</v>
      </c>
      <c r="ET456" s="62">
        <f t="shared" si="4654"/>
        <v>117616.05</v>
      </c>
      <c r="EU456" s="62">
        <f t="shared" si="4654"/>
        <v>119535.74999999999</v>
      </c>
      <c r="EV456" s="31" t="s">
        <v>192</v>
      </c>
      <c r="EW456" s="103">
        <v>0</v>
      </c>
      <c r="EX456" s="31">
        <v>1000</v>
      </c>
      <c r="EY456" s="31">
        <v>1.5</v>
      </c>
      <c r="FA456" s="31"/>
      <c r="FB456" s="119"/>
      <c r="FC456" s="119"/>
      <c r="FE456" s="137">
        <v>405</v>
      </c>
      <c r="FF456" s="137">
        <v>405</v>
      </c>
      <c r="FG456" s="137">
        <v>405</v>
      </c>
      <c r="FH456" s="106">
        <v>405</v>
      </c>
      <c r="FI456" s="107" t="b">
        <f t="shared" si="4641"/>
        <v>1</v>
      </c>
      <c r="FJ456" s="34"/>
      <c r="FK456" s="104">
        <v>0</v>
      </c>
      <c r="FL456" s="104" t="s">
        <v>953</v>
      </c>
      <c r="FM456" s="104">
        <v>45777</v>
      </c>
      <c r="FN456" s="104">
        <v>0</v>
      </c>
      <c r="FO456" s="104">
        <v>0</v>
      </c>
      <c r="FP456" s="104"/>
      <c r="FQ456" s="104">
        <v>0</v>
      </c>
      <c r="FR456" s="103" t="b">
        <f t="shared" si="4649"/>
        <v>0</v>
      </c>
      <c r="FS456" s="103" t="b">
        <f t="shared" si="4650"/>
        <v>1</v>
      </c>
      <c r="FT456" s="103" t="b">
        <f t="shared" si="4651"/>
        <v>1</v>
      </c>
      <c r="FU456" s="103" t="b">
        <f t="shared" si="4652"/>
        <v>0</v>
      </c>
      <c r="FV456" s="103" t="b">
        <f t="shared" si="4653"/>
        <v>1</v>
      </c>
      <c r="FW456" s="103"/>
      <c r="FX456" s="120" t="b">
        <f t="shared" si="4642"/>
        <v>1</v>
      </c>
      <c r="FY456" s="104" t="s">
        <v>368</v>
      </c>
      <c r="FZ456" s="104" t="b">
        <f t="shared" si="4643"/>
        <v>1</v>
      </c>
      <c r="GA456" s="104">
        <v>0</v>
      </c>
      <c r="GB456" s="104">
        <v>0</v>
      </c>
      <c r="GD456" s="104" t="s">
        <v>368</v>
      </c>
      <c r="GE456" s="104">
        <v>0</v>
      </c>
      <c r="GF456" s="104" t="e">
        <v>#N/A</v>
      </c>
      <c r="GG456" s="104">
        <v>0</v>
      </c>
      <c r="GH456" s="104" t="b">
        <f t="shared" si="4644"/>
        <v>1</v>
      </c>
      <c r="GI456" s="8" t="b">
        <f t="shared" si="4645"/>
        <v>0</v>
      </c>
      <c r="GJ456" s="31" t="s">
        <v>203</v>
      </c>
    </row>
    <row r="457" spans="1:192" ht="30" hidden="1" x14ac:dyDescent="0.25">
      <c r="A457" s="144" t="str">
        <f>E457</f>
        <v>Оранжевый (пробка)</v>
      </c>
      <c r="B457" s="144"/>
      <c r="C457" s="128" t="s">
        <v>368</v>
      </c>
      <c r="D457" s="130"/>
      <c r="E457" s="144" t="s">
        <v>954</v>
      </c>
      <c r="F457" s="144"/>
      <c r="G457" s="128"/>
      <c r="H457" s="144" t="s">
        <v>839</v>
      </c>
      <c r="I457" s="130"/>
      <c r="J457" s="144" t="s">
        <v>481</v>
      </c>
      <c r="K457" s="144"/>
      <c r="L457" s="138"/>
      <c r="M457" s="144" t="s">
        <v>840</v>
      </c>
      <c r="N457" s="145">
        <v>0</v>
      </c>
      <c r="O457" s="145">
        <v>50</v>
      </c>
      <c r="P457" s="145" t="str">
        <f t="shared" si="4628"/>
        <v>в диапазоне</v>
      </c>
      <c r="Q457" s="114">
        <v>8.6000003814697266</v>
      </c>
      <c r="R457" s="114">
        <v>15438.29068479538</v>
      </c>
      <c r="S457" s="146">
        <v>8.6000003814697266</v>
      </c>
      <c r="T457" s="146">
        <v>15438.29068479538</v>
      </c>
      <c r="U457" s="131"/>
      <c r="V457" s="146">
        <v>8.6000003814697266</v>
      </c>
      <c r="W457" s="146">
        <v>15438.29068479538</v>
      </c>
      <c r="X457" s="146">
        <v>1.5</v>
      </c>
      <c r="Y457" s="132"/>
      <c r="Z457" s="95">
        <v>0</v>
      </c>
      <c r="AA457" s="147">
        <v>0</v>
      </c>
      <c r="AB457" s="147">
        <v>0</v>
      </c>
      <c r="AC457" s="95">
        <v>0</v>
      </c>
      <c r="AD457" s="95">
        <v>0</v>
      </c>
      <c r="AE457" s="95">
        <f t="shared" si="4629"/>
        <v>0</v>
      </c>
      <c r="AF457" s="95">
        <f t="shared" si="4630"/>
        <v>0</v>
      </c>
      <c r="AG457" s="144"/>
      <c r="AH457" s="130"/>
      <c r="AI457" s="144"/>
      <c r="AJ457" s="146">
        <v>0</v>
      </c>
      <c r="AK457" s="146">
        <v>0</v>
      </c>
      <c r="AL457" s="146">
        <v>0</v>
      </c>
      <c r="AM457" s="146">
        <v>0.17</v>
      </c>
      <c r="AN457" s="148">
        <f t="shared" si="4631"/>
        <v>1517.6471261417164</v>
      </c>
      <c r="AO457" s="130" t="str">
        <f t="shared" si="4632"/>
        <v>&gt; 120 дней</v>
      </c>
      <c r="AP457" s="139" t="s">
        <v>195</v>
      </c>
      <c r="AQ457" s="134" t="s">
        <v>222</v>
      </c>
      <c r="AR457" s="144" t="s">
        <v>195</v>
      </c>
      <c r="AS457" s="134" t="s">
        <v>222</v>
      </c>
      <c r="AT457" s="147" t="s">
        <v>195</v>
      </c>
      <c r="AU457" s="138" t="str">
        <f>AT457</f>
        <v>Да</v>
      </c>
      <c r="AV457" s="97" t="str">
        <f t="shared" si="4633"/>
        <v>0-25 более 24</v>
      </c>
      <c r="AW457" s="149">
        <f t="shared" si="4634"/>
        <v>15438.29068479538</v>
      </c>
      <c r="AX457" s="144"/>
      <c r="AY457" s="146">
        <f t="shared" si="4635"/>
        <v>0</v>
      </c>
      <c r="AZ457" s="130"/>
      <c r="BA457" s="26"/>
      <c r="BB457" s="26"/>
      <c r="BC457" s="27"/>
      <c r="BD457" s="129"/>
      <c r="BE457" s="29">
        <v>0</v>
      </c>
      <c r="BF457" s="32">
        <f t="shared" si="4636"/>
        <v>0</v>
      </c>
      <c r="BG457" s="32">
        <v>0</v>
      </c>
      <c r="BH457" s="32">
        <f t="shared" si="4637"/>
        <v>0</v>
      </c>
      <c r="BI457" s="99">
        <v>0</v>
      </c>
      <c r="BJ457" s="130"/>
      <c r="BK457" s="133">
        <v>0</v>
      </c>
      <c r="BL457" s="133">
        <v>0</v>
      </c>
      <c r="BM457" s="133">
        <v>0.17</v>
      </c>
      <c r="BN457" s="133">
        <v>0</v>
      </c>
      <c r="BO457" s="133">
        <v>0</v>
      </c>
      <c r="BP457" s="133">
        <v>0</v>
      </c>
      <c r="BQ457" s="133">
        <f t="shared" si="4638"/>
        <v>0.17</v>
      </c>
      <c r="BR457" s="95">
        <f t="shared" si="4639"/>
        <v>8.6000003814697266</v>
      </c>
      <c r="BS457" s="133">
        <f t="shared" si="4620"/>
        <v>8.6000003814697266</v>
      </c>
      <c r="BT457" s="133">
        <f t="shared" si="4620"/>
        <v>8.4300003814697266</v>
      </c>
      <c r="BU457" s="133">
        <f t="shared" si="4620"/>
        <v>8.4300003814697266</v>
      </c>
      <c r="BV457" s="133">
        <f t="shared" si="4620"/>
        <v>8.4300003814697266</v>
      </c>
      <c r="BW457" s="133">
        <f t="shared" si="4620"/>
        <v>8.4300003814697266</v>
      </c>
      <c r="BX457" s="133">
        <f t="shared" si="4647"/>
        <v>8.2600003814697267</v>
      </c>
      <c r="BY457" s="133">
        <f t="shared" si="4647"/>
        <v>8.0900003814697268</v>
      </c>
      <c r="BZ457" s="133">
        <f t="shared" si="4647"/>
        <v>7.9200003814697268</v>
      </c>
      <c r="CA457" s="133">
        <f t="shared" si="4647"/>
        <v>7.7500003814697269</v>
      </c>
      <c r="CB457" s="133">
        <f t="shared" si="4647"/>
        <v>7.580000381469727</v>
      </c>
      <c r="CC457" s="133">
        <f t="shared" si="4647"/>
        <v>7.4100003814697271</v>
      </c>
      <c r="CD457" s="133">
        <f t="shared" si="4647"/>
        <v>7.2400003814697271</v>
      </c>
      <c r="CE457" s="133">
        <f t="shared" si="4647"/>
        <v>7.0700003814697272</v>
      </c>
      <c r="CF457" s="133">
        <f t="shared" si="4647"/>
        <v>6.9000003814697273</v>
      </c>
      <c r="CG457" s="133">
        <f t="shared" si="4647"/>
        <v>6.7300003814697273</v>
      </c>
      <c r="CH457" s="133">
        <f t="shared" si="4647"/>
        <v>6.5600003814697274</v>
      </c>
      <c r="CI457" s="133">
        <f t="shared" si="4647"/>
        <v>6.3900003814697275</v>
      </c>
      <c r="CJ457" s="133">
        <f t="shared" si="4647"/>
        <v>6.2200003814697276</v>
      </c>
      <c r="CK457" s="133">
        <f t="shared" si="4647"/>
        <v>6.0500003814697276</v>
      </c>
      <c r="CL457" s="133">
        <f t="shared" si="4647"/>
        <v>5.8800003814697277</v>
      </c>
      <c r="CM457" s="133">
        <f t="shared" si="4647"/>
        <v>5.7100003814697278</v>
      </c>
      <c r="CN457" s="133">
        <f t="shared" si="4647"/>
        <v>5.5400003814697278</v>
      </c>
      <c r="CO457" s="133">
        <f t="shared" si="4647"/>
        <v>5.3700003814697279</v>
      </c>
      <c r="CP457" s="100">
        <v>0</v>
      </c>
      <c r="CQ457" s="100">
        <v>0</v>
      </c>
      <c r="CR457" s="100">
        <v>0</v>
      </c>
      <c r="CS457" s="100">
        <v>0</v>
      </c>
      <c r="CT457" s="100">
        <v>0</v>
      </c>
      <c r="CU457" s="100">
        <v>0</v>
      </c>
      <c r="CY457" s="4">
        <v>0</v>
      </c>
      <c r="CZ457" s="4">
        <v>0</v>
      </c>
      <c r="DA457" s="136">
        <f t="shared" si="4623"/>
        <v>0</v>
      </c>
      <c r="DB457" s="4">
        <f t="shared" si="4624"/>
        <v>0</v>
      </c>
      <c r="DC457" s="4">
        <f t="shared" si="4625"/>
        <v>0</v>
      </c>
      <c r="DD457" s="136">
        <f t="shared" si="4626"/>
        <v>0</v>
      </c>
      <c r="DE457" s="31">
        <v>0</v>
      </c>
      <c r="DJ457" s="31"/>
      <c r="DK457" s="31"/>
      <c r="DL457" s="31"/>
      <c r="DM457" s="31"/>
      <c r="DN457" s="31"/>
      <c r="DR457" s="4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V457" t="s">
        <v>839</v>
      </c>
      <c r="EW457" s="103">
        <v>0</v>
      </c>
      <c r="FA457" s="31"/>
      <c r="FB457" s="119"/>
      <c r="FC457" s="119"/>
      <c r="FE457" s="137">
        <v>0</v>
      </c>
      <c r="FF457" s="137">
        <v>0</v>
      </c>
      <c r="FG457" s="137">
        <v>0</v>
      </c>
      <c r="FH457" s="106">
        <v>0</v>
      </c>
      <c r="FI457" s="107" t="b">
        <f t="shared" si="4641"/>
        <v>1</v>
      </c>
      <c r="FJ457" s="34"/>
      <c r="FK457" s="104">
        <v>0</v>
      </c>
      <c r="FL457" s="104">
        <v>0</v>
      </c>
      <c r="FM457" s="104">
        <v>0</v>
      </c>
      <c r="FN457" s="104">
        <v>0</v>
      </c>
      <c r="FO457" s="104">
        <v>0</v>
      </c>
      <c r="FP457" s="104"/>
      <c r="FQ457" s="104">
        <v>0</v>
      </c>
      <c r="FR457" s="150" t="b">
        <f t="shared" si="4649"/>
        <v>0</v>
      </c>
      <c r="FS457" s="150" t="b">
        <f t="shared" si="4650"/>
        <v>0</v>
      </c>
      <c r="FT457" s="150" t="b">
        <f t="shared" si="4651"/>
        <v>0</v>
      </c>
      <c r="FU457" s="150" t="b">
        <f t="shared" si="4652"/>
        <v>0</v>
      </c>
      <c r="FV457" s="150" t="b">
        <f t="shared" si="4653"/>
        <v>1</v>
      </c>
      <c r="FW457" s="150"/>
      <c r="FX457" s="150" t="b">
        <f t="shared" si="4642"/>
        <v>1</v>
      </c>
      <c r="FY457" s="104" t="s">
        <v>368</v>
      </c>
      <c r="FZ457" s="104" t="b">
        <f t="shared" si="4643"/>
        <v>1</v>
      </c>
      <c r="GA457" s="150">
        <v>0</v>
      </c>
      <c r="GB457" s="150">
        <v>0</v>
      </c>
      <c r="GC457" s="151"/>
      <c r="GD457" s="104" t="s">
        <v>368</v>
      </c>
      <c r="GE457" s="104">
        <v>0</v>
      </c>
      <c r="GF457" s="104" t="e">
        <v>#N/A</v>
      </c>
      <c r="GG457" s="104">
        <v>0</v>
      </c>
      <c r="GH457" s="150" t="b">
        <f t="shared" si="4644"/>
        <v>1</v>
      </c>
      <c r="GI457" s="151" t="b">
        <f t="shared" si="4645"/>
        <v>0</v>
      </c>
      <c r="GJ457" s="31" t="s">
        <v>203</v>
      </c>
    </row>
    <row r="458" spans="1:192" ht="60" hidden="1" x14ac:dyDescent="0.25">
      <c r="A458" s="130">
        <v>2157</v>
      </c>
      <c r="B458" s="130">
        <v>632087</v>
      </c>
      <c r="C458" s="128" t="s">
        <v>368</v>
      </c>
      <c r="D458" s="130"/>
      <c r="E458" s="130" t="s">
        <v>955</v>
      </c>
      <c r="F458" s="109">
        <v>0</v>
      </c>
      <c r="G458" s="128"/>
      <c r="H458" s="130" t="s">
        <v>188</v>
      </c>
      <c r="I458" s="130" t="s">
        <v>631</v>
      </c>
      <c r="J458" s="130" t="s">
        <v>481</v>
      </c>
      <c r="K458" s="130"/>
      <c r="L458" s="130" t="s">
        <v>954</v>
      </c>
      <c r="M458" s="130" t="s">
        <v>841</v>
      </c>
      <c r="N458" s="111">
        <v>0</v>
      </c>
      <c r="O458" s="111">
        <v>50</v>
      </c>
      <c r="P458" s="111" t="str">
        <f t="shared" si="4628"/>
        <v>в диапазоне</v>
      </c>
      <c r="Q458" s="95">
        <v>8.6000003814697266</v>
      </c>
      <c r="R458" s="95">
        <f>Q458*FH458</f>
        <v>15438.29068479538</v>
      </c>
      <c r="S458" s="131">
        <v>8.6000003814697266</v>
      </c>
      <c r="T458" s="131">
        <v>15438.29068479538</v>
      </c>
      <c r="U458" s="131">
        <f>IFERROR(ROUNDUP(S458/$EX458,0)*$EY458,0)</f>
        <v>1.5</v>
      </c>
      <c r="V458" s="113">
        <f>SUM(Z458:AD458)</f>
        <v>8.6000003814697266</v>
      </c>
      <c r="W458" s="113">
        <f>V458*FH458</f>
        <v>15438.29068479538</v>
      </c>
      <c r="X458" s="113">
        <f>IFERROR(ROUNDUP(V458/$EX458,0)*$EY458,0)</f>
        <v>1.5</v>
      </c>
      <c r="Y458" s="132"/>
      <c r="Z458" s="95">
        <v>8.6000003814697266</v>
      </c>
      <c r="AA458" s="95">
        <v>0</v>
      </c>
      <c r="AB458" s="95">
        <v>0</v>
      </c>
      <c r="AC458" s="95">
        <v>0</v>
      </c>
      <c r="AD458" s="95">
        <v>0</v>
      </c>
      <c r="AE458" s="95">
        <f t="shared" si="4629"/>
        <v>0</v>
      </c>
      <c r="AF458" s="95">
        <f t="shared" si="4630"/>
        <v>0</v>
      </c>
      <c r="AG458" s="114">
        <v>0</v>
      </c>
      <c r="AH458" s="95">
        <f>V458-AG458</f>
        <v>8.6000003814697266</v>
      </c>
      <c r="AI458" s="114">
        <f>IF(AH458&gt;0,AH458*FH458,0)</f>
        <v>15438.29068479538</v>
      </c>
      <c r="AJ458" s="133">
        <f>CU458</f>
        <v>0</v>
      </c>
      <c r="AK458" s="133">
        <f>SUM(CS458:CU458)</f>
        <v>0</v>
      </c>
      <c r="AL458" s="133">
        <f>SUM(CP458:CU458)</f>
        <v>0</v>
      </c>
      <c r="AM458" s="133">
        <f>SUM(BK458:BP458)</f>
        <v>0.17</v>
      </c>
      <c r="AN458" s="133">
        <f t="shared" si="4631"/>
        <v>1517.6471261417164</v>
      </c>
      <c r="AO458" s="133" t="str">
        <f t="shared" si="4632"/>
        <v>&gt; 120 дней</v>
      </c>
      <c r="AP458" s="139" t="s">
        <v>195</v>
      </c>
      <c r="AQ458" s="134" t="s">
        <v>222</v>
      </c>
      <c r="AR458" s="139" t="s">
        <v>195</v>
      </c>
      <c r="AS458" s="134" t="s">
        <v>222</v>
      </c>
      <c r="AT458" s="25" t="s">
        <v>195</v>
      </c>
      <c r="AU458" s="14" t="str">
        <f>AU457</f>
        <v>Да</v>
      </c>
      <c r="AV458" s="97" t="str">
        <f t="shared" si="4633"/>
        <v>0-25 более 24</v>
      </c>
      <c r="AW458" s="117">
        <f t="shared" si="4634"/>
        <v>15438.29068479538</v>
      </c>
      <c r="AX458" s="25">
        <f>MONTH(BC458)+6</f>
        <v>18</v>
      </c>
      <c r="AY458" s="25">
        <f t="shared" si="4635"/>
        <v>15438.29068479538</v>
      </c>
      <c r="AZ458" s="130" t="s">
        <v>495</v>
      </c>
      <c r="BA458" s="26" t="s">
        <v>196</v>
      </c>
      <c r="BB458" s="26" t="s">
        <v>956</v>
      </c>
      <c r="BC458" s="27">
        <v>46387</v>
      </c>
      <c r="BD458" s="28"/>
      <c r="BE458" s="29">
        <v>0</v>
      </c>
      <c r="BF458" s="32">
        <f t="shared" si="4636"/>
        <v>0</v>
      </c>
      <c r="BG458" s="32">
        <v>0</v>
      </c>
      <c r="BH458" s="32">
        <f t="shared" si="4637"/>
        <v>0</v>
      </c>
      <c r="BI458" s="135">
        <v>0</v>
      </c>
      <c r="BJ458" s="130">
        <v>0</v>
      </c>
      <c r="BK458" s="95">
        <v>0</v>
      </c>
      <c r="BL458" s="95">
        <v>0</v>
      </c>
      <c r="BM458" s="95">
        <v>0.17</v>
      </c>
      <c r="BN458" s="95">
        <v>0</v>
      </c>
      <c r="BO458" s="95">
        <v>0</v>
      </c>
      <c r="BP458" s="95">
        <v>0</v>
      </c>
      <c r="BQ458" s="133">
        <f t="shared" si="4638"/>
        <v>0.17</v>
      </c>
      <c r="BR458" s="95">
        <f t="shared" si="4639"/>
        <v>8.6000003814697266</v>
      </c>
      <c r="BS458" s="133">
        <f t="shared" si="4620"/>
        <v>8.6000003814697266</v>
      </c>
      <c r="BT458" s="133">
        <f t="shared" si="4620"/>
        <v>8.4300003814697266</v>
      </c>
      <c r="BU458" s="133">
        <f t="shared" si="4620"/>
        <v>8.4300003814697266</v>
      </c>
      <c r="BV458" s="133">
        <f t="shared" si="4620"/>
        <v>8.4300003814697266</v>
      </c>
      <c r="BW458" s="133">
        <f t="shared" si="4620"/>
        <v>8.4300003814697266</v>
      </c>
      <c r="BX458" s="133">
        <f t="shared" si="4647"/>
        <v>8.2600003814697267</v>
      </c>
      <c r="BY458" s="133">
        <f t="shared" si="4647"/>
        <v>8.0900003814697268</v>
      </c>
      <c r="BZ458" s="133">
        <f t="shared" si="4647"/>
        <v>7.9200003814697268</v>
      </c>
      <c r="CA458" s="133">
        <f t="shared" si="4647"/>
        <v>7.7500003814697269</v>
      </c>
      <c r="CB458" s="133">
        <f t="shared" si="4647"/>
        <v>7.580000381469727</v>
      </c>
      <c r="CC458" s="133">
        <f t="shared" si="4647"/>
        <v>7.4100003814697271</v>
      </c>
      <c r="CD458" s="133">
        <f t="shared" si="4647"/>
        <v>7.2400003814697271</v>
      </c>
      <c r="CE458" s="133">
        <f t="shared" si="4647"/>
        <v>7.0700003814697272</v>
      </c>
      <c r="CF458" s="133">
        <f t="shared" si="4647"/>
        <v>6.9000003814697273</v>
      </c>
      <c r="CG458" s="133">
        <f t="shared" si="4647"/>
        <v>6.7300003814697273</v>
      </c>
      <c r="CH458" s="133">
        <f t="shared" si="4647"/>
        <v>6.5600003814697274</v>
      </c>
      <c r="CI458" s="133">
        <f t="shared" si="4647"/>
        <v>6.3900003814697275</v>
      </c>
      <c r="CJ458" s="133">
        <f t="shared" si="4647"/>
        <v>6.2200003814697276</v>
      </c>
      <c r="CK458" s="133">
        <f t="shared" si="4647"/>
        <v>6.0500003814697276</v>
      </c>
      <c r="CL458" s="133">
        <f t="shared" si="4647"/>
        <v>5.8800003814697277</v>
      </c>
      <c r="CM458" s="133">
        <f t="shared" si="4647"/>
        <v>5.7100003814697278</v>
      </c>
      <c r="CN458" s="133">
        <f t="shared" si="4647"/>
        <v>5.5400003814697278</v>
      </c>
      <c r="CO458" s="133">
        <f t="shared" si="4647"/>
        <v>5.3700003814697279</v>
      </c>
      <c r="CP458" s="100">
        <v>0</v>
      </c>
      <c r="CQ458" s="100">
        <v>0</v>
      </c>
      <c r="CR458" s="100">
        <v>0</v>
      </c>
      <c r="CS458" s="100">
        <v>0</v>
      </c>
      <c r="CT458" s="100">
        <v>0</v>
      </c>
      <c r="CU458" s="100">
        <v>0</v>
      </c>
      <c r="CV458" s="121">
        <f>IF(COUNTIF(CP458:CU458,"&gt;0")=0,0,SUM(CP458:CU458)/COUNTIF(CP458:CU458,"&gt;0"))</f>
        <v>0</v>
      </c>
      <c r="CY458" s="4">
        <v>0</v>
      </c>
      <c r="CZ458" s="4">
        <v>0</v>
      </c>
      <c r="DA458" s="136">
        <f t="shared" si="4623"/>
        <v>0</v>
      </c>
      <c r="DB458" s="4">
        <f t="shared" si="4624"/>
        <v>0</v>
      </c>
      <c r="DC458" s="4">
        <f t="shared" si="4625"/>
        <v>0</v>
      </c>
      <c r="DD458" s="136">
        <f t="shared" si="4626"/>
        <v>0</v>
      </c>
      <c r="DE458" s="31">
        <v>0</v>
      </c>
      <c r="DF458" s="31">
        <v>30</v>
      </c>
      <c r="DG458" s="31">
        <v>0</v>
      </c>
      <c r="DH458" s="48">
        <f>IFERROR(ROUNDUP(DG458/$EX458,0)*$EY458,0)</f>
        <v>0</v>
      </c>
      <c r="DI458" s="62">
        <v>8.6</v>
      </c>
      <c r="DJ458" s="62">
        <v>15438.321</v>
      </c>
      <c r="DK458" s="48">
        <f>IFERROR(ROUNDUP(DI458/$EX458,0)*$EY458,0)</f>
        <v>1.5</v>
      </c>
      <c r="DL458" s="62">
        <v>0</v>
      </c>
      <c r="DM458" s="62">
        <v>0</v>
      </c>
      <c r="DN458" s="62">
        <v>8.6</v>
      </c>
      <c r="DO458" s="62">
        <v>15438.321</v>
      </c>
      <c r="DP458" s="48">
        <f>IFERROR(ROUNDUP(DN458/$EX458,0)*$EY458,0)</f>
        <v>1.5</v>
      </c>
      <c r="DQ458" s="62">
        <v>0</v>
      </c>
      <c r="DR458" s="62">
        <v>0</v>
      </c>
      <c r="DS458" s="62">
        <v>8.6</v>
      </c>
      <c r="DT458" s="62">
        <v>15438.321</v>
      </c>
      <c r="DU458" s="48">
        <f>IFERROR(ROUNDUP(DS458/$EX458,0)*$EY458,0)</f>
        <v>1.5</v>
      </c>
      <c r="DV458" s="62">
        <v>0</v>
      </c>
      <c r="DW458" s="62">
        <v>0</v>
      </c>
      <c r="DX458" s="62">
        <f>$DF458*BK458/30</f>
        <v>0</v>
      </c>
      <c r="DY458" s="62">
        <f>DX458*$FH458</f>
        <v>0</v>
      </c>
      <c r="DZ458" s="48">
        <f>IFERROR(ROUNDUP(DX458/$EX458,0)*$EY458,0)</f>
        <v>0</v>
      </c>
      <c r="EA458" s="62">
        <f>$DF458*BL458/30</f>
        <v>0</v>
      </c>
      <c r="EB458" s="62">
        <f>EA458*$FH458</f>
        <v>0</v>
      </c>
      <c r="EC458" s="48">
        <f>IFERROR(ROUNDUP(EA458/$EX458,0)*$EY458,0)</f>
        <v>0</v>
      </c>
      <c r="ED458" s="62">
        <f>$DF458*BM458/30</f>
        <v>0.17</v>
      </c>
      <c r="EE458" s="62">
        <f>ED458*$FH458</f>
        <v>305.17550000000006</v>
      </c>
      <c r="EF458" s="48">
        <f>IFERROR(ROUNDUP(ED458/$EX458,0)*$EY458,0)</f>
        <v>1.5</v>
      </c>
      <c r="EG458" s="62">
        <f>$DF458*BN458/30</f>
        <v>0</v>
      </c>
      <c r="EH458" s="62">
        <f>EG458*$FH458</f>
        <v>0</v>
      </c>
      <c r="EI458" s="48">
        <f>IFERROR(ROUNDUP(EG458/$EX458,0)*$EY458,0)</f>
        <v>0</v>
      </c>
      <c r="EJ458" s="62">
        <f>$DF458*BO458/30</f>
        <v>0</v>
      </c>
      <c r="EK458" s="62">
        <f>EJ458*$FH458</f>
        <v>0</v>
      </c>
      <c r="EL458" s="48">
        <f>IFERROR(ROUNDUP(EJ458/$EX458,0)*$EY458,0)</f>
        <v>0</v>
      </c>
      <c r="EM458" s="62">
        <f>$DF458*BP458/30</f>
        <v>0</v>
      </c>
      <c r="EN458" s="62">
        <f>EM458*$FH458</f>
        <v>0</v>
      </c>
      <c r="EO458" s="48">
        <f>IFERROR(ROUNDUP(EM458/$EX458,0)*$EY458,0)</f>
        <v>0</v>
      </c>
      <c r="EP458" s="62">
        <f t="shared" ref="EP458:EU458" si="4655">BK458*$FH458</f>
        <v>0</v>
      </c>
      <c r="EQ458" s="62">
        <f t="shared" si="4655"/>
        <v>0</v>
      </c>
      <c r="ER458" s="62">
        <f t="shared" si="4655"/>
        <v>305.17550000000006</v>
      </c>
      <c r="ES458" s="62">
        <f t="shared" si="4655"/>
        <v>0</v>
      </c>
      <c r="ET458" s="62">
        <f t="shared" si="4655"/>
        <v>0</v>
      </c>
      <c r="EU458" s="62">
        <f t="shared" si="4655"/>
        <v>0</v>
      </c>
      <c r="EV458" s="31" t="s">
        <v>192</v>
      </c>
      <c r="EW458" s="103">
        <v>0</v>
      </c>
      <c r="EX458" s="31">
        <f>EZ458</f>
        <v>1000</v>
      </c>
      <c r="EY458" s="31">
        <f>FA458</f>
        <v>1.5</v>
      </c>
      <c r="EZ458" s="31">
        <v>1000</v>
      </c>
      <c r="FA458" s="31">
        <v>1.5</v>
      </c>
      <c r="FB458" s="119"/>
      <c r="FC458" s="119"/>
      <c r="FE458" s="137">
        <v>1795.15</v>
      </c>
      <c r="FF458" s="137">
        <v>1795.15</v>
      </c>
      <c r="FG458" s="137">
        <v>1795.15</v>
      </c>
      <c r="FH458" s="106">
        <v>1795.15</v>
      </c>
      <c r="FI458" s="107" t="b">
        <f t="shared" si="4641"/>
        <v>1</v>
      </c>
      <c r="FJ458" s="34"/>
      <c r="FK458" s="104" t="s">
        <v>196</v>
      </c>
      <c r="FL458" s="104" t="s">
        <v>956</v>
      </c>
      <c r="FM458" s="104">
        <v>46387</v>
      </c>
      <c r="FN458" s="104">
        <v>0</v>
      </c>
      <c r="FO458" s="104">
        <v>0</v>
      </c>
      <c r="FP458" s="104"/>
      <c r="FQ458" s="104">
        <v>0</v>
      </c>
      <c r="FR458" s="103" t="b">
        <f t="shared" si="4649"/>
        <v>1</v>
      </c>
      <c r="FS458" s="103" t="b">
        <f t="shared" si="4650"/>
        <v>1</v>
      </c>
      <c r="FT458" s="103" t="b">
        <f t="shared" si="4651"/>
        <v>1</v>
      </c>
      <c r="FU458" s="103" t="b">
        <f t="shared" si="4652"/>
        <v>0</v>
      </c>
      <c r="FV458" s="103" t="b">
        <f t="shared" si="4653"/>
        <v>1</v>
      </c>
      <c r="FW458" s="103"/>
      <c r="FX458" s="120" t="b">
        <f t="shared" si="4642"/>
        <v>1</v>
      </c>
      <c r="FY458" s="104" t="s">
        <v>368</v>
      </c>
      <c r="FZ458" s="104" t="b">
        <f t="shared" si="4643"/>
        <v>1</v>
      </c>
      <c r="GA458" s="104">
        <v>0</v>
      </c>
      <c r="GB458" s="104">
        <v>0</v>
      </c>
      <c r="GD458" s="104" t="s">
        <v>368</v>
      </c>
      <c r="GE458" s="104">
        <v>0</v>
      </c>
      <c r="GF458" s="104" t="e">
        <v>#N/A</v>
      </c>
      <c r="GG458" s="104">
        <v>0</v>
      </c>
      <c r="GH458" s="104" t="b">
        <f t="shared" si="4644"/>
        <v>1</v>
      </c>
      <c r="GI458" s="8" t="b">
        <f t="shared" si="4645"/>
        <v>0</v>
      </c>
      <c r="GJ458" s="31" t="s">
        <v>203</v>
      </c>
    </row>
    <row r="459" spans="1:192" hidden="1" x14ac:dyDescent="0.25">
      <c r="A459" s="144" t="str">
        <f>E459</f>
        <v>Розовый (пробка)</v>
      </c>
      <c r="B459" s="144"/>
      <c r="C459" s="128" t="s">
        <v>368</v>
      </c>
      <c r="D459" s="130"/>
      <c r="E459" s="144" t="s">
        <v>957</v>
      </c>
      <c r="F459" s="144"/>
      <c r="G459" s="128"/>
      <c r="H459" s="144" t="s">
        <v>839</v>
      </c>
      <c r="I459" s="130"/>
      <c r="J459" s="144" t="s">
        <v>481</v>
      </c>
      <c r="K459" s="144"/>
      <c r="L459" s="138"/>
      <c r="M459" s="144" t="s">
        <v>840</v>
      </c>
      <c r="N459" s="145">
        <v>0</v>
      </c>
      <c r="O459" s="145">
        <v>25</v>
      </c>
      <c r="P459" s="145" t="str">
        <f t="shared" si="4628"/>
        <v>в диапазоне</v>
      </c>
      <c r="Q459" s="114">
        <v>0</v>
      </c>
      <c r="R459" s="114">
        <v>0</v>
      </c>
      <c r="S459" s="146">
        <v>5.4980001449584961</v>
      </c>
      <c r="T459" s="146">
        <v>2658.3930300903321</v>
      </c>
      <c r="U459" s="131"/>
      <c r="V459" s="146">
        <v>0</v>
      </c>
      <c r="W459" s="146">
        <v>0</v>
      </c>
      <c r="X459" s="146">
        <v>0</v>
      </c>
      <c r="Y459" s="132"/>
      <c r="Z459" s="95">
        <v>0</v>
      </c>
      <c r="AA459" s="147">
        <v>0</v>
      </c>
      <c r="AB459" s="147">
        <v>0</v>
      </c>
      <c r="AC459" s="95">
        <v>0</v>
      </c>
      <c r="AD459" s="95">
        <v>0</v>
      </c>
      <c r="AE459" s="95">
        <f t="shared" si="4629"/>
        <v>0</v>
      </c>
      <c r="AF459" s="95">
        <f t="shared" si="4630"/>
        <v>0</v>
      </c>
      <c r="AG459" s="144"/>
      <c r="AH459" s="130"/>
      <c r="AI459" s="144"/>
      <c r="AJ459" s="146">
        <v>0</v>
      </c>
      <c r="AK459" s="146">
        <v>5</v>
      </c>
      <c r="AL459" s="146">
        <v>6</v>
      </c>
      <c r="AM459" s="146">
        <v>16.25</v>
      </c>
      <c r="AN459" s="148">
        <f t="shared" si="4631"/>
        <v>60.900924682617188</v>
      </c>
      <c r="AO459" s="130" t="str">
        <f t="shared" si="4632"/>
        <v>&gt; 60 дней (до 70)</v>
      </c>
      <c r="AP459" s="139" t="s">
        <v>185</v>
      </c>
      <c r="AQ459" s="134" t="s">
        <v>198</v>
      </c>
      <c r="AR459" s="144" t="s">
        <v>185</v>
      </c>
      <c r="AS459" s="134" t="s">
        <v>191</v>
      </c>
      <c r="AT459" s="147" t="s">
        <v>185</v>
      </c>
      <c r="AU459" s="138" t="str">
        <f>AT459</f>
        <v>Нет</v>
      </c>
      <c r="AV459" s="97" t="str">
        <f t="shared" si="4633"/>
        <v>нет остатка</v>
      </c>
      <c r="AW459" s="149">
        <f t="shared" si="4634"/>
        <v>0</v>
      </c>
      <c r="AX459" s="144"/>
      <c r="AY459" s="146">
        <f t="shared" si="4635"/>
        <v>0</v>
      </c>
      <c r="AZ459" s="130"/>
      <c r="BA459" s="129"/>
      <c r="BB459" s="129"/>
      <c r="BC459" s="129"/>
      <c r="BD459" s="139"/>
      <c r="BE459" s="29">
        <v>0</v>
      </c>
      <c r="BF459" s="32">
        <f t="shared" si="4636"/>
        <v>0</v>
      </c>
      <c r="BG459" s="32">
        <v>0</v>
      </c>
      <c r="BH459" s="32">
        <f t="shared" si="4637"/>
        <v>0</v>
      </c>
      <c r="BI459" s="99">
        <v>0</v>
      </c>
      <c r="BJ459" s="130"/>
      <c r="BK459" s="133">
        <v>1.49</v>
      </c>
      <c r="BL459" s="133">
        <v>2.4700000000000002</v>
      </c>
      <c r="BM459" s="133">
        <v>3.24</v>
      </c>
      <c r="BN459" s="133">
        <v>3.7</v>
      </c>
      <c r="BO459" s="133">
        <v>3.07</v>
      </c>
      <c r="BP459" s="133">
        <v>2.2799999999999998</v>
      </c>
      <c r="BQ459" s="133">
        <f t="shared" si="4638"/>
        <v>2.7083333333333335</v>
      </c>
      <c r="BR459" s="95">
        <f t="shared" si="4639"/>
        <v>-1.49</v>
      </c>
      <c r="BS459" s="133">
        <f t="shared" ref="BS459:BW466" si="4656">BR459-BL459</f>
        <v>-3.96</v>
      </c>
      <c r="BT459" s="133">
        <f t="shared" si="4656"/>
        <v>-7.2</v>
      </c>
      <c r="BU459" s="133">
        <f t="shared" si="4656"/>
        <v>-10.9</v>
      </c>
      <c r="BV459" s="133">
        <f t="shared" si="4656"/>
        <v>-13.97</v>
      </c>
      <c r="BW459" s="133">
        <f t="shared" si="4656"/>
        <v>-16.25</v>
      </c>
      <c r="BX459" s="133">
        <f t="shared" ref="BX459:CO462" si="4657">BW459-$BQ459</f>
        <v>-18.958333333333332</v>
      </c>
      <c r="BY459" s="133">
        <f t="shared" si="4657"/>
        <v>-21.666666666666664</v>
      </c>
      <c r="BZ459" s="133">
        <f t="shared" si="4657"/>
        <v>-24.374999999999996</v>
      </c>
      <c r="CA459" s="133">
        <f t="shared" si="4657"/>
        <v>-27.083333333333329</v>
      </c>
      <c r="CB459" s="133">
        <f t="shared" si="4657"/>
        <v>-29.791666666666661</v>
      </c>
      <c r="CC459" s="133">
        <f t="shared" si="4657"/>
        <v>-32.499999999999993</v>
      </c>
      <c r="CD459" s="133">
        <f t="shared" si="4657"/>
        <v>-35.208333333333329</v>
      </c>
      <c r="CE459" s="133">
        <f t="shared" si="4657"/>
        <v>-37.916666666666664</v>
      </c>
      <c r="CF459" s="133">
        <f t="shared" si="4657"/>
        <v>-40.625</v>
      </c>
      <c r="CG459" s="133">
        <f t="shared" si="4657"/>
        <v>-43.333333333333336</v>
      </c>
      <c r="CH459" s="133">
        <f t="shared" si="4657"/>
        <v>-46.041666666666671</v>
      </c>
      <c r="CI459" s="133">
        <f t="shared" si="4657"/>
        <v>-48.750000000000007</v>
      </c>
      <c r="CJ459" s="133">
        <f t="shared" si="4657"/>
        <v>-51.458333333333343</v>
      </c>
      <c r="CK459" s="133">
        <f t="shared" si="4657"/>
        <v>-54.166666666666679</v>
      </c>
      <c r="CL459" s="133">
        <f t="shared" si="4657"/>
        <v>-56.875000000000014</v>
      </c>
      <c r="CM459" s="133">
        <f t="shared" si="4657"/>
        <v>-59.58333333333335</v>
      </c>
      <c r="CN459" s="133">
        <f t="shared" si="4657"/>
        <v>-62.291666666666686</v>
      </c>
      <c r="CO459" s="133">
        <f t="shared" si="4657"/>
        <v>-65.000000000000014</v>
      </c>
      <c r="CP459" s="100">
        <v>0</v>
      </c>
      <c r="CQ459" s="100">
        <v>0</v>
      </c>
      <c r="CR459" s="100">
        <v>0</v>
      </c>
      <c r="CS459" s="100">
        <v>0</v>
      </c>
      <c r="CT459" s="100">
        <v>0</v>
      </c>
      <c r="CU459" s="100">
        <v>0</v>
      </c>
      <c r="CY459" s="4">
        <v>0</v>
      </c>
      <c r="CZ459" s="4">
        <v>0</v>
      </c>
      <c r="DA459" s="136">
        <f t="shared" ref="DA459:DA462" si="4658">IFERROR(CZ459/CY459,0)</f>
        <v>0</v>
      </c>
      <c r="DB459" s="4">
        <f t="shared" ref="DB459:DB462" si="4659">CY459*FH459</f>
        <v>0</v>
      </c>
      <c r="DC459" s="4">
        <f t="shared" ref="DC459:DC462" si="4660">CZ459*FH459</f>
        <v>0</v>
      </c>
      <c r="DD459" s="136">
        <f t="shared" ref="DD459:DD462" si="4661">IFERROR(DC459/DB459,0)</f>
        <v>0</v>
      </c>
      <c r="DE459" s="31">
        <v>0</v>
      </c>
      <c r="DJ459" s="31"/>
      <c r="DK459" s="31"/>
      <c r="DL459" s="31"/>
      <c r="DM459" s="31"/>
      <c r="DN459" s="31"/>
      <c r="DR459" s="4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V459" t="s">
        <v>839</v>
      </c>
      <c r="EW459" s="103">
        <v>0</v>
      </c>
      <c r="FA459" s="31"/>
      <c r="FB459" s="119"/>
      <c r="FC459" s="119"/>
      <c r="FE459" s="137">
        <v>0</v>
      </c>
      <c r="FF459" s="137">
        <v>0</v>
      </c>
      <c r="FG459" s="137">
        <v>0</v>
      </c>
      <c r="FH459" s="106">
        <v>0</v>
      </c>
      <c r="FI459" s="107" t="b">
        <f t="shared" ref="FI459:FI462" si="4662">EXACT(AT459,AP459)</f>
        <v>1</v>
      </c>
      <c r="FJ459" s="34"/>
      <c r="FK459" s="104">
        <v>0</v>
      </c>
      <c r="FL459" s="104">
        <v>0</v>
      </c>
      <c r="FM459" s="104">
        <v>0</v>
      </c>
      <c r="FN459" s="104">
        <v>0</v>
      </c>
      <c r="FO459" s="104">
        <v>0</v>
      </c>
      <c r="FP459" s="104"/>
      <c r="FQ459" s="104">
        <v>0</v>
      </c>
      <c r="FR459" s="150" t="b">
        <f t="shared" si="4649"/>
        <v>0</v>
      </c>
      <c r="FS459" s="150" t="b">
        <f t="shared" si="4650"/>
        <v>0</v>
      </c>
      <c r="FT459" s="150" t="b">
        <f t="shared" si="4651"/>
        <v>0</v>
      </c>
      <c r="FU459" s="150" t="b">
        <f t="shared" si="4652"/>
        <v>0</v>
      </c>
      <c r="FV459" s="150" t="b">
        <f t="shared" si="4653"/>
        <v>1</v>
      </c>
      <c r="FW459" s="150"/>
      <c r="FX459" s="150" t="b">
        <f t="shared" si="4642"/>
        <v>1</v>
      </c>
      <c r="FY459" s="104" t="s">
        <v>368</v>
      </c>
      <c r="FZ459" s="104" t="b">
        <f t="shared" si="4643"/>
        <v>1</v>
      </c>
      <c r="GA459" s="150">
        <v>0</v>
      </c>
      <c r="GB459" s="150">
        <v>0</v>
      </c>
      <c r="GC459" s="151"/>
      <c r="GD459" s="104" t="s">
        <v>368</v>
      </c>
      <c r="GE459" s="104">
        <v>0</v>
      </c>
      <c r="GF459" s="104" t="e">
        <v>#N/A</v>
      </c>
      <c r="GG459" s="104">
        <v>0</v>
      </c>
      <c r="GH459" s="150" t="b">
        <f t="shared" si="4644"/>
        <v>1</v>
      </c>
      <c r="GI459" s="151" t="b">
        <f t="shared" si="4645"/>
        <v>0</v>
      </c>
      <c r="GJ459" s="31" t="s">
        <v>203</v>
      </c>
    </row>
    <row r="460" spans="1:192" ht="75" hidden="1" x14ac:dyDescent="0.25">
      <c r="A460" s="130">
        <v>115019</v>
      </c>
      <c r="B460" s="130">
        <v>535033</v>
      </c>
      <c r="C460" s="128" t="s">
        <v>368</v>
      </c>
      <c r="D460" s="130"/>
      <c r="E460" s="130" t="s">
        <v>958</v>
      </c>
      <c r="F460" s="109">
        <v>0</v>
      </c>
      <c r="G460" s="128"/>
      <c r="H460" s="130" t="s">
        <v>188</v>
      </c>
      <c r="I460" s="130" t="s">
        <v>631</v>
      </c>
      <c r="J460" s="130" t="s">
        <v>481</v>
      </c>
      <c r="K460" s="130"/>
      <c r="L460" s="130" t="s">
        <v>957</v>
      </c>
      <c r="M460" s="130" t="s">
        <v>841</v>
      </c>
      <c r="N460" s="111">
        <v>0</v>
      </c>
      <c r="O460" s="111">
        <v>25</v>
      </c>
      <c r="P460" s="111" t="str">
        <f t="shared" si="4628"/>
        <v>в диапазоне</v>
      </c>
      <c r="Q460" s="95">
        <v>0</v>
      </c>
      <c r="R460" s="95">
        <f>Q460*FH460</f>
        <v>0</v>
      </c>
      <c r="S460" s="131">
        <v>5.4980001449584961</v>
      </c>
      <c r="T460" s="131">
        <v>2658.3930300903321</v>
      </c>
      <c r="U460" s="131">
        <f>IFERROR(ROUNDUP(S460/$EX460,0)*$EY460,0)</f>
        <v>1.5</v>
      </c>
      <c r="V460" s="113">
        <f>SUM(Z460:AD460)</f>
        <v>0</v>
      </c>
      <c r="W460" s="113">
        <f>V460*FH460</f>
        <v>0</v>
      </c>
      <c r="X460" s="113">
        <f>IFERROR(ROUNDUP(V460/$EX460,0)*$EY460,0)</f>
        <v>0</v>
      </c>
      <c r="Y460" s="132"/>
      <c r="Z460" s="95">
        <v>0</v>
      </c>
      <c r="AA460" s="95">
        <v>0</v>
      </c>
      <c r="AB460" s="95">
        <v>0</v>
      </c>
      <c r="AC460" s="95">
        <v>0</v>
      </c>
      <c r="AD460" s="95">
        <v>0</v>
      </c>
      <c r="AE460" s="95">
        <f t="shared" si="4629"/>
        <v>0</v>
      </c>
      <c r="AF460" s="95">
        <f t="shared" si="4630"/>
        <v>0</v>
      </c>
      <c r="AG460" s="114">
        <v>0</v>
      </c>
      <c r="AH460" s="95">
        <f>V460-AG460</f>
        <v>0</v>
      </c>
      <c r="AI460" s="114">
        <f>IF(AH460&gt;0,AH460*FH460,0)</f>
        <v>0</v>
      </c>
      <c r="AJ460" s="133">
        <f>CU460</f>
        <v>0</v>
      </c>
      <c r="AK460" s="133">
        <f>SUM(CS460:CU460)</f>
        <v>5</v>
      </c>
      <c r="AL460" s="133">
        <f>SUM(CP460:CU460)</f>
        <v>6</v>
      </c>
      <c r="AM460" s="133">
        <f>SUM(BK460:BP460)</f>
        <v>16.25</v>
      </c>
      <c r="AN460" s="133">
        <f t="shared" si="4631"/>
        <v>60.900924682617188</v>
      </c>
      <c r="AO460" s="133" t="str">
        <f t="shared" si="4632"/>
        <v>&gt; 60 дней (до 70)</v>
      </c>
      <c r="AP460" s="139" t="s">
        <v>185</v>
      </c>
      <c r="AQ460" s="134" t="s">
        <v>198</v>
      </c>
      <c r="AR460" s="139" t="s">
        <v>185</v>
      </c>
      <c r="AS460" s="134" t="s">
        <v>191</v>
      </c>
      <c r="AT460" s="25" t="s">
        <v>185</v>
      </c>
      <c r="AU460" s="14" t="str">
        <f>AU459</f>
        <v>Нет</v>
      </c>
      <c r="AV460" s="97" t="str">
        <f t="shared" si="4633"/>
        <v>нет остатка</v>
      </c>
      <c r="AW460" s="117">
        <f t="shared" si="4634"/>
        <v>0</v>
      </c>
      <c r="AX460" s="14"/>
      <c r="AY460" s="25">
        <f t="shared" si="4635"/>
        <v>0</v>
      </c>
      <c r="AZ460" s="130" t="s">
        <v>495</v>
      </c>
      <c r="BA460" s="26" t="s">
        <v>196</v>
      </c>
      <c r="BB460" s="26" t="s">
        <v>959</v>
      </c>
      <c r="BC460" s="27"/>
      <c r="BD460" s="28"/>
      <c r="BE460" s="29">
        <v>0</v>
      </c>
      <c r="BF460" s="32">
        <f t="shared" si="4636"/>
        <v>0</v>
      </c>
      <c r="BG460" s="32">
        <v>0</v>
      </c>
      <c r="BH460" s="32">
        <f t="shared" si="4637"/>
        <v>0</v>
      </c>
      <c r="BI460" s="135">
        <v>0</v>
      </c>
      <c r="BJ460" s="130">
        <v>0</v>
      </c>
      <c r="BK460" s="95">
        <v>1.49</v>
      </c>
      <c r="BL460" s="95">
        <v>2.4700000000000002</v>
      </c>
      <c r="BM460" s="95">
        <v>3.24</v>
      </c>
      <c r="BN460" s="95">
        <v>3.7</v>
      </c>
      <c r="BO460" s="95">
        <v>3.07</v>
      </c>
      <c r="BP460" s="95">
        <v>2.2799999999999998</v>
      </c>
      <c r="BQ460" s="133">
        <f t="shared" si="4638"/>
        <v>2.7083333333333335</v>
      </c>
      <c r="BR460" s="95">
        <f t="shared" si="4639"/>
        <v>-1.49</v>
      </c>
      <c r="BS460" s="133">
        <f t="shared" si="4656"/>
        <v>-3.96</v>
      </c>
      <c r="BT460" s="133">
        <f t="shared" si="4656"/>
        <v>-7.2</v>
      </c>
      <c r="BU460" s="133">
        <f t="shared" si="4656"/>
        <v>-10.9</v>
      </c>
      <c r="BV460" s="133">
        <f t="shared" si="4656"/>
        <v>-13.97</v>
      </c>
      <c r="BW460" s="133">
        <f t="shared" si="4656"/>
        <v>-16.25</v>
      </c>
      <c r="BX460" s="133">
        <f t="shared" si="4657"/>
        <v>-18.958333333333332</v>
      </c>
      <c r="BY460" s="133">
        <f t="shared" si="4657"/>
        <v>-21.666666666666664</v>
      </c>
      <c r="BZ460" s="133">
        <f t="shared" si="4657"/>
        <v>-24.374999999999996</v>
      </c>
      <c r="CA460" s="133">
        <f t="shared" si="4657"/>
        <v>-27.083333333333329</v>
      </c>
      <c r="CB460" s="133">
        <f t="shared" si="4657"/>
        <v>-29.791666666666661</v>
      </c>
      <c r="CC460" s="133">
        <f t="shared" si="4657"/>
        <v>-32.499999999999993</v>
      </c>
      <c r="CD460" s="133">
        <f t="shared" si="4657"/>
        <v>-35.208333333333329</v>
      </c>
      <c r="CE460" s="133">
        <f t="shared" si="4657"/>
        <v>-37.916666666666664</v>
      </c>
      <c r="CF460" s="133">
        <f t="shared" si="4657"/>
        <v>-40.625</v>
      </c>
      <c r="CG460" s="133">
        <f t="shared" si="4657"/>
        <v>-43.333333333333336</v>
      </c>
      <c r="CH460" s="133">
        <f t="shared" si="4657"/>
        <v>-46.041666666666671</v>
      </c>
      <c r="CI460" s="133">
        <f t="shared" si="4657"/>
        <v>-48.750000000000007</v>
      </c>
      <c r="CJ460" s="133">
        <f t="shared" si="4657"/>
        <v>-51.458333333333343</v>
      </c>
      <c r="CK460" s="133">
        <f t="shared" si="4657"/>
        <v>-54.166666666666679</v>
      </c>
      <c r="CL460" s="133">
        <f t="shared" si="4657"/>
        <v>-56.875000000000014</v>
      </c>
      <c r="CM460" s="133">
        <f t="shared" si="4657"/>
        <v>-59.58333333333335</v>
      </c>
      <c r="CN460" s="133">
        <f t="shared" si="4657"/>
        <v>-62.291666666666686</v>
      </c>
      <c r="CO460" s="133">
        <f t="shared" si="4657"/>
        <v>-65.000000000000014</v>
      </c>
      <c r="CP460" s="100">
        <v>0</v>
      </c>
      <c r="CQ460" s="100">
        <v>1</v>
      </c>
      <c r="CR460" s="100">
        <v>0</v>
      </c>
      <c r="CS460" s="100">
        <v>0</v>
      </c>
      <c r="CT460" s="100">
        <v>5</v>
      </c>
      <c r="CU460" s="100">
        <v>0</v>
      </c>
      <c r="CV460" s="121">
        <f>IF(COUNTIF(CP460:CU460,"&gt;0")=0,0,SUM(CP460:CU460)/COUNTIF(CP460:CU460,"&gt;0"))</f>
        <v>3</v>
      </c>
      <c r="CY460" s="4">
        <v>0</v>
      </c>
      <c r="CZ460" s="4">
        <v>0</v>
      </c>
      <c r="DA460" s="136">
        <f t="shared" si="4658"/>
        <v>0</v>
      </c>
      <c r="DB460" s="4">
        <f t="shared" si="4659"/>
        <v>0</v>
      </c>
      <c r="DC460" s="4">
        <f t="shared" si="4660"/>
        <v>0</v>
      </c>
      <c r="DD460" s="136">
        <f t="shared" si="4661"/>
        <v>0</v>
      </c>
      <c r="DE460" s="31">
        <v>0</v>
      </c>
      <c r="DF460" s="31">
        <v>30</v>
      </c>
      <c r="DG460" s="31">
        <v>0</v>
      </c>
      <c r="DH460" s="48">
        <f>IFERROR(ROUNDUP(DG460/$EX460,0)*$EY460,0)</f>
        <v>0</v>
      </c>
      <c r="DI460" s="62">
        <v>6.9630000000000001</v>
      </c>
      <c r="DJ460" s="62">
        <v>3366.7339999999999</v>
      </c>
      <c r="DK460" s="48">
        <f>IFERROR(ROUNDUP(DI460/$EX460,0)*$EY460,0)</f>
        <v>1.5</v>
      </c>
      <c r="DL460" s="62">
        <v>1.1479999999999999</v>
      </c>
      <c r="DM460" s="62">
        <v>555.08000000000004</v>
      </c>
      <c r="DN460" s="62">
        <v>5.4980000000000002</v>
      </c>
      <c r="DO460" s="62">
        <v>2658.3939999999998</v>
      </c>
      <c r="DP460" s="48">
        <f>IFERROR(ROUNDUP(DN460/$EX460,0)*$EY460,0)</f>
        <v>1.5</v>
      </c>
      <c r="DQ460" s="62">
        <v>0.35399999999999998</v>
      </c>
      <c r="DR460" s="62">
        <v>171.17</v>
      </c>
      <c r="DS460" s="62">
        <v>5.4980000000000002</v>
      </c>
      <c r="DT460" s="62">
        <v>2658.3939999999998</v>
      </c>
      <c r="DU460" s="48">
        <f>IFERROR(ROUNDUP(DS460/$EX460,0)*$EY460,0)</f>
        <v>1.5</v>
      </c>
      <c r="DV460" s="62">
        <v>0</v>
      </c>
      <c r="DW460" s="62">
        <v>0</v>
      </c>
      <c r="DX460" s="62">
        <f>$DF460*BK460/30</f>
        <v>1.49</v>
      </c>
      <c r="DY460" s="62">
        <f>DX460*$FH460</f>
        <v>720.44479999999999</v>
      </c>
      <c r="DZ460" s="48">
        <f>IFERROR(ROUNDUP(DX460/$EX460,0)*$EY460,0)</f>
        <v>1.5</v>
      </c>
      <c r="EA460" s="62">
        <f>$DF460*BL460/30</f>
        <v>2.4700000000000002</v>
      </c>
      <c r="EB460" s="62">
        <f>EA460*$FH460</f>
        <v>1194.2944</v>
      </c>
      <c r="EC460" s="48">
        <f>IFERROR(ROUNDUP(EA460/$EX460,0)*$EY460,0)</f>
        <v>1.5</v>
      </c>
      <c r="ED460" s="62">
        <f>$DF460*BM460/30</f>
        <v>3.24</v>
      </c>
      <c r="EE460" s="62">
        <f>ED460*$FH460</f>
        <v>1566.6048000000001</v>
      </c>
      <c r="EF460" s="48">
        <f>IFERROR(ROUNDUP(ED460/$EX460,0)*$EY460,0)</f>
        <v>1.5</v>
      </c>
      <c r="EG460" s="62">
        <f>$DF460*BN460/30</f>
        <v>3.7</v>
      </c>
      <c r="EH460" s="62">
        <f>EG460*$FH460</f>
        <v>1789.0240000000001</v>
      </c>
      <c r="EI460" s="48">
        <f>IFERROR(ROUNDUP(EG460/$EX460,0)*$EY460,0)</f>
        <v>1.5</v>
      </c>
      <c r="EJ460" s="62">
        <f>$DF460*BO460/30</f>
        <v>3.07</v>
      </c>
      <c r="EK460" s="62">
        <f>EJ460*$FH460</f>
        <v>1484.4063999999998</v>
      </c>
      <c r="EL460" s="48">
        <f>IFERROR(ROUNDUP(EJ460/$EX460,0)*$EY460,0)</f>
        <v>1.5</v>
      </c>
      <c r="EM460" s="62">
        <f>$DF460*BP460/30</f>
        <v>2.2799999999999998</v>
      </c>
      <c r="EN460" s="62">
        <f>EM460*$FH460</f>
        <v>1102.4255999999998</v>
      </c>
      <c r="EO460" s="48">
        <f>IFERROR(ROUNDUP(EM460/$EX460,0)*$EY460,0)</f>
        <v>1.5</v>
      </c>
      <c r="EP460" s="62">
        <f t="shared" ref="EP460:EU460" si="4663">BK460*$FH460</f>
        <v>720.44479999999999</v>
      </c>
      <c r="EQ460" s="62">
        <f t="shared" si="4663"/>
        <v>1194.2944</v>
      </c>
      <c r="ER460" s="62">
        <f t="shared" si="4663"/>
        <v>1566.6048000000001</v>
      </c>
      <c r="ES460" s="62">
        <f t="shared" si="4663"/>
        <v>1789.0240000000001</v>
      </c>
      <c r="ET460" s="62">
        <f t="shared" si="4663"/>
        <v>1484.4063999999998</v>
      </c>
      <c r="EU460" s="62">
        <f t="shared" si="4663"/>
        <v>1102.4255999999998</v>
      </c>
      <c r="EV460" s="31" t="s">
        <v>192</v>
      </c>
      <c r="EW460" s="103">
        <v>0</v>
      </c>
      <c r="EX460" s="31">
        <f>EZ460</f>
        <v>1000</v>
      </c>
      <c r="EY460" s="31">
        <f>FA460</f>
        <v>1.5</v>
      </c>
      <c r="EZ460" s="31">
        <v>1000</v>
      </c>
      <c r="FA460" s="31">
        <v>1.5</v>
      </c>
      <c r="FB460" s="119"/>
      <c r="FC460" s="119"/>
      <c r="FE460" s="137">
        <v>483.52</v>
      </c>
      <c r="FF460" s="137">
        <v>483.52</v>
      </c>
      <c r="FG460" s="137">
        <v>483.52</v>
      </c>
      <c r="FH460" s="106">
        <v>483.52</v>
      </c>
      <c r="FI460" s="107" t="b">
        <f t="shared" si="4662"/>
        <v>1</v>
      </c>
      <c r="FJ460" s="34"/>
      <c r="FK460" s="104" t="s">
        <v>196</v>
      </c>
      <c r="FL460" s="104" t="s">
        <v>959</v>
      </c>
      <c r="FM460" s="104">
        <v>0</v>
      </c>
      <c r="FN460" s="104">
        <v>0</v>
      </c>
      <c r="FO460" s="104">
        <v>0</v>
      </c>
      <c r="FP460" s="104"/>
      <c r="FQ460" s="104">
        <v>0</v>
      </c>
      <c r="FR460" s="103" t="b">
        <f t="shared" si="4649"/>
        <v>1</v>
      </c>
      <c r="FS460" s="103" t="b">
        <f t="shared" si="4650"/>
        <v>1</v>
      </c>
      <c r="FT460" s="103" t="b">
        <f t="shared" si="4651"/>
        <v>0</v>
      </c>
      <c r="FU460" s="103" t="b">
        <f t="shared" si="4652"/>
        <v>0</v>
      </c>
      <c r="FV460" s="103" t="b">
        <f t="shared" si="4653"/>
        <v>1</v>
      </c>
      <c r="FW460" s="103"/>
      <c r="FX460" s="120" t="b">
        <f t="shared" si="4642"/>
        <v>1</v>
      </c>
      <c r="FY460" s="104" t="s">
        <v>368</v>
      </c>
      <c r="FZ460" s="104" t="b">
        <f t="shared" si="4643"/>
        <v>1</v>
      </c>
      <c r="GA460" s="104">
        <v>0</v>
      </c>
      <c r="GB460" s="104">
        <v>0</v>
      </c>
      <c r="GD460" s="104" t="s">
        <v>368</v>
      </c>
      <c r="GE460" s="104">
        <v>0</v>
      </c>
      <c r="GF460" s="104" t="e">
        <v>#N/A</v>
      </c>
      <c r="GG460" s="104">
        <v>0</v>
      </c>
      <c r="GH460" s="104" t="b">
        <f t="shared" si="4644"/>
        <v>1</v>
      </c>
      <c r="GI460" s="8" t="b">
        <f t="shared" si="4645"/>
        <v>0</v>
      </c>
      <c r="GJ460" s="31" t="s">
        <v>203</v>
      </c>
    </row>
    <row r="461" spans="1:192" x14ac:dyDescent="0.25">
      <c r="A461" s="144" t="str">
        <f>E461</f>
        <v>Масло базовое Liksol 68 3H</v>
      </c>
      <c r="B461" s="144"/>
      <c r="C461" s="128" t="s">
        <v>491</v>
      </c>
      <c r="D461" s="130"/>
      <c r="E461" s="144" t="s">
        <v>960</v>
      </c>
      <c r="F461" s="144"/>
      <c r="G461" s="128"/>
      <c r="H461" s="144" t="s">
        <v>839</v>
      </c>
      <c r="I461" s="130"/>
      <c r="J461" s="144" t="s">
        <v>477</v>
      </c>
      <c r="K461" s="144"/>
      <c r="L461" s="138"/>
      <c r="M461" s="144" t="s">
        <v>840</v>
      </c>
      <c r="N461" s="145">
        <v>0</v>
      </c>
      <c r="O461" s="145">
        <v>0</v>
      </c>
      <c r="P461" s="145" t="str">
        <f t="shared" si="4628"/>
        <v>нет минмакс</v>
      </c>
      <c r="Q461" s="114">
        <v>0</v>
      </c>
      <c r="R461" s="114">
        <v>0</v>
      </c>
      <c r="S461" s="146">
        <v>0</v>
      </c>
      <c r="T461" s="146">
        <v>0</v>
      </c>
      <c r="U461" s="131"/>
      <c r="V461" s="146">
        <v>0</v>
      </c>
      <c r="W461" s="146">
        <v>0</v>
      </c>
      <c r="X461" s="146">
        <v>0</v>
      </c>
      <c r="Y461" s="132"/>
      <c r="Z461" s="95">
        <v>0</v>
      </c>
      <c r="AA461" s="147">
        <v>0</v>
      </c>
      <c r="AB461" s="147">
        <v>0</v>
      </c>
      <c r="AC461" s="95">
        <v>0</v>
      </c>
      <c r="AD461" s="95">
        <v>0</v>
      </c>
      <c r="AE461" s="95">
        <f t="shared" si="4629"/>
        <v>0</v>
      </c>
      <c r="AF461" s="95">
        <f t="shared" si="4630"/>
        <v>0</v>
      </c>
      <c r="AG461" s="144"/>
      <c r="AH461" s="130"/>
      <c r="AI461" s="144"/>
      <c r="AJ461" s="146">
        <v>0</v>
      </c>
      <c r="AK461" s="146">
        <v>0</v>
      </c>
      <c r="AL461" s="146">
        <v>0</v>
      </c>
      <c r="AM461" s="146">
        <v>0</v>
      </c>
      <c r="AN461" s="148" t="str">
        <f t="shared" si="4631"/>
        <v>нет оборота</v>
      </c>
      <c r="AO461" s="130" t="str">
        <f t="shared" si="4632"/>
        <v>нет остатка</v>
      </c>
      <c r="AP461" s="139" t="s">
        <v>185</v>
      </c>
      <c r="AQ461" s="134" t="s">
        <v>191</v>
      </c>
      <c r="AR461" s="144" t="s">
        <v>185</v>
      </c>
      <c r="AS461" s="134" t="s">
        <v>191</v>
      </c>
      <c r="AT461" s="147" t="s">
        <v>185</v>
      </c>
      <c r="AU461" s="138" t="str">
        <f>AT461</f>
        <v>Нет</v>
      </c>
      <c r="AV461" s="97" t="str">
        <f t="shared" si="4633"/>
        <v>нет остатка</v>
      </c>
      <c r="AW461" s="149">
        <f t="shared" si="4634"/>
        <v>0</v>
      </c>
      <c r="AX461" s="144"/>
      <c r="AY461" s="146">
        <f t="shared" si="4635"/>
        <v>0</v>
      </c>
      <c r="AZ461" s="130"/>
      <c r="BA461" s="129"/>
      <c r="BB461" s="129"/>
      <c r="BC461" s="129"/>
      <c r="BD461" s="139"/>
      <c r="BE461" s="29">
        <v>0</v>
      </c>
      <c r="BF461" s="32">
        <f t="shared" si="4636"/>
        <v>0</v>
      </c>
      <c r="BG461" s="32">
        <v>0</v>
      </c>
      <c r="BH461" s="32">
        <f t="shared" si="4637"/>
        <v>0</v>
      </c>
      <c r="BI461" s="99">
        <v>0</v>
      </c>
      <c r="BJ461" s="130"/>
      <c r="BK461" s="133">
        <v>0</v>
      </c>
      <c r="BL461" s="133">
        <v>0</v>
      </c>
      <c r="BM461" s="133">
        <v>0</v>
      </c>
      <c r="BN461" s="133">
        <v>0</v>
      </c>
      <c r="BO461" s="133">
        <v>0</v>
      </c>
      <c r="BP461" s="133">
        <v>0</v>
      </c>
      <c r="BQ461" s="133">
        <f t="shared" si="4638"/>
        <v>0</v>
      </c>
      <c r="BR461" s="95">
        <f t="shared" si="4639"/>
        <v>0</v>
      </c>
      <c r="BS461" s="133">
        <f t="shared" si="4656"/>
        <v>0</v>
      </c>
      <c r="BT461" s="133">
        <f t="shared" si="4656"/>
        <v>0</v>
      </c>
      <c r="BU461" s="133">
        <f t="shared" si="4656"/>
        <v>0</v>
      </c>
      <c r="BV461" s="133">
        <f t="shared" si="4656"/>
        <v>0</v>
      </c>
      <c r="BW461" s="133">
        <f t="shared" si="4656"/>
        <v>0</v>
      </c>
      <c r="BX461" s="133">
        <f t="shared" si="4657"/>
        <v>0</v>
      </c>
      <c r="BY461" s="133">
        <f t="shared" si="4657"/>
        <v>0</v>
      </c>
      <c r="BZ461" s="133">
        <f t="shared" si="4657"/>
        <v>0</v>
      </c>
      <c r="CA461" s="133">
        <f t="shared" si="4657"/>
        <v>0</v>
      </c>
      <c r="CB461" s="133">
        <f t="shared" si="4657"/>
        <v>0</v>
      </c>
      <c r="CC461" s="133">
        <f t="shared" si="4657"/>
        <v>0</v>
      </c>
      <c r="CD461" s="133">
        <f t="shared" si="4657"/>
        <v>0</v>
      </c>
      <c r="CE461" s="133">
        <f t="shared" si="4657"/>
        <v>0</v>
      </c>
      <c r="CF461" s="133">
        <f t="shared" si="4657"/>
        <v>0</v>
      </c>
      <c r="CG461" s="133">
        <f t="shared" si="4657"/>
        <v>0</v>
      </c>
      <c r="CH461" s="133">
        <f t="shared" si="4657"/>
        <v>0</v>
      </c>
      <c r="CI461" s="133">
        <f t="shared" si="4657"/>
        <v>0</v>
      </c>
      <c r="CJ461" s="133">
        <f t="shared" si="4657"/>
        <v>0</v>
      </c>
      <c r="CK461" s="133">
        <f t="shared" si="4657"/>
        <v>0</v>
      </c>
      <c r="CL461" s="133">
        <f t="shared" si="4657"/>
        <v>0</v>
      </c>
      <c r="CM461" s="133">
        <f t="shared" si="4657"/>
        <v>0</v>
      </c>
      <c r="CN461" s="133">
        <f t="shared" si="4657"/>
        <v>0</v>
      </c>
      <c r="CO461" s="133">
        <f t="shared" si="4657"/>
        <v>0</v>
      </c>
      <c r="CP461" s="100">
        <v>0</v>
      </c>
      <c r="CQ461" s="100">
        <v>0</v>
      </c>
      <c r="CR461" s="100">
        <v>0</v>
      </c>
      <c r="CS461" s="100">
        <v>0</v>
      </c>
      <c r="CT461" s="100">
        <v>0</v>
      </c>
      <c r="CU461" s="100">
        <v>0</v>
      </c>
      <c r="CY461" s="4">
        <v>0</v>
      </c>
      <c r="CZ461" s="4">
        <v>0</v>
      </c>
      <c r="DA461" s="136">
        <f t="shared" si="4658"/>
        <v>0</v>
      </c>
      <c r="DB461" s="4">
        <f t="shared" si="4659"/>
        <v>0</v>
      </c>
      <c r="DC461" s="4">
        <f t="shared" si="4660"/>
        <v>0</v>
      </c>
      <c r="DD461" s="136">
        <f t="shared" si="4661"/>
        <v>0</v>
      </c>
      <c r="DE461" s="31">
        <v>0</v>
      </c>
      <c r="DJ461" s="31"/>
      <c r="DK461" s="31"/>
      <c r="DL461" s="31"/>
      <c r="DM461" s="31"/>
      <c r="DN461" s="31"/>
      <c r="DR461" s="4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V461" t="s">
        <v>839</v>
      </c>
      <c r="EW461" s="103">
        <v>0</v>
      </c>
      <c r="FA461" s="31"/>
      <c r="FB461" s="119"/>
      <c r="FC461" s="119"/>
      <c r="FE461" s="137">
        <v>0</v>
      </c>
      <c r="FF461" s="137">
        <v>0</v>
      </c>
      <c r="FG461" s="137">
        <v>0</v>
      </c>
      <c r="FH461" s="106">
        <v>0</v>
      </c>
      <c r="FI461" s="107" t="b">
        <f t="shared" si="4662"/>
        <v>1</v>
      </c>
      <c r="FJ461" s="34"/>
      <c r="FK461" s="104">
        <v>0</v>
      </c>
      <c r="FL461" s="104">
        <v>0</v>
      </c>
      <c r="FM461" s="104">
        <v>0</v>
      </c>
      <c r="FN461" s="104">
        <v>0</v>
      </c>
      <c r="FO461" s="104">
        <v>0</v>
      </c>
      <c r="FP461" s="104"/>
      <c r="FQ461" s="104">
        <v>0</v>
      </c>
      <c r="FR461" s="150" t="b">
        <f t="shared" si="4649"/>
        <v>0</v>
      </c>
      <c r="FS461" s="150" t="b">
        <f t="shared" si="4650"/>
        <v>0</v>
      </c>
      <c r="FT461" s="150" t="b">
        <f t="shared" si="4651"/>
        <v>0</v>
      </c>
      <c r="FU461" s="150" t="b">
        <f t="shared" si="4652"/>
        <v>0</v>
      </c>
      <c r="FV461" s="150" t="b">
        <f t="shared" si="4653"/>
        <v>1</v>
      </c>
      <c r="FW461" s="150"/>
      <c r="FX461" s="150" t="b">
        <f t="shared" si="4642"/>
        <v>1</v>
      </c>
      <c r="FY461" s="104" t="s">
        <v>491</v>
      </c>
      <c r="FZ461" s="104" t="b">
        <f t="shared" si="4643"/>
        <v>1</v>
      </c>
      <c r="GA461" s="150">
        <v>0</v>
      </c>
      <c r="GB461" s="150">
        <v>0</v>
      </c>
      <c r="GC461" s="151"/>
      <c r="GD461" s="104" t="s">
        <v>491</v>
      </c>
      <c r="GE461" s="104">
        <v>0</v>
      </c>
      <c r="GF461" s="104" t="e">
        <v>#N/A</v>
      </c>
      <c r="GG461" s="104">
        <v>0</v>
      </c>
      <c r="GH461" s="150" t="b">
        <f t="shared" si="4644"/>
        <v>1</v>
      </c>
      <c r="GI461" s="151" t="b">
        <f t="shared" si="4645"/>
        <v>0</v>
      </c>
      <c r="GJ461" s="31" t="s">
        <v>203</v>
      </c>
    </row>
    <row r="462" spans="1:192" x14ac:dyDescent="0.25">
      <c r="A462" s="130">
        <v>136153</v>
      </c>
      <c r="B462" s="130">
        <v>538446</v>
      </c>
      <c r="C462" s="128" t="s">
        <v>491</v>
      </c>
      <c r="D462" s="130"/>
      <c r="E462" s="130" t="s">
        <v>961</v>
      </c>
      <c r="F462" s="109">
        <v>0</v>
      </c>
      <c r="G462" s="128"/>
      <c r="H462" s="130" t="s">
        <v>188</v>
      </c>
      <c r="I462" s="130" t="s">
        <v>476</v>
      </c>
      <c r="J462" s="130" t="s">
        <v>477</v>
      </c>
      <c r="K462" s="130"/>
      <c r="L462" s="130" t="s">
        <v>960</v>
      </c>
      <c r="M462" s="130" t="s">
        <v>841</v>
      </c>
      <c r="N462" s="111">
        <v>0</v>
      </c>
      <c r="O462" s="111">
        <v>0</v>
      </c>
      <c r="P462" s="111" t="str">
        <f t="shared" si="4628"/>
        <v>нет минмакс</v>
      </c>
      <c r="Q462" s="95">
        <v>0</v>
      </c>
      <c r="R462" s="95">
        <f>Q462*FH462</f>
        <v>0</v>
      </c>
      <c r="S462" s="131">
        <v>0</v>
      </c>
      <c r="T462" s="131">
        <v>0</v>
      </c>
      <c r="U462" s="131">
        <f>IFERROR(ROUNDUP(S462/$EX462,0)*$EY462,0)</f>
        <v>0</v>
      </c>
      <c r="V462" s="113">
        <f>SUM(Z462:AD462)</f>
        <v>0</v>
      </c>
      <c r="W462" s="113">
        <f>V462*FH462</f>
        <v>0</v>
      </c>
      <c r="X462" s="113">
        <f>IFERROR(ROUNDUP(V462/$EX462,0)*$EY462,0)</f>
        <v>0</v>
      </c>
      <c r="Y462" s="132"/>
      <c r="Z462" s="95">
        <v>0</v>
      </c>
      <c r="AA462" s="95">
        <v>0</v>
      </c>
      <c r="AB462" s="95">
        <v>0</v>
      </c>
      <c r="AC462" s="95">
        <v>0</v>
      </c>
      <c r="AD462" s="95">
        <v>0</v>
      </c>
      <c r="AE462" s="95">
        <f t="shared" si="4629"/>
        <v>0</v>
      </c>
      <c r="AF462" s="95">
        <f t="shared" si="4630"/>
        <v>0</v>
      </c>
      <c r="AG462" s="114">
        <v>0</v>
      </c>
      <c r="AH462" s="95">
        <f>V462-AG462</f>
        <v>0</v>
      </c>
      <c r="AI462" s="114">
        <f>IF(AH462&gt;0,AH462*FH462,0)</f>
        <v>0</v>
      </c>
      <c r="AJ462" s="133">
        <f>CU462</f>
        <v>0</v>
      </c>
      <c r="AK462" s="133">
        <f>SUM(CS462:CU462)</f>
        <v>0</v>
      </c>
      <c r="AL462" s="133">
        <f>SUM(CP462:CU462)</f>
        <v>0</v>
      </c>
      <c r="AM462" s="133">
        <f>SUM(BK462:BP462)</f>
        <v>0</v>
      </c>
      <c r="AN462" s="133" t="str">
        <f t="shared" si="4631"/>
        <v>нет оборота</v>
      </c>
      <c r="AO462" s="133" t="str">
        <f t="shared" si="4632"/>
        <v>нет остатка</v>
      </c>
      <c r="AP462" s="139" t="s">
        <v>185</v>
      </c>
      <c r="AQ462" s="134" t="s">
        <v>191</v>
      </c>
      <c r="AR462" s="139" t="s">
        <v>185</v>
      </c>
      <c r="AS462" s="134" t="s">
        <v>191</v>
      </c>
      <c r="AT462" s="25" t="s">
        <v>185</v>
      </c>
      <c r="AU462" s="14" t="str">
        <f>AU461</f>
        <v>Нет</v>
      </c>
      <c r="AV462" s="97" t="str">
        <f t="shared" si="4633"/>
        <v>нет остатка</v>
      </c>
      <c r="AW462" s="117">
        <f t="shared" si="4634"/>
        <v>0</v>
      </c>
      <c r="AX462" s="14"/>
      <c r="AY462" s="25">
        <f t="shared" si="4635"/>
        <v>0</v>
      </c>
      <c r="AZ462" s="130" t="s">
        <v>495</v>
      </c>
      <c r="BA462" s="26" t="s">
        <v>187</v>
      </c>
      <c r="BB462" s="26" t="s">
        <v>187</v>
      </c>
      <c r="BC462" s="27" t="s">
        <v>187</v>
      </c>
      <c r="BD462" s="28" t="s">
        <v>187</v>
      </c>
      <c r="BE462" s="29">
        <v>0</v>
      </c>
      <c r="BF462" s="32">
        <f t="shared" si="4636"/>
        <v>0</v>
      </c>
      <c r="BG462" s="32">
        <v>0</v>
      </c>
      <c r="BH462" s="32">
        <f t="shared" si="4637"/>
        <v>0</v>
      </c>
      <c r="BI462" s="99">
        <v>0</v>
      </c>
      <c r="BJ462" s="130" t="s">
        <v>187</v>
      </c>
      <c r="BK462" s="95">
        <v>0</v>
      </c>
      <c r="BL462" s="95">
        <v>0</v>
      </c>
      <c r="BM462" s="95">
        <v>0</v>
      </c>
      <c r="BN462" s="95">
        <v>0</v>
      </c>
      <c r="BO462" s="95">
        <v>0</v>
      </c>
      <c r="BP462" s="95">
        <v>0</v>
      </c>
      <c r="BQ462" s="133">
        <f t="shared" si="4638"/>
        <v>0</v>
      </c>
      <c r="BR462" s="95">
        <f t="shared" si="4639"/>
        <v>0</v>
      </c>
      <c r="BS462" s="133">
        <f t="shared" si="4656"/>
        <v>0</v>
      </c>
      <c r="BT462" s="133">
        <f t="shared" si="4656"/>
        <v>0</v>
      </c>
      <c r="BU462" s="133">
        <f t="shared" si="4656"/>
        <v>0</v>
      </c>
      <c r="BV462" s="133">
        <f t="shared" si="4656"/>
        <v>0</v>
      </c>
      <c r="BW462" s="133">
        <f t="shared" si="4656"/>
        <v>0</v>
      </c>
      <c r="BX462" s="133">
        <f t="shared" si="4657"/>
        <v>0</v>
      </c>
      <c r="BY462" s="133">
        <f t="shared" si="4657"/>
        <v>0</v>
      </c>
      <c r="BZ462" s="133">
        <f t="shared" si="4657"/>
        <v>0</v>
      </c>
      <c r="CA462" s="133">
        <f t="shared" ref="CA462:CO462" si="4664">BZ462-$BQ462</f>
        <v>0</v>
      </c>
      <c r="CB462" s="133">
        <f t="shared" si="4664"/>
        <v>0</v>
      </c>
      <c r="CC462" s="133">
        <f t="shared" si="4664"/>
        <v>0</v>
      </c>
      <c r="CD462" s="133">
        <f t="shared" si="4664"/>
        <v>0</v>
      </c>
      <c r="CE462" s="133">
        <f t="shared" si="4664"/>
        <v>0</v>
      </c>
      <c r="CF462" s="133">
        <f t="shared" si="4664"/>
        <v>0</v>
      </c>
      <c r="CG462" s="133">
        <f t="shared" si="4664"/>
        <v>0</v>
      </c>
      <c r="CH462" s="133">
        <f t="shared" si="4664"/>
        <v>0</v>
      </c>
      <c r="CI462" s="133">
        <f t="shared" si="4664"/>
        <v>0</v>
      </c>
      <c r="CJ462" s="133">
        <f t="shared" si="4664"/>
        <v>0</v>
      </c>
      <c r="CK462" s="133">
        <f t="shared" si="4664"/>
        <v>0</v>
      </c>
      <c r="CL462" s="133">
        <f t="shared" si="4664"/>
        <v>0</v>
      </c>
      <c r="CM462" s="133">
        <f t="shared" si="4664"/>
        <v>0</v>
      </c>
      <c r="CN462" s="133">
        <f t="shared" si="4664"/>
        <v>0</v>
      </c>
      <c r="CO462" s="133">
        <f t="shared" si="4664"/>
        <v>0</v>
      </c>
      <c r="CP462" s="100">
        <v>0</v>
      </c>
      <c r="CQ462" s="100">
        <v>0</v>
      </c>
      <c r="CR462" s="100">
        <v>0</v>
      </c>
      <c r="CS462" s="100">
        <v>0</v>
      </c>
      <c r="CT462" s="100">
        <v>0</v>
      </c>
      <c r="CU462" s="100">
        <v>0</v>
      </c>
      <c r="CV462" s="121">
        <f>IF(COUNTIF(CP462:CU462,"&gt;0")=0,0,SUM(CP462:CU462)/COUNTIF(CP462:CU462,"&gt;0"))</f>
        <v>0</v>
      </c>
      <c r="CY462" s="4">
        <v>0</v>
      </c>
      <c r="CZ462" s="4">
        <v>0</v>
      </c>
      <c r="DA462" s="136">
        <f t="shared" si="4658"/>
        <v>0</v>
      </c>
      <c r="DB462" s="4">
        <f t="shared" si="4659"/>
        <v>0</v>
      </c>
      <c r="DC462" s="4">
        <f t="shared" si="4660"/>
        <v>0</v>
      </c>
      <c r="DD462" s="136">
        <f t="shared" si="4661"/>
        <v>0</v>
      </c>
      <c r="DE462" s="31">
        <v>0</v>
      </c>
      <c r="DF462" s="31">
        <v>31</v>
      </c>
      <c r="DG462" s="31">
        <v>0</v>
      </c>
      <c r="DH462" s="48">
        <f>IFERROR(ROUNDUP(DG462/$EX462,0)*$EY462,0)</f>
        <v>0</v>
      </c>
      <c r="DI462" s="62">
        <v>0</v>
      </c>
      <c r="DJ462" s="62">
        <v>0</v>
      </c>
      <c r="DK462" s="48">
        <f>IFERROR(ROUNDUP(DI462/$EX462,0)*$EY462,0)</f>
        <v>0</v>
      </c>
      <c r="DL462" s="62">
        <v>0</v>
      </c>
      <c r="DM462" s="62">
        <v>0</v>
      </c>
      <c r="DN462" s="62">
        <v>0</v>
      </c>
      <c r="DO462" s="62">
        <v>0</v>
      </c>
      <c r="DP462" s="48">
        <f>IFERROR(ROUNDUP(DN462/$EX462,0)*$EY462,0)</f>
        <v>0</v>
      </c>
      <c r="DQ462" s="62">
        <v>0</v>
      </c>
      <c r="DR462" s="62">
        <v>0</v>
      </c>
      <c r="DS462" s="62">
        <v>0</v>
      </c>
      <c r="DT462" s="62">
        <v>0</v>
      </c>
      <c r="DU462" s="48">
        <f>IFERROR(ROUNDUP(DS462/$EX462,0)*$EY462,0)</f>
        <v>0</v>
      </c>
      <c r="DV462" s="62">
        <v>0</v>
      </c>
      <c r="DW462" s="62">
        <v>0</v>
      </c>
      <c r="DX462" s="62">
        <f>$DF462*BK462/30</f>
        <v>0</v>
      </c>
      <c r="DY462" s="62">
        <f>DX462*$FH462</f>
        <v>0</v>
      </c>
      <c r="DZ462" s="48">
        <f>IFERROR(ROUNDUP(DX462/$EX462,0)*$EY462,0)</f>
        <v>0</v>
      </c>
      <c r="EA462" s="62">
        <f>$DF462*BL462/30</f>
        <v>0</v>
      </c>
      <c r="EB462" s="62">
        <f>EA462*$FH462</f>
        <v>0</v>
      </c>
      <c r="EC462" s="48">
        <f>IFERROR(ROUNDUP(EA462/$EX462,0)*$EY462,0)</f>
        <v>0</v>
      </c>
      <c r="ED462" s="62">
        <f>$DF462*BM462/30</f>
        <v>0</v>
      </c>
      <c r="EE462" s="62">
        <f>ED462*$FH462</f>
        <v>0</v>
      </c>
      <c r="EF462" s="48">
        <f>IFERROR(ROUNDUP(ED462/$EX462,0)*$EY462,0)</f>
        <v>0</v>
      </c>
      <c r="EG462" s="62">
        <f>$DF462*BN462/30</f>
        <v>0</v>
      </c>
      <c r="EH462" s="62">
        <f>EG462*$FH462</f>
        <v>0</v>
      </c>
      <c r="EI462" s="48">
        <f>IFERROR(ROUNDUP(EG462/$EX462,0)*$EY462,0)</f>
        <v>0</v>
      </c>
      <c r="EJ462" s="62">
        <f>$DF462*BO462/30</f>
        <v>0</v>
      </c>
      <c r="EK462" s="62">
        <f>EJ462*$FH462</f>
        <v>0</v>
      </c>
      <c r="EL462" s="48">
        <f>IFERROR(ROUNDUP(EJ462/$EX462,0)*$EY462,0)</f>
        <v>0</v>
      </c>
      <c r="EM462" s="62">
        <f>$DF462*BP462/30</f>
        <v>0</v>
      </c>
      <c r="EN462" s="62">
        <f>EM462*$FH462</f>
        <v>0</v>
      </c>
      <c r="EO462" s="48">
        <f>IFERROR(ROUNDUP(EM462/$EX462,0)*$EY462,0)</f>
        <v>0</v>
      </c>
      <c r="EP462" s="62">
        <f t="shared" ref="EP462:EU462" si="4665">BK462*$FH462</f>
        <v>0</v>
      </c>
      <c r="EQ462" s="62">
        <f t="shared" si="4665"/>
        <v>0</v>
      </c>
      <c r="ER462" s="62">
        <f t="shared" si="4665"/>
        <v>0</v>
      </c>
      <c r="ES462" s="62">
        <f t="shared" si="4665"/>
        <v>0</v>
      </c>
      <c r="ET462" s="62">
        <f t="shared" si="4665"/>
        <v>0</v>
      </c>
      <c r="EU462" s="62">
        <f t="shared" si="4665"/>
        <v>0</v>
      </c>
      <c r="EV462" s="31" t="s">
        <v>192</v>
      </c>
      <c r="EW462" s="103">
        <v>0</v>
      </c>
      <c r="EX462" s="31">
        <v>0</v>
      </c>
      <c r="EY462" s="31">
        <v>0</v>
      </c>
      <c r="EZ462" s="31">
        <v>0</v>
      </c>
      <c r="FA462" s="31">
        <v>0</v>
      </c>
      <c r="FB462" s="119"/>
      <c r="FC462" s="119"/>
      <c r="FE462" s="137">
        <v>640.65</v>
      </c>
      <c r="FF462" s="137">
        <v>640.65</v>
      </c>
      <c r="FG462" s="137">
        <v>640.65</v>
      </c>
      <c r="FH462" s="106">
        <v>640.65</v>
      </c>
      <c r="FI462" s="107" t="b">
        <f t="shared" si="4662"/>
        <v>1</v>
      </c>
      <c r="FJ462" s="34"/>
      <c r="FK462" s="104" t="s">
        <v>187</v>
      </c>
      <c r="FL462" s="104" t="s">
        <v>187</v>
      </c>
      <c r="FM462" s="104" t="s">
        <v>187</v>
      </c>
      <c r="FN462" s="104" t="s">
        <v>187</v>
      </c>
      <c r="FO462" s="104">
        <v>0</v>
      </c>
      <c r="FP462" s="104"/>
      <c r="FQ462" s="104">
        <v>0</v>
      </c>
      <c r="FR462" s="103" t="b">
        <f t="shared" si="4649"/>
        <v>1</v>
      </c>
      <c r="FS462" s="103" t="b">
        <f t="shared" si="4650"/>
        <v>1</v>
      </c>
      <c r="FT462" s="103" t="b">
        <f t="shared" si="4651"/>
        <v>1</v>
      </c>
      <c r="FU462" s="103" t="b">
        <f t="shared" si="4652"/>
        <v>1</v>
      </c>
      <c r="FV462" s="103" t="b">
        <f t="shared" si="4653"/>
        <v>1</v>
      </c>
      <c r="FW462" s="103"/>
      <c r="FX462" s="120" t="b">
        <f t="shared" si="4642"/>
        <v>1</v>
      </c>
      <c r="FY462" s="104" t="s">
        <v>491</v>
      </c>
      <c r="FZ462" s="104" t="b">
        <f t="shared" si="4643"/>
        <v>1</v>
      </c>
      <c r="GA462" s="104">
        <v>0</v>
      </c>
      <c r="GB462" s="104">
        <v>0</v>
      </c>
      <c r="GD462" s="104" t="s">
        <v>491</v>
      </c>
      <c r="GE462" s="104">
        <v>0</v>
      </c>
      <c r="GF462" s="104" t="e">
        <v>#N/A</v>
      </c>
      <c r="GG462" s="104">
        <v>0</v>
      </c>
      <c r="GH462" s="104" t="b">
        <f t="shared" si="4644"/>
        <v>1</v>
      </c>
      <c r="GI462" s="8" t="b">
        <f t="shared" si="4645"/>
        <v>0</v>
      </c>
      <c r="GJ462" s="31" t="s">
        <v>203</v>
      </c>
    </row>
    <row r="463" spans="1:192" x14ac:dyDescent="0.25">
      <c r="A463" s="144" t="str">
        <f>E463</f>
        <v>Масло базовое Liksol Chain Norm 150 H1</v>
      </c>
      <c r="B463" s="144"/>
      <c r="C463" s="128" t="s">
        <v>491</v>
      </c>
      <c r="D463" s="130"/>
      <c r="E463" s="144" t="s">
        <v>962</v>
      </c>
      <c r="F463" s="144"/>
      <c r="G463" s="128"/>
      <c r="H463" s="144" t="s">
        <v>839</v>
      </c>
      <c r="I463" s="130"/>
      <c r="J463" s="144" t="s">
        <v>477</v>
      </c>
      <c r="K463" s="144"/>
      <c r="L463" s="138"/>
      <c r="M463" s="144" t="s">
        <v>840</v>
      </c>
      <c r="N463" s="145">
        <v>0</v>
      </c>
      <c r="O463" s="145">
        <v>0</v>
      </c>
      <c r="P463" s="145" t="str">
        <f t="shared" si="4628"/>
        <v>нет минмакс</v>
      </c>
      <c r="Q463" s="114">
        <v>0</v>
      </c>
      <c r="R463" s="114">
        <v>0</v>
      </c>
      <c r="S463" s="146">
        <v>0</v>
      </c>
      <c r="T463" s="146">
        <v>0</v>
      </c>
      <c r="U463" s="131"/>
      <c r="V463" s="146">
        <v>0</v>
      </c>
      <c r="W463" s="146">
        <v>0</v>
      </c>
      <c r="X463" s="146">
        <v>0</v>
      </c>
      <c r="Y463" s="132"/>
      <c r="Z463" s="95">
        <v>0</v>
      </c>
      <c r="AA463" s="147">
        <v>0</v>
      </c>
      <c r="AB463" s="147">
        <v>0</v>
      </c>
      <c r="AC463" s="95">
        <v>0</v>
      </c>
      <c r="AD463" s="95">
        <v>0</v>
      </c>
      <c r="AE463" s="95">
        <f t="shared" si="4629"/>
        <v>0</v>
      </c>
      <c r="AF463" s="95">
        <f t="shared" si="4630"/>
        <v>0</v>
      </c>
      <c r="AG463" s="144"/>
      <c r="AH463" s="130"/>
      <c r="AI463" s="144"/>
      <c r="AJ463" s="146">
        <v>0</v>
      </c>
      <c r="AK463" s="146">
        <v>0</v>
      </c>
      <c r="AL463" s="146">
        <v>0</v>
      </c>
      <c r="AM463" s="146">
        <v>0</v>
      </c>
      <c r="AN463" s="148" t="str">
        <f t="shared" si="4631"/>
        <v>нет оборота</v>
      </c>
      <c r="AO463" s="130" t="str">
        <f t="shared" si="4632"/>
        <v>нет остатка</v>
      </c>
      <c r="AP463" s="139" t="s">
        <v>185</v>
      </c>
      <c r="AQ463" s="134" t="s">
        <v>191</v>
      </c>
      <c r="AR463" s="144" t="s">
        <v>185</v>
      </c>
      <c r="AS463" s="134" t="s">
        <v>191</v>
      </c>
      <c r="AT463" s="147" t="s">
        <v>185</v>
      </c>
      <c r="AU463" s="138" t="str">
        <f>AT463</f>
        <v>Нет</v>
      </c>
      <c r="AV463" s="97" t="str">
        <f t="shared" si="4633"/>
        <v>нет остатка</v>
      </c>
      <c r="AW463" s="149">
        <f t="shared" si="4634"/>
        <v>0</v>
      </c>
      <c r="AX463" s="144"/>
      <c r="AY463" s="146">
        <f t="shared" si="4635"/>
        <v>0</v>
      </c>
      <c r="AZ463" s="130"/>
      <c r="BA463" s="129"/>
      <c r="BB463" s="129"/>
      <c r="BC463" s="129"/>
      <c r="BD463" s="139"/>
      <c r="BE463" s="29">
        <v>0</v>
      </c>
      <c r="BF463" s="32">
        <f t="shared" si="4636"/>
        <v>0</v>
      </c>
      <c r="BG463" s="32">
        <v>0</v>
      </c>
      <c r="BH463" s="32">
        <f t="shared" si="4637"/>
        <v>0</v>
      </c>
      <c r="BI463" s="99">
        <v>0</v>
      </c>
      <c r="BJ463" s="130"/>
      <c r="BK463" s="133">
        <v>0</v>
      </c>
      <c r="BL463" s="133">
        <v>0</v>
      </c>
      <c r="BM463" s="133">
        <v>0</v>
      </c>
      <c r="BN463" s="133">
        <v>0</v>
      </c>
      <c r="BO463" s="133">
        <v>0</v>
      </c>
      <c r="BP463" s="133">
        <v>0</v>
      </c>
      <c r="BQ463" s="133">
        <f t="shared" si="4638"/>
        <v>0</v>
      </c>
      <c r="BR463" s="95">
        <f t="shared" si="4639"/>
        <v>0</v>
      </c>
      <c r="BS463" s="133">
        <f t="shared" si="4656"/>
        <v>0</v>
      </c>
      <c r="BT463" s="133">
        <f t="shared" si="4656"/>
        <v>0</v>
      </c>
      <c r="BU463" s="133">
        <f t="shared" si="4656"/>
        <v>0</v>
      </c>
      <c r="BV463" s="133">
        <f t="shared" si="4656"/>
        <v>0</v>
      </c>
      <c r="BW463" s="133">
        <f t="shared" si="4656"/>
        <v>0</v>
      </c>
      <c r="BX463" s="133">
        <f t="shared" ref="BX463:CO466" si="4666">BW463-$BQ463</f>
        <v>0</v>
      </c>
      <c r="BY463" s="133">
        <f t="shared" si="4666"/>
        <v>0</v>
      </c>
      <c r="BZ463" s="133">
        <f t="shared" si="4666"/>
        <v>0</v>
      </c>
      <c r="CA463" s="133">
        <f t="shared" si="4666"/>
        <v>0</v>
      </c>
      <c r="CB463" s="133">
        <f t="shared" si="4666"/>
        <v>0</v>
      </c>
      <c r="CC463" s="133">
        <f t="shared" si="4666"/>
        <v>0</v>
      </c>
      <c r="CD463" s="133">
        <f t="shared" si="4666"/>
        <v>0</v>
      </c>
      <c r="CE463" s="133">
        <f t="shared" si="4666"/>
        <v>0</v>
      </c>
      <c r="CF463" s="133">
        <f t="shared" si="4666"/>
        <v>0</v>
      </c>
      <c r="CG463" s="133">
        <f t="shared" si="4666"/>
        <v>0</v>
      </c>
      <c r="CH463" s="133">
        <f t="shared" si="4666"/>
        <v>0</v>
      </c>
      <c r="CI463" s="133">
        <f t="shared" si="4666"/>
        <v>0</v>
      </c>
      <c r="CJ463" s="133">
        <f t="shared" si="4666"/>
        <v>0</v>
      </c>
      <c r="CK463" s="133">
        <f t="shared" si="4666"/>
        <v>0</v>
      </c>
      <c r="CL463" s="133">
        <f t="shared" si="4666"/>
        <v>0</v>
      </c>
      <c r="CM463" s="133">
        <f t="shared" si="4666"/>
        <v>0</v>
      </c>
      <c r="CN463" s="133">
        <f t="shared" si="4666"/>
        <v>0</v>
      </c>
      <c r="CO463" s="133">
        <f t="shared" si="4666"/>
        <v>0</v>
      </c>
      <c r="CP463" s="100">
        <v>0</v>
      </c>
      <c r="CQ463" s="100">
        <v>0</v>
      </c>
      <c r="CR463" s="100">
        <v>0</v>
      </c>
      <c r="CS463" s="100">
        <v>0</v>
      </c>
      <c r="CT463" s="100">
        <v>0</v>
      </c>
      <c r="CU463" s="100">
        <v>0</v>
      </c>
      <c r="CY463" s="4">
        <v>0</v>
      </c>
      <c r="CZ463" s="4">
        <v>0</v>
      </c>
      <c r="DA463" s="136">
        <f t="shared" ref="DA463:DA480" si="4667">IFERROR(CZ463/CY463,0)</f>
        <v>0</v>
      </c>
      <c r="DB463" s="4">
        <f t="shared" ref="DB463:DB480" si="4668">CY463*FH463</f>
        <v>0</v>
      </c>
      <c r="DC463" s="4">
        <f t="shared" ref="DC463:DC480" si="4669">CZ463*FH463</f>
        <v>0</v>
      </c>
      <c r="DD463" s="136">
        <f t="shared" ref="DD463:DD480" si="4670">IFERROR(DC463/DB463,0)</f>
        <v>0</v>
      </c>
      <c r="DE463" s="31">
        <v>0</v>
      </c>
      <c r="DJ463" s="31"/>
      <c r="DK463" s="31"/>
      <c r="DL463" s="31"/>
      <c r="DM463" s="31"/>
      <c r="DN463" s="31"/>
      <c r="DR463" s="4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V463" t="s">
        <v>839</v>
      </c>
      <c r="EW463" s="103">
        <v>0</v>
      </c>
      <c r="FA463" s="31"/>
      <c r="FB463" s="119"/>
      <c r="FC463" s="119"/>
      <c r="FE463" s="137">
        <v>0</v>
      </c>
      <c r="FF463" s="137">
        <v>0</v>
      </c>
      <c r="FG463" s="137">
        <v>0</v>
      </c>
      <c r="FH463" s="106">
        <v>0</v>
      </c>
      <c r="FI463" s="107" t="b">
        <f t="shared" ref="FI463:FI480" si="4671">EXACT(AT463,AP463)</f>
        <v>1</v>
      </c>
      <c r="FJ463" s="34"/>
      <c r="FK463" s="104">
        <v>0</v>
      </c>
      <c r="FL463" s="104">
        <v>0</v>
      </c>
      <c r="FM463" s="104">
        <v>0</v>
      </c>
      <c r="FN463" s="104">
        <v>0</v>
      </c>
      <c r="FO463" s="104">
        <v>0</v>
      </c>
      <c r="FP463" s="104"/>
      <c r="FQ463" s="104">
        <v>0</v>
      </c>
      <c r="FR463" s="150" t="b">
        <f t="shared" si="4649"/>
        <v>0</v>
      </c>
      <c r="FS463" s="150" t="b">
        <f t="shared" si="4650"/>
        <v>0</v>
      </c>
      <c r="FT463" s="150" t="b">
        <f t="shared" si="4651"/>
        <v>0</v>
      </c>
      <c r="FU463" s="150" t="b">
        <f t="shared" si="4652"/>
        <v>0</v>
      </c>
      <c r="FV463" s="150" t="b">
        <f t="shared" si="4653"/>
        <v>1</v>
      </c>
      <c r="FW463" s="150"/>
      <c r="FX463" s="150" t="b">
        <f t="shared" si="4642"/>
        <v>1</v>
      </c>
      <c r="FY463" s="104" t="s">
        <v>491</v>
      </c>
      <c r="FZ463" s="104" t="b">
        <f t="shared" si="4643"/>
        <v>1</v>
      </c>
      <c r="GA463" s="150">
        <v>0</v>
      </c>
      <c r="GB463" s="150">
        <v>0</v>
      </c>
      <c r="GC463" s="151"/>
      <c r="GD463" s="104" t="s">
        <v>491</v>
      </c>
      <c r="GE463" s="104">
        <v>0</v>
      </c>
      <c r="GF463" s="104" t="e">
        <v>#N/A</v>
      </c>
      <c r="GG463" s="104">
        <v>0</v>
      </c>
      <c r="GH463" s="150" t="b">
        <f t="shared" si="4644"/>
        <v>1</v>
      </c>
      <c r="GI463" s="151" t="b">
        <f t="shared" si="4645"/>
        <v>0</v>
      </c>
      <c r="GJ463" s="31" t="s">
        <v>203</v>
      </c>
    </row>
    <row r="464" spans="1:192" x14ac:dyDescent="0.25">
      <c r="A464" s="130">
        <v>137311</v>
      </c>
      <c r="B464" s="130">
        <v>538965</v>
      </c>
      <c r="C464" s="128" t="s">
        <v>491</v>
      </c>
      <c r="D464" s="130"/>
      <c r="E464" s="130" t="s">
        <v>963</v>
      </c>
      <c r="F464" s="109" t="s">
        <v>440</v>
      </c>
      <c r="G464" s="128"/>
      <c r="H464" s="130" t="s">
        <v>188</v>
      </c>
      <c r="I464" s="130" t="s">
        <v>476</v>
      </c>
      <c r="J464" s="130" t="s">
        <v>477</v>
      </c>
      <c r="K464" s="130"/>
      <c r="L464" s="130" t="s">
        <v>962</v>
      </c>
      <c r="M464" s="130" t="s">
        <v>841</v>
      </c>
      <c r="N464" s="111">
        <v>0</v>
      </c>
      <c r="O464" s="111">
        <v>0</v>
      </c>
      <c r="P464" s="111" t="str">
        <f t="shared" si="4628"/>
        <v>нет минмакс</v>
      </c>
      <c r="Q464" s="95">
        <v>0</v>
      </c>
      <c r="R464" s="95">
        <f>Q464*FH464</f>
        <v>0</v>
      </c>
      <c r="S464" s="131">
        <v>0</v>
      </c>
      <c r="T464" s="131">
        <v>0</v>
      </c>
      <c r="U464" s="131">
        <f>IFERROR(ROUNDUP(S464/$EX464,0)*$EY464,0)</f>
        <v>0</v>
      </c>
      <c r="V464" s="113">
        <f>SUM(Z464:AD464)</f>
        <v>0</v>
      </c>
      <c r="W464" s="113">
        <f>V464*FH464</f>
        <v>0</v>
      </c>
      <c r="X464" s="113">
        <f>IFERROR(ROUNDUP(V464/$EX464,0)*$EY464,0)</f>
        <v>0</v>
      </c>
      <c r="Y464" s="132"/>
      <c r="Z464" s="95">
        <v>0</v>
      </c>
      <c r="AA464" s="95">
        <v>0</v>
      </c>
      <c r="AB464" s="95">
        <v>0</v>
      </c>
      <c r="AC464" s="95">
        <v>0</v>
      </c>
      <c r="AD464" s="95">
        <v>0</v>
      </c>
      <c r="AE464" s="95">
        <f t="shared" si="4629"/>
        <v>0</v>
      </c>
      <c r="AF464" s="95">
        <f t="shared" si="4630"/>
        <v>0</v>
      </c>
      <c r="AG464" s="114">
        <v>0</v>
      </c>
      <c r="AH464" s="95">
        <f>V464-AG464</f>
        <v>0</v>
      </c>
      <c r="AI464" s="114">
        <f>IF(AH464&gt;0,AH464*FH464,0)</f>
        <v>0</v>
      </c>
      <c r="AJ464" s="133">
        <f>CU464</f>
        <v>0</v>
      </c>
      <c r="AK464" s="133">
        <f>SUM(CS464:CU464)</f>
        <v>0</v>
      </c>
      <c r="AL464" s="133">
        <f>SUM(CP464:CU464)</f>
        <v>0</v>
      </c>
      <c r="AM464" s="133">
        <f>SUM(BK464:BP464)</f>
        <v>0</v>
      </c>
      <c r="AN464" s="133" t="str">
        <f t="shared" si="4631"/>
        <v>нет оборота</v>
      </c>
      <c r="AO464" s="133" t="str">
        <f t="shared" si="4632"/>
        <v>нет остатка</v>
      </c>
      <c r="AP464" s="139" t="s">
        <v>185</v>
      </c>
      <c r="AQ464" s="134" t="s">
        <v>191</v>
      </c>
      <c r="AR464" s="139" t="s">
        <v>185</v>
      </c>
      <c r="AS464" s="134" t="s">
        <v>191</v>
      </c>
      <c r="AT464" s="25" t="s">
        <v>185</v>
      </c>
      <c r="AU464" s="14" t="str">
        <f>AU463</f>
        <v>Нет</v>
      </c>
      <c r="AV464" s="97" t="str">
        <f t="shared" si="4633"/>
        <v>нет остатка</v>
      </c>
      <c r="AW464" s="117">
        <f t="shared" si="4634"/>
        <v>0</v>
      </c>
      <c r="AX464" s="14"/>
      <c r="AY464" s="25">
        <f t="shared" si="4635"/>
        <v>0</v>
      </c>
      <c r="AZ464" s="130" t="s">
        <v>495</v>
      </c>
      <c r="BA464" s="26" t="s">
        <v>187</v>
      </c>
      <c r="BB464" s="26" t="s">
        <v>187</v>
      </c>
      <c r="BC464" s="27" t="s">
        <v>187</v>
      </c>
      <c r="BD464" s="28" t="s">
        <v>187</v>
      </c>
      <c r="BE464" s="29">
        <v>0</v>
      </c>
      <c r="BF464" s="32">
        <f t="shared" si="4636"/>
        <v>0</v>
      </c>
      <c r="BG464" s="32">
        <v>0</v>
      </c>
      <c r="BH464" s="32">
        <f t="shared" si="4637"/>
        <v>0</v>
      </c>
      <c r="BI464" s="99">
        <v>0</v>
      </c>
      <c r="BJ464" s="130" t="s">
        <v>187</v>
      </c>
      <c r="BK464" s="95">
        <v>0</v>
      </c>
      <c r="BL464" s="95">
        <v>0</v>
      </c>
      <c r="BM464" s="95">
        <v>0</v>
      </c>
      <c r="BN464" s="95">
        <v>0</v>
      </c>
      <c r="BO464" s="95">
        <v>0</v>
      </c>
      <c r="BP464" s="95">
        <v>0</v>
      </c>
      <c r="BQ464" s="133">
        <f t="shared" si="4638"/>
        <v>0</v>
      </c>
      <c r="BR464" s="95">
        <f t="shared" si="4639"/>
        <v>0</v>
      </c>
      <c r="BS464" s="133">
        <f t="shared" si="4656"/>
        <v>0</v>
      </c>
      <c r="BT464" s="133">
        <f t="shared" si="4656"/>
        <v>0</v>
      </c>
      <c r="BU464" s="133">
        <f t="shared" si="4656"/>
        <v>0</v>
      </c>
      <c r="BV464" s="133">
        <f t="shared" si="4656"/>
        <v>0</v>
      </c>
      <c r="BW464" s="133">
        <f t="shared" si="4656"/>
        <v>0</v>
      </c>
      <c r="BX464" s="133">
        <f t="shared" si="4666"/>
        <v>0</v>
      </c>
      <c r="BY464" s="133">
        <f t="shared" si="4666"/>
        <v>0</v>
      </c>
      <c r="BZ464" s="133">
        <f t="shared" si="4666"/>
        <v>0</v>
      </c>
      <c r="CA464" s="133">
        <f t="shared" si="4666"/>
        <v>0</v>
      </c>
      <c r="CB464" s="133">
        <f t="shared" si="4666"/>
        <v>0</v>
      </c>
      <c r="CC464" s="133">
        <f t="shared" si="4666"/>
        <v>0</v>
      </c>
      <c r="CD464" s="133">
        <f t="shared" si="4666"/>
        <v>0</v>
      </c>
      <c r="CE464" s="133">
        <f t="shared" si="4666"/>
        <v>0</v>
      </c>
      <c r="CF464" s="133">
        <f t="shared" si="4666"/>
        <v>0</v>
      </c>
      <c r="CG464" s="133">
        <f t="shared" si="4666"/>
        <v>0</v>
      </c>
      <c r="CH464" s="133">
        <f t="shared" si="4666"/>
        <v>0</v>
      </c>
      <c r="CI464" s="133">
        <f t="shared" si="4666"/>
        <v>0</v>
      </c>
      <c r="CJ464" s="133">
        <f t="shared" si="4666"/>
        <v>0</v>
      </c>
      <c r="CK464" s="133">
        <f t="shared" si="4666"/>
        <v>0</v>
      </c>
      <c r="CL464" s="133">
        <f t="shared" si="4666"/>
        <v>0</v>
      </c>
      <c r="CM464" s="133">
        <f t="shared" si="4666"/>
        <v>0</v>
      </c>
      <c r="CN464" s="133">
        <f t="shared" si="4666"/>
        <v>0</v>
      </c>
      <c r="CO464" s="133">
        <f t="shared" si="4666"/>
        <v>0</v>
      </c>
      <c r="CP464" s="100">
        <v>0</v>
      </c>
      <c r="CQ464" s="100">
        <v>0</v>
      </c>
      <c r="CR464" s="100">
        <v>0</v>
      </c>
      <c r="CS464" s="100">
        <v>0</v>
      </c>
      <c r="CT464" s="100">
        <v>0</v>
      </c>
      <c r="CU464" s="100">
        <v>0</v>
      </c>
      <c r="CV464" s="121">
        <f>IF(COUNTIF(CP464:CU464,"&gt;0")=0,0,SUM(CP464:CU464)/COUNTIF(CP464:CU464,"&gt;0"))</f>
        <v>0</v>
      </c>
      <c r="CY464" s="4">
        <v>0</v>
      </c>
      <c r="CZ464" s="4">
        <v>0</v>
      </c>
      <c r="DA464" s="136">
        <f t="shared" si="4667"/>
        <v>0</v>
      </c>
      <c r="DB464" s="4">
        <f t="shared" si="4668"/>
        <v>0</v>
      </c>
      <c r="DC464" s="4">
        <f t="shared" si="4669"/>
        <v>0</v>
      </c>
      <c r="DD464" s="136">
        <f t="shared" si="4670"/>
        <v>0</v>
      </c>
      <c r="DE464" s="31">
        <v>0</v>
      </c>
      <c r="DF464" s="31">
        <v>31</v>
      </c>
      <c r="DG464" s="31">
        <v>0</v>
      </c>
      <c r="DH464" s="48">
        <f>IFERROR(ROUNDUP(DG464/$EX464,0)*$EY464,0)</f>
        <v>0</v>
      </c>
      <c r="DI464" s="62">
        <v>0</v>
      </c>
      <c r="DJ464" s="62">
        <v>0</v>
      </c>
      <c r="DK464" s="48">
        <f>IFERROR(ROUNDUP(DI464/$EX464,0)*$EY464,0)</f>
        <v>0</v>
      </c>
      <c r="DL464" s="62">
        <v>0</v>
      </c>
      <c r="DM464" s="62">
        <v>0</v>
      </c>
      <c r="DN464" s="62">
        <v>0</v>
      </c>
      <c r="DO464" s="62">
        <v>0</v>
      </c>
      <c r="DP464" s="48">
        <f>IFERROR(ROUNDUP(DN464/$EX464,0)*$EY464,0)</f>
        <v>0</v>
      </c>
      <c r="DQ464" s="62">
        <v>0</v>
      </c>
      <c r="DR464" s="62">
        <v>0</v>
      </c>
      <c r="DS464" s="62">
        <v>0</v>
      </c>
      <c r="DT464" s="62">
        <v>0</v>
      </c>
      <c r="DU464" s="48">
        <f>IFERROR(ROUNDUP(DS464/$EX464,0)*$EY464,0)</f>
        <v>0</v>
      </c>
      <c r="DV464" s="62">
        <v>0</v>
      </c>
      <c r="DW464" s="62">
        <v>0</v>
      </c>
      <c r="DX464" s="62">
        <f>$DF464*BK464/30</f>
        <v>0</v>
      </c>
      <c r="DY464" s="62">
        <f>DX464*$FH464</f>
        <v>0</v>
      </c>
      <c r="DZ464" s="48">
        <f>IFERROR(ROUNDUP(DX464/$EX464,0)*$EY464,0)</f>
        <v>0</v>
      </c>
      <c r="EA464" s="62">
        <f>$DF464*BL464/30</f>
        <v>0</v>
      </c>
      <c r="EB464" s="62">
        <f>EA464*$FH464</f>
        <v>0</v>
      </c>
      <c r="EC464" s="48">
        <f>IFERROR(ROUNDUP(EA464/$EX464,0)*$EY464,0)</f>
        <v>0</v>
      </c>
      <c r="ED464" s="62">
        <f>$DF464*BM464/30</f>
        <v>0</v>
      </c>
      <c r="EE464" s="62">
        <f>ED464*$FH464</f>
        <v>0</v>
      </c>
      <c r="EF464" s="48">
        <f>IFERROR(ROUNDUP(ED464/$EX464,0)*$EY464,0)</f>
        <v>0</v>
      </c>
      <c r="EG464" s="62">
        <f>$DF464*BN464/30</f>
        <v>0</v>
      </c>
      <c r="EH464" s="62">
        <f>EG464*$FH464</f>
        <v>0</v>
      </c>
      <c r="EI464" s="48">
        <f>IFERROR(ROUNDUP(EG464/$EX464,0)*$EY464,0)</f>
        <v>0</v>
      </c>
      <c r="EJ464" s="62">
        <f>$DF464*BO464/30</f>
        <v>0</v>
      </c>
      <c r="EK464" s="62">
        <f>EJ464*$FH464</f>
        <v>0</v>
      </c>
      <c r="EL464" s="48">
        <f>IFERROR(ROUNDUP(EJ464/$EX464,0)*$EY464,0)</f>
        <v>0</v>
      </c>
      <c r="EM464" s="62">
        <f>$DF464*BP464/30</f>
        <v>0</v>
      </c>
      <c r="EN464" s="62">
        <f>EM464*$FH464</f>
        <v>0</v>
      </c>
      <c r="EO464" s="48">
        <f>IFERROR(ROUNDUP(EM464/$EX464,0)*$EY464,0)</f>
        <v>0</v>
      </c>
      <c r="EP464" s="62">
        <f t="shared" ref="EP464:EU464" si="4672">BK464*$FH464</f>
        <v>0</v>
      </c>
      <c r="EQ464" s="62">
        <f t="shared" si="4672"/>
        <v>0</v>
      </c>
      <c r="ER464" s="62">
        <f t="shared" si="4672"/>
        <v>0</v>
      </c>
      <c r="ES464" s="62">
        <f t="shared" si="4672"/>
        <v>0</v>
      </c>
      <c r="ET464" s="62">
        <f t="shared" si="4672"/>
        <v>0</v>
      </c>
      <c r="EU464" s="62">
        <f t="shared" si="4672"/>
        <v>0</v>
      </c>
      <c r="EV464" s="31" t="s">
        <v>192</v>
      </c>
      <c r="EW464" s="103">
        <v>0</v>
      </c>
      <c r="EX464" s="31">
        <v>0</v>
      </c>
      <c r="EY464" s="31">
        <v>0</v>
      </c>
      <c r="EZ464" s="31">
        <v>0</v>
      </c>
      <c r="FA464" s="31">
        <v>0</v>
      </c>
      <c r="FB464" s="119"/>
      <c r="FC464" s="119"/>
      <c r="FE464" s="137">
        <v>2130</v>
      </c>
      <c r="FF464" s="137">
        <v>2130</v>
      </c>
      <c r="FG464" s="137">
        <v>2130</v>
      </c>
      <c r="FH464" s="106">
        <v>2159</v>
      </c>
      <c r="FI464" s="107" t="b">
        <f t="shared" si="4671"/>
        <v>1</v>
      </c>
      <c r="FJ464" s="34"/>
      <c r="FK464" s="104" t="s">
        <v>187</v>
      </c>
      <c r="FL464" s="104" t="s">
        <v>187</v>
      </c>
      <c r="FM464" s="104" t="s">
        <v>187</v>
      </c>
      <c r="FN464" s="104" t="s">
        <v>187</v>
      </c>
      <c r="FO464" s="104">
        <v>0</v>
      </c>
      <c r="FP464" s="104"/>
      <c r="FQ464" s="104">
        <v>0</v>
      </c>
      <c r="FR464" s="103" t="b">
        <f t="shared" si="4649"/>
        <v>1</v>
      </c>
      <c r="FS464" s="103" t="b">
        <f t="shared" si="4650"/>
        <v>1</v>
      </c>
      <c r="FT464" s="103" t="b">
        <f t="shared" si="4651"/>
        <v>1</v>
      </c>
      <c r="FU464" s="103" t="b">
        <f t="shared" si="4652"/>
        <v>1</v>
      </c>
      <c r="FV464" s="103" t="b">
        <f t="shared" si="4653"/>
        <v>1</v>
      </c>
      <c r="FW464" s="103"/>
      <c r="FX464" s="120" t="b">
        <f t="shared" si="4642"/>
        <v>1</v>
      </c>
      <c r="FY464" s="104" t="s">
        <v>491</v>
      </c>
      <c r="FZ464" s="104" t="b">
        <f t="shared" si="4643"/>
        <v>1</v>
      </c>
      <c r="GA464" s="104">
        <v>0</v>
      </c>
      <c r="GB464" s="104" t="s">
        <v>440</v>
      </c>
      <c r="GD464" s="104" t="s">
        <v>491</v>
      </c>
      <c r="GE464" s="104">
        <v>0</v>
      </c>
      <c r="GF464" s="104" t="e">
        <v>#N/A</v>
      </c>
      <c r="GG464" s="104">
        <v>0</v>
      </c>
      <c r="GH464" s="104" t="b">
        <f t="shared" si="4644"/>
        <v>1</v>
      </c>
      <c r="GI464" s="8" t="b">
        <f t="shared" si="4645"/>
        <v>0</v>
      </c>
      <c r="GJ464" s="31" t="s">
        <v>203</v>
      </c>
    </row>
    <row r="465" spans="1:192" x14ac:dyDescent="0.25">
      <c r="A465" s="144" t="str">
        <f>E465</f>
        <v>Масло базовое Liksol PAO 220 H1</v>
      </c>
      <c r="B465" s="144"/>
      <c r="C465" s="128" t="s">
        <v>491</v>
      </c>
      <c r="D465" s="130"/>
      <c r="E465" s="144" t="s">
        <v>964</v>
      </c>
      <c r="F465" s="144"/>
      <c r="G465" s="128"/>
      <c r="H465" s="144" t="s">
        <v>839</v>
      </c>
      <c r="I465" s="130"/>
      <c r="J465" s="144" t="s">
        <v>477</v>
      </c>
      <c r="K465" s="144"/>
      <c r="L465" s="138"/>
      <c r="M465" s="144" t="s">
        <v>840</v>
      </c>
      <c r="N465" s="145">
        <v>0</v>
      </c>
      <c r="O465" s="145">
        <v>0</v>
      </c>
      <c r="P465" s="145" t="str">
        <f t="shared" ref="P465:P480" si="4673">IF(AND(N465=0,O465=0),"нет минмакс",IF((S465-N465)&lt;0,"меньше мин",IF((S465-O465)&gt;0,"больше макс","в диапазоне")))</f>
        <v>нет минмакс</v>
      </c>
      <c r="Q465" s="114">
        <v>0</v>
      </c>
      <c r="R465" s="114">
        <v>0</v>
      </c>
      <c r="S465" s="146">
        <v>0</v>
      </c>
      <c r="T465" s="146">
        <v>0</v>
      </c>
      <c r="U465" s="131"/>
      <c r="V465" s="146">
        <v>0</v>
      </c>
      <c r="W465" s="146">
        <v>0</v>
      </c>
      <c r="X465" s="146">
        <v>0</v>
      </c>
      <c r="Y465" s="132"/>
      <c r="Z465" s="95">
        <v>0</v>
      </c>
      <c r="AA465" s="147">
        <v>0</v>
      </c>
      <c r="AB465" s="147">
        <v>0</v>
      </c>
      <c r="AC465" s="95">
        <v>0</v>
      </c>
      <c r="AD465" s="95">
        <v>0</v>
      </c>
      <c r="AE465" s="95">
        <f t="shared" ref="AE465:AE480" si="4674">AA465*FH465</f>
        <v>0</v>
      </c>
      <c r="AF465" s="95">
        <f t="shared" ref="AF465:AF480" si="4675">AB465*FH465</f>
        <v>0</v>
      </c>
      <c r="AG465" s="144"/>
      <c r="AH465" s="130"/>
      <c r="AI465" s="144"/>
      <c r="AJ465" s="146">
        <v>0</v>
      </c>
      <c r="AK465" s="146">
        <v>0</v>
      </c>
      <c r="AL465" s="146">
        <v>0</v>
      </c>
      <c r="AM465" s="146">
        <v>0</v>
      </c>
      <c r="AN465" s="148" t="str">
        <f t="shared" ref="AN465:AN480" si="4676">IFERROR(S465/BQ465*30,"нет оборота")</f>
        <v>нет оборота</v>
      </c>
      <c r="AO465" s="130" t="str">
        <f t="shared" ref="AO465:AO480" si="4677">IF(S465=0,"нет остатка",IF(AN465="нет оборота","нет плана",IF(AN465&lt;30,"&lt; 30 дней",IF(AND(AN465&gt;=30,AN465&lt;60),"&gt; 30 дней (до 60)",IF(AND(AN465&gt;=60,AN465&lt;70),"&gt; 60 дней (до 70)",IF(AND(AN465&gt;=70,AN465&lt;80),"&gt; 70 дней (до 80)",IF(AND(AN465&gt;=80,AN465&lt;90),"&gt; 80 дней (до 90)",IF(AND(AN465&gt;=90,AN465&lt;120),"&gt; 90 дней (до 120)",IF(AN465&gt;=120,"&gt; 120 дней")))))))))</f>
        <v>нет остатка</v>
      </c>
      <c r="AP465" s="139" t="s">
        <v>185</v>
      </c>
      <c r="AQ465" s="134" t="s">
        <v>191</v>
      </c>
      <c r="AR465" s="144" t="s">
        <v>185</v>
      </c>
      <c r="AS465" s="134" t="s">
        <v>191</v>
      </c>
      <c r="AT465" s="147" t="s">
        <v>185</v>
      </c>
      <c r="AU465" s="138" t="str">
        <f>AT465</f>
        <v>Нет</v>
      </c>
      <c r="AV465" s="97" t="str">
        <f t="shared" ref="AV465:AV480" si="4678">IF(V465=0,"нет остатка",IF(SUM(BK465:BP465)=0,"Нет планов",IF(BR465&lt;=0,"0-01",IF(BS465&lt;=0,"0-02",IF(BT465&lt;=0,"0-03",IF(BU465&lt;=0,"0-04",IF(BV465&lt;=0,"0-05",IF(BW465&lt;=0,"0-06",IF(BX465&lt;=0,"0-07",IF(BY465&lt;=0,"0-08",IF(BZ465&lt;=0,"0-09",IF(CA465&lt;=0,"0-10",IF(CB465&lt;=0,"0-11",IF(CC465&lt;=0,"0-12",IF(CD465&lt;=0,"0-13",IF(CE465&lt;=0,"0-14",IF(CF465&lt;=0,"0-15",IF(CG465&lt;=0,"0-16",IF(CH465&lt;=0,"0-17",IF(CI465&lt;=0,"0-18",IF(CJ465&lt;=0,"0-19",IF(CK465&lt;=0,"0-20",IF(CL465&lt;=0,"0-21",IF(CM465&lt;=0,"0-22",IF(CN465&lt;=0,"0-23",IF(CO465&lt;=0,"0-24","0-25 более 24"))))))))))))))))))))))))))</f>
        <v>нет остатка</v>
      </c>
      <c r="AW465" s="149">
        <f t="shared" ref="AW465:AW480" si="4679">IF(AT465="Да",W465,0)</f>
        <v>0</v>
      </c>
      <c r="AX465" s="144"/>
      <c r="AY465" s="146">
        <f t="shared" ref="AY465:AY480" si="4680">IF(AX465&gt;6,W465,0)</f>
        <v>0</v>
      </c>
      <c r="AZ465" s="130"/>
      <c r="BA465" s="129"/>
      <c r="BB465" s="129"/>
      <c r="BC465" s="129"/>
      <c r="BD465" s="139"/>
      <c r="BE465" s="29">
        <v>0</v>
      </c>
      <c r="BF465" s="32">
        <f t="shared" ref="BF465:BF480" si="4681">BE465*FH465</f>
        <v>0</v>
      </c>
      <c r="BG465" s="32">
        <v>0</v>
      </c>
      <c r="BH465" s="32">
        <f t="shared" ref="BH465:BH480" si="4682">BG465*FH465</f>
        <v>0</v>
      </c>
      <c r="BI465" s="99">
        <v>0</v>
      </c>
      <c r="BJ465" s="130"/>
      <c r="BK465" s="133">
        <v>0</v>
      </c>
      <c r="BL465" s="133">
        <v>0</v>
      </c>
      <c r="BM465" s="133">
        <v>0</v>
      </c>
      <c r="BN465" s="133">
        <v>0</v>
      </c>
      <c r="BO465" s="133">
        <v>0</v>
      </c>
      <c r="BP465" s="133">
        <v>0</v>
      </c>
      <c r="BQ465" s="133">
        <f t="shared" ref="BQ465:BQ480" si="4683">IF(COUNTIF(BK465:BP465,"&gt;0")=0,0,SUM(BK465:BP465)/COUNTIF(BK465:BP465,"&gt;0"))</f>
        <v>0</v>
      </c>
      <c r="BR465" s="95">
        <f t="shared" ref="BR465:BR480" si="4684">IF(OR(Q465=0,SUM(BK465:BP465)=0,V465&gt;Q465),V465-BK465,Q465-BK465)</f>
        <v>0</v>
      </c>
      <c r="BS465" s="133">
        <f t="shared" si="4656"/>
        <v>0</v>
      </c>
      <c r="BT465" s="133">
        <f t="shared" si="4656"/>
        <v>0</v>
      </c>
      <c r="BU465" s="133">
        <f t="shared" si="4656"/>
        <v>0</v>
      </c>
      <c r="BV465" s="133">
        <f t="shared" si="4656"/>
        <v>0</v>
      </c>
      <c r="BW465" s="133">
        <f t="shared" si="4656"/>
        <v>0</v>
      </c>
      <c r="BX465" s="133">
        <f t="shared" si="4666"/>
        <v>0</v>
      </c>
      <c r="BY465" s="133">
        <f t="shared" si="4666"/>
        <v>0</v>
      </c>
      <c r="BZ465" s="133">
        <f t="shared" si="4666"/>
        <v>0</v>
      </c>
      <c r="CA465" s="133">
        <f t="shared" si="4666"/>
        <v>0</v>
      </c>
      <c r="CB465" s="133">
        <f t="shared" si="4666"/>
        <v>0</v>
      </c>
      <c r="CC465" s="133">
        <f t="shared" si="4666"/>
        <v>0</v>
      </c>
      <c r="CD465" s="133">
        <f t="shared" si="4666"/>
        <v>0</v>
      </c>
      <c r="CE465" s="133">
        <f t="shared" si="4666"/>
        <v>0</v>
      </c>
      <c r="CF465" s="133">
        <f t="shared" si="4666"/>
        <v>0</v>
      </c>
      <c r="CG465" s="133">
        <f t="shared" si="4666"/>
        <v>0</v>
      </c>
      <c r="CH465" s="133">
        <f t="shared" si="4666"/>
        <v>0</v>
      </c>
      <c r="CI465" s="133">
        <f t="shared" si="4666"/>
        <v>0</v>
      </c>
      <c r="CJ465" s="133">
        <f t="shared" si="4666"/>
        <v>0</v>
      </c>
      <c r="CK465" s="133">
        <f t="shared" si="4666"/>
        <v>0</v>
      </c>
      <c r="CL465" s="133">
        <f t="shared" si="4666"/>
        <v>0</v>
      </c>
      <c r="CM465" s="133">
        <f t="shared" si="4666"/>
        <v>0</v>
      </c>
      <c r="CN465" s="133">
        <f t="shared" si="4666"/>
        <v>0</v>
      </c>
      <c r="CO465" s="133">
        <f t="shared" si="4666"/>
        <v>0</v>
      </c>
      <c r="CP465" s="100">
        <v>0</v>
      </c>
      <c r="CQ465" s="100">
        <v>0</v>
      </c>
      <c r="CR465" s="100">
        <v>0</v>
      </c>
      <c r="CS465" s="100">
        <v>0</v>
      </c>
      <c r="CT465" s="100">
        <v>0</v>
      </c>
      <c r="CU465" s="100">
        <v>0</v>
      </c>
      <c r="CY465" s="4">
        <v>0</v>
      </c>
      <c r="CZ465" s="4">
        <v>0</v>
      </c>
      <c r="DA465" s="136">
        <f t="shared" si="4667"/>
        <v>0</v>
      </c>
      <c r="DB465" s="4">
        <f t="shared" si="4668"/>
        <v>0</v>
      </c>
      <c r="DC465" s="4">
        <f t="shared" si="4669"/>
        <v>0</v>
      </c>
      <c r="DD465" s="136">
        <f t="shared" si="4670"/>
        <v>0</v>
      </c>
      <c r="DE465" s="31">
        <v>0</v>
      </c>
      <c r="DJ465" s="31"/>
      <c r="DK465" s="31"/>
      <c r="DL465" s="31"/>
      <c r="DM465" s="31"/>
      <c r="DN465" s="31"/>
      <c r="DR465" s="4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V465" t="s">
        <v>839</v>
      </c>
      <c r="EW465" s="103">
        <v>0</v>
      </c>
      <c r="FA465" s="31"/>
      <c r="FB465" s="119"/>
      <c r="FC465" s="119"/>
      <c r="FE465" s="137">
        <v>0</v>
      </c>
      <c r="FF465" s="137">
        <v>0</v>
      </c>
      <c r="FG465" s="137">
        <v>0</v>
      </c>
      <c r="FH465" s="106">
        <v>0</v>
      </c>
      <c r="FI465" s="107" t="b">
        <f t="shared" si="4671"/>
        <v>1</v>
      </c>
      <c r="FJ465" s="34"/>
      <c r="FK465" s="104">
        <v>0</v>
      </c>
      <c r="FL465" s="104">
        <v>0</v>
      </c>
      <c r="FM465" s="104">
        <v>0</v>
      </c>
      <c r="FN465" s="104">
        <v>0</v>
      </c>
      <c r="FO465" s="104">
        <v>0</v>
      </c>
      <c r="FP465" s="104"/>
      <c r="FQ465" s="104">
        <v>0</v>
      </c>
      <c r="FR465" s="150" t="b">
        <f t="shared" si="4649"/>
        <v>0</v>
      </c>
      <c r="FS465" s="150" t="b">
        <f t="shared" si="4650"/>
        <v>0</v>
      </c>
      <c r="FT465" s="150" t="b">
        <f t="shared" si="4651"/>
        <v>0</v>
      </c>
      <c r="FU465" s="150" t="b">
        <f t="shared" si="4652"/>
        <v>0</v>
      </c>
      <c r="FV465" s="150" t="b">
        <f t="shared" si="4653"/>
        <v>1</v>
      </c>
      <c r="FW465" s="150"/>
      <c r="FX465" s="150" t="b">
        <f t="shared" ref="FX465:FX480" si="4685">EXACT(FQ465,BI465)</f>
        <v>1</v>
      </c>
      <c r="FY465" s="104" t="s">
        <v>491</v>
      </c>
      <c r="FZ465" s="104" t="b">
        <f t="shared" ref="FZ465:FZ480" si="4686">EXACT(FY465,C465)</f>
        <v>1</v>
      </c>
      <c r="GA465" s="150">
        <v>0</v>
      </c>
      <c r="GB465" s="150">
        <v>0</v>
      </c>
      <c r="GC465" s="151"/>
      <c r="GD465" s="104" t="s">
        <v>491</v>
      </c>
      <c r="GE465" s="104">
        <v>0</v>
      </c>
      <c r="GF465" s="104" t="e">
        <v>#N/A</v>
      </c>
      <c r="GG465" s="104">
        <v>0</v>
      </c>
      <c r="GH465" s="150" t="b">
        <f t="shared" ref="GH465:GH480" si="4687">EXACT(GD465,C465)</f>
        <v>1</v>
      </c>
      <c r="GI465" s="151" t="b">
        <f t="shared" ref="GI465:GI480" si="4688">EXACT(GG465,G465)</f>
        <v>0</v>
      </c>
      <c r="GJ465" s="31" t="s">
        <v>203</v>
      </c>
    </row>
    <row r="466" spans="1:192" x14ac:dyDescent="0.25">
      <c r="A466" s="130">
        <v>136251</v>
      </c>
      <c r="B466" s="130">
        <v>538465</v>
      </c>
      <c r="C466" s="128" t="s">
        <v>491</v>
      </c>
      <c r="D466" s="130"/>
      <c r="E466" s="130" t="s">
        <v>965</v>
      </c>
      <c r="F466" s="109">
        <v>0</v>
      </c>
      <c r="G466" s="128"/>
      <c r="H466" s="130" t="s">
        <v>188</v>
      </c>
      <c r="I466" s="130" t="s">
        <v>476</v>
      </c>
      <c r="J466" s="130" t="s">
        <v>477</v>
      </c>
      <c r="K466" s="130"/>
      <c r="L466" s="130" t="s">
        <v>964</v>
      </c>
      <c r="M466" s="130" t="s">
        <v>841</v>
      </c>
      <c r="N466" s="111">
        <v>0</v>
      </c>
      <c r="O466" s="111">
        <v>0</v>
      </c>
      <c r="P466" s="111" t="str">
        <f t="shared" si="4673"/>
        <v>нет минмакс</v>
      </c>
      <c r="Q466" s="95">
        <v>0</v>
      </c>
      <c r="R466" s="95">
        <f>Q466*FH466</f>
        <v>0</v>
      </c>
      <c r="S466" s="131">
        <v>0</v>
      </c>
      <c r="T466" s="131">
        <v>0</v>
      </c>
      <c r="U466" s="131">
        <f>IFERROR(ROUNDUP(S466/$EX466,0)*$EY466,0)</f>
        <v>0</v>
      </c>
      <c r="V466" s="113">
        <f>SUM(Z466:AD466)</f>
        <v>0</v>
      </c>
      <c r="W466" s="113">
        <f>V466*FH466</f>
        <v>0</v>
      </c>
      <c r="X466" s="113">
        <f>IFERROR(ROUNDUP(V466/$EX466,0)*$EY466,0)</f>
        <v>0</v>
      </c>
      <c r="Y466" s="132"/>
      <c r="Z466" s="95">
        <v>0</v>
      </c>
      <c r="AA466" s="95">
        <v>0</v>
      </c>
      <c r="AB466" s="95">
        <v>0</v>
      </c>
      <c r="AC466" s="95">
        <v>0</v>
      </c>
      <c r="AD466" s="95">
        <v>0</v>
      </c>
      <c r="AE466" s="95">
        <f t="shared" si="4674"/>
        <v>0</v>
      </c>
      <c r="AF466" s="95">
        <f t="shared" si="4675"/>
        <v>0</v>
      </c>
      <c r="AG466" s="114">
        <v>0</v>
      </c>
      <c r="AH466" s="95">
        <f>V466-AG466</f>
        <v>0</v>
      </c>
      <c r="AI466" s="114">
        <f>IF(AH466&gt;0,AH466*FH466,0)</f>
        <v>0</v>
      </c>
      <c r="AJ466" s="133">
        <f>CU466</f>
        <v>0</v>
      </c>
      <c r="AK466" s="133">
        <f>SUM(CS466:CU466)</f>
        <v>0</v>
      </c>
      <c r="AL466" s="133">
        <f>SUM(CP466:CU466)</f>
        <v>0</v>
      </c>
      <c r="AM466" s="133">
        <f>SUM(BK466:BP466)</f>
        <v>0</v>
      </c>
      <c r="AN466" s="133" t="str">
        <f t="shared" si="4676"/>
        <v>нет оборота</v>
      </c>
      <c r="AO466" s="133" t="str">
        <f t="shared" si="4677"/>
        <v>нет остатка</v>
      </c>
      <c r="AP466" s="139" t="s">
        <v>185</v>
      </c>
      <c r="AQ466" s="134" t="s">
        <v>191</v>
      </c>
      <c r="AR466" s="139" t="s">
        <v>185</v>
      </c>
      <c r="AS466" s="134" t="s">
        <v>191</v>
      </c>
      <c r="AT466" s="25" t="s">
        <v>185</v>
      </c>
      <c r="AU466" s="14" t="str">
        <f>AU465</f>
        <v>Нет</v>
      </c>
      <c r="AV466" s="97" t="str">
        <f t="shared" si="4678"/>
        <v>нет остатка</v>
      </c>
      <c r="AW466" s="117">
        <f t="shared" si="4679"/>
        <v>0</v>
      </c>
      <c r="AX466" s="14"/>
      <c r="AY466" s="25">
        <f t="shared" si="4680"/>
        <v>0</v>
      </c>
      <c r="AZ466" s="130" t="s">
        <v>495</v>
      </c>
      <c r="BA466" s="26" t="s">
        <v>187</v>
      </c>
      <c r="BB466" s="26" t="s">
        <v>187</v>
      </c>
      <c r="BC466" s="27" t="s">
        <v>187</v>
      </c>
      <c r="BD466" s="28" t="s">
        <v>187</v>
      </c>
      <c r="BE466" s="29">
        <v>0</v>
      </c>
      <c r="BF466" s="32">
        <f t="shared" si="4681"/>
        <v>0</v>
      </c>
      <c r="BG466" s="32">
        <v>0</v>
      </c>
      <c r="BH466" s="32">
        <f t="shared" si="4682"/>
        <v>0</v>
      </c>
      <c r="BI466" s="99">
        <v>0</v>
      </c>
      <c r="BJ466" s="130" t="s">
        <v>187</v>
      </c>
      <c r="BK466" s="95">
        <v>0</v>
      </c>
      <c r="BL466" s="95">
        <v>0</v>
      </c>
      <c r="BM466" s="95">
        <v>0</v>
      </c>
      <c r="BN466" s="95">
        <v>0</v>
      </c>
      <c r="BO466" s="95">
        <v>0</v>
      </c>
      <c r="BP466" s="95">
        <v>0</v>
      </c>
      <c r="BQ466" s="133">
        <f t="shared" si="4683"/>
        <v>0</v>
      </c>
      <c r="BR466" s="95">
        <f t="shared" si="4684"/>
        <v>0</v>
      </c>
      <c r="BS466" s="133">
        <f t="shared" si="4656"/>
        <v>0</v>
      </c>
      <c r="BT466" s="133">
        <f t="shared" si="4656"/>
        <v>0</v>
      </c>
      <c r="BU466" s="133">
        <f t="shared" si="4656"/>
        <v>0</v>
      </c>
      <c r="BV466" s="133">
        <f t="shared" si="4656"/>
        <v>0</v>
      </c>
      <c r="BW466" s="133">
        <f t="shared" si="4656"/>
        <v>0</v>
      </c>
      <c r="BX466" s="133">
        <f t="shared" si="4666"/>
        <v>0</v>
      </c>
      <c r="BY466" s="133">
        <f t="shared" si="4666"/>
        <v>0</v>
      </c>
      <c r="BZ466" s="133">
        <f t="shared" si="4666"/>
        <v>0</v>
      </c>
      <c r="CA466" s="133">
        <f t="shared" si="4666"/>
        <v>0</v>
      </c>
      <c r="CB466" s="133">
        <f t="shared" si="4666"/>
        <v>0</v>
      </c>
      <c r="CC466" s="133">
        <f t="shared" si="4666"/>
        <v>0</v>
      </c>
      <c r="CD466" s="133">
        <f t="shared" si="4666"/>
        <v>0</v>
      </c>
      <c r="CE466" s="133">
        <f t="shared" si="4666"/>
        <v>0</v>
      </c>
      <c r="CF466" s="133">
        <f t="shared" si="4666"/>
        <v>0</v>
      </c>
      <c r="CG466" s="133">
        <f t="shared" si="4666"/>
        <v>0</v>
      </c>
      <c r="CH466" s="133">
        <f t="shared" si="4666"/>
        <v>0</v>
      </c>
      <c r="CI466" s="133">
        <f t="shared" si="4666"/>
        <v>0</v>
      </c>
      <c r="CJ466" s="133">
        <f t="shared" si="4666"/>
        <v>0</v>
      </c>
      <c r="CK466" s="133">
        <f t="shared" si="4666"/>
        <v>0</v>
      </c>
      <c r="CL466" s="133">
        <f t="shared" si="4666"/>
        <v>0</v>
      </c>
      <c r="CM466" s="133">
        <f t="shared" si="4666"/>
        <v>0</v>
      </c>
      <c r="CN466" s="133">
        <f t="shared" si="4666"/>
        <v>0</v>
      </c>
      <c r="CO466" s="133">
        <f t="shared" si="4666"/>
        <v>0</v>
      </c>
      <c r="CP466" s="100">
        <v>0</v>
      </c>
      <c r="CQ466" s="100">
        <v>0</v>
      </c>
      <c r="CR466" s="100">
        <v>0</v>
      </c>
      <c r="CS466" s="100">
        <v>0</v>
      </c>
      <c r="CT466" s="100">
        <v>0</v>
      </c>
      <c r="CU466" s="100">
        <v>0</v>
      </c>
      <c r="CV466" s="121">
        <f>IF(COUNTIF(CP466:CU466,"&gt;0")=0,0,SUM(CP466:CU466)/COUNTIF(CP466:CU466,"&gt;0"))</f>
        <v>0</v>
      </c>
      <c r="CY466" s="4">
        <v>0</v>
      </c>
      <c r="CZ466" s="4">
        <v>0</v>
      </c>
      <c r="DA466" s="136">
        <f t="shared" si="4667"/>
        <v>0</v>
      </c>
      <c r="DB466" s="4">
        <f t="shared" si="4668"/>
        <v>0</v>
      </c>
      <c r="DC466" s="4">
        <f t="shared" si="4669"/>
        <v>0</v>
      </c>
      <c r="DD466" s="136">
        <f t="shared" si="4670"/>
        <v>0</v>
      </c>
      <c r="DE466" s="31">
        <v>0</v>
      </c>
      <c r="DF466" s="31">
        <v>31</v>
      </c>
      <c r="DG466" s="31">
        <v>0</v>
      </c>
      <c r="DH466" s="48">
        <f>IFERROR(ROUNDUP(DG466/$EX466,0)*$EY466,0)</f>
        <v>0</v>
      </c>
      <c r="DI466" s="62">
        <v>0</v>
      </c>
      <c r="DJ466" s="62">
        <v>0</v>
      </c>
      <c r="DK466" s="48">
        <f>IFERROR(ROUNDUP(DI466/$EX466,0)*$EY466,0)</f>
        <v>0</v>
      </c>
      <c r="DL466" s="62">
        <v>0</v>
      </c>
      <c r="DM466" s="62">
        <v>0</v>
      </c>
      <c r="DN466" s="62">
        <v>0</v>
      </c>
      <c r="DO466" s="62">
        <v>0</v>
      </c>
      <c r="DP466" s="48">
        <f>IFERROR(ROUNDUP(DN466/$EX466,0)*$EY466,0)</f>
        <v>0</v>
      </c>
      <c r="DQ466" s="62">
        <v>0</v>
      </c>
      <c r="DR466" s="62">
        <v>0</v>
      </c>
      <c r="DS466" s="62">
        <v>0</v>
      </c>
      <c r="DT466" s="62">
        <v>0</v>
      </c>
      <c r="DU466" s="48">
        <f>IFERROR(ROUNDUP(DS466/$EX466,0)*$EY466,0)</f>
        <v>0</v>
      </c>
      <c r="DV466" s="62">
        <v>0</v>
      </c>
      <c r="DW466" s="62">
        <v>0</v>
      </c>
      <c r="DX466" s="62">
        <f>$DF466*BK466/30</f>
        <v>0</v>
      </c>
      <c r="DY466" s="62">
        <f>DX466*$FH466</f>
        <v>0</v>
      </c>
      <c r="DZ466" s="48">
        <f>IFERROR(ROUNDUP(DX466/$EX466,0)*$EY466,0)</f>
        <v>0</v>
      </c>
      <c r="EA466" s="62">
        <f>$DF466*BL466/30</f>
        <v>0</v>
      </c>
      <c r="EB466" s="62">
        <f>EA466*$FH466</f>
        <v>0</v>
      </c>
      <c r="EC466" s="48">
        <f>IFERROR(ROUNDUP(EA466/$EX466,0)*$EY466,0)</f>
        <v>0</v>
      </c>
      <c r="ED466" s="62">
        <f>$DF466*BM466/30</f>
        <v>0</v>
      </c>
      <c r="EE466" s="62">
        <f>ED466*$FH466</f>
        <v>0</v>
      </c>
      <c r="EF466" s="48">
        <f>IFERROR(ROUNDUP(ED466/$EX466,0)*$EY466,0)</f>
        <v>0</v>
      </c>
      <c r="EG466" s="62">
        <f>$DF466*BN466/30</f>
        <v>0</v>
      </c>
      <c r="EH466" s="62">
        <f>EG466*$FH466</f>
        <v>0</v>
      </c>
      <c r="EI466" s="48">
        <f>IFERROR(ROUNDUP(EG466/$EX466,0)*$EY466,0)</f>
        <v>0</v>
      </c>
      <c r="EJ466" s="62">
        <f>$DF466*BO466/30</f>
        <v>0</v>
      </c>
      <c r="EK466" s="62">
        <f>EJ466*$FH466</f>
        <v>0</v>
      </c>
      <c r="EL466" s="48">
        <f>IFERROR(ROUNDUP(EJ466/$EX466,0)*$EY466,0)</f>
        <v>0</v>
      </c>
      <c r="EM466" s="62">
        <f>$DF466*BP466/30</f>
        <v>0</v>
      </c>
      <c r="EN466" s="62">
        <f>EM466*$FH466</f>
        <v>0</v>
      </c>
      <c r="EO466" s="48">
        <f>IFERROR(ROUNDUP(EM466/$EX466,0)*$EY466,0)</f>
        <v>0</v>
      </c>
      <c r="EP466" s="62">
        <f t="shared" ref="EP466:EU466" si="4689">BK466*$FH466</f>
        <v>0</v>
      </c>
      <c r="EQ466" s="62">
        <f t="shared" si="4689"/>
        <v>0</v>
      </c>
      <c r="ER466" s="62">
        <f t="shared" si="4689"/>
        <v>0</v>
      </c>
      <c r="ES466" s="62">
        <f t="shared" si="4689"/>
        <v>0</v>
      </c>
      <c r="ET466" s="62">
        <f t="shared" si="4689"/>
        <v>0</v>
      </c>
      <c r="EU466" s="62">
        <f t="shared" si="4689"/>
        <v>0</v>
      </c>
      <c r="EV466" s="31" t="s">
        <v>192</v>
      </c>
      <c r="EW466" s="103">
        <v>0</v>
      </c>
      <c r="EX466" s="31">
        <v>0</v>
      </c>
      <c r="EY466" s="31">
        <v>0</v>
      </c>
      <c r="EZ466" s="31">
        <v>0</v>
      </c>
      <c r="FA466" s="31">
        <v>0</v>
      </c>
      <c r="FB466" s="119"/>
      <c r="FC466" s="119"/>
      <c r="FE466" s="137">
        <v>2489.7199999999998</v>
      </c>
      <c r="FF466" s="137">
        <v>2489.7199999999998</v>
      </c>
      <c r="FG466" s="137">
        <v>2489.7199999999998</v>
      </c>
      <c r="FH466" s="106">
        <v>2489.7199999999998</v>
      </c>
      <c r="FI466" s="107" t="b">
        <f t="shared" si="4671"/>
        <v>1</v>
      </c>
      <c r="FJ466" s="34"/>
      <c r="FK466" s="104" t="s">
        <v>187</v>
      </c>
      <c r="FL466" s="104" t="s">
        <v>187</v>
      </c>
      <c r="FM466" s="104" t="s">
        <v>187</v>
      </c>
      <c r="FN466" s="104" t="s">
        <v>187</v>
      </c>
      <c r="FO466" s="104">
        <v>0</v>
      </c>
      <c r="FP466" s="104"/>
      <c r="FQ466" s="104">
        <v>0</v>
      </c>
      <c r="FR466" s="103" t="b">
        <f t="shared" si="4649"/>
        <v>1</v>
      </c>
      <c r="FS466" s="103" t="b">
        <f t="shared" si="4650"/>
        <v>1</v>
      </c>
      <c r="FT466" s="103" t="b">
        <f t="shared" si="4651"/>
        <v>1</v>
      </c>
      <c r="FU466" s="103" t="b">
        <f t="shared" si="4652"/>
        <v>1</v>
      </c>
      <c r="FV466" s="103" t="b">
        <f t="shared" si="4653"/>
        <v>1</v>
      </c>
      <c r="FW466" s="103"/>
      <c r="FX466" s="120" t="b">
        <f t="shared" si="4685"/>
        <v>1</v>
      </c>
      <c r="FY466" s="104" t="s">
        <v>491</v>
      </c>
      <c r="FZ466" s="104" t="b">
        <f t="shared" si="4686"/>
        <v>1</v>
      </c>
      <c r="GA466" s="104">
        <v>0</v>
      </c>
      <c r="GB466" s="104">
        <v>0</v>
      </c>
      <c r="GD466" s="104" t="s">
        <v>491</v>
      </c>
      <c r="GE466" s="104">
        <v>0</v>
      </c>
      <c r="GF466" s="104" t="e">
        <v>#N/A</v>
      </c>
      <c r="GG466" s="104">
        <v>0</v>
      </c>
      <c r="GH466" s="104" t="b">
        <f t="shared" si="4687"/>
        <v>1</v>
      </c>
      <c r="GI466" s="8" t="b">
        <f t="shared" si="4688"/>
        <v>0</v>
      </c>
      <c r="GJ466" s="31" t="s">
        <v>203</v>
      </c>
    </row>
    <row r="467" spans="1:192" hidden="1" x14ac:dyDescent="0.25">
      <c r="A467" s="144" t="str">
        <f>E467</f>
        <v>Оранжевый (канистра)</v>
      </c>
      <c r="B467" s="144"/>
      <c r="C467" s="128" t="s">
        <v>368</v>
      </c>
      <c r="D467" s="130"/>
      <c r="E467" s="144" t="s">
        <v>966</v>
      </c>
      <c r="F467" s="144"/>
      <c r="G467" s="128"/>
      <c r="H467" s="144" t="s">
        <v>839</v>
      </c>
      <c r="I467" s="130"/>
      <c r="J467" s="144" t="s">
        <v>481</v>
      </c>
      <c r="K467" s="144"/>
      <c r="L467" s="138"/>
      <c r="M467" s="144" t="s">
        <v>840</v>
      </c>
      <c r="N467" s="145">
        <v>0</v>
      </c>
      <c r="O467" s="145">
        <v>100</v>
      </c>
      <c r="P467" s="145" t="str">
        <f t="shared" si="4673"/>
        <v>в диапазоне</v>
      </c>
      <c r="Q467" s="114">
        <v>18.600000381469727</v>
      </c>
      <c r="R467" s="114">
        <v>15035.868308372497</v>
      </c>
      <c r="S467" s="146">
        <v>18.600000381469727</v>
      </c>
      <c r="T467" s="146">
        <v>15035.868308372497</v>
      </c>
      <c r="U467" s="131"/>
      <c r="V467" s="146">
        <v>18.600000381469727</v>
      </c>
      <c r="W467" s="146">
        <v>15035.868308372497</v>
      </c>
      <c r="X467" s="146">
        <v>1.5</v>
      </c>
      <c r="Y467" s="132"/>
      <c r="Z467" s="95">
        <v>0</v>
      </c>
      <c r="AA467" s="147">
        <v>0</v>
      </c>
      <c r="AB467" s="147">
        <v>0</v>
      </c>
      <c r="AC467" s="95">
        <v>0</v>
      </c>
      <c r="AD467" s="95">
        <v>0</v>
      </c>
      <c r="AE467" s="95">
        <f t="shared" si="4674"/>
        <v>0</v>
      </c>
      <c r="AF467" s="95">
        <f t="shared" si="4675"/>
        <v>0</v>
      </c>
      <c r="AG467" s="144"/>
      <c r="AH467" s="130"/>
      <c r="AI467" s="144"/>
      <c r="AJ467" s="146">
        <v>0</v>
      </c>
      <c r="AK467" s="146">
        <v>0</v>
      </c>
      <c r="AL467" s="146">
        <v>165</v>
      </c>
      <c r="AM467" s="146">
        <v>16.59</v>
      </c>
      <c r="AN467" s="148">
        <f t="shared" si="4676"/>
        <v>67.269440800975502</v>
      </c>
      <c r="AO467" s="130" t="str">
        <f t="shared" si="4677"/>
        <v>&gt; 60 дней (до 70)</v>
      </c>
      <c r="AP467" s="139" t="s">
        <v>185</v>
      </c>
      <c r="AQ467" s="134" t="s">
        <v>197</v>
      </c>
      <c r="AR467" s="144" t="s">
        <v>185</v>
      </c>
      <c r="AS467" s="134" t="s">
        <v>198</v>
      </c>
      <c r="AT467" s="147" t="s">
        <v>195</v>
      </c>
      <c r="AU467" s="138" t="str">
        <f>AT467</f>
        <v>Да</v>
      </c>
      <c r="AV467" s="97" t="str">
        <f t="shared" si="4678"/>
        <v>0-07</v>
      </c>
      <c r="AW467" s="149">
        <f t="shared" si="4679"/>
        <v>15035.868308372497</v>
      </c>
      <c r="AX467" s="144"/>
      <c r="AY467" s="146">
        <f t="shared" si="4680"/>
        <v>0</v>
      </c>
      <c r="AZ467" s="130"/>
      <c r="BA467" s="129"/>
      <c r="BB467" s="129"/>
      <c r="BC467" s="129"/>
      <c r="BD467" s="139"/>
      <c r="BE467" s="29">
        <v>0</v>
      </c>
      <c r="BF467" s="32">
        <f t="shared" si="4681"/>
        <v>0</v>
      </c>
      <c r="BG467" s="32">
        <v>0</v>
      </c>
      <c r="BH467" s="32">
        <f t="shared" si="4682"/>
        <v>0</v>
      </c>
      <c r="BI467" s="99">
        <v>0</v>
      </c>
      <c r="BJ467" s="130"/>
      <c r="BK467" s="133">
        <v>0</v>
      </c>
      <c r="BL467" s="133">
        <v>12.63</v>
      </c>
      <c r="BM467" s="133">
        <v>0</v>
      </c>
      <c r="BN467" s="133">
        <v>0</v>
      </c>
      <c r="BO467" s="133">
        <v>0</v>
      </c>
      <c r="BP467" s="133">
        <v>3.96</v>
      </c>
      <c r="BQ467" s="133">
        <f t="shared" si="4683"/>
        <v>8.2949999999999999</v>
      </c>
      <c r="BR467" s="95">
        <f t="shared" si="4684"/>
        <v>18.600000381469727</v>
      </c>
      <c r="BS467" s="133">
        <f t="shared" ref="BS467:BW480" si="4690">BR467-BL467</f>
        <v>5.9700003814697258</v>
      </c>
      <c r="BT467" s="133">
        <f t="shared" si="4690"/>
        <v>5.9700003814697258</v>
      </c>
      <c r="BU467" s="133">
        <f t="shared" si="4690"/>
        <v>5.9700003814697258</v>
      </c>
      <c r="BV467" s="133">
        <f t="shared" si="4690"/>
        <v>5.9700003814697258</v>
      </c>
      <c r="BW467" s="133">
        <f t="shared" si="4690"/>
        <v>2.0100003814697258</v>
      </c>
      <c r="BX467" s="133">
        <f t="shared" ref="BX467:CO469" si="4691">BW467-$BQ467</f>
        <v>-6.2849996185302741</v>
      </c>
      <c r="BY467" s="133">
        <f t="shared" si="4691"/>
        <v>-14.579999618530273</v>
      </c>
      <c r="BZ467" s="133">
        <f t="shared" si="4691"/>
        <v>-22.874999618530275</v>
      </c>
      <c r="CA467" s="133">
        <f t="shared" si="4691"/>
        <v>-31.169999618530277</v>
      </c>
      <c r="CB467" s="133">
        <f t="shared" si="4691"/>
        <v>-39.464999618530278</v>
      </c>
      <c r="CC467" s="133">
        <f t="shared" si="4691"/>
        <v>-47.75999961853028</v>
      </c>
      <c r="CD467" s="133">
        <f t="shared" si="4691"/>
        <v>-56.054999618530282</v>
      </c>
      <c r="CE467" s="133">
        <f t="shared" si="4691"/>
        <v>-64.349999618530276</v>
      </c>
      <c r="CF467" s="133">
        <f t="shared" si="4691"/>
        <v>-72.644999618530278</v>
      </c>
      <c r="CG467" s="133">
        <f t="shared" si="4691"/>
        <v>-80.93999961853028</v>
      </c>
      <c r="CH467" s="133">
        <f t="shared" si="4691"/>
        <v>-89.234999618530281</v>
      </c>
      <c r="CI467" s="133">
        <f t="shared" si="4691"/>
        <v>-97.529999618530283</v>
      </c>
      <c r="CJ467" s="133">
        <f t="shared" si="4691"/>
        <v>-105.82499961853028</v>
      </c>
      <c r="CK467" s="133">
        <f t="shared" si="4691"/>
        <v>-114.11999961853029</v>
      </c>
      <c r="CL467" s="133">
        <f t="shared" si="4691"/>
        <v>-122.41499961853029</v>
      </c>
      <c r="CM467" s="133">
        <f t="shared" si="4691"/>
        <v>-130.70999961853028</v>
      </c>
      <c r="CN467" s="133">
        <f t="shared" si="4691"/>
        <v>-139.00499961853026</v>
      </c>
      <c r="CO467" s="133">
        <f t="shared" si="4691"/>
        <v>-147.29999961853025</v>
      </c>
      <c r="CP467" s="100">
        <v>0</v>
      </c>
      <c r="CQ467" s="100">
        <v>0</v>
      </c>
      <c r="CR467" s="100">
        <v>0</v>
      </c>
      <c r="CS467" s="100">
        <v>0</v>
      </c>
      <c r="CT467" s="100">
        <v>0</v>
      </c>
      <c r="CU467" s="100">
        <v>0</v>
      </c>
      <c r="CY467" s="4">
        <v>0</v>
      </c>
      <c r="CZ467" s="4">
        <v>0</v>
      </c>
      <c r="DA467" s="136">
        <f t="shared" si="4667"/>
        <v>0</v>
      </c>
      <c r="DB467" s="4">
        <f t="shared" si="4668"/>
        <v>0</v>
      </c>
      <c r="DC467" s="4">
        <f t="shared" si="4669"/>
        <v>0</v>
      </c>
      <c r="DD467" s="136">
        <f t="shared" si="4670"/>
        <v>0</v>
      </c>
      <c r="DE467" s="31">
        <v>0</v>
      </c>
      <c r="DJ467" s="31"/>
      <c r="DK467" s="31"/>
      <c r="DL467" s="31"/>
      <c r="DM467" s="31"/>
      <c r="DN467" s="31"/>
      <c r="DR467" s="4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V467" t="s">
        <v>839</v>
      </c>
      <c r="EW467" s="103">
        <v>0</v>
      </c>
      <c r="FA467" s="31"/>
      <c r="FB467" s="119"/>
      <c r="FC467" s="119"/>
      <c r="FE467" s="137">
        <v>0</v>
      </c>
      <c r="FF467" s="137">
        <v>0</v>
      </c>
      <c r="FG467" s="137">
        <v>0</v>
      </c>
      <c r="FH467" s="106">
        <v>0</v>
      </c>
      <c r="FI467" s="107" t="b">
        <f t="shared" si="4671"/>
        <v>0</v>
      </c>
      <c r="FJ467" s="34"/>
      <c r="FK467" s="104">
        <v>0</v>
      </c>
      <c r="FL467" s="104">
        <v>0</v>
      </c>
      <c r="FM467" s="104">
        <v>0</v>
      </c>
      <c r="FN467" s="104">
        <v>0</v>
      </c>
      <c r="FO467" s="104">
        <v>0</v>
      </c>
      <c r="FP467" s="104"/>
      <c r="FQ467" s="104">
        <v>0</v>
      </c>
      <c r="FR467" s="150" t="b">
        <f t="shared" si="4649"/>
        <v>0</v>
      </c>
      <c r="FS467" s="150" t="b">
        <f t="shared" si="4650"/>
        <v>0</v>
      </c>
      <c r="FT467" s="150" t="b">
        <f t="shared" si="4651"/>
        <v>0</v>
      </c>
      <c r="FU467" s="150" t="b">
        <f t="shared" si="4652"/>
        <v>0</v>
      </c>
      <c r="FV467" s="150" t="b">
        <f t="shared" si="4653"/>
        <v>1</v>
      </c>
      <c r="FW467" s="150"/>
      <c r="FX467" s="150" t="b">
        <f t="shared" si="4685"/>
        <v>1</v>
      </c>
      <c r="FY467" s="104" t="s">
        <v>368</v>
      </c>
      <c r="FZ467" s="104" t="b">
        <f t="shared" si="4686"/>
        <v>1</v>
      </c>
      <c r="GA467" s="150">
        <v>0</v>
      </c>
      <c r="GB467" s="150">
        <v>0</v>
      </c>
      <c r="GC467" s="151"/>
      <c r="GD467" s="104" t="s">
        <v>368</v>
      </c>
      <c r="GE467" s="104">
        <v>0</v>
      </c>
      <c r="GF467" s="104" t="e">
        <v>#N/A</v>
      </c>
      <c r="GG467" s="104">
        <v>0</v>
      </c>
      <c r="GH467" s="150" t="b">
        <f t="shared" si="4687"/>
        <v>1</v>
      </c>
      <c r="GI467" s="151" t="b">
        <f t="shared" si="4688"/>
        <v>0</v>
      </c>
      <c r="GJ467" s="31" t="s">
        <v>203</v>
      </c>
    </row>
    <row r="468" spans="1:192" ht="60" hidden="1" x14ac:dyDescent="0.25">
      <c r="A468" s="130">
        <v>77050</v>
      </c>
      <c r="B468" s="130">
        <v>633344</v>
      </c>
      <c r="C468" s="128" t="s">
        <v>368</v>
      </c>
      <c r="D468" s="130"/>
      <c r="E468" s="130" t="s">
        <v>967</v>
      </c>
      <c r="F468" s="109">
        <v>0</v>
      </c>
      <c r="G468" s="128"/>
      <c r="H468" s="130" t="s">
        <v>188</v>
      </c>
      <c r="I468" s="130" t="s">
        <v>631</v>
      </c>
      <c r="J468" s="130" t="s">
        <v>481</v>
      </c>
      <c r="K468" s="130"/>
      <c r="L468" s="130" t="s">
        <v>966</v>
      </c>
      <c r="M468" s="130" t="s">
        <v>841</v>
      </c>
      <c r="N468" s="111">
        <v>0</v>
      </c>
      <c r="O468" s="111">
        <v>100</v>
      </c>
      <c r="P468" s="111" t="str">
        <f t="shared" si="4673"/>
        <v>в диапазоне</v>
      </c>
      <c r="Q468" s="95">
        <v>18.600000381469727</v>
      </c>
      <c r="R468" s="95">
        <f>Q468*FH468</f>
        <v>15035.868308372497</v>
      </c>
      <c r="S468" s="131">
        <v>18.600000381469727</v>
      </c>
      <c r="T468" s="131">
        <v>15035.868308372497</v>
      </c>
      <c r="U468" s="131">
        <f>IFERROR(ROUNDUP(S468/$EX468,0)*$EY468,0)</f>
        <v>1.5</v>
      </c>
      <c r="V468" s="113">
        <f>SUM(Z468:AD468)</f>
        <v>18.600000381469727</v>
      </c>
      <c r="W468" s="113">
        <f>V468*FH468</f>
        <v>15035.868308372497</v>
      </c>
      <c r="X468" s="113">
        <f>IFERROR(ROUNDUP(V468/$EX468,0)*$EY468,0)</f>
        <v>1.5</v>
      </c>
      <c r="Y468" s="132"/>
      <c r="Z468" s="95">
        <v>18.600000381469727</v>
      </c>
      <c r="AA468" s="95">
        <v>0</v>
      </c>
      <c r="AB468" s="95">
        <v>0</v>
      </c>
      <c r="AC468" s="95">
        <v>0</v>
      </c>
      <c r="AD468" s="95">
        <v>0</v>
      </c>
      <c r="AE468" s="95">
        <f t="shared" si="4674"/>
        <v>0</v>
      </c>
      <c r="AF468" s="95">
        <f t="shared" si="4675"/>
        <v>0</v>
      </c>
      <c r="AG468" s="114">
        <v>0</v>
      </c>
      <c r="AH468" s="95">
        <f>V468-AG468</f>
        <v>18.600000381469727</v>
      </c>
      <c r="AI468" s="114">
        <f>IF(AH468&gt;0,AH468*FH468,0)</f>
        <v>15035.868308372497</v>
      </c>
      <c r="AJ468" s="133">
        <f>CU468</f>
        <v>0</v>
      </c>
      <c r="AK468" s="133">
        <f>SUM(CS468:CU468)</f>
        <v>0</v>
      </c>
      <c r="AL468" s="133">
        <f>SUM(CP468:CU468)</f>
        <v>165</v>
      </c>
      <c r="AM468" s="133">
        <f>SUM(BK468:BP468)</f>
        <v>16.59</v>
      </c>
      <c r="AN468" s="133">
        <f t="shared" si="4676"/>
        <v>67.269440800975502</v>
      </c>
      <c r="AO468" s="133" t="str">
        <f t="shared" si="4677"/>
        <v>&gt; 60 дней (до 70)</v>
      </c>
      <c r="AP468" s="139" t="s">
        <v>185</v>
      </c>
      <c r="AQ468" s="134" t="s">
        <v>197</v>
      </c>
      <c r="AR468" s="139" t="s">
        <v>185</v>
      </c>
      <c r="AS468" s="134" t="s">
        <v>198</v>
      </c>
      <c r="AT468" s="25" t="s">
        <v>195</v>
      </c>
      <c r="AU468" s="14" t="str">
        <f>AU467</f>
        <v>Да</v>
      </c>
      <c r="AV468" s="97" t="str">
        <f t="shared" si="4678"/>
        <v>0-07</v>
      </c>
      <c r="AW468" s="117">
        <f t="shared" si="4679"/>
        <v>15035.868308372497</v>
      </c>
      <c r="AX468" s="14"/>
      <c r="AY468" s="25">
        <f t="shared" si="4680"/>
        <v>0</v>
      </c>
      <c r="AZ468" s="130" t="s">
        <v>495</v>
      </c>
      <c r="BA468" s="26" t="s">
        <v>196</v>
      </c>
      <c r="BB468" s="26" t="s">
        <v>968</v>
      </c>
      <c r="BC468" s="27"/>
      <c r="BD468" s="28"/>
      <c r="BE468" s="29">
        <v>0</v>
      </c>
      <c r="BF468" s="32">
        <f t="shared" si="4681"/>
        <v>0</v>
      </c>
      <c r="BG468" s="32">
        <v>0</v>
      </c>
      <c r="BH468" s="32">
        <f t="shared" si="4682"/>
        <v>0</v>
      </c>
      <c r="BI468" s="135">
        <v>0</v>
      </c>
      <c r="BJ468" s="130">
        <v>0</v>
      </c>
      <c r="BK468" s="95">
        <v>0</v>
      </c>
      <c r="BL468" s="95">
        <v>12.63</v>
      </c>
      <c r="BM468" s="95">
        <v>0</v>
      </c>
      <c r="BN468" s="95">
        <v>0</v>
      </c>
      <c r="BO468" s="95">
        <v>0</v>
      </c>
      <c r="BP468" s="95">
        <v>3.96</v>
      </c>
      <c r="BQ468" s="133">
        <f t="shared" si="4683"/>
        <v>8.2949999999999999</v>
      </c>
      <c r="BR468" s="95">
        <f t="shared" si="4684"/>
        <v>18.600000381469727</v>
      </c>
      <c r="BS468" s="133">
        <f t="shared" si="4690"/>
        <v>5.9700003814697258</v>
      </c>
      <c r="BT468" s="133">
        <f t="shared" si="4690"/>
        <v>5.9700003814697258</v>
      </c>
      <c r="BU468" s="133">
        <f t="shared" si="4690"/>
        <v>5.9700003814697258</v>
      </c>
      <c r="BV468" s="133">
        <f t="shared" si="4690"/>
        <v>5.9700003814697258</v>
      </c>
      <c r="BW468" s="133">
        <f t="shared" si="4690"/>
        <v>2.0100003814697258</v>
      </c>
      <c r="BX468" s="133">
        <f t="shared" si="4691"/>
        <v>-6.2849996185302741</v>
      </c>
      <c r="BY468" s="133">
        <f t="shared" si="4691"/>
        <v>-14.579999618530273</v>
      </c>
      <c r="BZ468" s="133">
        <f t="shared" si="4691"/>
        <v>-22.874999618530275</v>
      </c>
      <c r="CA468" s="133">
        <f t="shared" si="4691"/>
        <v>-31.169999618530277</v>
      </c>
      <c r="CB468" s="133">
        <f t="shared" si="4691"/>
        <v>-39.464999618530278</v>
      </c>
      <c r="CC468" s="133">
        <f t="shared" si="4691"/>
        <v>-47.75999961853028</v>
      </c>
      <c r="CD468" s="133">
        <f t="shared" si="4691"/>
        <v>-56.054999618530282</v>
      </c>
      <c r="CE468" s="133">
        <f t="shared" si="4691"/>
        <v>-64.349999618530276</v>
      </c>
      <c r="CF468" s="133">
        <f t="shared" si="4691"/>
        <v>-72.644999618530278</v>
      </c>
      <c r="CG468" s="133">
        <f t="shared" si="4691"/>
        <v>-80.93999961853028</v>
      </c>
      <c r="CH468" s="133">
        <f t="shared" si="4691"/>
        <v>-89.234999618530281</v>
      </c>
      <c r="CI468" s="133">
        <f t="shared" si="4691"/>
        <v>-97.529999618530283</v>
      </c>
      <c r="CJ468" s="133">
        <f t="shared" si="4691"/>
        <v>-105.82499961853028</v>
      </c>
      <c r="CK468" s="133">
        <f t="shared" si="4691"/>
        <v>-114.11999961853029</v>
      </c>
      <c r="CL468" s="133">
        <f t="shared" si="4691"/>
        <v>-122.41499961853029</v>
      </c>
      <c r="CM468" s="133">
        <f t="shared" si="4691"/>
        <v>-130.70999961853028</v>
      </c>
      <c r="CN468" s="133">
        <f t="shared" si="4691"/>
        <v>-139.00499961853026</v>
      </c>
      <c r="CO468" s="133">
        <f t="shared" si="4691"/>
        <v>-147.29999961853025</v>
      </c>
      <c r="CP468" s="100">
        <v>165</v>
      </c>
      <c r="CQ468" s="100">
        <v>0</v>
      </c>
      <c r="CR468" s="100">
        <v>0</v>
      </c>
      <c r="CS468" s="100">
        <v>0</v>
      </c>
      <c r="CT468" s="100">
        <v>0</v>
      </c>
      <c r="CU468" s="100">
        <v>0</v>
      </c>
      <c r="CV468" s="121">
        <f>IF(COUNTIF(CP468:CU468,"&gt;0")=0,0,SUM(CP468:CU468)/COUNTIF(CP468:CU468,"&gt;0"))</f>
        <v>165</v>
      </c>
      <c r="CY468" s="4">
        <v>0</v>
      </c>
      <c r="CZ468" s="4">
        <v>0</v>
      </c>
      <c r="DA468" s="136">
        <f t="shared" si="4667"/>
        <v>0</v>
      </c>
      <c r="DB468" s="4">
        <f t="shared" si="4668"/>
        <v>0</v>
      </c>
      <c r="DC468" s="4">
        <f t="shared" si="4669"/>
        <v>0</v>
      </c>
      <c r="DD468" s="136">
        <f t="shared" si="4670"/>
        <v>0</v>
      </c>
      <c r="DE468" s="31">
        <v>0</v>
      </c>
      <c r="DF468" s="31">
        <v>30</v>
      </c>
      <c r="DG468" s="31">
        <v>18.600000000000001</v>
      </c>
      <c r="DH468" s="48">
        <f>IFERROR(ROUNDUP(DG468/$EX468,0)*$EY468,0)</f>
        <v>1.5</v>
      </c>
      <c r="DI468" s="62">
        <v>0</v>
      </c>
      <c r="DJ468" s="62">
        <v>0</v>
      </c>
      <c r="DK468" s="48">
        <f>IFERROR(ROUNDUP(DI468/$EX468,0)*$EY468,0)</f>
        <v>0</v>
      </c>
      <c r="DL468" s="62">
        <v>0</v>
      </c>
      <c r="DM468" s="62">
        <v>0</v>
      </c>
      <c r="DN468" s="62">
        <v>0</v>
      </c>
      <c r="DO468" s="62">
        <v>0</v>
      </c>
      <c r="DP468" s="48">
        <f>IFERROR(ROUNDUP(DN468/$EX468,0)*$EY468,0)</f>
        <v>0</v>
      </c>
      <c r="DQ468" s="62">
        <v>0</v>
      </c>
      <c r="DR468" s="62">
        <v>0</v>
      </c>
      <c r="DS468" s="62">
        <v>0.6</v>
      </c>
      <c r="DT468" s="62">
        <v>529.91999999999996</v>
      </c>
      <c r="DU468" s="48">
        <f>IFERROR(ROUNDUP(DS468/$EX468,0)*$EY468,0)</f>
        <v>1.5</v>
      </c>
      <c r="DV468" s="62">
        <v>0</v>
      </c>
      <c r="DW468" s="62">
        <v>0</v>
      </c>
      <c r="DX468" s="62">
        <f>$DF468*BK468/30</f>
        <v>0</v>
      </c>
      <c r="DY468" s="62">
        <f>DX468*$FH468</f>
        <v>0</v>
      </c>
      <c r="DZ468" s="48">
        <f>IFERROR(ROUNDUP(DX468/$EX468,0)*$EY468,0)</f>
        <v>0</v>
      </c>
      <c r="EA468" s="62">
        <f>$DF468*BL468/30</f>
        <v>12.63</v>
      </c>
      <c r="EB468" s="62">
        <f>EA468*$FH468</f>
        <v>10209.839400000001</v>
      </c>
      <c r="EC468" s="48">
        <f>IFERROR(ROUNDUP(EA468/$EX468,0)*$EY468,0)</f>
        <v>1.5</v>
      </c>
      <c r="ED468" s="62">
        <f>$DF468*BM468/30</f>
        <v>0</v>
      </c>
      <c r="EE468" s="62">
        <f>ED468*$FH468</f>
        <v>0</v>
      </c>
      <c r="EF468" s="48">
        <f>IFERROR(ROUNDUP(ED468/$EX468,0)*$EY468,0)</f>
        <v>0</v>
      </c>
      <c r="EG468" s="62">
        <f>$DF468*BN468/30</f>
        <v>0</v>
      </c>
      <c r="EH468" s="62">
        <f>EG468*$FH468</f>
        <v>0</v>
      </c>
      <c r="EI468" s="48">
        <f>IFERROR(ROUNDUP(EG468/$EX468,0)*$EY468,0)</f>
        <v>0</v>
      </c>
      <c r="EJ468" s="62">
        <f>$DF468*BO468/30</f>
        <v>0</v>
      </c>
      <c r="EK468" s="62">
        <f>EJ468*$FH468</f>
        <v>0</v>
      </c>
      <c r="EL468" s="48">
        <f>IFERROR(ROUNDUP(EJ468/$EX468,0)*$EY468,0)</f>
        <v>0</v>
      </c>
      <c r="EM468" s="62">
        <f>$DF468*BP468/30</f>
        <v>3.96</v>
      </c>
      <c r="EN468" s="62">
        <f>EM468*$FH468</f>
        <v>3201.1848</v>
      </c>
      <c r="EO468" s="48">
        <f>IFERROR(ROUNDUP(EM468/$EX468,0)*$EY468,0)</f>
        <v>1.5</v>
      </c>
      <c r="EP468" s="62">
        <f t="shared" ref="EP468:EU468" si="4692">BK468*$FH468</f>
        <v>0</v>
      </c>
      <c r="EQ468" s="62">
        <f t="shared" si="4692"/>
        <v>10209.839400000001</v>
      </c>
      <c r="ER468" s="62">
        <f t="shared" si="4692"/>
        <v>0</v>
      </c>
      <c r="ES468" s="62">
        <f t="shared" si="4692"/>
        <v>0</v>
      </c>
      <c r="ET468" s="62">
        <f t="shared" si="4692"/>
        <v>0</v>
      </c>
      <c r="EU468" s="62">
        <f t="shared" si="4692"/>
        <v>3201.1848</v>
      </c>
      <c r="EV468" s="31" t="s">
        <v>192</v>
      </c>
      <c r="EW468" s="103">
        <v>0</v>
      </c>
      <c r="EX468" s="31">
        <v>1000</v>
      </c>
      <c r="EY468" s="31">
        <v>1.5</v>
      </c>
      <c r="FA468" s="31"/>
      <c r="FB468" s="119"/>
      <c r="FC468" s="119"/>
      <c r="FE468" s="137">
        <v>937.63</v>
      </c>
      <c r="FF468" s="137">
        <v>808.38</v>
      </c>
      <c r="FG468" s="137">
        <v>808.38</v>
      </c>
      <c r="FH468" s="106">
        <v>808.38</v>
      </c>
      <c r="FI468" s="107" t="b">
        <f t="shared" si="4671"/>
        <v>0</v>
      </c>
      <c r="FJ468" s="34"/>
      <c r="FK468" s="104" t="s">
        <v>196</v>
      </c>
      <c r="FL468" s="104" t="s">
        <v>968</v>
      </c>
      <c r="FM468" s="104">
        <v>0</v>
      </c>
      <c r="FN468" s="104">
        <v>0</v>
      </c>
      <c r="FO468" s="104">
        <v>0</v>
      </c>
      <c r="FP468" s="104"/>
      <c r="FQ468" s="104">
        <v>0</v>
      </c>
      <c r="FR468" s="103" t="b">
        <f t="shared" si="4649"/>
        <v>1</v>
      </c>
      <c r="FS468" s="103" t="b">
        <f t="shared" si="4650"/>
        <v>1</v>
      </c>
      <c r="FT468" s="103" t="b">
        <f t="shared" si="4651"/>
        <v>0</v>
      </c>
      <c r="FU468" s="103" t="b">
        <f t="shared" si="4652"/>
        <v>0</v>
      </c>
      <c r="FV468" s="103" t="b">
        <f t="shared" si="4653"/>
        <v>1</v>
      </c>
      <c r="FW468" s="103"/>
      <c r="FX468" s="120" t="b">
        <f t="shared" si="4685"/>
        <v>1</v>
      </c>
      <c r="FY468" s="104" t="s">
        <v>368</v>
      </c>
      <c r="FZ468" s="104" t="b">
        <f t="shared" si="4686"/>
        <v>1</v>
      </c>
      <c r="GA468" s="104">
        <v>0</v>
      </c>
      <c r="GB468" s="104">
        <v>0</v>
      </c>
      <c r="GD468" s="104" t="s">
        <v>368</v>
      </c>
      <c r="GE468" s="104">
        <v>0</v>
      </c>
      <c r="GF468" s="104" t="e">
        <v>#N/A</v>
      </c>
      <c r="GG468" s="104">
        <v>0</v>
      </c>
      <c r="GH468" s="104" t="b">
        <f t="shared" si="4687"/>
        <v>1</v>
      </c>
      <c r="GI468" s="8" t="b">
        <f t="shared" si="4688"/>
        <v>0</v>
      </c>
      <c r="GJ468" s="31" t="s">
        <v>203</v>
      </c>
    </row>
    <row r="469" spans="1:192" hidden="1" x14ac:dyDescent="0.25">
      <c r="A469" s="144" t="str">
        <f>E469</f>
        <v>Черный (картуши)</v>
      </c>
      <c r="B469" s="144"/>
      <c r="C469" s="128" t="s">
        <v>368</v>
      </c>
      <c r="D469" s="130"/>
      <c r="E469" s="144" t="s">
        <v>969</v>
      </c>
      <c r="F469" s="144"/>
      <c r="G469" s="128"/>
      <c r="H469" s="144" t="s">
        <v>839</v>
      </c>
      <c r="I469" s="130"/>
      <c r="J469" s="144" t="s">
        <v>481</v>
      </c>
      <c r="K469" s="144"/>
      <c r="L469" s="138"/>
      <c r="M469" s="144" t="s">
        <v>840</v>
      </c>
      <c r="N469" s="145">
        <v>1</v>
      </c>
      <c r="O469" s="145">
        <v>501</v>
      </c>
      <c r="P469" s="145" t="str">
        <f t="shared" si="4673"/>
        <v>меньше мин</v>
      </c>
      <c r="Q469" s="114">
        <v>0</v>
      </c>
      <c r="R469" s="114">
        <v>0</v>
      </c>
      <c r="S469" s="146">
        <v>0</v>
      </c>
      <c r="T469" s="146">
        <v>0</v>
      </c>
      <c r="U469" s="131"/>
      <c r="V469" s="146">
        <v>0</v>
      </c>
      <c r="W469" s="146">
        <v>0</v>
      </c>
      <c r="X469" s="146">
        <v>0</v>
      </c>
      <c r="Y469" s="132"/>
      <c r="Z469" s="95">
        <v>0</v>
      </c>
      <c r="AA469" s="147">
        <v>0</v>
      </c>
      <c r="AB469" s="147">
        <v>0</v>
      </c>
      <c r="AC469" s="95">
        <v>0</v>
      </c>
      <c r="AD469" s="95">
        <v>0</v>
      </c>
      <c r="AE469" s="95">
        <f t="shared" si="4674"/>
        <v>0</v>
      </c>
      <c r="AF469" s="95">
        <f t="shared" si="4675"/>
        <v>0</v>
      </c>
      <c r="AG469" s="144"/>
      <c r="AH469" s="130"/>
      <c r="AI469" s="144"/>
      <c r="AJ469" s="146">
        <v>0</v>
      </c>
      <c r="AK469" s="146">
        <v>10</v>
      </c>
      <c r="AL469" s="146">
        <v>143</v>
      </c>
      <c r="AM469" s="146">
        <v>238.17</v>
      </c>
      <c r="AN469" s="148">
        <f t="shared" si="4676"/>
        <v>0</v>
      </c>
      <c r="AO469" s="130" t="str">
        <f t="shared" si="4677"/>
        <v>нет остатка</v>
      </c>
      <c r="AP469" s="139" t="s">
        <v>185</v>
      </c>
      <c r="AQ469" s="134" t="s">
        <v>191</v>
      </c>
      <c r="AR469" s="144" t="s">
        <v>185</v>
      </c>
      <c r="AS469" s="134" t="s">
        <v>191</v>
      </c>
      <c r="AT469" s="147" t="s">
        <v>185</v>
      </c>
      <c r="AU469" s="138" t="str">
        <f>AT469</f>
        <v>Нет</v>
      </c>
      <c r="AV469" s="97" t="str">
        <f t="shared" si="4678"/>
        <v>нет остатка</v>
      </c>
      <c r="AW469" s="149">
        <f t="shared" si="4679"/>
        <v>0</v>
      </c>
      <c r="AX469" s="144"/>
      <c r="AY469" s="146">
        <f t="shared" si="4680"/>
        <v>0</v>
      </c>
      <c r="AZ469" s="130"/>
      <c r="BA469" s="129"/>
      <c r="BB469" s="129"/>
      <c r="BC469" s="129"/>
      <c r="BD469" s="139"/>
      <c r="BE469" s="29">
        <v>0</v>
      </c>
      <c r="BF469" s="32">
        <f t="shared" si="4681"/>
        <v>0</v>
      </c>
      <c r="BG469" s="32">
        <v>0</v>
      </c>
      <c r="BH469" s="32">
        <f t="shared" si="4682"/>
        <v>0</v>
      </c>
      <c r="BI469" s="99">
        <v>0</v>
      </c>
      <c r="BJ469" s="130"/>
      <c r="BK469" s="133">
        <v>2.16</v>
      </c>
      <c r="BL469" s="133">
        <v>35.17</v>
      </c>
      <c r="BM469" s="133">
        <v>47.74</v>
      </c>
      <c r="BN469" s="133">
        <v>49.79</v>
      </c>
      <c r="BO469" s="133">
        <v>51.71</v>
      </c>
      <c r="BP469" s="133">
        <v>51.6</v>
      </c>
      <c r="BQ469" s="133">
        <f t="shared" si="4683"/>
        <v>39.695</v>
      </c>
      <c r="BR469" s="95">
        <f t="shared" si="4684"/>
        <v>-2.16</v>
      </c>
      <c r="BS469" s="133">
        <f t="shared" si="4690"/>
        <v>-37.33</v>
      </c>
      <c r="BT469" s="133">
        <f t="shared" si="4690"/>
        <v>-85.07</v>
      </c>
      <c r="BU469" s="133">
        <f t="shared" si="4690"/>
        <v>-134.85999999999999</v>
      </c>
      <c r="BV469" s="133">
        <f t="shared" si="4690"/>
        <v>-186.57</v>
      </c>
      <c r="BW469" s="133">
        <f t="shared" si="4690"/>
        <v>-238.17</v>
      </c>
      <c r="BX469" s="133">
        <f t="shared" si="4691"/>
        <v>-277.86500000000001</v>
      </c>
      <c r="BY469" s="133">
        <f t="shared" si="4691"/>
        <v>-317.56</v>
      </c>
      <c r="BZ469" s="133">
        <f t="shared" si="4691"/>
        <v>-357.255</v>
      </c>
      <c r="CA469" s="133">
        <f t="shared" ref="CA469:CO469" si="4693">BZ469-$BQ469</f>
        <v>-396.95</v>
      </c>
      <c r="CB469" s="133">
        <f t="shared" si="4693"/>
        <v>-436.64499999999998</v>
      </c>
      <c r="CC469" s="133">
        <f t="shared" si="4693"/>
        <v>-476.34</v>
      </c>
      <c r="CD469" s="133">
        <f t="shared" si="4693"/>
        <v>-516.03499999999997</v>
      </c>
      <c r="CE469" s="133">
        <f t="shared" si="4693"/>
        <v>-555.73</v>
      </c>
      <c r="CF469" s="133">
        <f t="shared" si="4693"/>
        <v>-595.42500000000007</v>
      </c>
      <c r="CG469" s="133">
        <f t="shared" si="4693"/>
        <v>-635.12000000000012</v>
      </c>
      <c r="CH469" s="133">
        <f t="shared" si="4693"/>
        <v>-674.81500000000017</v>
      </c>
      <c r="CI469" s="133">
        <f t="shared" si="4693"/>
        <v>-714.51000000000022</v>
      </c>
      <c r="CJ469" s="133">
        <f t="shared" si="4693"/>
        <v>-754.20500000000027</v>
      </c>
      <c r="CK469" s="133">
        <f t="shared" si="4693"/>
        <v>-793.90000000000032</v>
      </c>
      <c r="CL469" s="133">
        <f t="shared" si="4693"/>
        <v>-833.59500000000037</v>
      </c>
      <c r="CM469" s="133">
        <f t="shared" si="4693"/>
        <v>-873.29000000000042</v>
      </c>
      <c r="CN469" s="133">
        <f t="shared" si="4693"/>
        <v>-912.98500000000047</v>
      </c>
      <c r="CO469" s="133">
        <f t="shared" si="4693"/>
        <v>-952.68000000000052</v>
      </c>
      <c r="CP469" s="100">
        <v>0</v>
      </c>
      <c r="CQ469" s="100">
        <v>0</v>
      </c>
      <c r="CR469" s="100">
        <v>0</v>
      </c>
      <c r="CS469" s="100">
        <v>0</v>
      </c>
      <c r="CT469" s="100">
        <v>0</v>
      </c>
      <c r="CU469" s="100">
        <v>0</v>
      </c>
      <c r="CY469" s="4">
        <v>0</v>
      </c>
      <c r="CZ469" s="4">
        <v>0</v>
      </c>
      <c r="DA469" s="136">
        <f t="shared" si="4667"/>
        <v>0</v>
      </c>
      <c r="DB469" s="4">
        <f t="shared" si="4668"/>
        <v>0</v>
      </c>
      <c r="DC469" s="4">
        <f t="shared" si="4669"/>
        <v>0</v>
      </c>
      <c r="DD469" s="136">
        <f t="shared" si="4670"/>
        <v>0</v>
      </c>
      <c r="DE469" s="31">
        <v>0</v>
      </c>
      <c r="DJ469" s="31"/>
      <c r="DK469" s="31"/>
      <c r="DL469" s="31"/>
      <c r="DM469" s="31"/>
      <c r="DN469" s="31"/>
      <c r="DR469" s="4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V469" t="s">
        <v>839</v>
      </c>
      <c r="EW469" s="103">
        <v>0</v>
      </c>
      <c r="FA469" s="31"/>
      <c r="FB469" s="119"/>
      <c r="FC469" s="119"/>
      <c r="FE469" s="137">
        <v>0</v>
      </c>
      <c r="FF469" s="137">
        <v>0</v>
      </c>
      <c r="FG469" s="137">
        <v>0</v>
      </c>
      <c r="FH469" s="106">
        <v>0</v>
      </c>
      <c r="FI469" s="107" t="b">
        <f t="shared" si="4671"/>
        <v>1</v>
      </c>
      <c r="FJ469" s="34"/>
      <c r="FK469" s="104">
        <v>0</v>
      </c>
      <c r="FL469" s="104">
        <v>0</v>
      </c>
      <c r="FM469" s="104">
        <v>0</v>
      </c>
      <c r="FN469" s="104">
        <v>0</v>
      </c>
      <c r="FO469" s="104">
        <v>0</v>
      </c>
      <c r="FP469" s="104"/>
      <c r="FQ469" s="104">
        <v>0</v>
      </c>
      <c r="FR469" s="150" t="b">
        <f t="shared" si="4649"/>
        <v>0</v>
      </c>
      <c r="FS469" s="150" t="b">
        <f t="shared" si="4650"/>
        <v>0</v>
      </c>
      <c r="FT469" s="150" t="b">
        <f t="shared" si="4651"/>
        <v>0</v>
      </c>
      <c r="FU469" s="150" t="b">
        <f t="shared" si="4652"/>
        <v>0</v>
      </c>
      <c r="FV469" s="150" t="b">
        <f t="shared" si="4653"/>
        <v>1</v>
      </c>
      <c r="FW469" s="150"/>
      <c r="FX469" s="150" t="b">
        <f t="shared" si="4685"/>
        <v>1</v>
      </c>
      <c r="FY469" s="104" t="s">
        <v>368</v>
      </c>
      <c r="FZ469" s="104" t="b">
        <f t="shared" si="4686"/>
        <v>1</v>
      </c>
      <c r="GA469" s="150">
        <v>0</v>
      </c>
      <c r="GB469" s="150">
        <v>0</v>
      </c>
      <c r="GC469" s="151"/>
      <c r="GD469" s="104" t="s">
        <v>368</v>
      </c>
      <c r="GE469" s="104">
        <v>0</v>
      </c>
      <c r="GF469" s="104" t="e">
        <v>#N/A</v>
      </c>
      <c r="GG469" s="104">
        <v>0</v>
      </c>
      <c r="GH469" s="150" t="b">
        <f t="shared" si="4687"/>
        <v>1</v>
      </c>
      <c r="GI469" s="151" t="b">
        <f t="shared" si="4688"/>
        <v>0</v>
      </c>
      <c r="GJ469" s="31" t="s">
        <v>203</v>
      </c>
    </row>
    <row r="470" spans="1:192" ht="30" hidden="1" x14ac:dyDescent="0.25">
      <c r="A470" s="130">
        <v>136050</v>
      </c>
      <c r="B470" s="130">
        <v>538427</v>
      </c>
      <c r="C470" s="128" t="s">
        <v>368</v>
      </c>
      <c r="D470" s="130"/>
      <c r="E470" s="130" t="s">
        <v>970</v>
      </c>
      <c r="F470" s="109">
        <v>0</v>
      </c>
      <c r="G470" s="128"/>
      <c r="H470" s="130" t="s">
        <v>188</v>
      </c>
      <c r="I470" s="130" t="s">
        <v>631</v>
      </c>
      <c r="J470" s="130" t="s">
        <v>481</v>
      </c>
      <c r="K470" s="130"/>
      <c r="L470" s="130" t="s">
        <v>969</v>
      </c>
      <c r="M470" s="130" t="s">
        <v>841</v>
      </c>
      <c r="N470" s="111">
        <v>1</v>
      </c>
      <c r="O470" s="111">
        <v>501</v>
      </c>
      <c r="P470" s="111" t="str">
        <f t="shared" si="4673"/>
        <v>меньше мин</v>
      </c>
      <c r="Q470" s="95">
        <v>0</v>
      </c>
      <c r="R470" s="95">
        <f>Q470*FH470</f>
        <v>0</v>
      </c>
      <c r="S470" s="131">
        <v>0</v>
      </c>
      <c r="T470" s="131">
        <v>0</v>
      </c>
      <c r="U470" s="131">
        <f>IFERROR(ROUNDUP(S470/$EX470,0)*$EY470,0)</f>
        <v>0</v>
      </c>
      <c r="V470" s="113">
        <f>SUM(Z470:AD470)</f>
        <v>0</v>
      </c>
      <c r="W470" s="113">
        <f>V470*FH470</f>
        <v>0</v>
      </c>
      <c r="X470" s="113">
        <f>IFERROR(ROUNDUP(V470/$EX470,0)*$EY470,0)</f>
        <v>0</v>
      </c>
      <c r="Y470" s="132"/>
      <c r="Z470" s="95">
        <v>0</v>
      </c>
      <c r="AA470" s="95">
        <v>0</v>
      </c>
      <c r="AB470" s="95">
        <v>0</v>
      </c>
      <c r="AC470" s="95">
        <v>0</v>
      </c>
      <c r="AD470" s="95">
        <v>0</v>
      </c>
      <c r="AE470" s="95">
        <f t="shared" si="4674"/>
        <v>0</v>
      </c>
      <c r="AF470" s="95">
        <f t="shared" si="4675"/>
        <v>0</v>
      </c>
      <c r="AG470" s="114">
        <v>0</v>
      </c>
      <c r="AH470" s="95">
        <f>V470-AG470</f>
        <v>0</v>
      </c>
      <c r="AI470" s="114">
        <f>IF(AH470&gt;0,AH470*FH470,0)</f>
        <v>0</v>
      </c>
      <c r="AJ470" s="133">
        <f>CU470</f>
        <v>0</v>
      </c>
      <c r="AK470" s="133">
        <f>SUM(CS470:CU470)</f>
        <v>10</v>
      </c>
      <c r="AL470" s="133">
        <f>SUM(CP470:CU470)</f>
        <v>143</v>
      </c>
      <c r="AM470" s="133">
        <f>SUM(BK470:BP470)</f>
        <v>238.17</v>
      </c>
      <c r="AN470" s="133">
        <f t="shared" si="4676"/>
        <v>0</v>
      </c>
      <c r="AO470" s="133" t="str">
        <f t="shared" si="4677"/>
        <v>нет остатка</v>
      </c>
      <c r="AP470" s="139" t="s">
        <v>185</v>
      </c>
      <c r="AQ470" s="134" t="s">
        <v>191</v>
      </c>
      <c r="AR470" s="139" t="s">
        <v>185</v>
      </c>
      <c r="AS470" s="134" t="s">
        <v>191</v>
      </c>
      <c r="AT470" s="25" t="s">
        <v>185</v>
      </c>
      <c r="AU470" s="14" t="str">
        <f>AU469</f>
        <v>Нет</v>
      </c>
      <c r="AV470" s="97" t="str">
        <f t="shared" si="4678"/>
        <v>нет остатка</v>
      </c>
      <c r="AW470" s="117">
        <f t="shared" si="4679"/>
        <v>0</v>
      </c>
      <c r="AX470" s="14"/>
      <c r="AY470" s="25">
        <f t="shared" si="4680"/>
        <v>0</v>
      </c>
      <c r="AZ470" s="130" t="s">
        <v>495</v>
      </c>
      <c r="BA470" s="26" t="s">
        <v>196</v>
      </c>
      <c r="BB470" s="26" t="s">
        <v>971</v>
      </c>
      <c r="BC470" s="27">
        <v>45777</v>
      </c>
      <c r="BD470" s="28"/>
      <c r="BE470" s="29">
        <v>0</v>
      </c>
      <c r="BF470" s="32">
        <f t="shared" si="4681"/>
        <v>0</v>
      </c>
      <c r="BG470" s="32">
        <v>0</v>
      </c>
      <c r="BH470" s="32">
        <f t="shared" si="4682"/>
        <v>0</v>
      </c>
      <c r="BI470" s="135">
        <v>0</v>
      </c>
      <c r="BJ470" s="130">
        <v>0</v>
      </c>
      <c r="BK470" s="95">
        <v>2.16</v>
      </c>
      <c r="BL470" s="95">
        <v>35.17</v>
      </c>
      <c r="BM470" s="95">
        <v>47.74</v>
      </c>
      <c r="BN470" s="95">
        <v>49.79</v>
      </c>
      <c r="BO470" s="95">
        <v>51.71</v>
      </c>
      <c r="BP470" s="95">
        <v>51.6</v>
      </c>
      <c r="BQ470" s="133">
        <f t="shared" si="4683"/>
        <v>39.695</v>
      </c>
      <c r="BR470" s="95">
        <f t="shared" si="4684"/>
        <v>-2.16</v>
      </c>
      <c r="BS470" s="133">
        <f t="shared" si="4690"/>
        <v>-37.33</v>
      </c>
      <c r="BT470" s="133">
        <f t="shared" si="4690"/>
        <v>-85.07</v>
      </c>
      <c r="BU470" s="133">
        <f t="shared" si="4690"/>
        <v>-134.85999999999999</v>
      </c>
      <c r="BV470" s="133">
        <f t="shared" si="4690"/>
        <v>-186.57</v>
      </c>
      <c r="BW470" s="133">
        <f t="shared" si="4690"/>
        <v>-238.17</v>
      </c>
      <c r="BX470" s="133">
        <f t="shared" ref="BX470:CO474" si="4694">BW470-$BQ470</f>
        <v>-277.86500000000001</v>
      </c>
      <c r="BY470" s="133">
        <f t="shared" si="4694"/>
        <v>-317.56</v>
      </c>
      <c r="BZ470" s="133">
        <f t="shared" si="4694"/>
        <v>-357.255</v>
      </c>
      <c r="CA470" s="133">
        <f t="shared" si="4694"/>
        <v>-396.95</v>
      </c>
      <c r="CB470" s="133">
        <f t="shared" si="4694"/>
        <v>-436.64499999999998</v>
      </c>
      <c r="CC470" s="133">
        <f t="shared" si="4694"/>
        <v>-476.34</v>
      </c>
      <c r="CD470" s="133">
        <f t="shared" si="4694"/>
        <v>-516.03499999999997</v>
      </c>
      <c r="CE470" s="133">
        <f t="shared" si="4694"/>
        <v>-555.73</v>
      </c>
      <c r="CF470" s="133">
        <f t="shared" si="4694"/>
        <v>-595.42500000000007</v>
      </c>
      <c r="CG470" s="133">
        <f t="shared" si="4694"/>
        <v>-635.12000000000012</v>
      </c>
      <c r="CH470" s="133">
        <f t="shared" si="4694"/>
        <v>-674.81500000000017</v>
      </c>
      <c r="CI470" s="133">
        <f t="shared" si="4694"/>
        <v>-714.51000000000022</v>
      </c>
      <c r="CJ470" s="133">
        <f t="shared" si="4694"/>
        <v>-754.20500000000027</v>
      </c>
      <c r="CK470" s="133">
        <f t="shared" si="4694"/>
        <v>-793.90000000000032</v>
      </c>
      <c r="CL470" s="133">
        <f t="shared" si="4694"/>
        <v>-833.59500000000037</v>
      </c>
      <c r="CM470" s="133">
        <f t="shared" si="4694"/>
        <v>-873.29000000000042</v>
      </c>
      <c r="CN470" s="133">
        <f t="shared" si="4694"/>
        <v>-912.98500000000047</v>
      </c>
      <c r="CO470" s="133">
        <f t="shared" si="4694"/>
        <v>-952.68000000000052</v>
      </c>
      <c r="CP470" s="100">
        <v>51</v>
      </c>
      <c r="CQ470" s="100">
        <v>61</v>
      </c>
      <c r="CR470" s="100">
        <v>21</v>
      </c>
      <c r="CS470" s="100">
        <v>10</v>
      </c>
      <c r="CT470" s="100">
        <v>0</v>
      </c>
      <c r="CU470" s="100">
        <v>0</v>
      </c>
      <c r="CV470" s="121">
        <f>IF(COUNTIF(CP470:CU470,"&gt;0")=0,0,SUM(CP470:CU470)/COUNTIF(CP470:CU470,"&gt;0"))</f>
        <v>35.75</v>
      </c>
      <c r="CY470" s="4">
        <v>0</v>
      </c>
      <c r="CZ470" s="4">
        <v>0</v>
      </c>
      <c r="DA470" s="136">
        <f t="shared" si="4667"/>
        <v>0</v>
      </c>
      <c r="DB470" s="4">
        <f t="shared" si="4668"/>
        <v>0</v>
      </c>
      <c r="DC470" s="4">
        <f t="shared" si="4669"/>
        <v>0</v>
      </c>
      <c r="DD470" s="136">
        <f t="shared" si="4670"/>
        <v>0</v>
      </c>
      <c r="DE470" s="31">
        <v>0</v>
      </c>
      <c r="DF470" s="31">
        <v>30</v>
      </c>
      <c r="DG470" s="31">
        <v>0</v>
      </c>
      <c r="DH470" s="48">
        <f>IFERROR(ROUNDUP(DG470/$EX470,0)*$EY470,0)</f>
        <v>0</v>
      </c>
      <c r="DI470" s="62">
        <v>52.05</v>
      </c>
      <c r="DJ470" s="62">
        <v>13536.364000000001</v>
      </c>
      <c r="DK470" s="48">
        <f>IFERROR(ROUNDUP(DI470/$EX470,0)*$EY470,0)</f>
        <v>1.5</v>
      </c>
      <c r="DL470" s="62">
        <v>61.15799999999998</v>
      </c>
      <c r="DM470" s="62">
        <v>15906.820000000002</v>
      </c>
      <c r="DN470" s="62">
        <v>5.3929999999999998</v>
      </c>
      <c r="DO470" s="62">
        <v>1402.78</v>
      </c>
      <c r="DP470" s="48">
        <f>IFERROR(ROUNDUP(DN470/$EX470,0)*$EY470,0)</f>
        <v>1.5</v>
      </c>
      <c r="DQ470" s="62">
        <v>21.305</v>
      </c>
      <c r="DR470" s="62">
        <v>5541.2701581217061</v>
      </c>
      <c r="DS470" s="62">
        <v>1.29</v>
      </c>
      <c r="DT470" s="62">
        <v>335.60300000000001</v>
      </c>
      <c r="DU470" s="48">
        <f>IFERROR(ROUNDUP(DS470/$EX470,0)*$EY470,0)</f>
        <v>1.5</v>
      </c>
      <c r="DV470" s="62">
        <v>10</v>
      </c>
      <c r="DW470" s="62">
        <v>2600.9231752116279</v>
      </c>
      <c r="DX470" s="62">
        <f>$DF470*BK470/30</f>
        <v>2.1600000000000006</v>
      </c>
      <c r="DY470" s="62">
        <f>DX470*$FH470</f>
        <v>561.79440000000011</v>
      </c>
      <c r="DZ470" s="48">
        <f>IFERROR(ROUNDUP(DX470/$EX470,0)*$EY470,0)</f>
        <v>1.5</v>
      </c>
      <c r="EA470" s="62">
        <f>$DF470*BL470/30</f>
        <v>35.17</v>
      </c>
      <c r="EB470" s="62">
        <f>EA470*$FH470</f>
        <v>9147.3652999999995</v>
      </c>
      <c r="EC470" s="48">
        <f>IFERROR(ROUNDUP(EA470/$EX470,0)*$EY470,0)</f>
        <v>1.5</v>
      </c>
      <c r="ED470" s="62">
        <f>$DF470*BM470/30</f>
        <v>47.74</v>
      </c>
      <c r="EE470" s="62">
        <f>ED470*$FH470</f>
        <v>12416.696599999999</v>
      </c>
      <c r="EF470" s="48">
        <f>IFERROR(ROUNDUP(ED470/$EX470,0)*$EY470,0)</f>
        <v>1.5</v>
      </c>
      <c r="EG470" s="62">
        <f>$DF470*BN470/30</f>
        <v>49.79</v>
      </c>
      <c r="EH470" s="62">
        <f>EG470*$FH470</f>
        <v>12949.881099999999</v>
      </c>
      <c r="EI470" s="48">
        <f>IFERROR(ROUNDUP(EG470/$EX470,0)*$EY470,0)</f>
        <v>1.5</v>
      </c>
      <c r="EJ470" s="62">
        <f>$DF470*BO470/30</f>
        <v>51.71</v>
      </c>
      <c r="EK470" s="62">
        <f>EJ470*$FH470</f>
        <v>13449.2539</v>
      </c>
      <c r="EL470" s="48">
        <f>IFERROR(ROUNDUP(EJ470/$EX470,0)*$EY470,0)</f>
        <v>1.5</v>
      </c>
      <c r="EM470" s="62">
        <f>$DF470*BP470/30</f>
        <v>51.6</v>
      </c>
      <c r="EN470" s="62">
        <f>EM470*$FH470</f>
        <v>13420.643999999998</v>
      </c>
      <c r="EO470" s="48">
        <f>IFERROR(ROUNDUP(EM470/$EX470,0)*$EY470,0)</f>
        <v>1.5</v>
      </c>
      <c r="EP470" s="62">
        <f t="shared" ref="EP470:EU470" si="4695">BK470*$FH470</f>
        <v>561.7944</v>
      </c>
      <c r="EQ470" s="62">
        <f t="shared" si="4695"/>
        <v>9147.3652999999995</v>
      </c>
      <c r="ER470" s="62">
        <f t="shared" si="4695"/>
        <v>12416.696599999999</v>
      </c>
      <c r="ES470" s="62">
        <f t="shared" si="4695"/>
        <v>12949.881099999999</v>
      </c>
      <c r="ET470" s="62">
        <f t="shared" si="4695"/>
        <v>13449.2539</v>
      </c>
      <c r="EU470" s="62">
        <f t="shared" si="4695"/>
        <v>13420.643999999998</v>
      </c>
      <c r="EV470" s="31" t="s">
        <v>192</v>
      </c>
      <c r="EW470" s="103">
        <v>0</v>
      </c>
      <c r="EX470" s="31">
        <f>EZ470</f>
        <v>1000</v>
      </c>
      <c r="EY470" s="31">
        <f>FA470</f>
        <v>1.5</v>
      </c>
      <c r="EZ470" s="31">
        <v>1000</v>
      </c>
      <c r="FA470" s="31">
        <v>1.5</v>
      </c>
      <c r="FB470" s="119"/>
      <c r="FC470" s="119"/>
      <c r="FE470" s="137">
        <v>260.08999999999997</v>
      </c>
      <c r="FF470" s="137">
        <v>260.08999999999997</v>
      </c>
      <c r="FG470" s="137">
        <v>260.08999999999997</v>
      </c>
      <c r="FH470" s="106">
        <v>260.08999999999997</v>
      </c>
      <c r="FI470" s="107" t="b">
        <f t="shared" si="4671"/>
        <v>1</v>
      </c>
      <c r="FJ470" s="34"/>
      <c r="FK470" s="104" t="s">
        <v>196</v>
      </c>
      <c r="FL470" s="104" t="s">
        <v>971</v>
      </c>
      <c r="FM470" s="104">
        <v>45777</v>
      </c>
      <c r="FN470" s="104">
        <v>0</v>
      </c>
      <c r="FO470" s="104">
        <v>0</v>
      </c>
      <c r="FP470" s="104"/>
      <c r="FQ470" s="104">
        <v>0</v>
      </c>
      <c r="FR470" s="103" t="b">
        <f t="shared" si="4649"/>
        <v>1</v>
      </c>
      <c r="FS470" s="103" t="b">
        <f t="shared" si="4650"/>
        <v>1</v>
      </c>
      <c r="FT470" s="103" t="b">
        <f t="shared" si="4651"/>
        <v>1</v>
      </c>
      <c r="FU470" s="103" t="b">
        <f t="shared" si="4652"/>
        <v>0</v>
      </c>
      <c r="FV470" s="103" t="b">
        <f t="shared" si="4653"/>
        <v>1</v>
      </c>
      <c r="FW470" s="103"/>
      <c r="FX470" s="120" t="b">
        <f t="shared" si="4685"/>
        <v>1</v>
      </c>
      <c r="FY470" s="104" t="s">
        <v>368</v>
      </c>
      <c r="FZ470" s="104" t="b">
        <f t="shared" si="4686"/>
        <v>1</v>
      </c>
      <c r="GA470" s="104">
        <v>0</v>
      </c>
      <c r="GB470" s="104">
        <v>0</v>
      </c>
      <c r="GD470" s="104" t="s">
        <v>368</v>
      </c>
      <c r="GE470" s="104">
        <v>0</v>
      </c>
      <c r="GF470" s="104" t="e">
        <v>#N/A</v>
      </c>
      <c r="GG470" s="104">
        <v>0</v>
      </c>
      <c r="GH470" s="104" t="b">
        <f t="shared" si="4687"/>
        <v>1</v>
      </c>
      <c r="GI470" s="8" t="b">
        <f t="shared" si="4688"/>
        <v>0</v>
      </c>
      <c r="GJ470" s="31" t="s">
        <v>203</v>
      </c>
    </row>
    <row r="471" spans="1:192" hidden="1" x14ac:dyDescent="0.25">
      <c r="A471" s="144" t="str">
        <f>E471</f>
        <v>Сырье для картушей</v>
      </c>
      <c r="B471" s="144"/>
      <c r="C471" s="128" t="s">
        <v>368</v>
      </c>
      <c r="D471" s="130"/>
      <c r="E471" s="144" t="s">
        <v>972</v>
      </c>
      <c r="F471" s="144"/>
      <c r="G471" s="128"/>
      <c r="H471" s="144" t="s">
        <v>839</v>
      </c>
      <c r="I471" s="130"/>
      <c r="J471" s="144" t="s">
        <v>511</v>
      </c>
      <c r="K471" s="144"/>
      <c r="L471" s="138"/>
      <c r="M471" s="144" t="s">
        <v>840</v>
      </c>
      <c r="N471" s="145">
        <v>8</v>
      </c>
      <c r="O471" s="145">
        <v>20008</v>
      </c>
      <c r="P471" s="145" t="str">
        <f t="shared" si="4673"/>
        <v>меньше мин</v>
      </c>
      <c r="Q471" s="114">
        <v>42439.090087890625</v>
      </c>
      <c r="R471" s="114">
        <v>7253264.8869213862</v>
      </c>
      <c r="S471" s="146">
        <v>0</v>
      </c>
      <c r="T471" s="146">
        <v>0</v>
      </c>
      <c r="U471" s="131"/>
      <c r="V471" s="146">
        <v>32095.558069825172</v>
      </c>
      <c r="W471" s="146">
        <v>5485451.8297138205</v>
      </c>
      <c r="X471" s="146">
        <v>49.5</v>
      </c>
      <c r="Y471" s="132"/>
      <c r="Z471" s="95">
        <v>0</v>
      </c>
      <c r="AA471" s="147">
        <v>0</v>
      </c>
      <c r="AB471" s="147">
        <v>0</v>
      </c>
      <c r="AC471" s="95">
        <v>0</v>
      </c>
      <c r="AD471" s="95">
        <v>0</v>
      </c>
      <c r="AE471" s="95">
        <f t="shared" si="4674"/>
        <v>0</v>
      </c>
      <c r="AF471" s="95">
        <f t="shared" si="4675"/>
        <v>0</v>
      </c>
      <c r="AG471" s="144"/>
      <c r="AH471" s="130"/>
      <c r="AI471" s="144"/>
      <c r="AJ471" s="146">
        <v>971</v>
      </c>
      <c r="AK471" s="146">
        <v>971</v>
      </c>
      <c r="AL471" s="146">
        <v>971</v>
      </c>
      <c r="AM471" s="146">
        <v>1396.44</v>
      </c>
      <c r="AN471" s="148">
        <f t="shared" si="4676"/>
        <v>0</v>
      </c>
      <c r="AO471" s="130" t="str">
        <f t="shared" si="4677"/>
        <v>нет остатка</v>
      </c>
      <c r="AP471" s="139" t="s">
        <v>185</v>
      </c>
      <c r="AQ471" s="134" t="s">
        <v>191</v>
      </c>
      <c r="AR471" s="144" t="s">
        <v>185</v>
      </c>
      <c r="AS471" s="134" t="s">
        <v>186</v>
      </c>
      <c r="AT471" s="147" t="s">
        <v>195</v>
      </c>
      <c r="AU471" s="138" t="str">
        <f>AT471</f>
        <v>Да</v>
      </c>
      <c r="AV471" s="97" t="str">
        <f t="shared" si="4678"/>
        <v>0-25 более 24</v>
      </c>
      <c r="AW471" s="149">
        <f t="shared" si="4679"/>
        <v>5485451.8297138205</v>
      </c>
      <c r="AX471" s="144"/>
      <c r="AY471" s="146">
        <f t="shared" si="4680"/>
        <v>0</v>
      </c>
      <c r="AZ471" s="130"/>
      <c r="BA471" s="129"/>
      <c r="BB471" s="129"/>
      <c r="BC471" s="129"/>
      <c r="BD471" s="139"/>
      <c r="BE471" s="29">
        <v>0</v>
      </c>
      <c r="BF471" s="32">
        <f t="shared" si="4681"/>
        <v>0</v>
      </c>
      <c r="BG471" s="32">
        <v>0</v>
      </c>
      <c r="BH471" s="32">
        <f t="shared" si="4682"/>
        <v>0</v>
      </c>
      <c r="BI471" s="99">
        <v>0</v>
      </c>
      <c r="BJ471" s="130"/>
      <c r="BK471" s="133">
        <v>0</v>
      </c>
      <c r="BL471" s="133">
        <v>225.28</v>
      </c>
      <c r="BM471" s="133">
        <v>292.79000000000002</v>
      </c>
      <c r="BN471" s="133">
        <v>292.79000000000002</v>
      </c>
      <c r="BO471" s="133">
        <v>292.79000000000002</v>
      </c>
      <c r="BP471" s="133">
        <v>292.79000000000002</v>
      </c>
      <c r="BQ471" s="133">
        <f t="shared" si="4683"/>
        <v>279.28800000000001</v>
      </c>
      <c r="BR471" s="95">
        <f t="shared" si="4684"/>
        <v>42439.090087890625</v>
      </c>
      <c r="BS471" s="133">
        <f t="shared" si="4690"/>
        <v>42213.810087890626</v>
      </c>
      <c r="BT471" s="133">
        <f t="shared" si="4690"/>
        <v>41921.020087890625</v>
      </c>
      <c r="BU471" s="133">
        <f t="shared" si="4690"/>
        <v>41628.230087890624</v>
      </c>
      <c r="BV471" s="133">
        <f t="shared" si="4690"/>
        <v>41335.440087890624</v>
      </c>
      <c r="BW471" s="133">
        <f t="shared" si="4690"/>
        <v>41042.650087890623</v>
      </c>
      <c r="BX471" s="133">
        <f t="shared" si="4694"/>
        <v>40763.362087890622</v>
      </c>
      <c r="BY471" s="133">
        <f t="shared" si="4694"/>
        <v>40484.074087890622</v>
      </c>
      <c r="BZ471" s="133">
        <f t="shared" si="4694"/>
        <v>40204.786087890621</v>
      </c>
      <c r="CA471" s="133">
        <f t="shared" si="4694"/>
        <v>39925.498087890621</v>
      </c>
      <c r="CB471" s="133">
        <f t="shared" si="4694"/>
        <v>39646.21008789062</v>
      </c>
      <c r="CC471" s="133">
        <f t="shared" si="4694"/>
        <v>39366.92208789062</v>
      </c>
      <c r="CD471" s="133">
        <f t="shared" si="4694"/>
        <v>39087.634087890619</v>
      </c>
      <c r="CE471" s="133">
        <f t="shared" si="4694"/>
        <v>38808.346087890619</v>
      </c>
      <c r="CF471" s="133">
        <f t="shared" si="4694"/>
        <v>38529.058087890618</v>
      </c>
      <c r="CG471" s="133">
        <f t="shared" si="4694"/>
        <v>38249.770087890618</v>
      </c>
      <c r="CH471" s="133">
        <f t="shared" si="4694"/>
        <v>37970.482087890618</v>
      </c>
      <c r="CI471" s="133">
        <f t="shared" si="4694"/>
        <v>37691.194087890617</v>
      </c>
      <c r="CJ471" s="133">
        <f t="shared" si="4694"/>
        <v>37411.906087890617</v>
      </c>
      <c r="CK471" s="133">
        <f t="shared" si="4694"/>
        <v>37132.618087890616</v>
      </c>
      <c r="CL471" s="133">
        <f t="shared" si="4694"/>
        <v>36853.330087890616</v>
      </c>
      <c r="CM471" s="133">
        <f t="shared" si="4694"/>
        <v>36574.042087890615</v>
      </c>
      <c r="CN471" s="133">
        <f t="shared" si="4694"/>
        <v>36294.754087890615</v>
      </c>
      <c r="CO471" s="133">
        <f t="shared" si="4694"/>
        <v>36015.466087890614</v>
      </c>
      <c r="CP471" s="100">
        <v>0</v>
      </c>
      <c r="CQ471" s="100">
        <v>0</v>
      </c>
      <c r="CR471" s="100">
        <v>0</v>
      </c>
      <c r="CS471" s="100">
        <v>0</v>
      </c>
      <c r="CT471" s="100">
        <v>0</v>
      </c>
      <c r="CU471" s="100">
        <v>0</v>
      </c>
      <c r="CY471" s="4">
        <v>0</v>
      </c>
      <c r="CZ471" s="4">
        <v>0</v>
      </c>
      <c r="DA471" s="136">
        <f t="shared" si="4667"/>
        <v>0</v>
      </c>
      <c r="DB471" s="4">
        <f t="shared" si="4668"/>
        <v>0</v>
      </c>
      <c r="DC471" s="4">
        <f t="shared" si="4669"/>
        <v>0</v>
      </c>
      <c r="DD471" s="136">
        <f t="shared" si="4670"/>
        <v>0</v>
      </c>
      <c r="DE471" s="31">
        <v>0</v>
      </c>
      <c r="DJ471" s="31"/>
      <c r="DK471" s="31"/>
      <c r="DL471" s="31"/>
      <c r="DM471" s="31"/>
      <c r="DN471" s="31"/>
      <c r="DR471" s="4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V471" t="s">
        <v>839</v>
      </c>
      <c r="EW471" s="103">
        <v>0</v>
      </c>
      <c r="FA471" s="31"/>
      <c r="FB471" s="119"/>
      <c r="FC471" s="119"/>
      <c r="FE471" s="137">
        <v>0</v>
      </c>
      <c r="FF471" s="137">
        <v>0</v>
      </c>
      <c r="FG471" s="137">
        <v>0</v>
      </c>
      <c r="FH471" s="106">
        <v>0</v>
      </c>
      <c r="FI471" s="107" t="b">
        <f t="shared" si="4671"/>
        <v>0</v>
      </c>
      <c r="FJ471" s="34"/>
      <c r="FK471" s="104">
        <v>0</v>
      </c>
      <c r="FL471" s="104">
        <v>0</v>
      </c>
      <c r="FM471" s="104">
        <v>0</v>
      </c>
      <c r="FN471" s="104">
        <v>0</v>
      </c>
      <c r="FO471" s="104">
        <v>0</v>
      </c>
      <c r="FP471" s="104"/>
      <c r="FQ471" s="104">
        <v>0</v>
      </c>
      <c r="FR471" s="150" t="b">
        <f t="shared" si="4649"/>
        <v>0</v>
      </c>
      <c r="FS471" s="150" t="b">
        <f t="shared" si="4650"/>
        <v>0</v>
      </c>
      <c r="FT471" s="150" t="b">
        <f t="shared" si="4651"/>
        <v>0</v>
      </c>
      <c r="FU471" s="150" t="b">
        <f t="shared" si="4652"/>
        <v>0</v>
      </c>
      <c r="FV471" s="150" t="b">
        <f t="shared" si="4653"/>
        <v>1</v>
      </c>
      <c r="FW471" s="150"/>
      <c r="FX471" s="150" t="b">
        <f t="shared" si="4685"/>
        <v>1</v>
      </c>
      <c r="FY471" s="104" t="s">
        <v>368</v>
      </c>
      <c r="FZ471" s="104" t="b">
        <f t="shared" si="4686"/>
        <v>1</v>
      </c>
      <c r="GA471" s="150">
        <v>0</v>
      </c>
      <c r="GB471" s="150">
        <v>0</v>
      </c>
      <c r="GC471" s="151"/>
      <c r="GD471" s="104" t="s">
        <v>368</v>
      </c>
      <c r="GE471" s="104">
        <v>0</v>
      </c>
      <c r="GF471" s="104" t="e">
        <v>#N/A</v>
      </c>
      <c r="GG471" s="104">
        <v>0</v>
      </c>
      <c r="GH471" s="150" t="b">
        <f t="shared" si="4687"/>
        <v>1</v>
      </c>
      <c r="GI471" s="151" t="b">
        <f t="shared" si="4688"/>
        <v>0</v>
      </c>
      <c r="GJ471" s="31" t="s">
        <v>203</v>
      </c>
    </row>
    <row r="472" spans="1:192" ht="45" hidden="1" x14ac:dyDescent="0.25">
      <c r="A472" s="130">
        <v>118299</v>
      </c>
      <c r="B472" s="130">
        <v>535435</v>
      </c>
      <c r="C472" s="128" t="s">
        <v>368</v>
      </c>
      <c r="D472" s="130"/>
      <c r="E472" s="130" t="s">
        <v>973</v>
      </c>
      <c r="F472" s="109">
        <v>0</v>
      </c>
      <c r="G472" s="128"/>
      <c r="H472" s="130" t="s">
        <v>188</v>
      </c>
      <c r="I472" s="130" t="s">
        <v>510</v>
      </c>
      <c r="J472" s="130" t="s">
        <v>511</v>
      </c>
      <c r="K472" s="130"/>
      <c r="L472" s="130" t="s">
        <v>972</v>
      </c>
      <c r="M472" s="130" t="s">
        <v>841</v>
      </c>
      <c r="N472" s="111">
        <v>8</v>
      </c>
      <c r="O472" s="111">
        <v>20008</v>
      </c>
      <c r="P472" s="111" t="str">
        <f t="shared" si="4673"/>
        <v>меньше мин</v>
      </c>
      <c r="Q472" s="95">
        <v>42439.090087890625</v>
      </c>
      <c r="R472" s="95">
        <f>Q472*FH472</f>
        <v>7253264.8869213862</v>
      </c>
      <c r="S472" s="131">
        <v>0</v>
      </c>
      <c r="T472" s="131">
        <v>0</v>
      </c>
      <c r="U472" s="131">
        <f>IFERROR(ROUNDUP(S472/$EX472,0)*$EY472,0)</f>
        <v>0</v>
      </c>
      <c r="V472" s="113">
        <f>SUM(Z472:AD472)</f>
        <v>32095.558069825172</v>
      </c>
      <c r="W472" s="113">
        <f>V472*FH472</f>
        <v>5485451.8297138205</v>
      </c>
      <c r="X472" s="113">
        <f>IFERROR(ROUNDUP(V472/$EX472,0)*$EY472,0)</f>
        <v>49.5</v>
      </c>
      <c r="Y472" s="132"/>
      <c r="Z472" s="95">
        <v>32095.558069825172</v>
      </c>
      <c r="AA472" s="95">
        <v>0</v>
      </c>
      <c r="AB472" s="95">
        <v>0</v>
      </c>
      <c r="AC472" s="95">
        <v>0</v>
      </c>
      <c r="AD472" s="95">
        <v>0</v>
      </c>
      <c r="AE472" s="95">
        <f t="shared" si="4674"/>
        <v>0</v>
      </c>
      <c r="AF472" s="95">
        <f t="shared" si="4675"/>
        <v>0</v>
      </c>
      <c r="AG472" s="114">
        <v>0</v>
      </c>
      <c r="AH472" s="95">
        <f>V472-AG472</f>
        <v>32095.558069825172</v>
      </c>
      <c r="AI472" s="114">
        <f>IF(AH472&gt;0,AH472*FH472,0)</f>
        <v>5485451.8297138205</v>
      </c>
      <c r="AJ472" s="133">
        <f>CU472</f>
        <v>971</v>
      </c>
      <c r="AK472" s="133">
        <f>SUM(CS472:CU472)</f>
        <v>971</v>
      </c>
      <c r="AL472" s="133">
        <f>SUM(CP472:CU472)</f>
        <v>971</v>
      </c>
      <c r="AM472" s="133">
        <f>SUM(BK472:BP472)</f>
        <v>1396.44</v>
      </c>
      <c r="AN472" s="133">
        <f t="shared" si="4676"/>
        <v>0</v>
      </c>
      <c r="AO472" s="133" t="str">
        <f t="shared" si="4677"/>
        <v>нет остатка</v>
      </c>
      <c r="AP472" s="139" t="s">
        <v>185</v>
      </c>
      <c r="AQ472" s="134" t="s">
        <v>191</v>
      </c>
      <c r="AR472" s="139" t="s">
        <v>195</v>
      </c>
      <c r="AS472" s="134" t="s">
        <v>222</v>
      </c>
      <c r="AT472" s="25" t="s">
        <v>195</v>
      </c>
      <c r="AU472" s="14" t="str">
        <f>AU471</f>
        <v>Да</v>
      </c>
      <c r="AV472" s="97" t="str">
        <f t="shared" si="4678"/>
        <v>0-25 более 24</v>
      </c>
      <c r="AW472" s="117">
        <f t="shared" si="4679"/>
        <v>5485451.8297138205</v>
      </c>
      <c r="AX472" s="14"/>
      <c r="AY472" s="25">
        <f t="shared" si="4680"/>
        <v>0</v>
      </c>
      <c r="AZ472" s="130" t="s">
        <v>495</v>
      </c>
      <c r="BA472" s="26" t="s">
        <v>196</v>
      </c>
      <c r="BB472" s="26" t="s">
        <v>974</v>
      </c>
      <c r="BC472" s="27" t="s">
        <v>187</v>
      </c>
      <c r="BD472" s="28" t="s">
        <v>187</v>
      </c>
      <c r="BE472" s="29">
        <v>0</v>
      </c>
      <c r="BF472" s="32">
        <f t="shared" si="4681"/>
        <v>0</v>
      </c>
      <c r="BG472" s="32">
        <v>0</v>
      </c>
      <c r="BH472" s="32">
        <f t="shared" si="4682"/>
        <v>0</v>
      </c>
      <c r="BI472" s="99">
        <v>0</v>
      </c>
      <c r="BJ472" s="130" t="s">
        <v>187</v>
      </c>
      <c r="BK472" s="95">
        <v>0</v>
      </c>
      <c r="BL472" s="95">
        <v>225.28</v>
      </c>
      <c r="BM472" s="95">
        <v>292.79000000000002</v>
      </c>
      <c r="BN472" s="95">
        <v>292.79000000000002</v>
      </c>
      <c r="BO472" s="95">
        <v>292.79000000000002</v>
      </c>
      <c r="BP472" s="95">
        <v>292.79000000000002</v>
      </c>
      <c r="BQ472" s="133">
        <f t="shared" si="4683"/>
        <v>279.28800000000001</v>
      </c>
      <c r="BR472" s="95">
        <f t="shared" si="4684"/>
        <v>42439.090087890625</v>
      </c>
      <c r="BS472" s="133">
        <f t="shared" si="4690"/>
        <v>42213.810087890626</v>
      </c>
      <c r="BT472" s="133">
        <f t="shared" si="4690"/>
        <v>41921.020087890625</v>
      </c>
      <c r="BU472" s="133">
        <f t="shared" si="4690"/>
        <v>41628.230087890624</v>
      </c>
      <c r="BV472" s="133">
        <f t="shared" si="4690"/>
        <v>41335.440087890624</v>
      </c>
      <c r="BW472" s="133">
        <f t="shared" si="4690"/>
        <v>41042.650087890623</v>
      </c>
      <c r="BX472" s="133">
        <f t="shared" si="4694"/>
        <v>40763.362087890622</v>
      </c>
      <c r="BY472" s="133">
        <f t="shared" si="4694"/>
        <v>40484.074087890622</v>
      </c>
      <c r="BZ472" s="133">
        <f t="shared" si="4694"/>
        <v>40204.786087890621</v>
      </c>
      <c r="CA472" s="133">
        <f t="shared" si="4694"/>
        <v>39925.498087890621</v>
      </c>
      <c r="CB472" s="133">
        <f t="shared" si="4694"/>
        <v>39646.21008789062</v>
      </c>
      <c r="CC472" s="133">
        <f t="shared" si="4694"/>
        <v>39366.92208789062</v>
      </c>
      <c r="CD472" s="133">
        <f t="shared" si="4694"/>
        <v>39087.634087890619</v>
      </c>
      <c r="CE472" s="133">
        <f t="shared" si="4694"/>
        <v>38808.346087890619</v>
      </c>
      <c r="CF472" s="133">
        <f t="shared" si="4694"/>
        <v>38529.058087890618</v>
      </c>
      <c r="CG472" s="133">
        <f t="shared" si="4694"/>
        <v>38249.770087890618</v>
      </c>
      <c r="CH472" s="133">
        <f t="shared" si="4694"/>
        <v>37970.482087890618</v>
      </c>
      <c r="CI472" s="133">
        <f t="shared" si="4694"/>
        <v>37691.194087890617</v>
      </c>
      <c r="CJ472" s="133">
        <f t="shared" si="4694"/>
        <v>37411.906087890617</v>
      </c>
      <c r="CK472" s="133">
        <f t="shared" si="4694"/>
        <v>37132.618087890616</v>
      </c>
      <c r="CL472" s="133">
        <f t="shared" si="4694"/>
        <v>36853.330087890616</v>
      </c>
      <c r="CM472" s="133">
        <f t="shared" si="4694"/>
        <v>36574.042087890615</v>
      </c>
      <c r="CN472" s="133">
        <f t="shared" si="4694"/>
        <v>36294.754087890615</v>
      </c>
      <c r="CO472" s="133">
        <f t="shared" si="4694"/>
        <v>36015.466087890614</v>
      </c>
      <c r="CP472" s="100">
        <v>0</v>
      </c>
      <c r="CQ472" s="100">
        <v>0</v>
      </c>
      <c r="CR472" s="100">
        <v>0</v>
      </c>
      <c r="CS472" s="100">
        <v>0</v>
      </c>
      <c r="CT472" s="100">
        <v>0</v>
      </c>
      <c r="CU472" s="100">
        <v>971</v>
      </c>
      <c r="CV472" s="121">
        <f>IF(COUNTIF(CP472:CU472,"&gt;0")=0,0,SUM(CP472:CU472)/COUNTIF(CP472:CU472,"&gt;0"))</f>
        <v>971</v>
      </c>
      <c r="CY472" s="4">
        <v>0</v>
      </c>
      <c r="CZ472" s="4">
        <v>0</v>
      </c>
      <c r="DA472" s="136">
        <f t="shared" si="4667"/>
        <v>0</v>
      </c>
      <c r="DB472" s="4">
        <f t="shared" si="4668"/>
        <v>0</v>
      </c>
      <c r="DC472" s="4">
        <f t="shared" si="4669"/>
        <v>0</v>
      </c>
      <c r="DD472" s="136">
        <f t="shared" si="4670"/>
        <v>0</v>
      </c>
      <c r="DE472" s="31">
        <v>0</v>
      </c>
      <c r="DF472" s="31">
        <v>30</v>
      </c>
      <c r="DG472" s="31">
        <v>0</v>
      </c>
      <c r="DH472" s="48">
        <f>IFERROR(ROUNDUP(DG472/$EX472,0)*$EY472,0)</f>
        <v>0</v>
      </c>
      <c r="DI472" s="62">
        <v>0</v>
      </c>
      <c r="DJ472" s="62">
        <v>0</v>
      </c>
      <c r="DK472" s="48">
        <f>IFERROR(ROUNDUP(DI472/$EX472,0)*$EY472,0)</f>
        <v>0</v>
      </c>
      <c r="DL472" s="62">
        <v>0</v>
      </c>
      <c r="DM472" s="62">
        <v>0</v>
      </c>
      <c r="DN472" s="62">
        <v>0</v>
      </c>
      <c r="DO472" s="62">
        <v>0</v>
      </c>
      <c r="DP472" s="48">
        <f>IFERROR(ROUNDUP(DN472/$EX472,0)*$EY472,0)</f>
        <v>0</v>
      </c>
      <c r="DQ472" s="62">
        <v>0</v>
      </c>
      <c r="DR472" s="62">
        <v>0</v>
      </c>
      <c r="DS472" s="62">
        <v>0</v>
      </c>
      <c r="DT472" s="62">
        <v>0</v>
      </c>
      <c r="DU472" s="48">
        <f>IFERROR(ROUNDUP(DS472/$EX472,0)*$EY472,0)</f>
        <v>0</v>
      </c>
      <c r="DV472" s="62">
        <v>0</v>
      </c>
      <c r="DW472" s="62">
        <v>0</v>
      </c>
      <c r="DX472" s="62">
        <f>$DF472*BK472/30</f>
        <v>0</v>
      </c>
      <c r="DY472" s="62">
        <f>DX472*$FH472</f>
        <v>0</v>
      </c>
      <c r="DZ472" s="48">
        <f>IFERROR(ROUNDUP(DX472/$EX472,0)*$EY472,0)</f>
        <v>0</v>
      </c>
      <c r="EA472" s="62">
        <f>$DF472*BL472/30</f>
        <v>225.28</v>
      </c>
      <c r="EB472" s="62">
        <f>EA472*$FH472</f>
        <v>38502.604800000001</v>
      </c>
      <c r="EC472" s="48">
        <f>IFERROR(ROUNDUP(EA472/$EX472,0)*$EY472,0)</f>
        <v>1.5</v>
      </c>
      <c r="ED472" s="62">
        <f>$DF472*BM472/30</f>
        <v>292.79000000000002</v>
      </c>
      <c r="EE472" s="62">
        <f>ED472*$FH472</f>
        <v>50040.738900000004</v>
      </c>
      <c r="EF472" s="48">
        <f>IFERROR(ROUNDUP(ED472/$EX472,0)*$EY472,0)</f>
        <v>1.5</v>
      </c>
      <c r="EG472" s="62">
        <f>$DF472*BN472/30</f>
        <v>292.79000000000002</v>
      </c>
      <c r="EH472" s="62">
        <f>EG472*$FH472</f>
        <v>50040.738900000004</v>
      </c>
      <c r="EI472" s="48">
        <f>IFERROR(ROUNDUP(EG472/$EX472,0)*$EY472,0)</f>
        <v>1.5</v>
      </c>
      <c r="EJ472" s="62">
        <f>$DF472*BO472/30</f>
        <v>292.79000000000002</v>
      </c>
      <c r="EK472" s="62">
        <f>EJ472*$FH472</f>
        <v>50040.738900000004</v>
      </c>
      <c r="EL472" s="48">
        <f>IFERROR(ROUNDUP(EJ472/$EX472,0)*$EY472,0)</f>
        <v>1.5</v>
      </c>
      <c r="EM472" s="62">
        <f>$DF472*BP472/30</f>
        <v>292.79000000000002</v>
      </c>
      <c r="EN472" s="62">
        <f>EM472*$FH472</f>
        <v>50040.738900000004</v>
      </c>
      <c r="EO472" s="48">
        <f>IFERROR(ROUNDUP(EM472/$EX472,0)*$EY472,0)</f>
        <v>1.5</v>
      </c>
      <c r="EP472" s="62">
        <f t="shared" ref="EP472:EU472" si="4696">BK472*$FH472</f>
        <v>0</v>
      </c>
      <c r="EQ472" s="62">
        <f t="shared" si="4696"/>
        <v>38502.604800000001</v>
      </c>
      <c r="ER472" s="62">
        <f t="shared" si="4696"/>
        <v>50040.738900000004</v>
      </c>
      <c r="ES472" s="62">
        <f t="shared" si="4696"/>
        <v>50040.738900000004</v>
      </c>
      <c r="ET472" s="62">
        <f t="shared" si="4696"/>
        <v>50040.738900000004</v>
      </c>
      <c r="EU472" s="62">
        <f t="shared" si="4696"/>
        <v>50040.738900000004</v>
      </c>
      <c r="EV472" s="31" t="s">
        <v>192</v>
      </c>
      <c r="EW472" s="103">
        <v>0</v>
      </c>
      <c r="EX472" s="31">
        <f>EZ472</f>
        <v>1000</v>
      </c>
      <c r="EY472" s="31">
        <f>FA472</f>
        <v>1.5</v>
      </c>
      <c r="EZ472" s="31">
        <v>1000</v>
      </c>
      <c r="FA472" s="31">
        <v>1.5</v>
      </c>
      <c r="FB472" s="119"/>
      <c r="FC472" s="119"/>
      <c r="FE472" s="137">
        <v>198.36</v>
      </c>
      <c r="FF472" s="137">
        <v>198.36</v>
      </c>
      <c r="FG472" s="137">
        <v>170.91</v>
      </c>
      <c r="FH472" s="106">
        <v>170.91</v>
      </c>
      <c r="FI472" s="107" t="b">
        <f t="shared" si="4671"/>
        <v>0</v>
      </c>
      <c r="FJ472" s="34"/>
      <c r="FK472" s="104" t="s">
        <v>196</v>
      </c>
      <c r="FL472" s="104" t="s">
        <v>974</v>
      </c>
      <c r="FM472" s="104" t="s">
        <v>187</v>
      </c>
      <c r="FN472" s="104" t="s">
        <v>187</v>
      </c>
      <c r="FO472" s="104">
        <v>0</v>
      </c>
      <c r="FP472" s="104"/>
      <c r="FQ472" s="104">
        <v>0</v>
      </c>
      <c r="FR472" s="103" t="b">
        <f t="shared" si="4649"/>
        <v>1</v>
      </c>
      <c r="FS472" s="103" t="b">
        <f t="shared" si="4650"/>
        <v>1</v>
      </c>
      <c r="FT472" s="103" t="b">
        <f t="shared" si="4651"/>
        <v>1</v>
      </c>
      <c r="FU472" s="103" t="b">
        <f t="shared" si="4652"/>
        <v>1</v>
      </c>
      <c r="FV472" s="103" t="b">
        <f t="shared" si="4653"/>
        <v>1</v>
      </c>
      <c r="FW472" s="103"/>
      <c r="FX472" s="120" t="b">
        <f t="shared" si="4685"/>
        <v>1</v>
      </c>
      <c r="FY472" s="104" t="s">
        <v>368</v>
      </c>
      <c r="FZ472" s="104" t="b">
        <f t="shared" si="4686"/>
        <v>1</v>
      </c>
      <c r="GA472" s="104">
        <v>0</v>
      </c>
      <c r="GB472" s="104">
        <v>0</v>
      </c>
      <c r="GD472" s="104" t="s">
        <v>368</v>
      </c>
      <c r="GE472" s="104">
        <v>0</v>
      </c>
      <c r="GF472" s="104" t="e">
        <v>#N/A</v>
      </c>
      <c r="GG472" s="104">
        <v>0</v>
      </c>
      <c r="GH472" s="104" t="b">
        <f t="shared" si="4687"/>
        <v>1</v>
      </c>
      <c r="GI472" s="8" t="b">
        <f t="shared" si="4688"/>
        <v>0</v>
      </c>
      <c r="GJ472" s="31" t="s">
        <v>203</v>
      </c>
    </row>
    <row r="473" spans="1:192" x14ac:dyDescent="0.25">
      <c r="A473" s="144" t="str">
        <f>E473</f>
        <v>Масло базовое DowSyn V600</v>
      </c>
      <c r="B473" s="144"/>
      <c r="C473" s="128" t="s">
        <v>491</v>
      </c>
      <c r="D473" s="130"/>
      <c r="E473" s="144" t="s">
        <v>975</v>
      </c>
      <c r="F473" s="144"/>
      <c r="G473" s="128"/>
      <c r="H473" s="144" t="s">
        <v>839</v>
      </c>
      <c r="I473" s="130"/>
      <c r="J473" s="144" t="s">
        <v>477</v>
      </c>
      <c r="K473" s="144"/>
      <c r="L473" s="138"/>
      <c r="M473" s="144" t="s">
        <v>840</v>
      </c>
      <c r="N473" s="145">
        <v>0</v>
      </c>
      <c r="O473" s="145">
        <v>0</v>
      </c>
      <c r="P473" s="145" t="str">
        <f t="shared" si="4673"/>
        <v>нет минмакс</v>
      </c>
      <c r="Q473" s="114">
        <v>0</v>
      </c>
      <c r="R473" s="114">
        <v>0</v>
      </c>
      <c r="S473" s="146">
        <v>0</v>
      </c>
      <c r="T473" s="146">
        <v>0</v>
      </c>
      <c r="U473" s="131"/>
      <c r="V473" s="146">
        <v>0</v>
      </c>
      <c r="W473" s="146">
        <v>0</v>
      </c>
      <c r="X473" s="146">
        <v>0</v>
      </c>
      <c r="Y473" s="132"/>
      <c r="Z473" s="95">
        <v>0</v>
      </c>
      <c r="AA473" s="147">
        <v>0</v>
      </c>
      <c r="AB473" s="147">
        <v>0</v>
      </c>
      <c r="AC473" s="95">
        <v>0</v>
      </c>
      <c r="AD473" s="95">
        <v>0</v>
      </c>
      <c r="AE473" s="95">
        <f t="shared" si="4674"/>
        <v>0</v>
      </c>
      <c r="AF473" s="95">
        <f t="shared" si="4675"/>
        <v>0</v>
      </c>
      <c r="AG473" s="144"/>
      <c r="AH473" s="130"/>
      <c r="AI473" s="144"/>
      <c r="AJ473" s="146">
        <v>0</v>
      </c>
      <c r="AK473" s="146">
        <v>0</v>
      </c>
      <c r="AL473" s="146">
        <v>0</v>
      </c>
      <c r="AM473" s="146">
        <v>0</v>
      </c>
      <c r="AN473" s="148" t="str">
        <f t="shared" si="4676"/>
        <v>нет оборота</v>
      </c>
      <c r="AO473" s="130" t="str">
        <f t="shared" si="4677"/>
        <v>нет остатка</v>
      </c>
      <c r="AP473" s="139" t="s">
        <v>185</v>
      </c>
      <c r="AQ473" s="134" t="s">
        <v>191</v>
      </c>
      <c r="AR473" s="144" t="s">
        <v>185</v>
      </c>
      <c r="AS473" s="134" t="s">
        <v>191</v>
      </c>
      <c r="AT473" s="147" t="s">
        <v>185</v>
      </c>
      <c r="AU473" s="138" t="str">
        <f>AT473</f>
        <v>Нет</v>
      </c>
      <c r="AV473" s="97" t="str">
        <f t="shared" si="4678"/>
        <v>нет остатка</v>
      </c>
      <c r="AW473" s="149">
        <f t="shared" si="4679"/>
        <v>0</v>
      </c>
      <c r="AX473" s="144"/>
      <c r="AY473" s="146">
        <f t="shared" si="4680"/>
        <v>0</v>
      </c>
      <c r="AZ473" s="130"/>
      <c r="BA473" s="129"/>
      <c r="BB473" s="129"/>
      <c r="BC473" s="129"/>
      <c r="BD473" s="139"/>
      <c r="BE473" s="29">
        <v>0</v>
      </c>
      <c r="BF473" s="32">
        <f t="shared" si="4681"/>
        <v>0</v>
      </c>
      <c r="BG473" s="32">
        <v>0</v>
      </c>
      <c r="BH473" s="32">
        <f t="shared" si="4682"/>
        <v>0</v>
      </c>
      <c r="BI473" s="99">
        <v>0</v>
      </c>
      <c r="BJ473" s="130"/>
      <c r="BK473" s="133">
        <v>0</v>
      </c>
      <c r="BL473" s="133">
        <v>0</v>
      </c>
      <c r="BM473" s="133">
        <v>0</v>
      </c>
      <c r="BN473" s="133">
        <v>0</v>
      </c>
      <c r="BO473" s="133">
        <v>0</v>
      </c>
      <c r="BP473" s="133">
        <v>0</v>
      </c>
      <c r="BQ473" s="133">
        <f t="shared" si="4683"/>
        <v>0</v>
      </c>
      <c r="BR473" s="95">
        <f t="shared" si="4684"/>
        <v>0</v>
      </c>
      <c r="BS473" s="133">
        <f t="shared" si="4690"/>
        <v>0</v>
      </c>
      <c r="BT473" s="133">
        <f t="shared" si="4690"/>
        <v>0</v>
      </c>
      <c r="BU473" s="133">
        <f t="shared" si="4690"/>
        <v>0</v>
      </c>
      <c r="BV473" s="133">
        <f t="shared" si="4690"/>
        <v>0</v>
      </c>
      <c r="BW473" s="133">
        <f t="shared" si="4690"/>
        <v>0</v>
      </c>
      <c r="BX473" s="133">
        <f t="shared" si="4694"/>
        <v>0</v>
      </c>
      <c r="BY473" s="133">
        <f t="shared" si="4694"/>
        <v>0</v>
      </c>
      <c r="BZ473" s="133">
        <f t="shared" si="4694"/>
        <v>0</v>
      </c>
      <c r="CA473" s="133">
        <f t="shared" si="4694"/>
        <v>0</v>
      </c>
      <c r="CB473" s="133">
        <f t="shared" si="4694"/>
        <v>0</v>
      </c>
      <c r="CC473" s="133">
        <f t="shared" si="4694"/>
        <v>0</v>
      </c>
      <c r="CD473" s="133">
        <f t="shared" si="4694"/>
        <v>0</v>
      </c>
      <c r="CE473" s="133">
        <f t="shared" si="4694"/>
        <v>0</v>
      </c>
      <c r="CF473" s="133">
        <f t="shared" si="4694"/>
        <v>0</v>
      </c>
      <c r="CG473" s="133">
        <f t="shared" si="4694"/>
        <v>0</v>
      </c>
      <c r="CH473" s="133">
        <f t="shared" si="4694"/>
        <v>0</v>
      </c>
      <c r="CI473" s="133">
        <f t="shared" si="4694"/>
        <v>0</v>
      </c>
      <c r="CJ473" s="133">
        <f t="shared" si="4694"/>
        <v>0</v>
      </c>
      <c r="CK473" s="133">
        <f t="shared" si="4694"/>
        <v>0</v>
      </c>
      <c r="CL473" s="133">
        <f t="shared" si="4694"/>
        <v>0</v>
      </c>
      <c r="CM473" s="133">
        <f t="shared" si="4694"/>
        <v>0</v>
      </c>
      <c r="CN473" s="133">
        <f t="shared" si="4694"/>
        <v>0</v>
      </c>
      <c r="CO473" s="133">
        <f t="shared" si="4694"/>
        <v>0</v>
      </c>
      <c r="CP473" s="100">
        <v>0</v>
      </c>
      <c r="CQ473" s="100">
        <v>0</v>
      </c>
      <c r="CR473" s="100">
        <v>0</v>
      </c>
      <c r="CS473" s="100">
        <v>0</v>
      </c>
      <c r="CT473" s="100">
        <v>0</v>
      </c>
      <c r="CU473" s="100">
        <v>0</v>
      </c>
      <c r="CY473" s="4">
        <v>0</v>
      </c>
      <c r="CZ473" s="4">
        <v>0</v>
      </c>
      <c r="DA473" s="136">
        <f t="shared" si="4667"/>
        <v>0</v>
      </c>
      <c r="DB473" s="4">
        <f t="shared" si="4668"/>
        <v>0</v>
      </c>
      <c r="DC473" s="4">
        <f t="shared" si="4669"/>
        <v>0</v>
      </c>
      <c r="DD473" s="136">
        <f t="shared" si="4670"/>
        <v>0</v>
      </c>
      <c r="DE473" s="31">
        <v>0</v>
      </c>
      <c r="DJ473" s="31"/>
      <c r="DK473" s="31"/>
      <c r="DL473" s="31"/>
      <c r="DM473" s="31"/>
      <c r="DN473" s="31"/>
      <c r="DR473" s="4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V473" t="s">
        <v>839</v>
      </c>
      <c r="EW473" s="103">
        <v>0</v>
      </c>
      <c r="FA473" s="31"/>
      <c r="FB473" s="119"/>
      <c r="FC473" s="119"/>
      <c r="FE473" s="137">
        <v>0</v>
      </c>
      <c r="FF473" s="137">
        <v>0</v>
      </c>
      <c r="FG473" s="137">
        <v>0</v>
      </c>
      <c r="FH473" s="106">
        <v>0</v>
      </c>
      <c r="FI473" s="107" t="b">
        <f t="shared" si="4671"/>
        <v>1</v>
      </c>
      <c r="FJ473" s="34"/>
      <c r="FK473" s="104">
        <v>0</v>
      </c>
      <c r="FL473" s="104">
        <v>0</v>
      </c>
      <c r="FM473" s="104">
        <v>0</v>
      </c>
      <c r="FN473" s="104">
        <v>0</v>
      </c>
      <c r="FO473" s="104">
        <v>0</v>
      </c>
      <c r="FP473" s="104"/>
      <c r="FQ473" s="104">
        <v>0</v>
      </c>
      <c r="FR473" s="150" t="b">
        <f t="shared" si="4649"/>
        <v>0</v>
      </c>
      <c r="FS473" s="150" t="b">
        <f t="shared" si="4650"/>
        <v>0</v>
      </c>
      <c r="FT473" s="150" t="b">
        <f t="shared" si="4651"/>
        <v>0</v>
      </c>
      <c r="FU473" s="150" t="b">
        <f t="shared" si="4652"/>
        <v>0</v>
      </c>
      <c r="FV473" s="150" t="b">
        <f t="shared" si="4653"/>
        <v>1</v>
      </c>
      <c r="FW473" s="150"/>
      <c r="FX473" s="150" t="b">
        <f t="shared" si="4685"/>
        <v>1</v>
      </c>
      <c r="FY473" s="104" t="s">
        <v>491</v>
      </c>
      <c r="FZ473" s="104" t="b">
        <f t="shared" si="4686"/>
        <v>1</v>
      </c>
      <c r="GA473" s="150">
        <v>0</v>
      </c>
      <c r="GB473" s="150">
        <v>0</v>
      </c>
      <c r="GC473" s="151"/>
      <c r="GD473" s="104" t="s">
        <v>491</v>
      </c>
      <c r="GE473" s="104">
        <v>0</v>
      </c>
      <c r="GF473" s="104" t="e">
        <v>#N/A</v>
      </c>
      <c r="GG473" s="104">
        <v>0</v>
      </c>
      <c r="GH473" s="150" t="b">
        <f t="shared" si="4687"/>
        <v>1</v>
      </c>
      <c r="GI473" s="151" t="b">
        <f t="shared" si="4688"/>
        <v>0</v>
      </c>
      <c r="GJ473" s="31" t="s">
        <v>203</v>
      </c>
    </row>
    <row r="474" spans="1:192" x14ac:dyDescent="0.25">
      <c r="A474" s="130">
        <v>132582</v>
      </c>
      <c r="B474" s="130">
        <v>537744</v>
      </c>
      <c r="C474" s="128" t="s">
        <v>491</v>
      </c>
      <c r="D474" s="130"/>
      <c r="E474" s="130" t="s">
        <v>976</v>
      </c>
      <c r="F474" s="109">
        <v>0</v>
      </c>
      <c r="G474" s="128"/>
      <c r="H474" s="130" t="s">
        <v>188</v>
      </c>
      <c r="I474" s="130" t="s">
        <v>476</v>
      </c>
      <c r="J474" s="130" t="s">
        <v>477</v>
      </c>
      <c r="K474" s="130"/>
      <c r="L474" s="130" t="s">
        <v>975</v>
      </c>
      <c r="M474" s="130" t="s">
        <v>841</v>
      </c>
      <c r="N474" s="111">
        <v>0</v>
      </c>
      <c r="O474" s="111">
        <v>0</v>
      </c>
      <c r="P474" s="111" t="str">
        <f t="shared" si="4673"/>
        <v>нет минмакс</v>
      </c>
      <c r="Q474" s="95">
        <v>0</v>
      </c>
      <c r="R474" s="95">
        <f>Q474*FH474</f>
        <v>0</v>
      </c>
      <c r="S474" s="131">
        <v>0</v>
      </c>
      <c r="T474" s="131">
        <v>0</v>
      </c>
      <c r="U474" s="131">
        <f>IFERROR(ROUNDUP(S474/$EX474,0)*$EY474,0)</f>
        <v>0</v>
      </c>
      <c r="V474" s="113">
        <f>SUM(Z474:AD474)</f>
        <v>0</v>
      </c>
      <c r="W474" s="113">
        <f>V474*FH474</f>
        <v>0</v>
      </c>
      <c r="X474" s="113">
        <f>IFERROR(ROUNDUP(V474/$EX474,0)*$EY474,0)</f>
        <v>0</v>
      </c>
      <c r="Y474" s="132"/>
      <c r="Z474" s="95">
        <v>0</v>
      </c>
      <c r="AA474" s="95">
        <v>0</v>
      </c>
      <c r="AB474" s="95">
        <v>0</v>
      </c>
      <c r="AC474" s="95">
        <v>0</v>
      </c>
      <c r="AD474" s="95">
        <v>0</v>
      </c>
      <c r="AE474" s="95">
        <f t="shared" si="4674"/>
        <v>0</v>
      </c>
      <c r="AF474" s="95">
        <f t="shared" si="4675"/>
        <v>0</v>
      </c>
      <c r="AG474" s="114">
        <v>0</v>
      </c>
      <c r="AH474" s="95">
        <f>V474-AG474</f>
        <v>0</v>
      </c>
      <c r="AI474" s="114">
        <f>IF(AH474&gt;0,AH474*FH474,0)</f>
        <v>0</v>
      </c>
      <c r="AJ474" s="133">
        <f>CU474</f>
        <v>0</v>
      </c>
      <c r="AK474" s="133">
        <f>SUM(CS474:CU474)</f>
        <v>0</v>
      </c>
      <c r="AL474" s="133">
        <f>SUM(CP474:CU474)</f>
        <v>0</v>
      </c>
      <c r="AM474" s="133">
        <f>SUM(BK474:BP474)</f>
        <v>0</v>
      </c>
      <c r="AN474" s="133" t="str">
        <f t="shared" si="4676"/>
        <v>нет оборота</v>
      </c>
      <c r="AO474" s="133" t="str">
        <f t="shared" si="4677"/>
        <v>нет остатка</v>
      </c>
      <c r="AP474" s="139" t="s">
        <v>185</v>
      </c>
      <c r="AQ474" s="134" t="s">
        <v>191</v>
      </c>
      <c r="AR474" s="139" t="s">
        <v>185</v>
      </c>
      <c r="AS474" s="134" t="s">
        <v>191</v>
      </c>
      <c r="AT474" s="25" t="s">
        <v>185</v>
      </c>
      <c r="AU474" s="14" t="str">
        <f>AU473</f>
        <v>Нет</v>
      </c>
      <c r="AV474" s="97" t="str">
        <f t="shared" si="4678"/>
        <v>нет остатка</v>
      </c>
      <c r="AW474" s="117">
        <f t="shared" si="4679"/>
        <v>0</v>
      </c>
      <c r="AX474" s="14"/>
      <c r="AY474" s="25">
        <f t="shared" si="4680"/>
        <v>0</v>
      </c>
      <c r="AZ474" s="130" t="s">
        <v>495</v>
      </c>
      <c r="BA474" s="26" t="s">
        <v>187</v>
      </c>
      <c r="BB474" s="26" t="s">
        <v>187</v>
      </c>
      <c r="BC474" s="27" t="s">
        <v>187</v>
      </c>
      <c r="BD474" s="28" t="s">
        <v>187</v>
      </c>
      <c r="BE474" s="29">
        <v>0</v>
      </c>
      <c r="BF474" s="32">
        <f t="shared" si="4681"/>
        <v>0</v>
      </c>
      <c r="BG474" s="32">
        <v>0</v>
      </c>
      <c r="BH474" s="32">
        <f t="shared" si="4682"/>
        <v>0</v>
      </c>
      <c r="BI474" s="99">
        <v>0</v>
      </c>
      <c r="BJ474" s="130" t="s">
        <v>187</v>
      </c>
      <c r="BK474" s="95">
        <v>0</v>
      </c>
      <c r="BL474" s="95">
        <v>0</v>
      </c>
      <c r="BM474" s="95">
        <v>0</v>
      </c>
      <c r="BN474" s="95">
        <v>0</v>
      </c>
      <c r="BO474" s="95">
        <v>0</v>
      </c>
      <c r="BP474" s="95">
        <v>0</v>
      </c>
      <c r="BQ474" s="133">
        <f t="shared" si="4683"/>
        <v>0</v>
      </c>
      <c r="BR474" s="95">
        <f t="shared" si="4684"/>
        <v>0</v>
      </c>
      <c r="BS474" s="133">
        <f t="shared" si="4690"/>
        <v>0</v>
      </c>
      <c r="BT474" s="133">
        <f t="shared" si="4690"/>
        <v>0</v>
      </c>
      <c r="BU474" s="133">
        <f t="shared" si="4690"/>
        <v>0</v>
      </c>
      <c r="BV474" s="133">
        <f t="shared" si="4690"/>
        <v>0</v>
      </c>
      <c r="BW474" s="133">
        <f t="shared" si="4690"/>
        <v>0</v>
      </c>
      <c r="BX474" s="133">
        <f t="shared" si="4694"/>
        <v>0</v>
      </c>
      <c r="BY474" s="133">
        <f t="shared" si="4694"/>
        <v>0</v>
      </c>
      <c r="BZ474" s="133">
        <f t="shared" si="4694"/>
        <v>0</v>
      </c>
      <c r="CA474" s="133">
        <f t="shared" ref="CA474:CO474" si="4697">BZ474-$BQ474</f>
        <v>0</v>
      </c>
      <c r="CB474" s="133">
        <f t="shared" si="4697"/>
        <v>0</v>
      </c>
      <c r="CC474" s="133">
        <f t="shared" si="4697"/>
        <v>0</v>
      </c>
      <c r="CD474" s="133">
        <f t="shared" si="4697"/>
        <v>0</v>
      </c>
      <c r="CE474" s="133">
        <f t="shared" si="4697"/>
        <v>0</v>
      </c>
      <c r="CF474" s="133">
        <f t="shared" si="4697"/>
        <v>0</v>
      </c>
      <c r="CG474" s="133">
        <f t="shared" si="4697"/>
        <v>0</v>
      </c>
      <c r="CH474" s="133">
        <f t="shared" si="4697"/>
        <v>0</v>
      </c>
      <c r="CI474" s="133">
        <f t="shared" si="4697"/>
        <v>0</v>
      </c>
      <c r="CJ474" s="133">
        <f t="shared" si="4697"/>
        <v>0</v>
      </c>
      <c r="CK474" s="133">
        <f t="shared" si="4697"/>
        <v>0</v>
      </c>
      <c r="CL474" s="133">
        <f t="shared" si="4697"/>
        <v>0</v>
      </c>
      <c r="CM474" s="133">
        <f t="shared" si="4697"/>
        <v>0</v>
      </c>
      <c r="CN474" s="133">
        <f t="shared" si="4697"/>
        <v>0</v>
      </c>
      <c r="CO474" s="133">
        <f t="shared" si="4697"/>
        <v>0</v>
      </c>
      <c r="CP474" s="100">
        <v>0</v>
      </c>
      <c r="CQ474" s="100">
        <v>0</v>
      </c>
      <c r="CR474" s="100">
        <v>0</v>
      </c>
      <c r="CS474" s="100">
        <v>0</v>
      </c>
      <c r="CT474" s="100">
        <v>0</v>
      </c>
      <c r="CU474" s="100">
        <v>0</v>
      </c>
      <c r="CV474" s="121">
        <f>IF(COUNTIF(CP474:CU474,"&gt;0")=0,0,SUM(CP474:CU474)/COUNTIF(CP474:CU474,"&gt;0"))</f>
        <v>0</v>
      </c>
      <c r="CY474" s="4">
        <v>0</v>
      </c>
      <c r="CZ474" s="4">
        <v>0</v>
      </c>
      <c r="DA474" s="136">
        <f t="shared" si="4667"/>
        <v>0</v>
      </c>
      <c r="DB474" s="4">
        <f t="shared" si="4668"/>
        <v>0</v>
      </c>
      <c r="DC474" s="4">
        <f t="shared" si="4669"/>
        <v>0</v>
      </c>
      <c r="DD474" s="136">
        <f t="shared" si="4670"/>
        <v>0</v>
      </c>
      <c r="DE474" s="31">
        <v>0</v>
      </c>
      <c r="DF474" s="31">
        <v>31</v>
      </c>
      <c r="DG474" s="31">
        <v>0</v>
      </c>
      <c r="DH474" s="48">
        <f>IFERROR(ROUNDUP(DG474/$EX474,0)*$EY474,0)</f>
        <v>0</v>
      </c>
      <c r="DI474" s="62">
        <v>0</v>
      </c>
      <c r="DJ474" s="62">
        <v>0</v>
      </c>
      <c r="DK474" s="48">
        <f>IFERROR(ROUNDUP(DI474/$EX474,0)*$EY474,0)</f>
        <v>0</v>
      </c>
      <c r="DL474" s="62">
        <v>0</v>
      </c>
      <c r="DM474" s="62">
        <v>0</v>
      </c>
      <c r="DN474" s="62">
        <v>0</v>
      </c>
      <c r="DO474" s="62">
        <v>0</v>
      </c>
      <c r="DP474" s="48">
        <f>IFERROR(ROUNDUP(DN474/$EX474,0)*$EY474,0)</f>
        <v>0</v>
      </c>
      <c r="DQ474" s="62">
        <v>0</v>
      </c>
      <c r="DR474" s="62">
        <v>0</v>
      </c>
      <c r="DS474" s="62">
        <v>0</v>
      </c>
      <c r="DT474" s="62">
        <v>0</v>
      </c>
      <c r="DU474" s="48">
        <f>IFERROR(ROUNDUP(DS474/$EX474,0)*$EY474,0)</f>
        <v>0</v>
      </c>
      <c r="DV474" s="62">
        <v>0</v>
      </c>
      <c r="DW474" s="62">
        <v>0</v>
      </c>
      <c r="DX474" s="62">
        <f>$DF474*BK474/30</f>
        <v>0</v>
      </c>
      <c r="DY474" s="62">
        <f>DX474*$FH474</f>
        <v>0</v>
      </c>
      <c r="DZ474" s="48">
        <f>IFERROR(ROUNDUP(DX474/$EX474,0)*$EY474,0)</f>
        <v>0</v>
      </c>
      <c r="EA474" s="62">
        <f>$DF474*BL474/30</f>
        <v>0</v>
      </c>
      <c r="EB474" s="62">
        <f>EA474*$FH474</f>
        <v>0</v>
      </c>
      <c r="EC474" s="48">
        <f>IFERROR(ROUNDUP(EA474/$EX474,0)*$EY474,0)</f>
        <v>0</v>
      </c>
      <c r="ED474" s="62">
        <f>$DF474*BM474/30</f>
        <v>0</v>
      </c>
      <c r="EE474" s="62">
        <f>ED474*$FH474</f>
        <v>0</v>
      </c>
      <c r="EF474" s="48">
        <f>IFERROR(ROUNDUP(ED474/$EX474,0)*$EY474,0)</f>
        <v>0</v>
      </c>
      <c r="EG474" s="62">
        <f>$DF474*BN474/30</f>
        <v>0</v>
      </c>
      <c r="EH474" s="62">
        <f>EG474*$FH474</f>
        <v>0</v>
      </c>
      <c r="EI474" s="48">
        <f>IFERROR(ROUNDUP(EG474/$EX474,0)*$EY474,0)</f>
        <v>0</v>
      </c>
      <c r="EJ474" s="62">
        <f>$DF474*BO474/30</f>
        <v>0</v>
      </c>
      <c r="EK474" s="62">
        <f>EJ474*$FH474</f>
        <v>0</v>
      </c>
      <c r="EL474" s="48">
        <f>IFERROR(ROUNDUP(EJ474/$EX474,0)*$EY474,0)</f>
        <v>0</v>
      </c>
      <c r="EM474" s="62">
        <f>$DF474*BP474/30</f>
        <v>0</v>
      </c>
      <c r="EN474" s="62">
        <f>EM474*$FH474</f>
        <v>0</v>
      </c>
      <c r="EO474" s="48">
        <f>IFERROR(ROUNDUP(EM474/$EX474,0)*$EY474,0)</f>
        <v>0</v>
      </c>
      <c r="EP474" s="62">
        <f t="shared" ref="EP474:EU474" si="4698">BK474*$FH474</f>
        <v>0</v>
      </c>
      <c r="EQ474" s="62">
        <f t="shared" si="4698"/>
        <v>0</v>
      </c>
      <c r="ER474" s="62">
        <f t="shared" si="4698"/>
        <v>0</v>
      </c>
      <c r="ES474" s="62">
        <f t="shared" si="4698"/>
        <v>0</v>
      </c>
      <c r="ET474" s="62">
        <f t="shared" si="4698"/>
        <v>0</v>
      </c>
      <c r="EU474" s="62">
        <f t="shared" si="4698"/>
        <v>0</v>
      </c>
      <c r="EV474" s="31" t="s">
        <v>192</v>
      </c>
      <c r="EW474" s="103">
        <v>0</v>
      </c>
      <c r="EX474" s="31">
        <f>EZ474</f>
        <v>680</v>
      </c>
      <c r="EY474" s="31">
        <f>FA474</f>
        <v>1.5</v>
      </c>
      <c r="EZ474" s="31">
        <v>680</v>
      </c>
      <c r="FA474" s="31">
        <v>1.5</v>
      </c>
      <c r="FB474" s="119"/>
      <c r="FC474" s="119"/>
      <c r="FE474" s="137">
        <v>0</v>
      </c>
      <c r="FF474" s="137">
        <v>0</v>
      </c>
      <c r="FG474" s="137">
        <v>0</v>
      </c>
      <c r="FH474" s="106">
        <v>0</v>
      </c>
      <c r="FI474" s="107" t="b">
        <f t="shared" si="4671"/>
        <v>1</v>
      </c>
      <c r="FJ474" s="34"/>
      <c r="FK474" s="104" t="s">
        <v>187</v>
      </c>
      <c r="FL474" s="104" t="s">
        <v>187</v>
      </c>
      <c r="FM474" s="104" t="s">
        <v>187</v>
      </c>
      <c r="FN474" s="104" t="s">
        <v>187</v>
      </c>
      <c r="FO474" s="104">
        <v>0</v>
      </c>
      <c r="FP474" s="104"/>
      <c r="FQ474" s="104">
        <v>0</v>
      </c>
      <c r="FR474" s="103" t="b">
        <f t="shared" si="4649"/>
        <v>1</v>
      </c>
      <c r="FS474" s="103" t="b">
        <f t="shared" si="4650"/>
        <v>1</v>
      </c>
      <c r="FT474" s="103" t="b">
        <f t="shared" si="4651"/>
        <v>1</v>
      </c>
      <c r="FU474" s="103" t="b">
        <f t="shared" si="4652"/>
        <v>1</v>
      </c>
      <c r="FV474" s="103" t="b">
        <f t="shared" si="4653"/>
        <v>1</v>
      </c>
      <c r="FW474" s="103"/>
      <c r="FX474" s="120" t="b">
        <f t="shared" si="4685"/>
        <v>1</v>
      </c>
      <c r="FY474" s="104" t="s">
        <v>491</v>
      </c>
      <c r="FZ474" s="104" t="b">
        <f t="shared" si="4686"/>
        <v>1</v>
      </c>
      <c r="GA474" s="104">
        <v>0</v>
      </c>
      <c r="GB474" s="104">
        <v>0</v>
      </c>
      <c r="GD474" s="104" t="s">
        <v>491</v>
      </c>
      <c r="GE474" s="104">
        <v>0</v>
      </c>
      <c r="GF474" s="104" t="e">
        <v>#N/A</v>
      </c>
      <c r="GG474" s="104">
        <v>0</v>
      </c>
      <c r="GH474" s="104" t="b">
        <f t="shared" si="4687"/>
        <v>1</v>
      </c>
      <c r="GI474" s="8" t="b">
        <f t="shared" si="4688"/>
        <v>0</v>
      </c>
      <c r="GJ474" s="31" t="s">
        <v>203</v>
      </c>
    </row>
    <row r="475" spans="1:192" x14ac:dyDescent="0.25">
      <c r="A475" s="144" t="str">
        <f>E475</f>
        <v>Масло базовое Liksol 32 3H</v>
      </c>
      <c r="B475" s="144"/>
      <c r="C475" s="128" t="s">
        <v>491</v>
      </c>
      <c r="D475" s="130"/>
      <c r="E475" s="144" t="s">
        <v>977</v>
      </c>
      <c r="F475" s="144"/>
      <c r="G475" s="128"/>
      <c r="H475" s="144" t="s">
        <v>839</v>
      </c>
      <c r="I475" s="130"/>
      <c r="J475" s="144" t="s">
        <v>477</v>
      </c>
      <c r="K475" s="144"/>
      <c r="L475" s="138"/>
      <c r="M475" s="144" t="s">
        <v>840</v>
      </c>
      <c r="N475" s="145">
        <v>0</v>
      </c>
      <c r="O475" s="145">
        <v>0</v>
      </c>
      <c r="P475" s="145" t="str">
        <f t="shared" si="4673"/>
        <v>нет минмакс</v>
      </c>
      <c r="Q475" s="114">
        <v>0</v>
      </c>
      <c r="R475" s="114">
        <v>0</v>
      </c>
      <c r="S475" s="146">
        <v>0</v>
      </c>
      <c r="T475" s="146">
        <v>0</v>
      </c>
      <c r="U475" s="131"/>
      <c r="V475" s="146">
        <v>0</v>
      </c>
      <c r="W475" s="146">
        <v>0</v>
      </c>
      <c r="X475" s="146">
        <v>0</v>
      </c>
      <c r="Y475" s="132"/>
      <c r="Z475" s="95">
        <v>0</v>
      </c>
      <c r="AA475" s="147">
        <v>0</v>
      </c>
      <c r="AB475" s="147">
        <v>0</v>
      </c>
      <c r="AC475" s="95">
        <v>0</v>
      </c>
      <c r="AD475" s="95">
        <v>0</v>
      </c>
      <c r="AE475" s="95">
        <f t="shared" si="4674"/>
        <v>0</v>
      </c>
      <c r="AF475" s="95">
        <f t="shared" si="4675"/>
        <v>0</v>
      </c>
      <c r="AG475" s="144"/>
      <c r="AH475" s="130"/>
      <c r="AI475" s="144"/>
      <c r="AJ475" s="146">
        <v>0</v>
      </c>
      <c r="AK475" s="146">
        <v>0</v>
      </c>
      <c r="AL475" s="146">
        <v>0</v>
      </c>
      <c r="AM475" s="146">
        <v>0</v>
      </c>
      <c r="AN475" s="148" t="str">
        <f t="shared" si="4676"/>
        <v>нет оборота</v>
      </c>
      <c r="AO475" s="130" t="str">
        <f t="shared" si="4677"/>
        <v>нет остатка</v>
      </c>
      <c r="AP475" s="139" t="s">
        <v>185</v>
      </c>
      <c r="AQ475" s="134" t="s">
        <v>191</v>
      </c>
      <c r="AR475" s="144" t="s">
        <v>185</v>
      </c>
      <c r="AS475" s="134" t="s">
        <v>191</v>
      </c>
      <c r="AT475" s="147" t="s">
        <v>185</v>
      </c>
      <c r="AU475" s="138" t="str">
        <f>AT475</f>
        <v>Нет</v>
      </c>
      <c r="AV475" s="97" t="str">
        <f t="shared" si="4678"/>
        <v>нет остатка</v>
      </c>
      <c r="AW475" s="149">
        <f t="shared" si="4679"/>
        <v>0</v>
      </c>
      <c r="AX475" s="144"/>
      <c r="AY475" s="146">
        <f t="shared" si="4680"/>
        <v>0</v>
      </c>
      <c r="AZ475" s="130"/>
      <c r="BA475" s="129"/>
      <c r="BB475" s="129"/>
      <c r="BC475" s="129"/>
      <c r="BD475" s="139"/>
      <c r="BE475" s="29">
        <v>0</v>
      </c>
      <c r="BF475" s="32">
        <f t="shared" si="4681"/>
        <v>0</v>
      </c>
      <c r="BG475" s="32">
        <v>0</v>
      </c>
      <c r="BH475" s="32">
        <f t="shared" si="4682"/>
        <v>0</v>
      </c>
      <c r="BI475" s="99">
        <v>0</v>
      </c>
      <c r="BJ475" s="130"/>
      <c r="BK475" s="133">
        <v>0</v>
      </c>
      <c r="BL475" s="133">
        <v>0</v>
      </c>
      <c r="BM475" s="133">
        <v>0</v>
      </c>
      <c r="BN475" s="133">
        <v>0</v>
      </c>
      <c r="BO475" s="133">
        <v>0</v>
      </c>
      <c r="BP475" s="133">
        <v>0</v>
      </c>
      <c r="BQ475" s="133">
        <f t="shared" si="4683"/>
        <v>0</v>
      </c>
      <c r="BR475" s="95">
        <f t="shared" si="4684"/>
        <v>0</v>
      </c>
      <c r="BS475" s="133">
        <f t="shared" si="4690"/>
        <v>0</v>
      </c>
      <c r="BT475" s="133">
        <f t="shared" si="4690"/>
        <v>0</v>
      </c>
      <c r="BU475" s="133">
        <f t="shared" si="4690"/>
        <v>0</v>
      </c>
      <c r="BV475" s="133">
        <f t="shared" si="4690"/>
        <v>0</v>
      </c>
      <c r="BW475" s="133">
        <f t="shared" si="4690"/>
        <v>0</v>
      </c>
      <c r="BX475" s="133">
        <f t="shared" ref="BX475:CO480" si="4699">BW475-$BQ475</f>
        <v>0</v>
      </c>
      <c r="BY475" s="133">
        <f t="shared" si="4699"/>
        <v>0</v>
      </c>
      <c r="BZ475" s="133">
        <f t="shared" si="4699"/>
        <v>0</v>
      </c>
      <c r="CA475" s="133">
        <f t="shared" si="4699"/>
        <v>0</v>
      </c>
      <c r="CB475" s="133">
        <f t="shared" si="4699"/>
        <v>0</v>
      </c>
      <c r="CC475" s="133">
        <f t="shared" si="4699"/>
        <v>0</v>
      </c>
      <c r="CD475" s="133">
        <f t="shared" si="4699"/>
        <v>0</v>
      </c>
      <c r="CE475" s="133">
        <f t="shared" si="4699"/>
        <v>0</v>
      </c>
      <c r="CF475" s="133">
        <f t="shared" si="4699"/>
        <v>0</v>
      </c>
      <c r="CG475" s="133">
        <f t="shared" si="4699"/>
        <v>0</v>
      </c>
      <c r="CH475" s="133">
        <f t="shared" si="4699"/>
        <v>0</v>
      </c>
      <c r="CI475" s="133">
        <f t="shared" si="4699"/>
        <v>0</v>
      </c>
      <c r="CJ475" s="133">
        <f t="shared" si="4699"/>
        <v>0</v>
      </c>
      <c r="CK475" s="133">
        <f t="shared" si="4699"/>
        <v>0</v>
      </c>
      <c r="CL475" s="133">
        <f t="shared" si="4699"/>
        <v>0</v>
      </c>
      <c r="CM475" s="133">
        <f t="shared" si="4699"/>
        <v>0</v>
      </c>
      <c r="CN475" s="133">
        <f t="shared" si="4699"/>
        <v>0</v>
      </c>
      <c r="CO475" s="133">
        <f t="shared" si="4699"/>
        <v>0</v>
      </c>
      <c r="CP475" s="100">
        <v>0</v>
      </c>
      <c r="CQ475" s="100">
        <v>0</v>
      </c>
      <c r="CR475" s="100">
        <v>0</v>
      </c>
      <c r="CS475" s="100">
        <v>0</v>
      </c>
      <c r="CT475" s="100">
        <v>0</v>
      </c>
      <c r="CU475" s="100">
        <v>0</v>
      </c>
      <c r="CY475" s="4">
        <v>0</v>
      </c>
      <c r="CZ475" s="4">
        <v>0</v>
      </c>
      <c r="DA475" s="136">
        <f t="shared" si="4667"/>
        <v>0</v>
      </c>
      <c r="DB475" s="4">
        <f t="shared" si="4668"/>
        <v>0</v>
      </c>
      <c r="DC475" s="4">
        <f t="shared" si="4669"/>
        <v>0</v>
      </c>
      <c r="DD475" s="136">
        <f t="shared" si="4670"/>
        <v>0</v>
      </c>
      <c r="DE475" s="31">
        <v>0</v>
      </c>
      <c r="DJ475" s="31"/>
      <c r="DK475" s="31"/>
      <c r="DL475" s="31"/>
      <c r="DM475" s="31"/>
      <c r="DN475" s="31"/>
      <c r="DR475" s="4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V475" t="s">
        <v>839</v>
      </c>
      <c r="EW475" s="103">
        <v>0</v>
      </c>
      <c r="FA475" s="31"/>
      <c r="FB475" s="119"/>
      <c r="FC475" s="119"/>
      <c r="FE475" s="137">
        <v>0</v>
      </c>
      <c r="FF475" s="137">
        <v>0</v>
      </c>
      <c r="FG475" s="137">
        <v>0</v>
      </c>
      <c r="FH475" s="106">
        <v>0</v>
      </c>
      <c r="FI475" s="107" t="b">
        <f t="shared" si="4671"/>
        <v>1</v>
      </c>
      <c r="FJ475" s="34"/>
      <c r="FK475" s="104">
        <v>0</v>
      </c>
      <c r="FL475" s="104">
        <v>0</v>
      </c>
      <c r="FM475" s="104">
        <v>0</v>
      </c>
      <c r="FN475" s="104">
        <v>0</v>
      </c>
      <c r="FO475" s="104">
        <v>0</v>
      </c>
      <c r="FP475" s="104"/>
      <c r="FQ475" s="104">
        <v>0</v>
      </c>
      <c r="FR475" s="150" t="b">
        <f t="shared" si="4649"/>
        <v>0</v>
      </c>
      <c r="FS475" s="150" t="b">
        <f t="shared" si="4650"/>
        <v>0</v>
      </c>
      <c r="FT475" s="150" t="b">
        <f t="shared" si="4651"/>
        <v>0</v>
      </c>
      <c r="FU475" s="150" t="b">
        <f t="shared" si="4652"/>
        <v>0</v>
      </c>
      <c r="FV475" s="150" t="b">
        <f t="shared" si="4653"/>
        <v>1</v>
      </c>
      <c r="FW475" s="150"/>
      <c r="FX475" s="150" t="b">
        <f t="shared" si="4685"/>
        <v>1</v>
      </c>
      <c r="FY475" s="104" t="s">
        <v>491</v>
      </c>
      <c r="FZ475" s="104" t="b">
        <f t="shared" si="4686"/>
        <v>1</v>
      </c>
      <c r="GA475" s="150">
        <v>0</v>
      </c>
      <c r="GB475" s="150">
        <v>0</v>
      </c>
      <c r="GC475" s="151"/>
      <c r="GD475" s="104" t="s">
        <v>491</v>
      </c>
      <c r="GE475" s="104">
        <v>0</v>
      </c>
      <c r="GF475" s="104" t="e">
        <v>#N/A</v>
      </c>
      <c r="GG475" s="104">
        <v>0</v>
      </c>
      <c r="GH475" s="150" t="b">
        <f t="shared" si="4687"/>
        <v>1</v>
      </c>
      <c r="GI475" s="151" t="b">
        <f t="shared" si="4688"/>
        <v>0</v>
      </c>
      <c r="GJ475" s="31" t="s">
        <v>203</v>
      </c>
    </row>
    <row r="476" spans="1:192" x14ac:dyDescent="0.25">
      <c r="A476" s="130">
        <v>136151</v>
      </c>
      <c r="B476" s="130">
        <v>538444</v>
      </c>
      <c r="C476" s="128" t="s">
        <v>491</v>
      </c>
      <c r="D476" s="130"/>
      <c r="E476" s="130" t="s">
        <v>978</v>
      </c>
      <c r="F476" s="109">
        <v>0</v>
      </c>
      <c r="G476" s="128"/>
      <c r="H476" s="130" t="s">
        <v>188</v>
      </c>
      <c r="I476" s="130" t="s">
        <v>476</v>
      </c>
      <c r="J476" s="130" t="s">
        <v>477</v>
      </c>
      <c r="K476" s="130"/>
      <c r="L476" s="130" t="s">
        <v>977</v>
      </c>
      <c r="M476" s="130" t="s">
        <v>841</v>
      </c>
      <c r="N476" s="111">
        <v>0</v>
      </c>
      <c r="O476" s="111">
        <v>0</v>
      </c>
      <c r="P476" s="111" t="str">
        <f t="shared" si="4673"/>
        <v>нет минмакс</v>
      </c>
      <c r="Q476" s="95">
        <v>0</v>
      </c>
      <c r="R476" s="95">
        <f>Q476*FH476</f>
        <v>0</v>
      </c>
      <c r="S476" s="131">
        <v>0</v>
      </c>
      <c r="T476" s="131">
        <v>0</v>
      </c>
      <c r="U476" s="131">
        <f>IFERROR(ROUNDUP(S476/$EX476,0)*$EY476,0)</f>
        <v>0</v>
      </c>
      <c r="V476" s="113">
        <f>SUM(Z476:AD476)</f>
        <v>0</v>
      </c>
      <c r="W476" s="113">
        <f>V476*FH476</f>
        <v>0</v>
      </c>
      <c r="X476" s="113">
        <f>IFERROR(ROUNDUP(V476/$EX476,0)*$EY476,0)</f>
        <v>0</v>
      </c>
      <c r="Y476" s="132"/>
      <c r="Z476" s="95">
        <v>0</v>
      </c>
      <c r="AA476" s="95">
        <v>0</v>
      </c>
      <c r="AB476" s="95">
        <v>0</v>
      </c>
      <c r="AC476" s="95">
        <v>0</v>
      </c>
      <c r="AD476" s="95">
        <v>0</v>
      </c>
      <c r="AE476" s="95">
        <f t="shared" si="4674"/>
        <v>0</v>
      </c>
      <c r="AF476" s="95">
        <f t="shared" si="4675"/>
        <v>0</v>
      </c>
      <c r="AG476" s="114">
        <v>0</v>
      </c>
      <c r="AH476" s="95">
        <f>V476-AG476</f>
        <v>0</v>
      </c>
      <c r="AI476" s="114">
        <f>IF(AH476&gt;0,AH476*FH476,0)</f>
        <v>0</v>
      </c>
      <c r="AJ476" s="133">
        <f>CU476</f>
        <v>0</v>
      </c>
      <c r="AK476" s="133">
        <f>SUM(CS476:CU476)</f>
        <v>0</v>
      </c>
      <c r="AL476" s="133">
        <f>SUM(CP476:CU476)</f>
        <v>0</v>
      </c>
      <c r="AM476" s="133">
        <f>SUM(BK476:BP476)</f>
        <v>0</v>
      </c>
      <c r="AN476" s="133" t="str">
        <f t="shared" si="4676"/>
        <v>нет оборота</v>
      </c>
      <c r="AO476" s="133" t="str">
        <f t="shared" si="4677"/>
        <v>нет остатка</v>
      </c>
      <c r="AP476" s="139" t="s">
        <v>185</v>
      </c>
      <c r="AQ476" s="134" t="s">
        <v>191</v>
      </c>
      <c r="AR476" s="139" t="s">
        <v>185</v>
      </c>
      <c r="AS476" s="134" t="s">
        <v>191</v>
      </c>
      <c r="AT476" s="25" t="s">
        <v>185</v>
      </c>
      <c r="AU476" s="14" t="str">
        <f>AU475</f>
        <v>Нет</v>
      </c>
      <c r="AV476" s="97" t="str">
        <f t="shared" si="4678"/>
        <v>нет остатка</v>
      </c>
      <c r="AW476" s="117">
        <f t="shared" si="4679"/>
        <v>0</v>
      </c>
      <c r="AX476" s="14"/>
      <c r="AY476" s="25">
        <f t="shared" si="4680"/>
        <v>0</v>
      </c>
      <c r="AZ476" s="130" t="s">
        <v>495</v>
      </c>
      <c r="BA476" s="26" t="s">
        <v>187</v>
      </c>
      <c r="BB476" s="26" t="s">
        <v>187</v>
      </c>
      <c r="BC476" s="27" t="s">
        <v>187</v>
      </c>
      <c r="BD476" s="28" t="s">
        <v>187</v>
      </c>
      <c r="BE476" s="29">
        <v>0</v>
      </c>
      <c r="BF476" s="32">
        <f t="shared" si="4681"/>
        <v>0</v>
      </c>
      <c r="BG476" s="32">
        <v>0</v>
      </c>
      <c r="BH476" s="32">
        <f t="shared" si="4682"/>
        <v>0</v>
      </c>
      <c r="BI476" s="99">
        <v>0</v>
      </c>
      <c r="BJ476" s="130" t="s">
        <v>187</v>
      </c>
      <c r="BK476" s="95">
        <v>0</v>
      </c>
      <c r="BL476" s="95">
        <v>0</v>
      </c>
      <c r="BM476" s="95">
        <v>0</v>
      </c>
      <c r="BN476" s="95">
        <v>0</v>
      </c>
      <c r="BO476" s="95">
        <v>0</v>
      </c>
      <c r="BP476" s="95">
        <v>0</v>
      </c>
      <c r="BQ476" s="133">
        <f t="shared" si="4683"/>
        <v>0</v>
      </c>
      <c r="BR476" s="95">
        <f t="shared" si="4684"/>
        <v>0</v>
      </c>
      <c r="BS476" s="133">
        <f t="shared" si="4690"/>
        <v>0</v>
      </c>
      <c r="BT476" s="133">
        <f t="shared" si="4690"/>
        <v>0</v>
      </c>
      <c r="BU476" s="133">
        <f t="shared" si="4690"/>
        <v>0</v>
      </c>
      <c r="BV476" s="133">
        <f t="shared" si="4690"/>
        <v>0</v>
      </c>
      <c r="BW476" s="133">
        <f t="shared" si="4690"/>
        <v>0</v>
      </c>
      <c r="BX476" s="133">
        <f t="shared" si="4699"/>
        <v>0</v>
      </c>
      <c r="BY476" s="133">
        <f t="shared" si="4699"/>
        <v>0</v>
      </c>
      <c r="BZ476" s="133">
        <f t="shared" si="4699"/>
        <v>0</v>
      </c>
      <c r="CA476" s="133">
        <f t="shared" si="4699"/>
        <v>0</v>
      </c>
      <c r="CB476" s="133">
        <f t="shared" si="4699"/>
        <v>0</v>
      </c>
      <c r="CC476" s="133">
        <f t="shared" si="4699"/>
        <v>0</v>
      </c>
      <c r="CD476" s="133">
        <f t="shared" si="4699"/>
        <v>0</v>
      </c>
      <c r="CE476" s="133">
        <f t="shared" si="4699"/>
        <v>0</v>
      </c>
      <c r="CF476" s="133">
        <f t="shared" si="4699"/>
        <v>0</v>
      </c>
      <c r="CG476" s="133">
        <f t="shared" si="4699"/>
        <v>0</v>
      </c>
      <c r="CH476" s="133">
        <f t="shared" si="4699"/>
        <v>0</v>
      </c>
      <c r="CI476" s="133">
        <f t="shared" si="4699"/>
        <v>0</v>
      </c>
      <c r="CJ476" s="133">
        <f t="shared" si="4699"/>
        <v>0</v>
      </c>
      <c r="CK476" s="133">
        <f t="shared" si="4699"/>
        <v>0</v>
      </c>
      <c r="CL476" s="133">
        <f t="shared" si="4699"/>
        <v>0</v>
      </c>
      <c r="CM476" s="133">
        <f t="shared" si="4699"/>
        <v>0</v>
      </c>
      <c r="CN476" s="133">
        <f t="shared" si="4699"/>
        <v>0</v>
      </c>
      <c r="CO476" s="133">
        <f t="shared" si="4699"/>
        <v>0</v>
      </c>
      <c r="CP476" s="100">
        <v>0</v>
      </c>
      <c r="CQ476" s="100">
        <v>0</v>
      </c>
      <c r="CR476" s="100">
        <v>0</v>
      </c>
      <c r="CS476" s="100">
        <v>0</v>
      </c>
      <c r="CT476" s="100">
        <v>0</v>
      </c>
      <c r="CU476" s="100">
        <v>0</v>
      </c>
      <c r="CV476" s="121">
        <f>IF(COUNTIF(CP476:CU476,"&gt;0")=0,0,SUM(CP476:CU476)/COUNTIF(CP476:CU476,"&gt;0"))</f>
        <v>0</v>
      </c>
      <c r="CY476" s="4">
        <v>0</v>
      </c>
      <c r="CZ476" s="4">
        <v>0</v>
      </c>
      <c r="DA476" s="136">
        <f t="shared" si="4667"/>
        <v>0</v>
      </c>
      <c r="DB476" s="4">
        <f t="shared" si="4668"/>
        <v>0</v>
      </c>
      <c r="DC476" s="4">
        <f t="shared" si="4669"/>
        <v>0</v>
      </c>
      <c r="DD476" s="136">
        <f t="shared" si="4670"/>
        <v>0</v>
      </c>
      <c r="DE476" s="31">
        <v>0</v>
      </c>
      <c r="DF476" s="31">
        <v>31</v>
      </c>
      <c r="DG476" s="31">
        <v>0</v>
      </c>
      <c r="DH476" s="48">
        <f>IFERROR(ROUNDUP(DG476/$EX476,0)*$EY476,0)</f>
        <v>0</v>
      </c>
      <c r="DI476" s="62">
        <v>0</v>
      </c>
      <c r="DJ476" s="62">
        <v>0</v>
      </c>
      <c r="DK476" s="48">
        <f>IFERROR(ROUNDUP(DI476/$EX476,0)*$EY476,0)</f>
        <v>0</v>
      </c>
      <c r="DL476" s="62">
        <v>0</v>
      </c>
      <c r="DM476" s="62">
        <v>0</v>
      </c>
      <c r="DN476" s="62">
        <v>0</v>
      </c>
      <c r="DO476" s="62">
        <v>0</v>
      </c>
      <c r="DP476" s="48">
        <f>IFERROR(ROUNDUP(DN476/$EX476,0)*$EY476,0)</f>
        <v>0</v>
      </c>
      <c r="DQ476" s="62">
        <v>0</v>
      </c>
      <c r="DR476" s="62">
        <v>0</v>
      </c>
      <c r="DS476" s="62">
        <v>0</v>
      </c>
      <c r="DT476" s="62">
        <v>0</v>
      </c>
      <c r="DU476" s="48">
        <f>IFERROR(ROUNDUP(DS476/$EX476,0)*$EY476,0)</f>
        <v>0</v>
      </c>
      <c r="DV476" s="62">
        <v>0</v>
      </c>
      <c r="DW476" s="62">
        <v>0</v>
      </c>
      <c r="DX476" s="62">
        <f>$DF476*BK476/30</f>
        <v>0</v>
      </c>
      <c r="DY476" s="62">
        <f>DX476*$FH476</f>
        <v>0</v>
      </c>
      <c r="DZ476" s="48">
        <f>IFERROR(ROUNDUP(DX476/$EX476,0)*$EY476,0)</f>
        <v>0</v>
      </c>
      <c r="EA476" s="62">
        <f>$DF476*BL476/30</f>
        <v>0</v>
      </c>
      <c r="EB476" s="62">
        <f>EA476*$FH476</f>
        <v>0</v>
      </c>
      <c r="EC476" s="48">
        <f>IFERROR(ROUNDUP(EA476/$EX476,0)*$EY476,0)</f>
        <v>0</v>
      </c>
      <c r="ED476" s="62">
        <f>$DF476*BM476/30</f>
        <v>0</v>
      </c>
      <c r="EE476" s="62">
        <f>ED476*$FH476</f>
        <v>0</v>
      </c>
      <c r="EF476" s="48">
        <f>IFERROR(ROUNDUP(ED476/$EX476,0)*$EY476,0)</f>
        <v>0</v>
      </c>
      <c r="EG476" s="62">
        <f>$DF476*BN476/30</f>
        <v>0</v>
      </c>
      <c r="EH476" s="62">
        <f>EG476*$FH476</f>
        <v>0</v>
      </c>
      <c r="EI476" s="48">
        <f>IFERROR(ROUNDUP(EG476/$EX476,0)*$EY476,0)</f>
        <v>0</v>
      </c>
      <c r="EJ476" s="62">
        <f>$DF476*BO476/30</f>
        <v>0</v>
      </c>
      <c r="EK476" s="62">
        <f>EJ476*$FH476</f>
        <v>0</v>
      </c>
      <c r="EL476" s="48">
        <f>IFERROR(ROUNDUP(EJ476/$EX476,0)*$EY476,0)</f>
        <v>0</v>
      </c>
      <c r="EM476" s="62">
        <f>$DF476*BP476/30</f>
        <v>0</v>
      </c>
      <c r="EN476" s="62">
        <f>EM476*$FH476</f>
        <v>0</v>
      </c>
      <c r="EO476" s="48">
        <f>IFERROR(ROUNDUP(EM476/$EX476,0)*$EY476,0)</f>
        <v>0</v>
      </c>
      <c r="EP476" s="62">
        <f t="shared" ref="EP476:EU476" si="4700">BK476*$FH476</f>
        <v>0</v>
      </c>
      <c r="EQ476" s="62">
        <f t="shared" si="4700"/>
        <v>0</v>
      </c>
      <c r="ER476" s="62">
        <f t="shared" si="4700"/>
        <v>0</v>
      </c>
      <c r="ES476" s="62">
        <f t="shared" si="4700"/>
        <v>0</v>
      </c>
      <c r="ET476" s="62">
        <f t="shared" si="4700"/>
        <v>0</v>
      </c>
      <c r="EU476" s="62">
        <f t="shared" si="4700"/>
        <v>0</v>
      </c>
      <c r="EV476" s="31" t="s">
        <v>192</v>
      </c>
      <c r="EW476" s="103">
        <v>0</v>
      </c>
      <c r="EX476" s="31">
        <v>0</v>
      </c>
      <c r="EY476" s="31">
        <v>0</v>
      </c>
      <c r="EZ476" s="31">
        <v>0</v>
      </c>
      <c r="FA476" s="31">
        <v>0</v>
      </c>
      <c r="FB476" s="119"/>
      <c r="FC476" s="119"/>
      <c r="FE476" s="137">
        <v>706.81</v>
      </c>
      <c r="FF476" s="137">
        <v>706.81</v>
      </c>
      <c r="FG476" s="137">
        <v>706.81</v>
      </c>
      <c r="FH476" s="106">
        <v>706.81</v>
      </c>
      <c r="FI476" s="107" t="b">
        <f t="shared" si="4671"/>
        <v>1</v>
      </c>
      <c r="FJ476" s="34"/>
      <c r="FK476" s="104" t="s">
        <v>187</v>
      </c>
      <c r="FL476" s="104" t="s">
        <v>187</v>
      </c>
      <c r="FM476" s="104" t="s">
        <v>187</v>
      </c>
      <c r="FN476" s="104" t="s">
        <v>187</v>
      </c>
      <c r="FO476" s="104">
        <v>0</v>
      </c>
      <c r="FP476" s="104"/>
      <c r="FQ476" s="104">
        <v>0</v>
      </c>
      <c r="FR476" s="103" t="b">
        <f t="shared" si="4649"/>
        <v>1</v>
      </c>
      <c r="FS476" s="103" t="b">
        <f t="shared" si="4650"/>
        <v>1</v>
      </c>
      <c r="FT476" s="103" t="b">
        <f t="shared" si="4651"/>
        <v>1</v>
      </c>
      <c r="FU476" s="103" t="b">
        <f t="shared" si="4652"/>
        <v>1</v>
      </c>
      <c r="FV476" s="103" t="b">
        <f t="shared" si="4653"/>
        <v>1</v>
      </c>
      <c r="FW476" s="103"/>
      <c r="FX476" s="120" t="b">
        <f t="shared" si="4685"/>
        <v>1</v>
      </c>
      <c r="FY476" s="104" t="s">
        <v>491</v>
      </c>
      <c r="FZ476" s="104" t="b">
        <f t="shared" si="4686"/>
        <v>1</v>
      </c>
      <c r="GA476" s="104">
        <v>0</v>
      </c>
      <c r="GB476" s="104">
        <v>0</v>
      </c>
      <c r="GD476" s="104" t="s">
        <v>491</v>
      </c>
      <c r="GE476" s="104">
        <v>0</v>
      </c>
      <c r="GF476" s="104" t="e">
        <v>#N/A</v>
      </c>
      <c r="GG476" s="104">
        <v>0</v>
      </c>
      <c r="GH476" s="104" t="b">
        <f t="shared" si="4687"/>
        <v>1</v>
      </c>
      <c r="GI476" s="8" t="b">
        <f t="shared" si="4688"/>
        <v>0</v>
      </c>
      <c r="GJ476" s="31" t="s">
        <v>203</v>
      </c>
    </row>
    <row r="477" spans="1:192" x14ac:dyDescent="0.25">
      <c r="A477" s="144" t="str">
        <f>E477</f>
        <v>Масло базовое Liksol PAO 1000 H1</v>
      </c>
      <c r="B477" s="144"/>
      <c r="C477" s="128" t="s">
        <v>491</v>
      </c>
      <c r="D477" s="130"/>
      <c r="E477" s="144" t="s">
        <v>979</v>
      </c>
      <c r="F477" s="144"/>
      <c r="G477" s="128"/>
      <c r="H477" s="144" t="s">
        <v>839</v>
      </c>
      <c r="I477" s="130"/>
      <c r="J477" s="144" t="s">
        <v>477</v>
      </c>
      <c r="K477" s="144"/>
      <c r="L477" s="138"/>
      <c r="M477" s="144" t="s">
        <v>840</v>
      </c>
      <c r="N477" s="145">
        <v>0</v>
      </c>
      <c r="O477" s="145">
        <v>0</v>
      </c>
      <c r="P477" s="145" t="str">
        <f t="shared" si="4673"/>
        <v>нет минмакс</v>
      </c>
      <c r="Q477" s="114">
        <v>0</v>
      </c>
      <c r="R477" s="114">
        <v>0</v>
      </c>
      <c r="S477" s="146">
        <v>0</v>
      </c>
      <c r="T477" s="146">
        <v>0</v>
      </c>
      <c r="U477" s="131"/>
      <c r="V477" s="146">
        <v>0</v>
      </c>
      <c r="W477" s="146">
        <v>0</v>
      </c>
      <c r="X477" s="146">
        <v>0</v>
      </c>
      <c r="Y477" s="132"/>
      <c r="Z477" s="95">
        <v>0</v>
      </c>
      <c r="AA477" s="147">
        <v>0</v>
      </c>
      <c r="AB477" s="147">
        <v>0</v>
      </c>
      <c r="AC477" s="95">
        <v>0</v>
      </c>
      <c r="AD477" s="95">
        <v>0</v>
      </c>
      <c r="AE477" s="95">
        <f t="shared" si="4674"/>
        <v>0</v>
      </c>
      <c r="AF477" s="95">
        <f t="shared" si="4675"/>
        <v>0</v>
      </c>
      <c r="AG477" s="144"/>
      <c r="AH477" s="130"/>
      <c r="AI477" s="144"/>
      <c r="AJ477" s="146">
        <v>0</v>
      </c>
      <c r="AK477" s="146">
        <v>0</v>
      </c>
      <c r="AL477" s="146">
        <v>0</v>
      </c>
      <c r="AM477" s="146">
        <v>0</v>
      </c>
      <c r="AN477" s="148" t="str">
        <f t="shared" si="4676"/>
        <v>нет оборота</v>
      </c>
      <c r="AO477" s="130" t="str">
        <f t="shared" si="4677"/>
        <v>нет остатка</v>
      </c>
      <c r="AP477" s="139" t="s">
        <v>185</v>
      </c>
      <c r="AQ477" s="134" t="s">
        <v>191</v>
      </c>
      <c r="AR477" s="144" t="s">
        <v>185</v>
      </c>
      <c r="AS477" s="134" t="s">
        <v>191</v>
      </c>
      <c r="AT477" s="147" t="s">
        <v>185</v>
      </c>
      <c r="AU477" s="138" t="str">
        <f>AT477</f>
        <v>Нет</v>
      </c>
      <c r="AV477" s="97" t="str">
        <f t="shared" si="4678"/>
        <v>нет остатка</v>
      </c>
      <c r="AW477" s="149">
        <f t="shared" si="4679"/>
        <v>0</v>
      </c>
      <c r="AX477" s="144"/>
      <c r="AY477" s="146">
        <f t="shared" si="4680"/>
        <v>0</v>
      </c>
      <c r="AZ477" s="130"/>
      <c r="BA477" s="129"/>
      <c r="BB477" s="129"/>
      <c r="BC477" s="129"/>
      <c r="BD477" s="139"/>
      <c r="BE477" s="29">
        <v>0</v>
      </c>
      <c r="BF477" s="32">
        <f t="shared" si="4681"/>
        <v>0</v>
      </c>
      <c r="BG477" s="32">
        <v>0</v>
      </c>
      <c r="BH477" s="32">
        <f t="shared" si="4682"/>
        <v>0</v>
      </c>
      <c r="BI477" s="99">
        <v>0</v>
      </c>
      <c r="BJ477" s="130"/>
      <c r="BK477" s="133">
        <v>0</v>
      </c>
      <c r="BL477" s="133">
        <v>0</v>
      </c>
      <c r="BM477" s="133">
        <v>0</v>
      </c>
      <c r="BN477" s="133">
        <v>0</v>
      </c>
      <c r="BO477" s="133">
        <v>0</v>
      </c>
      <c r="BP477" s="133">
        <v>0</v>
      </c>
      <c r="BQ477" s="133">
        <f t="shared" si="4683"/>
        <v>0</v>
      </c>
      <c r="BR477" s="95">
        <f t="shared" si="4684"/>
        <v>0</v>
      </c>
      <c r="BS477" s="133">
        <f t="shared" si="4690"/>
        <v>0</v>
      </c>
      <c r="BT477" s="133">
        <f t="shared" si="4690"/>
        <v>0</v>
      </c>
      <c r="BU477" s="133">
        <f t="shared" si="4690"/>
        <v>0</v>
      </c>
      <c r="BV477" s="133">
        <f t="shared" si="4690"/>
        <v>0</v>
      </c>
      <c r="BW477" s="133">
        <f t="shared" si="4690"/>
        <v>0</v>
      </c>
      <c r="BX477" s="133">
        <f t="shared" si="4699"/>
        <v>0</v>
      </c>
      <c r="BY477" s="133">
        <f t="shared" si="4699"/>
        <v>0</v>
      </c>
      <c r="BZ477" s="133">
        <f t="shared" si="4699"/>
        <v>0</v>
      </c>
      <c r="CA477" s="133">
        <f t="shared" si="4699"/>
        <v>0</v>
      </c>
      <c r="CB477" s="133">
        <f t="shared" si="4699"/>
        <v>0</v>
      </c>
      <c r="CC477" s="133">
        <f t="shared" si="4699"/>
        <v>0</v>
      </c>
      <c r="CD477" s="133">
        <f t="shared" si="4699"/>
        <v>0</v>
      </c>
      <c r="CE477" s="133">
        <f t="shared" si="4699"/>
        <v>0</v>
      </c>
      <c r="CF477" s="133">
        <f t="shared" si="4699"/>
        <v>0</v>
      </c>
      <c r="CG477" s="133">
        <f t="shared" si="4699"/>
        <v>0</v>
      </c>
      <c r="CH477" s="133">
        <f t="shared" si="4699"/>
        <v>0</v>
      </c>
      <c r="CI477" s="133">
        <f t="shared" si="4699"/>
        <v>0</v>
      </c>
      <c r="CJ477" s="133">
        <f t="shared" si="4699"/>
        <v>0</v>
      </c>
      <c r="CK477" s="133">
        <f t="shared" si="4699"/>
        <v>0</v>
      </c>
      <c r="CL477" s="133">
        <f t="shared" si="4699"/>
        <v>0</v>
      </c>
      <c r="CM477" s="133">
        <f t="shared" si="4699"/>
        <v>0</v>
      </c>
      <c r="CN477" s="133">
        <f t="shared" si="4699"/>
        <v>0</v>
      </c>
      <c r="CO477" s="133">
        <f t="shared" si="4699"/>
        <v>0</v>
      </c>
      <c r="CP477" s="100">
        <v>0</v>
      </c>
      <c r="CQ477" s="100">
        <v>0</v>
      </c>
      <c r="CR477" s="100">
        <v>0</v>
      </c>
      <c r="CS477" s="100">
        <v>0</v>
      </c>
      <c r="CT477" s="100">
        <v>0</v>
      </c>
      <c r="CU477" s="100">
        <v>0</v>
      </c>
      <c r="CY477" s="4">
        <v>0</v>
      </c>
      <c r="CZ477" s="4">
        <v>0</v>
      </c>
      <c r="DA477" s="136">
        <f t="shared" si="4667"/>
        <v>0</v>
      </c>
      <c r="DB477" s="4">
        <f t="shared" si="4668"/>
        <v>0</v>
      </c>
      <c r="DC477" s="4">
        <f t="shared" si="4669"/>
        <v>0</v>
      </c>
      <c r="DD477" s="136">
        <f t="shared" si="4670"/>
        <v>0</v>
      </c>
      <c r="DE477" s="31">
        <v>0</v>
      </c>
      <c r="DJ477" s="31"/>
      <c r="DK477" s="31"/>
      <c r="DL477" s="31"/>
      <c r="DM477" s="31"/>
      <c r="DN477" s="31"/>
      <c r="DR477" s="4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V477" t="s">
        <v>839</v>
      </c>
      <c r="EW477" s="103">
        <v>0</v>
      </c>
      <c r="FA477" s="31"/>
      <c r="FB477" s="119"/>
      <c r="FC477" s="119"/>
      <c r="FE477" s="137">
        <v>0</v>
      </c>
      <c r="FF477" s="137">
        <v>0</v>
      </c>
      <c r="FG477" s="137">
        <v>0</v>
      </c>
      <c r="FH477" s="106">
        <v>0</v>
      </c>
      <c r="FI477" s="107" t="b">
        <f t="shared" si="4671"/>
        <v>1</v>
      </c>
      <c r="FJ477" s="34"/>
      <c r="FK477" s="104">
        <v>0</v>
      </c>
      <c r="FL477" s="104">
        <v>0</v>
      </c>
      <c r="FM477" s="104">
        <v>0</v>
      </c>
      <c r="FN477" s="104">
        <v>0</v>
      </c>
      <c r="FO477" s="104">
        <v>0</v>
      </c>
      <c r="FP477" s="104"/>
      <c r="FQ477" s="104">
        <v>0</v>
      </c>
      <c r="FR477" s="150" t="b">
        <f t="shared" si="4649"/>
        <v>0</v>
      </c>
      <c r="FS477" s="150" t="b">
        <f t="shared" si="4650"/>
        <v>0</v>
      </c>
      <c r="FT477" s="150" t="b">
        <f t="shared" si="4651"/>
        <v>0</v>
      </c>
      <c r="FU477" s="150" t="b">
        <f t="shared" si="4652"/>
        <v>0</v>
      </c>
      <c r="FV477" s="150" t="b">
        <f t="shared" si="4653"/>
        <v>1</v>
      </c>
      <c r="FW477" s="150"/>
      <c r="FX477" s="150" t="b">
        <f t="shared" si="4685"/>
        <v>1</v>
      </c>
      <c r="FY477" s="104" t="s">
        <v>491</v>
      </c>
      <c r="FZ477" s="104" t="b">
        <f t="shared" si="4686"/>
        <v>1</v>
      </c>
      <c r="GA477" s="150">
        <v>0</v>
      </c>
      <c r="GB477" s="150">
        <v>0</v>
      </c>
      <c r="GC477" s="151"/>
      <c r="GD477" s="104" t="s">
        <v>491</v>
      </c>
      <c r="GE477" s="104">
        <v>0</v>
      </c>
      <c r="GF477" s="104" t="e">
        <v>#N/A</v>
      </c>
      <c r="GG477" s="104">
        <v>0</v>
      </c>
      <c r="GH477" s="150" t="b">
        <f t="shared" si="4687"/>
        <v>1</v>
      </c>
      <c r="GI477" s="151" t="b">
        <f t="shared" si="4688"/>
        <v>0</v>
      </c>
      <c r="GJ477" s="31" t="s">
        <v>203</v>
      </c>
    </row>
    <row r="478" spans="1:192" x14ac:dyDescent="0.25">
      <c r="A478" s="130">
        <v>136248</v>
      </c>
      <c r="B478" s="130">
        <v>538462</v>
      </c>
      <c r="C478" s="128" t="s">
        <v>491</v>
      </c>
      <c r="D478" s="130"/>
      <c r="E478" s="130" t="s">
        <v>980</v>
      </c>
      <c r="F478" s="109" t="s">
        <v>440</v>
      </c>
      <c r="G478" s="128"/>
      <c r="H478" s="130" t="s">
        <v>188</v>
      </c>
      <c r="I478" s="130" t="s">
        <v>476</v>
      </c>
      <c r="J478" s="130" t="s">
        <v>477</v>
      </c>
      <c r="K478" s="130"/>
      <c r="L478" s="130" t="s">
        <v>979</v>
      </c>
      <c r="M478" s="130" t="s">
        <v>841</v>
      </c>
      <c r="N478" s="111">
        <v>0</v>
      </c>
      <c r="O478" s="111">
        <v>0</v>
      </c>
      <c r="P478" s="111" t="str">
        <f t="shared" si="4673"/>
        <v>нет минмакс</v>
      </c>
      <c r="Q478" s="95">
        <v>0</v>
      </c>
      <c r="R478" s="95">
        <f>Q478*FH478</f>
        <v>0</v>
      </c>
      <c r="S478" s="131">
        <v>0</v>
      </c>
      <c r="T478" s="131">
        <v>0</v>
      </c>
      <c r="U478" s="131">
        <f>IFERROR(ROUNDUP(S478/$EX478,0)*$EY478,0)</f>
        <v>0</v>
      </c>
      <c r="V478" s="113">
        <f>SUM(Z478:AD478)</f>
        <v>0</v>
      </c>
      <c r="W478" s="113">
        <f>V478*FH478</f>
        <v>0</v>
      </c>
      <c r="X478" s="113">
        <f>IFERROR(ROUNDUP(V478/$EX478,0)*$EY478,0)</f>
        <v>0</v>
      </c>
      <c r="Y478" s="132"/>
      <c r="Z478" s="95">
        <v>0</v>
      </c>
      <c r="AA478" s="95">
        <v>0</v>
      </c>
      <c r="AB478" s="95">
        <v>0</v>
      </c>
      <c r="AC478" s="95">
        <v>0</v>
      </c>
      <c r="AD478" s="95">
        <v>0</v>
      </c>
      <c r="AE478" s="95">
        <f t="shared" si="4674"/>
        <v>0</v>
      </c>
      <c r="AF478" s="95">
        <f t="shared" si="4675"/>
        <v>0</v>
      </c>
      <c r="AG478" s="114">
        <v>0</v>
      </c>
      <c r="AH478" s="95">
        <f>V478-AG478</f>
        <v>0</v>
      </c>
      <c r="AI478" s="114">
        <f>IF(AH478&gt;0,AH478*FH478,0)</f>
        <v>0</v>
      </c>
      <c r="AJ478" s="133">
        <f>CU478</f>
        <v>0</v>
      </c>
      <c r="AK478" s="133">
        <f>SUM(CS478:CU478)</f>
        <v>0</v>
      </c>
      <c r="AL478" s="133">
        <f>SUM(CP478:CU478)</f>
        <v>0</v>
      </c>
      <c r="AM478" s="133">
        <f>SUM(BK478:BP478)</f>
        <v>0</v>
      </c>
      <c r="AN478" s="133" t="str">
        <f t="shared" si="4676"/>
        <v>нет оборота</v>
      </c>
      <c r="AO478" s="133" t="str">
        <f t="shared" si="4677"/>
        <v>нет остатка</v>
      </c>
      <c r="AP478" s="139" t="s">
        <v>185</v>
      </c>
      <c r="AQ478" s="134" t="s">
        <v>191</v>
      </c>
      <c r="AR478" s="139" t="s">
        <v>185</v>
      </c>
      <c r="AS478" s="134" t="s">
        <v>191</v>
      </c>
      <c r="AT478" s="25" t="s">
        <v>185</v>
      </c>
      <c r="AU478" s="14" t="str">
        <f>AU477</f>
        <v>Нет</v>
      </c>
      <c r="AV478" s="97" t="str">
        <f t="shared" si="4678"/>
        <v>нет остатка</v>
      </c>
      <c r="AW478" s="117">
        <f t="shared" si="4679"/>
        <v>0</v>
      </c>
      <c r="AX478" s="14"/>
      <c r="AY478" s="25">
        <f t="shared" si="4680"/>
        <v>0</v>
      </c>
      <c r="AZ478" s="130" t="s">
        <v>495</v>
      </c>
      <c r="BA478" s="26" t="s">
        <v>187</v>
      </c>
      <c r="BB478" s="26" t="s">
        <v>187</v>
      </c>
      <c r="BC478" s="27" t="s">
        <v>187</v>
      </c>
      <c r="BD478" s="28" t="s">
        <v>187</v>
      </c>
      <c r="BE478" s="29">
        <v>0</v>
      </c>
      <c r="BF478" s="32">
        <f t="shared" si="4681"/>
        <v>0</v>
      </c>
      <c r="BG478" s="32">
        <v>0</v>
      </c>
      <c r="BH478" s="32">
        <f t="shared" si="4682"/>
        <v>0</v>
      </c>
      <c r="BI478" s="99">
        <v>0</v>
      </c>
      <c r="BJ478" s="130" t="s">
        <v>187</v>
      </c>
      <c r="BK478" s="95">
        <v>0</v>
      </c>
      <c r="BL478" s="95">
        <v>0</v>
      </c>
      <c r="BM478" s="95">
        <v>0</v>
      </c>
      <c r="BN478" s="95">
        <v>0</v>
      </c>
      <c r="BO478" s="95">
        <v>0</v>
      </c>
      <c r="BP478" s="95">
        <v>0</v>
      </c>
      <c r="BQ478" s="133">
        <f t="shared" si="4683"/>
        <v>0</v>
      </c>
      <c r="BR478" s="95">
        <f t="shared" si="4684"/>
        <v>0</v>
      </c>
      <c r="BS478" s="133">
        <f t="shared" si="4690"/>
        <v>0</v>
      </c>
      <c r="BT478" s="133">
        <f t="shared" si="4690"/>
        <v>0</v>
      </c>
      <c r="BU478" s="133">
        <f t="shared" si="4690"/>
        <v>0</v>
      </c>
      <c r="BV478" s="133">
        <f t="shared" si="4690"/>
        <v>0</v>
      </c>
      <c r="BW478" s="133">
        <f t="shared" si="4690"/>
        <v>0</v>
      </c>
      <c r="BX478" s="133">
        <f t="shared" si="4699"/>
        <v>0</v>
      </c>
      <c r="BY478" s="133">
        <f t="shared" si="4699"/>
        <v>0</v>
      </c>
      <c r="BZ478" s="133">
        <f t="shared" si="4699"/>
        <v>0</v>
      </c>
      <c r="CA478" s="133">
        <f t="shared" si="4699"/>
        <v>0</v>
      </c>
      <c r="CB478" s="133">
        <f t="shared" si="4699"/>
        <v>0</v>
      </c>
      <c r="CC478" s="133">
        <f t="shared" si="4699"/>
        <v>0</v>
      </c>
      <c r="CD478" s="133">
        <f t="shared" si="4699"/>
        <v>0</v>
      </c>
      <c r="CE478" s="133">
        <f t="shared" si="4699"/>
        <v>0</v>
      </c>
      <c r="CF478" s="133">
        <f t="shared" si="4699"/>
        <v>0</v>
      </c>
      <c r="CG478" s="133">
        <f t="shared" si="4699"/>
        <v>0</v>
      </c>
      <c r="CH478" s="133">
        <f t="shared" si="4699"/>
        <v>0</v>
      </c>
      <c r="CI478" s="133">
        <f t="shared" si="4699"/>
        <v>0</v>
      </c>
      <c r="CJ478" s="133">
        <f t="shared" si="4699"/>
        <v>0</v>
      </c>
      <c r="CK478" s="133">
        <f t="shared" si="4699"/>
        <v>0</v>
      </c>
      <c r="CL478" s="133">
        <f t="shared" si="4699"/>
        <v>0</v>
      </c>
      <c r="CM478" s="133">
        <f t="shared" si="4699"/>
        <v>0</v>
      </c>
      <c r="CN478" s="133">
        <f t="shared" si="4699"/>
        <v>0</v>
      </c>
      <c r="CO478" s="133">
        <f t="shared" si="4699"/>
        <v>0</v>
      </c>
      <c r="CP478" s="100">
        <v>0</v>
      </c>
      <c r="CQ478" s="100">
        <v>0</v>
      </c>
      <c r="CR478" s="100">
        <v>0</v>
      </c>
      <c r="CS478" s="100">
        <v>0</v>
      </c>
      <c r="CT478" s="100">
        <v>0</v>
      </c>
      <c r="CU478" s="100">
        <v>0</v>
      </c>
      <c r="CV478" s="121">
        <f>IF(COUNTIF(CP478:CU478,"&gt;0")=0,0,SUM(CP478:CU478)/COUNTIF(CP478:CU478,"&gt;0"))</f>
        <v>0</v>
      </c>
      <c r="CY478" s="4">
        <v>0</v>
      </c>
      <c r="CZ478" s="4">
        <v>0</v>
      </c>
      <c r="DA478" s="136">
        <f t="shared" si="4667"/>
        <v>0</v>
      </c>
      <c r="DB478" s="4">
        <f t="shared" si="4668"/>
        <v>0</v>
      </c>
      <c r="DC478" s="4">
        <f t="shared" si="4669"/>
        <v>0</v>
      </c>
      <c r="DD478" s="136">
        <f t="shared" si="4670"/>
        <v>0</v>
      </c>
      <c r="DE478" s="31">
        <v>0</v>
      </c>
      <c r="DF478" s="31">
        <v>31</v>
      </c>
      <c r="DG478" s="31">
        <v>0</v>
      </c>
      <c r="DH478" s="48">
        <f>IFERROR(ROUNDUP(DG478/$EX478,0)*$EY478,0)</f>
        <v>0</v>
      </c>
      <c r="DI478" s="62">
        <v>0</v>
      </c>
      <c r="DJ478" s="62">
        <v>0</v>
      </c>
      <c r="DK478" s="48">
        <f>IFERROR(ROUNDUP(DI478/$EX478,0)*$EY478,0)</f>
        <v>0</v>
      </c>
      <c r="DL478" s="62">
        <v>0</v>
      </c>
      <c r="DM478" s="62">
        <v>0</v>
      </c>
      <c r="DN478" s="62">
        <v>0</v>
      </c>
      <c r="DO478" s="62">
        <v>0</v>
      </c>
      <c r="DP478" s="48">
        <f>IFERROR(ROUNDUP(DN478/$EX478,0)*$EY478,0)</f>
        <v>0</v>
      </c>
      <c r="DQ478" s="62">
        <v>0</v>
      </c>
      <c r="DR478" s="62">
        <v>0</v>
      </c>
      <c r="DS478" s="62">
        <v>0</v>
      </c>
      <c r="DT478" s="62">
        <v>0</v>
      </c>
      <c r="DU478" s="48">
        <f>IFERROR(ROUNDUP(DS478/$EX478,0)*$EY478,0)</f>
        <v>0</v>
      </c>
      <c r="DV478" s="62">
        <v>0</v>
      </c>
      <c r="DW478" s="62">
        <v>0</v>
      </c>
      <c r="DX478" s="62">
        <f>$DF478*BK478/30</f>
        <v>0</v>
      </c>
      <c r="DY478" s="62">
        <f>DX478*$FH478</f>
        <v>0</v>
      </c>
      <c r="DZ478" s="48">
        <f>IFERROR(ROUNDUP(DX478/$EX478,0)*$EY478,0)</f>
        <v>0</v>
      </c>
      <c r="EA478" s="62">
        <f>$DF478*BL478/30</f>
        <v>0</v>
      </c>
      <c r="EB478" s="62">
        <f>EA478*$FH478</f>
        <v>0</v>
      </c>
      <c r="EC478" s="48">
        <f>IFERROR(ROUNDUP(EA478/$EX478,0)*$EY478,0)</f>
        <v>0</v>
      </c>
      <c r="ED478" s="62">
        <f>$DF478*BM478/30</f>
        <v>0</v>
      </c>
      <c r="EE478" s="62">
        <f>ED478*$FH478</f>
        <v>0</v>
      </c>
      <c r="EF478" s="48">
        <f>IFERROR(ROUNDUP(ED478/$EX478,0)*$EY478,0)</f>
        <v>0</v>
      </c>
      <c r="EG478" s="62">
        <f>$DF478*BN478/30</f>
        <v>0</v>
      </c>
      <c r="EH478" s="62">
        <f>EG478*$FH478</f>
        <v>0</v>
      </c>
      <c r="EI478" s="48">
        <f>IFERROR(ROUNDUP(EG478/$EX478,0)*$EY478,0)</f>
        <v>0</v>
      </c>
      <c r="EJ478" s="62">
        <f>$DF478*BO478/30</f>
        <v>0</v>
      </c>
      <c r="EK478" s="62">
        <f>EJ478*$FH478</f>
        <v>0</v>
      </c>
      <c r="EL478" s="48">
        <f>IFERROR(ROUNDUP(EJ478/$EX478,0)*$EY478,0)</f>
        <v>0</v>
      </c>
      <c r="EM478" s="62">
        <f>$DF478*BP478/30</f>
        <v>0</v>
      </c>
      <c r="EN478" s="62">
        <f>EM478*$FH478</f>
        <v>0</v>
      </c>
      <c r="EO478" s="48">
        <f>IFERROR(ROUNDUP(EM478/$EX478,0)*$EY478,0)</f>
        <v>0</v>
      </c>
      <c r="EP478" s="62">
        <f t="shared" ref="EP478:EU478" si="4701">BK478*$FH478</f>
        <v>0</v>
      </c>
      <c r="EQ478" s="62">
        <f t="shared" si="4701"/>
        <v>0</v>
      </c>
      <c r="ER478" s="62">
        <f t="shared" si="4701"/>
        <v>0</v>
      </c>
      <c r="ES478" s="62">
        <f t="shared" si="4701"/>
        <v>0</v>
      </c>
      <c r="ET478" s="62">
        <f t="shared" si="4701"/>
        <v>0</v>
      </c>
      <c r="EU478" s="62">
        <f t="shared" si="4701"/>
        <v>0</v>
      </c>
      <c r="EV478" s="31" t="s">
        <v>192</v>
      </c>
      <c r="EW478" s="103">
        <v>0</v>
      </c>
      <c r="EX478" s="31">
        <v>0</v>
      </c>
      <c r="EY478" s="31">
        <v>0</v>
      </c>
      <c r="EZ478" s="31">
        <v>0</v>
      </c>
      <c r="FA478" s="31">
        <v>0</v>
      </c>
      <c r="FB478" s="119"/>
      <c r="FC478" s="119"/>
      <c r="FE478" s="137">
        <v>5791.31</v>
      </c>
      <c r="FF478" s="137">
        <v>5791.31</v>
      </c>
      <c r="FG478" s="137">
        <v>5791.31</v>
      </c>
      <c r="FH478" s="106">
        <v>5791.31</v>
      </c>
      <c r="FI478" s="107" t="b">
        <f t="shared" si="4671"/>
        <v>1</v>
      </c>
      <c r="FJ478" s="34"/>
      <c r="FK478" s="104" t="s">
        <v>187</v>
      </c>
      <c r="FL478" s="104" t="s">
        <v>187</v>
      </c>
      <c r="FM478" s="104" t="s">
        <v>187</v>
      </c>
      <c r="FN478" s="104" t="s">
        <v>187</v>
      </c>
      <c r="FO478" s="104">
        <v>0</v>
      </c>
      <c r="FP478" s="104"/>
      <c r="FQ478" s="104">
        <v>0</v>
      </c>
      <c r="FR478" s="103" t="b">
        <f t="shared" si="4649"/>
        <v>1</v>
      </c>
      <c r="FS478" s="103" t="b">
        <f t="shared" si="4650"/>
        <v>1</v>
      </c>
      <c r="FT478" s="103" t="b">
        <f t="shared" si="4651"/>
        <v>1</v>
      </c>
      <c r="FU478" s="103" t="b">
        <f t="shared" si="4652"/>
        <v>1</v>
      </c>
      <c r="FV478" s="103" t="b">
        <f t="shared" si="4653"/>
        <v>1</v>
      </c>
      <c r="FW478" s="103"/>
      <c r="FX478" s="120" t="b">
        <f t="shared" si="4685"/>
        <v>1</v>
      </c>
      <c r="FY478" s="104" t="s">
        <v>491</v>
      </c>
      <c r="FZ478" s="104" t="b">
        <f t="shared" si="4686"/>
        <v>1</v>
      </c>
      <c r="GA478" s="104">
        <v>0</v>
      </c>
      <c r="GB478" s="104" t="s">
        <v>440</v>
      </c>
      <c r="GD478" s="104" t="s">
        <v>491</v>
      </c>
      <c r="GE478" s="104">
        <v>0</v>
      </c>
      <c r="GF478" s="104" t="e">
        <v>#N/A</v>
      </c>
      <c r="GG478" s="104">
        <v>0</v>
      </c>
      <c r="GH478" s="104" t="b">
        <f t="shared" si="4687"/>
        <v>1</v>
      </c>
      <c r="GI478" s="8" t="b">
        <f t="shared" si="4688"/>
        <v>0</v>
      </c>
      <c r="GJ478" s="31" t="s">
        <v>203</v>
      </c>
    </row>
    <row r="479" spans="1:192" x14ac:dyDescent="0.25">
      <c r="A479" s="144" t="str">
        <f>E479</f>
        <v>Масло базовое Liksol PAO 460 H1</v>
      </c>
      <c r="B479" s="144"/>
      <c r="C479" s="128" t="s">
        <v>491</v>
      </c>
      <c r="D479" s="130"/>
      <c r="E479" s="144" t="s">
        <v>981</v>
      </c>
      <c r="F479" s="144"/>
      <c r="G479" s="128"/>
      <c r="H479" s="144" t="s">
        <v>839</v>
      </c>
      <c r="I479" s="130"/>
      <c r="J479" s="144" t="s">
        <v>477</v>
      </c>
      <c r="K479" s="144"/>
      <c r="L479" s="138"/>
      <c r="M479" s="144" t="s">
        <v>840</v>
      </c>
      <c r="N479" s="145">
        <v>0</v>
      </c>
      <c r="O479" s="145">
        <v>0</v>
      </c>
      <c r="P479" s="145" t="str">
        <f t="shared" si="4673"/>
        <v>нет минмакс</v>
      </c>
      <c r="Q479" s="114">
        <v>0</v>
      </c>
      <c r="R479" s="114">
        <v>0</v>
      </c>
      <c r="S479" s="146">
        <v>0</v>
      </c>
      <c r="T479" s="146">
        <v>0</v>
      </c>
      <c r="U479" s="131"/>
      <c r="V479" s="146">
        <v>0</v>
      </c>
      <c r="W479" s="146">
        <v>0</v>
      </c>
      <c r="X479" s="146">
        <v>0</v>
      </c>
      <c r="Y479" s="132"/>
      <c r="Z479" s="95">
        <v>0</v>
      </c>
      <c r="AA479" s="147">
        <v>0</v>
      </c>
      <c r="AB479" s="147">
        <v>0</v>
      </c>
      <c r="AC479" s="95">
        <v>0</v>
      </c>
      <c r="AD479" s="95">
        <v>0</v>
      </c>
      <c r="AE479" s="95">
        <f t="shared" si="4674"/>
        <v>0</v>
      </c>
      <c r="AF479" s="95">
        <f t="shared" si="4675"/>
        <v>0</v>
      </c>
      <c r="AG479" s="144"/>
      <c r="AH479" s="130"/>
      <c r="AI479" s="144"/>
      <c r="AJ479" s="146">
        <v>0</v>
      </c>
      <c r="AK479" s="146">
        <v>0</v>
      </c>
      <c r="AL479" s="146">
        <v>0</v>
      </c>
      <c r="AM479" s="146">
        <v>0</v>
      </c>
      <c r="AN479" s="148" t="str">
        <f t="shared" si="4676"/>
        <v>нет оборота</v>
      </c>
      <c r="AO479" s="130" t="str">
        <f t="shared" si="4677"/>
        <v>нет остатка</v>
      </c>
      <c r="AP479" s="139" t="s">
        <v>185</v>
      </c>
      <c r="AQ479" s="134" t="s">
        <v>191</v>
      </c>
      <c r="AR479" s="144" t="s">
        <v>185</v>
      </c>
      <c r="AS479" s="134" t="s">
        <v>191</v>
      </c>
      <c r="AT479" s="147" t="s">
        <v>185</v>
      </c>
      <c r="AU479" s="138" t="str">
        <f>AT479</f>
        <v>Нет</v>
      </c>
      <c r="AV479" s="97" t="str">
        <f t="shared" si="4678"/>
        <v>нет остатка</v>
      </c>
      <c r="AW479" s="149">
        <f t="shared" si="4679"/>
        <v>0</v>
      </c>
      <c r="AX479" s="144"/>
      <c r="AY479" s="146">
        <f t="shared" si="4680"/>
        <v>0</v>
      </c>
      <c r="AZ479" s="130"/>
      <c r="BA479" s="129"/>
      <c r="BB479" s="129"/>
      <c r="BC479" s="129"/>
      <c r="BD479" s="139"/>
      <c r="BE479" s="29">
        <v>0</v>
      </c>
      <c r="BF479" s="32">
        <f t="shared" si="4681"/>
        <v>0</v>
      </c>
      <c r="BG479" s="32">
        <v>0</v>
      </c>
      <c r="BH479" s="32">
        <f t="shared" si="4682"/>
        <v>0</v>
      </c>
      <c r="BI479" s="99">
        <v>0</v>
      </c>
      <c r="BJ479" s="130"/>
      <c r="BK479" s="133">
        <v>0</v>
      </c>
      <c r="BL479" s="133">
        <v>0</v>
      </c>
      <c r="BM479" s="133">
        <v>0</v>
      </c>
      <c r="BN479" s="133">
        <v>0</v>
      </c>
      <c r="BO479" s="133">
        <v>0</v>
      </c>
      <c r="BP479" s="133">
        <v>0</v>
      </c>
      <c r="BQ479" s="133">
        <f t="shared" si="4683"/>
        <v>0</v>
      </c>
      <c r="BR479" s="95">
        <f t="shared" si="4684"/>
        <v>0</v>
      </c>
      <c r="BS479" s="133">
        <f t="shared" si="4690"/>
        <v>0</v>
      </c>
      <c r="BT479" s="133">
        <f t="shared" si="4690"/>
        <v>0</v>
      </c>
      <c r="BU479" s="133">
        <f t="shared" si="4690"/>
        <v>0</v>
      </c>
      <c r="BV479" s="133">
        <f t="shared" si="4690"/>
        <v>0</v>
      </c>
      <c r="BW479" s="133">
        <f t="shared" si="4690"/>
        <v>0</v>
      </c>
      <c r="BX479" s="133">
        <f t="shared" si="4699"/>
        <v>0</v>
      </c>
      <c r="BY479" s="133">
        <f t="shared" si="4699"/>
        <v>0</v>
      </c>
      <c r="BZ479" s="133">
        <f t="shared" si="4699"/>
        <v>0</v>
      </c>
      <c r="CA479" s="133">
        <f t="shared" si="4699"/>
        <v>0</v>
      </c>
      <c r="CB479" s="133">
        <f t="shared" si="4699"/>
        <v>0</v>
      </c>
      <c r="CC479" s="133">
        <f t="shared" si="4699"/>
        <v>0</v>
      </c>
      <c r="CD479" s="133">
        <f t="shared" si="4699"/>
        <v>0</v>
      </c>
      <c r="CE479" s="133">
        <f t="shared" si="4699"/>
        <v>0</v>
      </c>
      <c r="CF479" s="133">
        <f t="shared" si="4699"/>
        <v>0</v>
      </c>
      <c r="CG479" s="133">
        <f t="shared" si="4699"/>
        <v>0</v>
      </c>
      <c r="CH479" s="133">
        <f t="shared" si="4699"/>
        <v>0</v>
      </c>
      <c r="CI479" s="133">
        <f t="shared" si="4699"/>
        <v>0</v>
      </c>
      <c r="CJ479" s="133">
        <f t="shared" si="4699"/>
        <v>0</v>
      </c>
      <c r="CK479" s="133">
        <f t="shared" si="4699"/>
        <v>0</v>
      </c>
      <c r="CL479" s="133">
        <f t="shared" si="4699"/>
        <v>0</v>
      </c>
      <c r="CM479" s="133">
        <f t="shared" si="4699"/>
        <v>0</v>
      </c>
      <c r="CN479" s="133">
        <f t="shared" si="4699"/>
        <v>0</v>
      </c>
      <c r="CO479" s="133">
        <f t="shared" si="4699"/>
        <v>0</v>
      </c>
      <c r="CP479" s="100">
        <v>0</v>
      </c>
      <c r="CQ479" s="100">
        <v>0</v>
      </c>
      <c r="CR479" s="100">
        <v>0</v>
      </c>
      <c r="CS479" s="100">
        <v>0</v>
      </c>
      <c r="CT479" s="100">
        <v>0</v>
      </c>
      <c r="CU479" s="100">
        <v>0</v>
      </c>
      <c r="CY479" s="4">
        <v>0</v>
      </c>
      <c r="CZ479" s="4">
        <v>0</v>
      </c>
      <c r="DA479" s="136">
        <f t="shared" si="4667"/>
        <v>0</v>
      </c>
      <c r="DB479" s="4">
        <f t="shared" si="4668"/>
        <v>0</v>
      </c>
      <c r="DC479" s="4">
        <f t="shared" si="4669"/>
        <v>0</v>
      </c>
      <c r="DD479" s="136">
        <f t="shared" si="4670"/>
        <v>0</v>
      </c>
      <c r="DE479" s="31">
        <v>0</v>
      </c>
      <c r="DJ479" s="31"/>
      <c r="DK479" s="31"/>
      <c r="DL479" s="31"/>
      <c r="DM479" s="31"/>
      <c r="DN479" s="31"/>
      <c r="DR479" s="4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V479" t="s">
        <v>839</v>
      </c>
      <c r="EW479" s="103">
        <v>0</v>
      </c>
      <c r="FA479" s="31"/>
      <c r="FB479" s="119"/>
      <c r="FC479" s="119"/>
      <c r="FE479" s="137">
        <v>0</v>
      </c>
      <c r="FF479" s="137">
        <v>0</v>
      </c>
      <c r="FG479" s="137">
        <v>0</v>
      </c>
      <c r="FH479" s="106">
        <v>0</v>
      </c>
      <c r="FI479" s="107" t="b">
        <f t="shared" si="4671"/>
        <v>1</v>
      </c>
      <c r="FJ479" s="34"/>
      <c r="FK479" s="104">
        <v>0</v>
      </c>
      <c r="FL479" s="104">
        <v>0</v>
      </c>
      <c r="FM479" s="104">
        <v>0</v>
      </c>
      <c r="FN479" s="104">
        <v>0</v>
      </c>
      <c r="FO479" s="104">
        <v>0</v>
      </c>
      <c r="FP479" s="104"/>
      <c r="FQ479" s="104">
        <v>0</v>
      </c>
      <c r="FR479" s="150" t="b">
        <f t="shared" si="4649"/>
        <v>0</v>
      </c>
      <c r="FS479" s="150" t="b">
        <f t="shared" si="4650"/>
        <v>0</v>
      </c>
      <c r="FT479" s="150" t="b">
        <f t="shared" si="4651"/>
        <v>0</v>
      </c>
      <c r="FU479" s="150" t="b">
        <f t="shared" si="4652"/>
        <v>0</v>
      </c>
      <c r="FV479" s="150" t="b">
        <f t="shared" si="4653"/>
        <v>1</v>
      </c>
      <c r="FW479" s="150"/>
      <c r="FX479" s="150" t="b">
        <f t="shared" si="4685"/>
        <v>1</v>
      </c>
      <c r="FY479" s="104" t="s">
        <v>491</v>
      </c>
      <c r="FZ479" s="104" t="b">
        <f t="shared" si="4686"/>
        <v>1</v>
      </c>
      <c r="GA479" s="150">
        <v>0</v>
      </c>
      <c r="GB479" s="150">
        <v>0</v>
      </c>
      <c r="GC479" s="151"/>
      <c r="GD479" s="104" t="s">
        <v>491</v>
      </c>
      <c r="GE479" s="104">
        <v>0</v>
      </c>
      <c r="GF479" s="104" t="e">
        <v>#N/A</v>
      </c>
      <c r="GG479" s="104">
        <v>0</v>
      </c>
      <c r="GH479" s="150" t="b">
        <f t="shared" si="4687"/>
        <v>1</v>
      </c>
      <c r="GI479" s="151" t="b">
        <f t="shared" si="4688"/>
        <v>0</v>
      </c>
      <c r="GJ479" s="31" t="s">
        <v>203</v>
      </c>
    </row>
    <row r="480" spans="1:192" x14ac:dyDescent="0.25">
      <c r="A480" s="130">
        <v>136253</v>
      </c>
      <c r="B480" s="130">
        <v>538467</v>
      </c>
      <c r="C480" s="128" t="s">
        <v>491</v>
      </c>
      <c r="D480" s="130"/>
      <c r="E480" s="130" t="s">
        <v>982</v>
      </c>
      <c r="F480" s="109">
        <v>0</v>
      </c>
      <c r="G480" s="128"/>
      <c r="H480" s="130" t="s">
        <v>188</v>
      </c>
      <c r="I480" s="130" t="s">
        <v>476</v>
      </c>
      <c r="J480" s="130" t="s">
        <v>477</v>
      </c>
      <c r="K480" s="130"/>
      <c r="L480" s="130" t="s">
        <v>981</v>
      </c>
      <c r="M480" s="130" t="s">
        <v>841</v>
      </c>
      <c r="N480" s="111">
        <v>0</v>
      </c>
      <c r="O480" s="111">
        <v>0</v>
      </c>
      <c r="P480" s="111" t="str">
        <f t="shared" si="4673"/>
        <v>нет минмакс</v>
      </c>
      <c r="Q480" s="95">
        <v>0</v>
      </c>
      <c r="R480" s="95">
        <f>Q480*FH480</f>
        <v>0</v>
      </c>
      <c r="S480" s="131">
        <v>0</v>
      </c>
      <c r="T480" s="131">
        <v>0</v>
      </c>
      <c r="U480" s="131">
        <f>IFERROR(ROUNDUP(S480/$EX480,0)*$EY480,0)</f>
        <v>0</v>
      </c>
      <c r="V480" s="113">
        <f>SUM(Z480:AD480)</f>
        <v>0</v>
      </c>
      <c r="W480" s="113">
        <f>V480*FH480</f>
        <v>0</v>
      </c>
      <c r="X480" s="113">
        <f>IFERROR(ROUNDUP(V480/$EX480,0)*$EY480,0)</f>
        <v>0</v>
      </c>
      <c r="Y480" s="132"/>
      <c r="Z480" s="95">
        <v>0</v>
      </c>
      <c r="AA480" s="95">
        <v>0</v>
      </c>
      <c r="AB480" s="95">
        <v>0</v>
      </c>
      <c r="AC480" s="95">
        <v>0</v>
      </c>
      <c r="AD480" s="95">
        <v>0</v>
      </c>
      <c r="AE480" s="95">
        <f t="shared" si="4674"/>
        <v>0</v>
      </c>
      <c r="AF480" s="95">
        <f t="shared" si="4675"/>
        <v>0</v>
      </c>
      <c r="AG480" s="114">
        <v>0</v>
      </c>
      <c r="AH480" s="95">
        <f>V480-AG480</f>
        <v>0</v>
      </c>
      <c r="AI480" s="114">
        <f>IF(AH480&gt;0,AH480*FH480,0)</f>
        <v>0</v>
      </c>
      <c r="AJ480" s="133">
        <f>CU480</f>
        <v>0</v>
      </c>
      <c r="AK480" s="133">
        <f>SUM(CS480:CU480)</f>
        <v>0</v>
      </c>
      <c r="AL480" s="133">
        <f>SUM(CP480:CU480)</f>
        <v>0</v>
      </c>
      <c r="AM480" s="133">
        <f>SUM(BK480:BP480)</f>
        <v>0</v>
      </c>
      <c r="AN480" s="133" t="str">
        <f t="shared" si="4676"/>
        <v>нет оборота</v>
      </c>
      <c r="AO480" s="133" t="str">
        <f t="shared" si="4677"/>
        <v>нет остатка</v>
      </c>
      <c r="AP480" s="139" t="s">
        <v>185</v>
      </c>
      <c r="AQ480" s="134" t="s">
        <v>191</v>
      </c>
      <c r="AR480" s="139" t="s">
        <v>185</v>
      </c>
      <c r="AS480" s="134" t="s">
        <v>191</v>
      </c>
      <c r="AT480" s="25" t="s">
        <v>185</v>
      </c>
      <c r="AU480" s="14" t="str">
        <f>AU479</f>
        <v>Нет</v>
      </c>
      <c r="AV480" s="97" t="str">
        <f t="shared" si="4678"/>
        <v>нет остатка</v>
      </c>
      <c r="AW480" s="117">
        <f t="shared" si="4679"/>
        <v>0</v>
      </c>
      <c r="AX480" s="14"/>
      <c r="AY480" s="25">
        <f t="shared" si="4680"/>
        <v>0</v>
      </c>
      <c r="AZ480" s="130" t="s">
        <v>495</v>
      </c>
      <c r="BA480" s="26" t="s">
        <v>187</v>
      </c>
      <c r="BB480" s="26" t="s">
        <v>187</v>
      </c>
      <c r="BC480" s="27" t="s">
        <v>187</v>
      </c>
      <c r="BD480" s="28" t="s">
        <v>187</v>
      </c>
      <c r="BE480" s="29">
        <v>0</v>
      </c>
      <c r="BF480" s="32">
        <f t="shared" si="4681"/>
        <v>0</v>
      </c>
      <c r="BG480" s="32">
        <v>0</v>
      </c>
      <c r="BH480" s="32">
        <f t="shared" si="4682"/>
        <v>0</v>
      </c>
      <c r="BI480" s="99">
        <v>0</v>
      </c>
      <c r="BJ480" s="130" t="s">
        <v>187</v>
      </c>
      <c r="BK480" s="95">
        <v>0</v>
      </c>
      <c r="BL480" s="95">
        <v>0</v>
      </c>
      <c r="BM480" s="95">
        <v>0</v>
      </c>
      <c r="BN480" s="95">
        <v>0</v>
      </c>
      <c r="BO480" s="95">
        <v>0</v>
      </c>
      <c r="BP480" s="95">
        <v>0</v>
      </c>
      <c r="BQ480" s="133">
        <f t="shared" si="4683"/>
        <v>0</v>
      </c>
      <c r="BR480" s="95">
        <f t="shared" si="4684"/>
        <v>0</v>
      </c>
      <c r="BS480" s="133">
        <f t="shared" si="4690"/>
        <v>0</v>
      </c>
      <c r="BT480" s="133">
        <f t="shared" si="4690"/>
        <v>0</v>
      </c>
      <c r="BU480" s="133">
        <f t="shared" si="4690"/>
        <v>0</v>
      </c>
      <c r="BV480" s="133">
        <f t="shared" si="4690"/>
        <v>0</v>
      </c>
      <c r="BW480" s="133">
        <f t="shared" si="4690"/>
        <v>0</v>
      </c>
      <c r="BX480" s="133">
        <f t="shared" si="4699"/>
        <v>0</v>
      </c>
      <c r="BY480" s="133">
        <f t="shared" si="4699"/>
        <v>0</v>
      </c>
      <c r="BZ480" s="133">
        <f t="shared" si="4699"/>
        <v>0</v>
      </c>
      <c r="CA480" s="133">
        <f t="shared" si="4699"/>
        <v>0</v>
      </c>
      <c r="CB480" s="133">
        <f t="shared" si="4699"/>
        <v>0</v>
      </c>
      <c r="CC480" s="133">
        <f t="shared" si="4699"/>
        <v>0</v>
      </c>
      <c r="CD480" s="133">
        <f t="shared" si="4699"/>
        <v>0</v>
      </c>
      <c r="CE480" s="133">
        <f t="shared" si="4699"/>
        <v>0</v>
      </c>
      <c r="CF480" s="133">
        <f t="shared" si="4699"/>
        <v>0</v>
      </c>
      <c r="CG480" s="133">
        <f t="shared" si="4699"/>
        <v>0</v>
      </c>
      <c r="CH480" s="133">
        <f t="shared" si="4699"/>
        <v>0</v>
      </c>
      <c r="CI480" s="133">
        <f t="shared" si="4699"/>
        <v>0</v>
      </c>
      <c r="CJ480" s="133">
        <f t="shared" si="4699"/>
        <v>0</v>
      </c>
      <c r="CK480" s="133">
        <f t="shared" si="4699"/>
        <v>0</v>
      </c>
      <c r="CL480" s="133">
        <f t="shared" si="4699"/>
        <v>0</v>
      </c>
      <c r="CM480" s="133">
        <f t="shared" si="4699"/>
        <v>0</v>
      </c>
      <c r="CN480" s="133">
        <f t="shared" si="4699"/>
        <v>0</v>
      </c>
      <c r="CO480" s="133">
        <f t="shared" si="4699"/>
        <v>0</v>
      </c>
      <c r="CP480" s="100">
        <v>0</v>
      </c>
      <c r="CQ480" s="100">
        <v>0</v>
      </c>
      <c r="CR480" s="100">
        <v>0</v>
      </c>
      <c r="CS480" s="100">
        <v>0</v>
      </c>
      <c r="CT480" s="100">
        <v>0</v>
      </c>
      <c r="CU480" s="100">
        <v>0</v>
      </c>
      <c r="CV480" s="121">
        <f>IF(COUNTIF(CP480:CU480,"&gt;0")=0,0,SUM(CP480:CU480)/COUNTIF(CP480:CU480,"&gt;0"))</f>
        <v>0</v>
      </c>
      <c r="CY480" s="4">
        <v>0</v>
      </c>
      <c r="CZ480" s="4">
        <v>0</v>
      </c>
      <c r="DA480" s="136">
        <f t="shared" si="4667"/>
        <v>0</v>
      </c>
      <c r="DB480" s="4">
        <f t="shared" si="4668"/>
        <v>0</v>
      </c>
      <c r="DC480" s="4">
        <f t="shared" si="4669"/>
        <v>0</v>
      </c>
      <c r="DD480" s="136">
        <f t="shared" si="4670"/>
        <v>0</v>
      </c>
      <c r="DE480" s="31">
        <v>0</v>
      </c>
      <c r="DF480" s="31">
        <v>31</v>
      </c>
      <c r="DG480" s="31">
        <v>0</v>
      </c>
      <c r="DH480" s="48">
        <f>IFERROR(ROUNDUP(DG480/$EX480,0)*$EY480,0)</f>
        <v>0</v>
      </c>
      <c r="DI480" s="62">
        <v>0</v>
      </c>
      <c r="DJ480" s="62">
        <v>0</v>
      </c>
      <c r="DK480" s="48">
        <f>IFERROR(ROUNDUP(DI480/$EX480,0)*$EY480,0)</f>
        <v>0</v>
      </c>
      <c r="DL480" s="62">
        <v>0</v>
      </c>
      <c r="DM480" s="62">
        <v>0</v>
      </c>
      <c r="DN480" s="62">
        <v>0</v>
      </c>
      <c r="DO480" s="62">
        <v>0</v>
      </c>
      <c r="DP480" s="48">
        <f>IFERROR(ROUNDUP(DN480/$EX480,0)*$EY480,0)</f>
        <v>0</v>
      </c>
      <c r="DQ480" s="62">
        <v>0</v>
      </c>
      <c r="DR480" s="62">
        <v>0</v>
      </c>
      <c r="DS480" s="62">
        <v>0</v>
      </c>
      <c r="DT480" s="62">
        <v>0</v>
      </c>
      <c r="DU480" s="48">
        <f>IFERROR(ROUNDUP(DS480/$EX480,0)*$EY480,0)</f>
        <v>0</v>
      </c>
      <c r="DV480" s="62">
        <v>0</v>
      </c>
      <c r="DW480" s="62">
        <v>0</v>
      </c>
      <c r="DX480" s="62">
        <f>$DF480*BK480/30</f>
        <v>0</v>
      </c>
      <c r="DY480" s="62">
        <f>DX480*$FH480</f>
        <v>0</v>
      </c>
      <c r="DZ480" s="48">
        <f>IFERROR(ROUNDUP(DX480/$EX480,0)*$EY480,0)</f>
        <v>0</v>
      </c>
      <c r="EA480" s="62">
        <f>$DF480*BL480/30</f>
        <v>0</v>
      </c>
      <c r="EB480" s="62">
        <f>EA480*$FH480</f>
        <v>0</v>
      </c>
      <c r="EC480" s="48">
        <f>IFERROR(ROUNDUP(EA480/$EX480,0)*$EY480,0)</f>
        <v>0</v>
      </c>
      <c r="ED480" s="62">
        <f>$DF480*BM480/30</f>
        <v>0</v>
      </c>
      <c r="EE480" s="62">
        <f>ED480*$FH480</f>
        <v>0</v>
      </c>
      <c r="EF480" s="48">
        <f>IFERROR(ROUNDUP(ED480/$EX480,0)*$EY480,0)</f>
        <v>0</v>
      </c>
      <c r="EG480" s="62">
        <f>$DF480*BN480/30</f>
        <v>0</v>
      </c>
      <c r="EH480" s="62">
        <f>EG480*$FH480</f>
        <v>0</v>
      </c>
      <c r="EI480" s="48">
        <f>IFERROR(ROUNDUP(EG480/$EX480,0)*$EY480,0)</f>
        <v>0</v>
      </c>
      <c r="EJ480" s="62">
        <f>$DF480*BO480/30</f>
        <v>0</v>
      </c>
      <c r="EK480" s="62">
        <f>EJ480*$FH480</f>
        <v>0</v>
      </c>
      <c r="EL480" s="48">
        <f>IFERROR(ROUNDUP(EJ480/$EX480,0)*$EY480,0)</f>
        <v>0</v>
      </c>
      <c r="EM480" s="62">
        <f>$DF480*BP480/30</f>
        <v>0</v>
      </c>
      <c r="EN480" s="62">
        <f>EM480*$FH480</f>
        <v>0</v>
      </c>
      <c r="EO480" s="48">
        <f>IFERROR(ROUNDUP(EM480/$EX480,0)*$EY480,0)</f>
        <v>0</v>
      </c>
      <c r="EP480" s="62">
        <f t="shared" ref="EP480:EU480" si="4702">BK480*$FH480</f>
        <v>0</v>
      </c>
      <c r="EQ480" s="62">
        <f t="shared" si="4702"/>
        <v>0</v>
      </c>
      <c r="ER480" s="62">
        <f t="shared" si="4702"/>
        <v>0</v>
      </c>
      <c r="ES480" s="62">
        <f t="shared" si="4702"/>
        <v>0</v>
      </c>
      <c r="ET480" s="62">
        <f t="shared" si="4702"/>
        <v>0</v>
      </c>
      <c r="EU480" s="62">
        <f t="shared" si="4702"/>
        <v>0</v>
      </c>
      <c r="EV480" s="31" t="s">
        <v>192</v>
      </c>
      <c r="EW480" s="103">
        <v>0</v>
      </c>
      <c r="EX480" s="31">
        <v>0</v>
      </c>
      <c r="EY480" s="31">
        <v>0</v>
      </c>
      <c r="EZ480" s="31">
        <v>0</v>
      </c>
      <c r="FA480" s="31">
        <v>0</v>
      </c>
      <c r="FB480" s="119"/>
      <c r="FC480" s="119"/>
      <c r="FE480" s="137">
        <v>3926.15</v>
      </c>
      <c r="FF480" s="137">
        <v>3926.15</v>
      </c>
      <c r="FG480" s="137">
        <v>3926.15</v>
      </c>
      <c r="FH480" s="106">
        <v>3926.15</v>
      </c>
      <c r="FI480" s="107" t="b">
        <f t="shared" si="4671"/>
        <v>1</v>
      </c>
      <c r="FJ480" s="34"/>
      <c r="FK480" s="104" t="s">
        <v>187</v>
      </c>
      <c r="FL480" s="104" t="s">
        <v>187</v>
      </c>
      <c r="FM480" s="104" t="s">
        <v>187</v>
      </c>
      <c r="FN480" s="104" t="s">
        <v>187</v>
      </c>
      <c r="FO480" s="104">
        <v>0</v>
      </c>
      <c r="FP480" s="104"/>
      <c r="FQ480" s="104">
        <v>0</v>
      </c>
      <c r="FR480" s="103" t="b">
        <f t="shared" si="4649"/>
        <v>1</v>
      </c>
      <c r="FS480" s="103" t="b">
        <f t="shared" si="4650"/>
        <v>1</v>
      </c>
      <c r="FT480" s="103" t="b">
        <f t="shared" si="4651"/>
        <v>1</v>
      </c>
      <c r="FU480" s="103" t="b">
        <f t="shared" si="4652"/>
        <v>1</v>
      </c>
      <c r="FV480" s="103" t="b">
        <f t="shared" si="4653"/>
        <v>1</v>
      </c>
      <c r="FW480" s="103"/>
      <c r="FX480" s="120" t="b">
        <f t="shared" si="4685"/>
        <v>1</v>
      </c>
      <c r="FY480" s="104" t="s">
        <v>491</v>
      </c>
      <c r="FZ480" s="104" t="b">
        <f t="shared" si="4686"/>
        <v>1</v>
      </c>
      <c r="GA480" s="104">
        <v>0</v>
      </c>
      <c r="GB480" s="104">
        <v>0</v>
      </c>
      <c r="GD480" s="104" t="s">
        <v>491</v>
      </c>
      <c r="GE480" s="104">
        <v>0</v>
      </c>
      <c r="GF480" s="104" t="e">
        <v>#N/A</v>
      </c>
      <c r="GG480" s="104">
        <v>0</v>
      </c>
      <c r="GH480" s="104" t="b">
        <f t="shared" si="4687"/>
        <v>1</v>
      </c>
      <c r="GI480" s="8" t="b">
        <f t="shared" si="4688"/>
        <v>0</v>
      </c>
      <c r="GJ480" s="31" t="s">
        <v>203</v>
      </c>
    </row>
    <row r="481" spans="1:192" x14ac:dyDescent="0.25">
      <c r="A481" s="144" t="str">
        <f>E481</f>
        <v>Масло базовое Liksol 15 3H</v>
      </c>
      <c r="B481" s="144"/>
      <c r="C481" s="128" t="s">
        <v>491</v>
      </c>
      <c r="D481" s="130"/>
      <c r="E481" s="144" t="s">
        <v>983</v>
      </c>
      <c r="F481" s="144"/>
      <c r="G481" s="128"/>
      <c r="H481" s="144" t="s">
        <v>839</v>
      </c>
      <c r="I481" s="130"/>
      <c r="J481" s="144" t="s">
        <v>477</v>
      </c>
      <c r="K481" s="144"/>
      <c r="L481" s="138"/>
      <c r="M481" s="144" t="s">
        <v>840</v>
      </c>
      <c r="N481" s="145">
        <v>0</v>
      </c>
      <c r="O481" s="145">
        <v>0</v>
      </c>
      <c r="P481" s="145" t="str">
        <f t="shared" ref="P481:P484" si="4703">IF(AND(N481=0,O481=0),"нет минмакс",IF((S481-N481)&lt;0,"меньше мин",IF((S481-O481)&gt;0,"больше макс","в диапазоне")))</f>
        <v>нет минмакс</v>
      </c>
      <c r="Q481" s="114">
        <v>0</v>
      </c>
      <c r="R481" s="114">
        <v>0</v>
      </c>
      <c r="S481" s="146">
        <v>0</v>
      </c>
      <c r="T481" s="146">
        <v>0</v>
      </c>
      <c r="U481" s="131"/>
      <c r="V481" s="146">
        <v>0</v>
      </c>
      <c r="W481" s="146">
        <v>0</v>
      </c>
      <c r="X481" s="146">
        <v>0</v>
      </c>
      <c r="Y481" s="132"/>
      <c r="Z481" s="95">
        <v>0</v>
      </c>
      <c r="AA481" s="147">
        <v>0</v>
      </c>
      <c r="AB481" s="147">
        <v>0</v>
      </c>
      <c r="AC481" s="95">
        <v>0</v>
      </c>
      <c r="AD481" s="95">
        <v>0</v>
      </c>
      <c r="AE481" s="95">
        <f t="shared" ref="AE481:AE484" si="4704">AA481*FH481</f>
        <v>0</v>
      </c>
      <c r="AF481" s="95">
        <f t="shared" ref="AF481:AF484" si="4705">AB481*FH481</f>
        <v>0</v>
      </c>
      <c r="AG481" s="144"/>
      <c r="AH481" s="130"/>
      <c r="AI481" s="144"/>
      <c r="AJ481" s="146">
        <v>0</v>
      </c>
      <c r="AK481" s="146">
        <v>0</v>
      </c>
      <c r="AL481" s="146">
        <v>0</v>
      </c>
      <c r="AM481" s="146">
        <v>0</v>
      </c>
      <c r="AN481" s="148" t="str">
        <f t="shared" ref="AN481:AN484" si="4706">IFERROR(S481/BQ481*30,"нет оборота")</f>
        <v>нет оборота</v>
      </c>
      <c r="AO481" s="130" t="str">
        <f t="shared" ref="AO481:AO484" si="4707">IF(S481=0,"нет остатка",IF(AN481="нет оборота","нет плана",IF(AN481&lt;30,"&lt; 30 дней",IF(AND(AN481&gt;=30,AN481&lt;60),"&gt; 30 дней (до 60)",IF(AND(AN481&gt;=60,AN481&lt;70),"&gt; 60 дней (до 70)",IF(AND(AN481&gt;=70,AN481&lt;80),"&gt; 70 дней (до 80)",IF(AND(AN481&gt;=80,AN481&lt;90),"&gt; 80 дней (до 90)",IF(AND(AN481&gt;=90,AN481&lt;120),"&gt; 90 дней (до 120)",IF(AN481&gt;=120,"&gt; 120 дней")))))))))</f>
        <v>нет остатка</v>
      </c>
      <c r="AP481" s="139" t="s">
        <v>185</v>
      </c>
      <c r="AQ481" s="134" t="s">
        <v>191</v>
      </c>
      <c r="AR481" s="144" t="s">
        <v>185</v>
      </c>
      <c r="AS481" s="134" t="s">
        <v>191</v>
      </c>
      <c r="AT481" s="147" t="s">
        <v>185</v>
      </c>
      <c r="AU481" s="138" t="str">
        <f>AT481</f>
        <v>Нет</v>
      </c>
      <c r="AV481" s="97" t="str">
        <f t="shared" ref="AV481:AV484" si="4708">IF(V481=0,"нет остатка",IF(SUM(BK481:BP481)=0,"Нет планов",IF(BR481&lt;=0,"0-01",IF(BS481&lt;=0,"0-02",IF(BT481&lt;=0,"0-03",IF(BU481&lt;=0,"0-04",IF(BV481&lt;=0,"0-05",IF(BW481&lt;=0,"0-06",IF(BX481&lt;=0,"0-07",IF(BY481&lt;=0,"0-08",IF(BZ481&lt;=0,"0-09",IF(CA481&lt;=0,"0-10",IF(CB481&lt;=0,"0-11",IF(CC481&lt;=0,"0-12",IF(CD481&lt;=0,"0-13",IF(CE481&lt;=0,"0-14",IF(CF481&lt;=0,"0-15",IF(CG481&lt;=0,"0-16",IF(CH481&lt;=0,"0-17",IF(CI481&lt;=0,"0-18",IF(CJ481&lt;=0,"0-19",IF(CK481&lt;=0,"0-20",IF(CL481&lt;=0,"0-21",IF(CM481&lt;=0,"0-22",IF(CN481&lt;=0,"0-23",IF(CO481&lt;=0,"0-24","0-25 более 24"))))))))))))))))))))))))))</f>
        <v>нет остатка</v>
      </c>
      <c r="AW481" s="149">
        <f t="shared" ref="AW481:AW484" si="4709">IF(AT481="Да",W481,0)</f>
        <v>0</v>
      </c>
      <c r="AX481" s="144"/>
      <c r="AY481" s="146">
        <f t="shared" ref="AY481:AY484" si="4710">IF(AX481&gt;6,W481,0)</f>
        <v>0</v>
      </c>
      <c r="AZ481" s="130"/>
      <c r="BA481" s="129"/>
      <c r="BB481" s="129"/>
      <c r="BC481" s="129"/>
      <c r="BD481" s="139"/>
      <c r="BE481" s="29">
        <v>0</v>
      </c>
      <c r="BF481" s="32">
        <f t="shared" ref="BF481:BF484" si="4711">BE481*FH481</f>
        <v>0</v>
      </c>
      <c r="BG481" s="32">
        <v>0</v>
      </c>
      <c r="BH481" s="32">
        <f t="shared" ref="BH481:BH484" si="4712">BG481*FH481</f>
        <v>0</v>
      </c>
      <c r="BI481" s="99">
        <v>0</v>
      </c>
      <c r="BJ481" s="130"/>
      <c r="BK481" s="133">
        <v>0</v>
      </c>
      <c r="BL481" s="133">
        <v>0</v>
      </c>
      <c r="BM481" s="133">
        <v>0</v>
      </c>
      <c r="BN481" s="133">
        <v>0</v>
      </c>
      <c r="BO481" s="133">
        <v>0</v>
      </c>
      <c r="BP481" s="133">
        <v>0</v>
      </c>
      <c r="BQ481" s="133">
        <f t="shared" ref="BQ481:BQ484" si="4713">IF(COUNTIF(BK481:BP481,"&gt;0")=0,0,SUM(BK481:BP481)/COUNTIF(BK481:BP481,"&gt;0"))</f>
        <v>0</v>
      </c>
      <c r="BR481" s="95">
        <f t="shared" ref="BR481:BR484" si="4714">IF(OR(Q481=0,SUM(BK481:BP481)=0,V481&gt;Q481),V481-BK481,Q481-BK481)</f>
        <v>0</v>
      </c>
      <c r="BS481" s="133">
        <f t="shared" ref="BS481:BW494" si="4715">BR481-BL481</f>
        <v>0</v>
      </c>
      <c r="BT481" s="133">
        <f t="shared" si="4715"/>
        <v>0</v>
      </c>
      <c r="BU481" s="133">
        <f t="shared" si="4715"/>
        <v>0</v>
      </c>
      <c r="BV481" s="133">
        <f t="shared" si="4715"/>
        <v>0</v>
      </c>
      <c r="BW481" s="133">
        <f t="shared" si="4715"/>
        <v>0</v>
      </c>
      <c r="BX481" s="133">
        <f t="shared" ref="BX481:CO484" si="4716">BW481-$BQ481</f>
        <v>0</v>
      </c>
      <c r="BY481" s="133">
        <f t="shared" si="4716"/>
        <v>0</v>
      </c>
      <c r="BZ481" s="133">
        <f t="shared" si="4716"/>
        <v>0</v>
      </c>
      <c r="CA481" s="133">
        <f t="shared" si="4716"/>
        <v>0</v>
      </c>
      <c r="CB481" s="133">
        <f t="shared" si="4716"/>
        <v>0</v>
      </c>
      <c r="CC481" s="133">
        <f t="shared" si="4716"/>
        <v>0</v>
      </c>
      <c r="CD481" s="133">
        <f t="shared" si="4716"/>
        <v>0</v>
      </c>
      <c r="CE481" s="133">
        <f t="shared" si="4716"/>
        <v>0</v>
      </c>
      <c r="CF481" s="133">
        <f t="shared" si="4716"/>
        <v>0</v>
      </c>
      <c r="CG481" s="133">
        <f t="shared" si="4716"/>
        <v>0</v>
      </c>
      <c r="CH481" s="133">
        <f t="shared" si="4716"/>
        <v>0</v>
      </c>
      <c r="CI481" s="133">
        <f t="shared" si="4716"/>
        <v>0</v>
      </c>
      <c r="CJ481" s="133">
        <f t="shared" si="4716"/>
        <v>0</v>
      </c>
      <c r="CK481" s="133">
        <f t="shared" si="4716"/>
        <v>0</v>
      </c>
      <c r="CL481" s="133">
        <f t="shared" si="4716"/>
        <v>0</v>
      </c>
      <c r="CM481" s="133">
        <f t="shared" si="4716"/>
        <v>0</v>
      </c>
      <c r="CN481" s="133">
        <f t="shared" si="4716"/>
        <v>0</v>
      </c>
      <c r="CO481" s="133">
        <f t="shared" si="4716"/>
        <v>0</v>
      </c>
      <c r="CP481" s="100">
        <v>0</v>
      </c>
      <c r="CQ481" s="100">
        <v>0</v>
      </c>
      <c r="CR481" s="100">
        <v>0</v>
      </c>
      <c r="CS481" s="100">
        <v>0</v>
      </c>
      <c r="CT481" s="100">
        <v>0</v>
      </c>
      <c r="CU481" s="100">
        <v>0</v>
      </c>
      <c r="CY481" s="4">
        <v>0</v>
      </c>
      <c r="CZ481" s="4">
        <v>0</v>
      </c>
      <c r="DA481" s="136">
        <f t="shared" ref="DA481:DA483" si="4717">IFERROR(CZ481/CY481,0)</f>
        <v>0</v>
      </c>
      <c r="DB481" s="4">
        <f t="shared" ref="DB481:DB483" si="4718">CY481*FH481</f>
        <v>0</v>
      </c>
      <c r="DC481" s="4">
        <f t="shared" ref="DC481:DC483" si="4719">CZ481*FH481</f>
        <v>0</v>
      </c>
      <c r="DD481" s="136">
        <f t="shared" ref="DD481:DD483" si="4720">IFERROR(DC481/DB481,0)</f>
        <v>0</v>
      </c>
      <c r="DE481" s="31">
        <v>0</v>
      </c>
      <c r="DJ481" s="31"/>
      <c r="DK481" s="31"/>
      <c r="DL481" s="31"/>
      <c r="DM481" s="31"/>
      <c r="DN481" s="31"/>
      <c r="DR481" s="4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V481" t="s">
        <v>839</v>
      </c>
      <c r="EW481" s="103">
        <v>0</v>
      </c>
      <c r="FA481" s="31"/>
      <c r="FB481" s="119"/>
      <c r="FC481" s="119"/>
      <c r="FE481" s="137">
        <v>0</v>
      </c>
      <c r="FF481" s="137">
        <v>0</v>
      </c>
      <c r="FG481" s="137">
        <v>0</v>
      </c>
      <c r="FH481" s="106">
        <v>0</v>
      </c>
      <c r="FI481" s="107" t="b">
        <f t="shared" ref="FI481:FI483" si="4721">EXACT(AT481,AP481)</f>
        <v>1</v>
      </c>
      <c r="FJ481" s="34"/>
      <c r="FK481" s="104">
        <v>0</v>
      </c>
      <c r="FL481" s="104">
        <v>0</v>
      </c>
      <c r="FM481" s="104">
        <v>0</v>
      </c>
      <c r="FN481" s="104">
        <v>0</v>
      </c>
      <c r="FO481" s="104">
        <v>0</v>
      </c>
      <c r="FP481" s="104"/>
      <c r="FQ481" s="104">
        <v>0</v>
      </c>
      <c r="FR481" s="150" t="b">
        <f t="shared" si="4649"/>
        <v>0</v>
      </c>
      <c r="FS481" s="150" t="b">
        <f t="shared" si="4650"/>
        <v>0</v>
      </c>
      <c r="FT481" s="150" t="b">
        <f t="shared" si="4651"/>
        <v>0</v>
      </c>
      <c r="FU481" s="150" t="b">
        <f t="shared" si="4652"/>
        <v>0</v>
      </c>
      <c r="FV481" s="150" t="b">
        <f t="shared" si="4653"/>
        <v>1</v>
      </c>
      <c r="FW481" s="150"/>
      <c r="FX481" s="150" t="b">
        <f t="shared" ref="FX481:FX485" si="4722">EXACT(FQ481,BI481)</f>
        <v>1</v>
      </c>
      <c r="FY481" s="104" t="s">
        <v>491</v>
      </c>
      <c r="FZ481" s="104" t="b">
        <f t="shared" ref="FZ481:FZ485" si="4723">EXACT(FY481,C481)</f>
        <v>1</v>
      </c>
      <c r="GA481" s="150">
        <v>0</v>
      </c>
      <c r="GB481" s="150">
        <v>0</v>
      </c>
      <c r="GC481" s="151"/>
      <c r="GD481" s="104" t="s">
        <v>491</v>
      </c>
      <c r="GE481" s="104">
        <v>0</v>
      </c>
      <c r="GF481" s="104" t="e">
        <v>#N/A</v>
      </c>
      <c r="GG481" s="104">
        <v>0</v>
      </c>
      <c r="GH481" s="150" t="b">
        <f t="shared" ref="GH481:GH485" si="4724">EXACT(GD481,C481)</f>
        <v>1</v>
      </c>
      <c r="GI481" s="151" t="b">
        <f t="shared" ref="GI481:GI485" si="4725">EXACT(GG481,G481)</f>
        <v>0</v>
      </c>
      <c r="GJ481" s="31" t="s">
        <v>203</v>
      </c>
    </row>
    <row r="482" spans="1:192" x14ac:dyDescent="0.25">
      <c r="A482" s="130">
        <v>136149</v>
      </c>
      <c r="B482" s="130">
        <v>538442</v>
      </c>
      <c r="C482" s="128" t="s">
        <v>491</v>
      </c>
      <c r="D482" s="130"/>
      <c r="E482" s="130" t="s">
        <v>984</v>
      </c>
      <c r="F482" s="109">
        <v>0</v>
      </c>
      <c r="G482" s="128"/>
      <c r="H482" s="130" t="s">
        <v>188</v>
      </c>
      <c r="I482" s="130" t="s">
        <v>476</v>
      </c>
      <c r="J482" s="130" t="s">
        <v>477</v>
      </c>
      <c r="K482" s="130"/>
      <c r="L482" s="130" t="s">
        <v>983</v>
      </c>
      <c r="M482" s="130" t="s">
        <v>841</v>
      </c>
      <c r="N482" s="111">
        <v>0</v>
      </c>
      <c r="O482" s="111">
        <v>0</v>
      </c>
      <c r="P482" s="111" t="str">
        <f t="shared" si="4703"/>
        <v>нет минмакс</v>
      </c>
      <c r="Q482" s="95">
        <v>0</v>
      </c>
      <c r="R482" s="95">
        <f>Q482*FH482</f>
        <v>0</v>
      </c>
      <c r="S482" s="131">
        <v>0</v>
      </c>
      <c r="T482" s="131">
        <v>0</v>
      </c>
      <c r="U482" s="131">
        <f>IFERROR(ROUNDUP(S482/$EX482,0)*$EY482,0)</f>
        <v>0</v>
      </c>
      <c r="V482" s="113">
        <f>SUM(Z482:AD482)</f>
        <v>0</v>
      </c>
      <c r="W482" s="113">
        <f>V482*FH482</f>
        <v>0</v>
      </c>
      <c r="X482" s="113">
        <f>IFERROR(ROUNDUP(V482/$EX482,0)*$EY482,0)</f>
        <v>0</v>
      </c>
      <c r="Y482" s="132"/>
      <c r="Z482" s="95">
        <v>0</v>
      </c>
      <c r="AA482" s="95">
        <v>0</v>
      </c>
      <c r="AB482" s="95">
        <v>0</v>
      </c>
      <c r="AC482" s="95">
        <v>0</v>
      </c>
      <c r="AD482" s="95">
        <v>0</v>
      </c>
      <c r="AE482" s="95">
        <f t="shared" si="4704"/>
        <v>0</v>
      </c>
      <c r="AF482" s="95">
        <f t="shared" si="4705"/>
        <v>0</v>
      </c>
      <c r="AG482" s="114">
        <v>0</v>
      </c>
      <c r="AH482" s="95">
        <f>V482-AG482</f>
        <v>0</v>
      </c>
      <c r="AI482" s="114">
        <f>IF(AH482&gt;0,AH482*FH482,0)</f>
        <v>0</v>
      </c>
      <c r="AJ482" s="133">
        <f>CU482</f>
        <v>0</v>
      </c>
      <c r="AK482" s="133">
        <f>SUM(CS482:CU482)</f>
        <v>0</v>
      </c>
      <c r="AL482" s="133">
        <f>SUM(CP482:CU482)</f>
        <v>0</v>
      </c>
      <c r="AM482" s="133">
        <f>SUM(BK482:BP482)</f>
        <v>0</v>
      </c>
      <c r="AN482" s="133" t="str">
        <f t="shared" si="4706"/>
        <v>нет оборота</v>
      </c>
      <c r="AO482" s="133" t="str">
        <f t="shared" si="4707"/>
        <v>нет остатка</v>
      </c>
      <c r="AP482" s="139" t="s">
        <v>185</v>
      </c>
      <c r="AQ482" s="134" t="s">
        <v>191</v>
      </c>
      <c r="AR482" s="139" t="s">
        <v>185</v>
      </c>
      <c r="AS482" s="134" t="s">
        <v>191</v>
      </c>
      <c r="AT482" s="25" t="s">
        <v>185</v>
      </c>
      <c r="AU482" s="14" t="str">
        <f>AU481</f>
        <v>Нет</v>
      </c>
      <c r="AV482" s="97" t="str">
        <f t="shared" si="4708"/>
        <v>нет остатка</v>
      </c>
      <c r="AW482" s="117">
        <f t="shared" si="4709"/>
        <v>0</v>
      </c>
      <c r="AX482" s="14"/>
      <c r="AY482" s="25">
        <f t="shared" si="4710"/>
        <v>0</v>
      </c>
      <c r="AZ482" s="130" t="s">
        <v>495</v>
      </c>
      <c r="BA482" s="26" t="s">
        <v>187</v>
      </c>
      <c r="BB482" s="26" t="s">
        <v>187</v>
      </c>
      <c r="BC482" s="27" t="s">
        <v>187</v>
      </c>
      <c r="BD482" s="28" t="s">
        <v>187</v>
      </c>
      <c r="BE482" s="29">
        <v>0</v>
      </c>
      <c r="BF482" s="32">
        <f t="shared" si="4711"/>
        <v>0</v>
      </c>
      <c r="BG482" s="32">
        <v>0</v>
      </c>
      <c r="BH482" s="32">
        <f t="shared" si="4712"/>
        <v>0</v>
      </c>
      <c r="BI482" s="99">
        <v>0</v>
      </c>
      <c r="BJ482" s="130" t="s">
        <v>187</v>
      </c>
      <c r="BK482" s="95">
        <v>0</v>
      </c>
      <c r="BL482" s="95">
        <v>0</v>
      </c>
      <c r="BM482" s="95">
        <v>0</v>
      </c>
      <c r="BN482" s="95">
        <v>0</v>
      </c>
      <c r="BO482" s="95">
        <v>0</v>
      </c>
      <c r="BP482" s="95">
        <v>0</v>
      </c>
      <c r="BQ482" s="133">
        <f t="shared" si="4713"/>
        <v>0</v>
      </c>
      <c r="BR482" s="95">
        <f t="shared" si="4714"/>
        <v>0</v>
      </c>
      <c r="BS482" s="133">
        <f t="shared" si="4715"/>
        <v>0</v>
      </c>
      <c r="BT482" s="133">
        <f t="shared" si="4715"/>
        <v>0</v>
      </c>
      <c r="BU482" s="133">
        <f t="shared" si="4715"/>
        <v>0</v>
      </c>
      <c r="BV482" s="133">
        <f t="shared" si="4715"/>
        <v>0</v>
      </c>
      <c r="BW482" s="133">
        <f t="shared" si="4715"/>
        <v>0</v>
      </c>
      <c r="BX482" s="133">
        <f t="shared" si="4716"/>
        <v>0</v>
      </c>
      <c r="BY482" s="133">
        <f t="shared" si="4716"/>
        <v>0</v>
      </c>
      <c r="BZ482" s="133">
        <f t="shared" si="4716"/>
        <v>0</v>
      </c>
      <c r="CA482" s="133">
        <f t="shared" si="4716"/>
        <v>0</v>
      </c>
      <c r="CB482" s="133">
        <f t="shared" si="4716"/>
        <v>0</v>
      </c>
      <c r="CC482" s="133">
        <f t="shared" si="4716"/>
        <v>0</v>
      </c>
      <c r="CD482" s="133">
        <f t="shared" si="4716"/>
        <v>0</v>
      </c>
      <c r="CE482" s="133">
        <f t="shared" si="4716"/>
        <v>0</v>
      </c>
      <c r="CF482" s="133">
        <f t="shared" si="4716"/>
        <v>0</v>
      </c>
      <c r="CG482" s="133">
        <f t="shared" si="4716"/>
        <v>0</v>
      </c>
      <c r="CH482" s="133">
        <f t="shared" si="4716"/>
        <v>0</v>
      </c>
      <c r="CI482" s="133">
        <f t="shared" si="4716"/>
        <v>0</v>
      </c>
      <c r="CJ482" s="133">
        <f t="shared" si="4716"/>
        <v>0</v>
      </c>
      <c r="CK482" s="133">
        <f t="shared" si="4716"/>
        <v>0</v>
      </c>
      <c r="CL482" s="133">
        <f t="shared" si="4716"/>
        <v>0</v>
      </c>
      <c r="CM482" s="133">
        <f t="shared" si="4716"/>
        <v>0</v>
      </c>
      <c r="CN482" s="133">
        <f t="shared" si="4716"/>
        <v>0</v>
      </c>
      <c r="CO482" s="133">
        <f t="shared" si="4716"/>
        <v>0</v>
      </c>
      <c r="CP482" s="100">
        <v>0</v>
      </c>
      <c r="CQ482" s="100">
        <v>0</v>
      </c>
      <c r="CR482" s="100">
        <v>0</v>
      </c>
      <c r="CS482" s="100">
        <v>0</v>
      </c>
      <c r="CT482" s="100">
        <v>0</v>
      </c>
      <c r="CU482" s="100">
        <v>0</v>
      </c>
      <c r="CV482" s="121">
        <f>IF(COUNTIF(CP482:CU482,"&gt;0")=0,0,SUM(CP482:CU482)/COUNTIF(CP482:CU482,"&gt;0"))</f>
        <v>0</v>
      </c>
      <c r="CY482" s="4">
        <v>0</v>
      </c>
      <c r="CZ482" s="4">
        <v>0</v>
      </c>
      <c r="DA482" s="136">
        <f t="shared" si="4717"/>
        <v>0</v>
      </c>
      <c r="DB482" s="4">
        <f t="shared" si="4718"/>
        <v>0</v>
      </c>
      <c r="DC482" s="4">
        <f t="shared" si="4719"/>
        <v>0</v>
      </c>
      <c r="DD482" s="136">
        <f t="shared" si="4720"/>
        <v>0</v>
      </c>
      <c r="DE482" s="31">
        <v>0</v>
      </c>
      <c r="DF482" s="31">
        <v>31</v>
      </c>
      <c r="DG482" s="31">
        <v>0</v>
      </c>
      <c r="DH482" s="48">
        <f>IFERROR(ROUNDUP(DG482/$EX482,0)*$EY482,0)</f>
        <v>0</v>
      </c>
      <c r="DI482" s="62">
        <v>0</v>
      </c>
      <c r="DJ482" s="62">
        <v>0</v>
      </c>
      <c r="DK482" s="48">
        <f>IFERROR(ROUNDUP(DI482/$EX482,0)*$EY482,0)</f>
        <v>0</v>
      </c>
      <c r="DL482" s="62">
        <v>0</v>
      </c>
      <c r="DM482" s="62">
        <v>0</v>
      </c>
      <c r="DN482" s="62">
        <v>0</v>
      </c>
      <c r="DO482" s="62">
        <v>0</v>
      </c>
      <c r="DP482" s="48">
        <f>IFERROR(ROUNDUP(DN482/$EX482,0)*$EY482,0)</f>
        <v>0</v>
      </c>
      <c r="DQ482" s="62">
        <v>0</v>
      </c>
      <c r="DR482" s="62">
        <v>0</v>
      </c>
      <c r="DS482" s="62">
        <v>0</v>
      </c>
      <c r="DT482" s="62">
        <v>0</v>
      </c>
      <c r="DU482" s="48">
        <f>IFERROR(ROUNDUP(DS482/$EX482,0)*$EY482,0)</f>
        <v>0</v>
      </c>
      <c r="DV482" s="62">
        <v>0</v>
      </c>
      <c r="DW482" s="62">
        <v>0</v>
      </c>
      <c r="DX482" s="62">
        <f>$DF482*BK482/30</f>
        <v>0</v>
      </c>
      <c r="DY482" s="62">
        <f>DX482*$FH482</f>
        <v>0</v>
      </c>
      <c r="DZ482" s="48">
        <f>IFERROR(ROUNDUP(DX482/$EX482,0)*$EY482,0)</f>
        <v>0</v>
      </c>
      <c r="EA482" s="62">
        <f>$DF482*BL482/30</f>
        <v>0</v>
      </c>
      <c r="EB482" s="62">
        <f>EA482*$FH482</f>
        <v>0</v>
      </c>
      <c r="EC482" s="48">
        <f>IFERROR(ROUNDUP(EA482/$EX482,0)*$EY482,0)</f>
        <v>0</v>
      </c>
      <c r="ED482" s="62">
        <f>$DF482*BM482/30</f>
        <v>0</v>
      </c>
      <c r="EE482" s="62">
        <f>ED482*$FH482</f>
        <v>0</v>
      </c>
      <c r="EF482" s="48">
        <f>IFERROR(ROUNDUP(ED482/$EX482,0)*$EY482,0)</f>
        <v>0</v>
      </c>
      <c r="EG482" s="62">
        <f>$DF482*BN482/30</f>
        <v>0</v>
      </c>
      <c r="EH482" s="62">
        <f>EG482*$FH482</f>
        <v>0</v>
      </c>
      <c r="EI482" s="48">
        <f>IFERROR(ROUNDUP(EG482/$EX482,0)*$EY482,0)</f>
        <v>0</v>
      </c>
      <c r="EJ482" s="62">
        <f>$DF482*BO482/30</f>
        <v>0</v>
      </c>
      <c r="EK482" s="62">
        <f>EJ482*$FH482</f>
        <v>0</v>
      </c>
      <c r="EL482" s="48">
        <f>IFERROR(ROUNDUP(EJ482/$EX482,0)*$EY482,0)</f>
        <v>0</v>
      </c>
      <c r="EM482" s="62">
        <f>$DF482*BP482/30</f>
        <v>0</v>
      </c>
      <c r="EN482" s="62">
        <f>EM482*$FH482</f>
        <v>0</v>
      </c>
      <c r="EO482" s="48">
        <f>IFERROR(ROUNDUP(EM482/$EX482,0)*$EY482,0)</f>
        <v>0</v>
      </c>
      <c r="EP482" s="62">
        <f t="shared" ref="EP482:EU482" si="4726">BK482*$FH482</f>
        <v>0</v>
      </c>
      <c r="EQ482" s="62">
        <f t="shared" si="4726"/>
        <v>0</v>
      </c>
      <c r="ER482" s="62">
        <f t="shared" si="4726"/>
        <v>0</v>
      </c>
      <c r="ES482" s="62">
        <f t="shared" si="4726"/>
        <v>0</v>
      </c>
      <c r="ET482" s="62">
        <f t="shared" si="4726"/>
        <v>0</v>
      </c>
      <c r="EU482" s="62">
        <f t="shared" si="4726"/>
        <v>0</v>
      </c>
      <c r="EV482" s="31" t="s">
        <v>192</v>
      </c>
      <c r="EW482" s="103">
        <v>0</v>
      </c>
      <c r="EX482" s="31">
        <v>0</v>
      </c>
      <c r="EY482" s="31">
        <v>0</v>
      </c>
      <c r="EZ482" s="31">
        <v>0</v>
      </c>
      <c r="FA482" s="31">
        <v>0</v>
      </c>
      <c r="FB482" s="119"/>
      <c r="FC482" s="119"/>
      <c r="FE482" s="137">
        <v>661.21</v>
      </c>
      <c r="FF482" s="137">
        <v>661.21</v>
      </c>
      <c r="FG482" s="137">
        <v>661.21</v>
      </c>
      <c r="FH482" s="106">
        <v>661.21</v>
      </c>
      <c r="FI482" s="107" t="b">
        <f t="shared" si="4721"/>
        <v>1</v>
      </c>
      <c r="FJ482" s="34"/>
      <c r="FK482" s="104" t="s">
        <v>187</v>
      </c>
      <c r="FL482" s="104" t="s">
        <v>187</v>
      </c>
      <c r="FM482" s="104" t="s">
        <v>187</v>
      </c>
      <c r="FN482" s="104" t="s">
        <v>187</v>
      </c>
      <c r="FO482" s="104">
        <v>0</v>
      </c>
      <c r="FP482" s="104"/>
      <c r="FQ482" s="104">
        <v>0</v>
      </c>
      <c r="FR482" s="103" t="b">
        <f t="shared" si="4649"/>
        <v>1</v>
      </c>
      <c r="FS482" s="103" t="b">
        <f t="shared" si="4650"/>
        <v>1</v>
      </c>
      <c r="FT482" s="103" t="b">
        <f t="shared" si="4651"/>
        <v>1</v>
      </c>
      <c r="FU482" s="103" t="b">
        <f t="shared" si="4652"/>
        <v>1</v>
      </c>
      <c r="FV482" s="103" t="b">
        <f t="shared" si="4653"/>
        <v>1</v>
      </c>
      <c r="FW482" s="103"/>
      <c r="FX482" s="120" t="b">
        <f t="shared" si="4722"/>
        <v>1</v>
      </c>
      <c r="FY482" s="104" t="s">
        <v>491</v>
      </c>
      <c r="FZ482" s="104" t="b">
        <f t="shared" si="4723"/>
        <v>1</v>
      </c>
      <c r="GA482" s="104">
        <v>0</v>
      </c>
      <c r="GB482" s="104">
        <v>0</v>
      </c>
      <c r="GD482" s="104" t="s">
        <v>491</v>
      </c>
      <c r="GE482" s="104">
        <v>0</v>
      </c>
      <c r="GF482" s="104" t="e">
        <v>#N/A</v>
      </c>
      <c r="GG482" s="104">
        <v>0</v>
      </c>
      <c r="GH482" s="104" t="b">
        <f t="shared" si="4724"/>
        <v>1</v>
      </c>
      <c r="GI482" s="8" t="b">
        <f t="shared" si="4725"/>
        <v>0</v>
      </c>
      <c r="GJ482" s="31" t="s">
        <v>203</v>
      </c>
    </row>
    <row r="483" spans="1:192" x14ac:dyDescent="0.25">
      <c r="A483" s="144" t="str">
        <f>E483</f>
        <v>Масло базовое Liksol 22 3H</v>
      </c>
      <c r="B483" s="144"/>
      <c r="C483" s="128" t="s">
        <v>491</v>
      </c>
      <c r="D483" s="130"/>
      <c r="E483" s="144" t="s">
        <v>985</v>
      </c>
      <c r="F483" s="144"/>
      <c r="G483" s="128"/>
      <c r="H483" s="144" t="s">
        <v>839</v>
      </c>
      <c r="I483" s="130"/>
      <c r="J483" s="144" t="s">
        <v>477</v>
      </c>
      <c r="K483" s="144"/>
      <c r="L483" s="138"/>
      <c r="M483" s="144" t="s">
        <v>840</v>
      </c>
      <c r="N483" s="145">
        <v>0</v>
      </c>
      <c r="O483" s="145">
        <v>0</v>
      </c>
      <c r="P483" s="145" t="str">
        <f t="shared" si="4703"/>
        <v>нет минмакс</v>
      </c>
      <c r="Q483" s="114">
        <v>0</v>
      </c>
      <c r="R483" s="114">
        <v>0</v>
      </c>
      <c r="S483" s="146">
        <v>0</v>
      </c>
      <c r="T483" s="146">
        <v>0</v>
      </c>
      <c r="U483" s="131"/>
      <c r="V483" s="146">
        <v>0</v>
      </c>
      <c r="W483" s="146">
        <v>0</v>
      </c>
      <c r="X483" s="146">
        <v>0</v>
      </c>
      <c r="Y483" s="132"/>
      <c r="Z483" s="95">
        <v>0</v>
      </c>
      <c r="AA483" s="147">
        <v>0</v>
      </c>
      <c r="AB483" s="147">
        <v>0</v>
      </c>
      <c r="AC483" s="95">
        <v>0</v>
      </c>
      <c r="AD483" s="95">
        <v>0</v>
      </c>
      <c r="AE483" s="95">
        <f t="shared" si="4704"/>
        <v>0</v>
      </c>
      <c r="AF483" s="95">
        <f t="shared" si="4705"/>
        <v>0</v>
      </c>
      <c r="AG483" s="144"/>
      <c r="AH483" s="130"/>
      <c r="AI483" s="144"/>
      <c r="AJ483" s="146">
        <v>0</v>
      </c>
      <c r="AK483" s="146">
        <v>0</v>
      </c>
      <c r="AL483" s="146">
        <v>0</v>
      </c>
      <c r="AM483" s="146">
        <v>0</v>
      </c>
      <c r="AN483" s="148" t="str">
        <f t="shared" si="4706"/>
        <v>нет оборота</v>
      </c>
      <c r="AO483" s="130" t="str">
        <f t="shared" si="4707"/>
        <v>нет остатка</v>
      </c>
      <c r="AP483" s="139" t="s">
        <v>185</v>
      </c>
      <c r="AQ483" s="134" t="s">
        <v>191</v>
      </c>
      <c r="AR483" s="144" t="s">
        <v>185</v>
      </c>
      <c r="AS483" s="134" t="s">
        <v>191</v>
      </c>
      <c r="AT483" s="147" t="s">
        <v>185</v>
      </c>
      <c r="AU483" s="138" t="str">
        <f>AT483</f>
        <v>Нет</v>
      </c>
      <c r="AV483" s="97" t="str">
        <f t="shared" si="4708"/>
        <v>нет остатка</v>
      </c>
      <c r="AW483" s="149">
        <f t="shared" si="4709"/>
        <v>0</v>
      </c>
      <c r="AX483" s="144"/>
      <c r="AY483" s="146">
        <f t="shared" si="4710"/>
        <v>0</v>
      </c>
      <c r="AZ483" s="130"/>
      <c r="BA483" s="129"/>
      <c r="BB483" s="129"/>
      <c r="BC483" s="129"/>
      <c r="BD483" s="139"/>
      <c r="BE483" s="29">
        <v>0</v>
      </c>
      <c r="BF483" s="32">
        <f t="shared" si="4711"/>
        <v>0</v>
      </c>
      <c r="BG483" s="32">
        <v>0</v>
      </c>
      <c r="BH483" s="32">
        <f t="shared" si="4712"/>
        <v>0</v>
      </c>
      <c r="BI483" s="99">
        <v>0</v>
      </c>
      <c r="BJ483" s="130"/>
      <c r="BK483" s="133">
        <v>0</v>
      </c>
      <c r="BL483" s="133">
        <v>0</v>
      </c>
      <c r="BM483" s="133">
        <v>0</v>
      </c>
      <c r="BN483" s="133">
        <v>0</v>
      </c>
      <c r="BO483" s="133">
        <v>0</v>
      </c>
      <c r="BP483" s="133">
        <v>0</v>
      </c>
      <c r="BQ483" s="133">
        <f t="shared" si="4713"/>
        <v>0</v>
      </c>
      <c r="BR483" s="95">
        <f t="shared" si="4714"/>
        <v>0</v>
      </c>
      <c r="BS483" s="133">
        <f t="shared" si="4715"/>
        <v>0</v>
      </c>
      <c r="BT483" s="133">
        <f t="shared" si="4715"/>
        <v>0</v>
      </c>
      <c r="BU483" s="133">
        <f t="shared" si="4715"/>
        <v>0</v>
      </c>
      <c r="BV483" s="133">
        <f t="shared" si="4715"/>
        <v>0</v>
      </c>
      <c r="BW483" s="133">
        <f t="shared" si="4715"/>
        <v>0</v>
      </c>
      <c r="BX483" s="133">
        <f t="shared" si="4716"/>
        <v>0</v>
      </c>
      <c r="BY483" s="133">
        <f t="shared" si="4716"/>
        <v>0</v>
      </c>
      <c r="BZ483" s="133">
        <f t="shared" si="4716"/>
        <v>0</v>
      </c>
      <c r="CA483" s="133">
        <f t="shared" si="4716"/>
        <v>0</v>
      </c>
      <c r="CB483" s="133">
        <f t="shared" si="4716"/>
        <v>0</v>
      </c>
      <c r="CC483" s="133">
        <f t="shared" si="4716"/>
        <v>0</v>
      </c>
      <c r="CD483" s="133">
        <f t="shared" si="4716"/>
        <v>0</v>
      </c>
      <c r="CE483" s="133">
        <f t="shared" si="4716"/>
        <v>0</v>
      </c>
      <c r="CF483" s="133">
        <f t="shared" si="4716"/>
        <v>0</v>
      </c>
      <c r="CG483" s="133">
        <f t="shared" si="4716"/>
        <v>0</v>
      </c>
      <c r="CH483" s="133">
        <f t="shared" si="4716"/>
        <v>0</v>
      </c>
      <c r="CI483" s="133">
        <f t="shared" si="4716"/>
        <v>0</v>
      </c>
      <c r="CJ483" s="133">
        <f t="shared" si="4716"/>
        <v>0</v>
      </c>
      <c r="CK483" s="133">
        <f t="shared" si="4716"/>
        <v>0</v>
      </c>
      <c r="CL483" s="133">
        <f t="shared" si="4716"/>
        <v>0</v>
      </c>
      <c r="CM483" s="133">
        <f t="shared" si="4716"/>
        <v>0</v>
      </c>
      <c r="CN483" s="133">
        <f t="shared" si="4716"/>
        <v>0</v>
      </c>
      <c r="CO483" s="133">
        <f t="shared" si="4716"/>
        <v>0</v>
      </c>
      <c r="CP483" s="100">
        <v>0</v>
      </c>
      <c r="CQ483" s="100">
        <v>0</v>
      </c>
      <c r="CR483" s="100">
        <v>0</v>
      </c>
      <c r="CS483" s="100">
        <v>0</v>
      </c>
      <c r="CT483" s="100">
        <v>0</v>
      </c>
      <c r="CU483" s="100">
        <v>0</v>
      </c>
      <c r="CY483" s="4">
        <v>0</v>
      </c>
      <c r="CZ483" s="4">
        <v>0</v>
      </c>
      <c r="DA483" s="136">
        <f t="shared" si="4717"/>
        <v>0</v>
      </c>
      <c r="DB483" s="4">
        <f t="shared" si="4718"/>
        <v>0</v>
      </c>
      <c r="DC483" s="4">
        <f t="shared" si="4719"/>
        <v>0</v>
      </c>
      <c r="DD483" s="136">
        <f t="shared" si="4720"/>
        <v>0</v>
      </c>
      <c r="DE483" s="31">
        <v>0</v>
      </c>
      <c r="DJ483" s="31"/>
      <c r="DK483" s="31"/>
      <c r="DL483" s="31"/>
      <c r="DM483" s="31"/>
      <c r="DN483" s="31"/>
      <c r="DR483" s="4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V483" t="s">
        <v>839</v>
      </c>
      <c r="EW483" s="103">
        <v>0</v>
      </c>
      <c r="FA483" s="31"/>
      <c r="FB483" s="119"/>
      <c r="FC483" s="119"/>
      <c r="FE483" s="137">
        <v>0</v>
      </c>
      <c r="FF483" s="137">
        <v>0</v>
      </c>
      <c r="FG483" s="137">
        <v>0</v>
      </c>
      <c r="FH483" s="106">
        <v>0</v>
      </c>
      <c r="FI483" s="107" t="b">
        <f t="shared" si="4721"/>
        <v>1</v>
      </c>
      <c r="FJ483" s="34"/>
      <c r="FK483" s="104">
        <v>0</v>
      </c>
      <c r="FL483" s="104">
        <v>0</v>
      </c>
      <c r="FM483" s="104">
        <v>0</v>
      </c>
      <c r="FN483" s="104">
        <v>0</v>
      </c>
      <c r="FO483" s="104">
        <v>0</v>
      </c>
      <c r="FP483" s="104"/>
      <c r="FQ483" s="104">
        <v>0</v>
      </c>
      <c r="FR483" s="150" t="b">
        <f t="shared" si="4649"/>
        <v>0</v>
      </c>
      <c r="FS483" s="150" t="b">
        <f t="shared" si="4650"/>
        <v>0</v>
      </c>
      <c r="FT483" s="150" t="b">
        <f t="shared" si="4651"/>
        <v>0</v>
      </c>
      <c r="FU483" s="150" t="b">
        <f t="shared" si="4652"/>
        <v>0</v>
      </c>
      <c r="FV483" s="150" t="b">
        <f t="shared" si="4653"/>
        <v>1</v>
      </c>
      <c r="FW483" s="150"/>
      <c r="FX483" s="150" t="b">
        <f t="shared" si="4722"/>
        <v>1</v>
      </c>
      <c r="FY483" s="104" t="s">
        <v>491</v>
      </c>
      <c r="FZ483" s="104" t="b">
        <f t="shared" si="4723"/>
        <v>1</v>
      </c>
      <c r="GA483" s="150">
        <v>0</v>
      </c>
      <c r="GB483" s="150">
        <v>0</v>
      </c>
      <c r="GC483" s="151"/>
      <c r="GD483" s="104" t="s">
        <v>491</v>
      </c>
      <c r="GE483" s="104">
        <v>0</v>
      </c>
      <c r="GF483" s="104" t="e">
        <v>#N/A</v>
      </c>
      <c r="GG483" s="104">
        <v>0</v>
      </c>
      <c r="GH483" s="150" t="b">
        <f t="shared" si="4724"/>
        <v>1</v>
      </c>
      <c r="GI483" s="151" t="b">
        <f t="shared" si="4725"/>
        <v>0</v>
      </c>
      <c r="GJ483" s="31" t="s">
        <v>203</v>
      </c>
    </row>
    <row r="484" spans="1:192" x14ac:dyDescent="0.25">
      <c r="A484" s="130">
        <v>136150</v>
      </c>
      <c r="B484" s="130">
        <v>538443</v>
      </c>
      <c r="C484" s="128" t="s">
        <v>491</v>
      </c>
      <c r="D484" s="130"/>
      <c r="E484" s="130" t="s">
        <v>986</v>
      </c>
      <c r="F484" s="109">
        <v>0</v>
      </c>
      <c r="G484" s="128"/>
      <c r="H484" s="130" t="s">
        <v>188</v>
      </c>
      <c r="I484" s="130" t="s">
        <v>476</v>
      </c>
      <c r="J484" s="130" t="s">
        <v>477</v>
      </c>
      <c r="K484" s="130"/>
      <c r="L484" s="130" t="s">
        <v>985</v>
      </c>
      <c r="M484" s="130" t="s">
        <v>841</v>
      </c>
      <c r="N484" s="111">
        <v>0</v>
      </c>
      <c r="O484" s="111">
        <v>0</v>
      </c>
      <c r="P484" s="111" t="str">
        <f t="shared" si="4703"/>
        <v>нет минмакс</v>
      </c>
      <c r="Q484" s="95">
        <v>0</v>
      </c>
      <c r="R484" s="95">
        <f>Q484*FH484</f>
        <v>0</v>
      </c>
      <c r="S484" s="131">
        <v>0</v>
      </c>
      <c r="T484" s="131">
        <v>0</v>
      </c>
      <c r="U484" s="131">
        <f>IFERROR(ROUNDUP(S484/$EX484,0)*$EY484,0)</f>
        <v>0</v>
      </c>
      <c r="V484" s="113">
        <f>SUM(Z484:AD484)</f>
        <v>0</v>
      </c>
      <c r="W484" s="113">
        <f>V484*FH484</f>
        <v>0</v>
      </c>
      <c r="X484" s="113">
        <f>IFERROR(ROUNDUP(V484/$EX484,0)*$EY484,0)</f>
        <v>0</v>
      </c>
      <c r="Y484" s="132"/>
      <c r="Z484" s="95">
        <v>0</v>
      </c>
      <c r="AA484" s="95">
        <v>0</v>
      </c>
      <c r="AB484" s="95">
        <v>0</v>
      </c>
      <c r="AC484" s="95">
        <v>0</v>
      </c>
      <c r="AD484" s="95">
        <v>0</v>
      </c>
      <c r="AE484" s="95">
        <f t="shared" si="4704"/>
        <v>0</v>
      </c>
      <c r="AF484" s="95">
        <f t="shared" si="4705"/>
        <v>0</v>
      </c>
      <c r="AG484" s="114">
        <v>0</v>
      </c>
      <c r="AH484" s="95">
        <f>V484-AG484</f>
        <v>0</v>
      </c>
      <c r="AI484" s="114">
        <f>IF(AH484&gt;0,AH484*FH484,0)</f>
        <v>0</v>
      </c>
      <c r="AJ484" s="133">
        <f>CU484</f>
        <v>0</v>
      </c>
      <c r="AK484" s="133">
        <f>SUM(CS484:CU484)</f>
        <v>0</v>
      </c>
      <c r="AL484" s="133">
        <f>SUM(CP484:CU484)</f>
        <v>0</v>
      </c>
      <c r="AM484" s="133">
        <f>SUM(BK484:BP484)</f>
        <v>0</v>
      </c>
      <c r="AN484" s="133" t="str">
        <f t="shared" si="4706"/>
        <v>нет оборота</v>
      </c>
      <c r="AO484" s="133" t="str">
        <f t="shared" si="4707"/>
        <v>нет остатка</v>
      </c>
      <c r="AP484" s="139" t="s">
        <v>185</v>
      </c>
      <c r="AQ484" s="134" t="s">
        <v>191</v>
      </c>
      <c r="AR484" s="139" t="s">
        <v>185</v>
      </c>
      <c r="AS484" s="134" t="s">
        <v>191</v>
      </c>
      <c r="AT484" s="25" t="s">
        <v>185</v>
      </c>
      <c r="AU484" s="14" t="str">
        <f>AU483</f>
        <v>Нет</v>
      </c>
      <c r="AV484" s="97" t="str">
        <f t="shared" si="4708"/>
        <v>нет остатка</v>
      </c>
      <c r="AW484" s="117">
        <f t="shared" si="4709"/>
        <v>0</v>
      </c>
      <c r="AX484" s="14"/>
      <c r="AY484" s="25">
        <f t="shared" si="4710"/>
        <v>0</v>
      </c>
      <c r="AZ484" s="130" t="s">
        <v>495</v>
      </c>
      <c r="BA484" s="26" t="s">
        <v>187</v>
      </c>
      <c r="BB484" s="26" t="s">
        <v>187</v>
      </c>
      <c r="BC484" s="27" t="s">
        <v>187</v>
      </c>
      <c r="BD484" s="28" t="s">
        <v>187</v>
      </c>
      <c r="BE484" s="29">
        <v>0</v>
      </c>
      <c r="BF484" s="32">
        <f t="shared" si="4711"/>
        <v>0</v>
      </c>
      <c r="BG484" s="32">
        <v>0</v>
      </c>
      <c r="BH484" s="32">
        <f t="shared" si="4712"/>
        <v>0</v>
      </c>
      <c r="BI484" s="99">
        <v>0</v>
      </c>
      <c r="BJ484" s="130" t="s">
        <v>187</v>
      </c>
      <c r="BK484" s="95">
        <v>0</v>
      </c>
      <c r="BL484" s="95">
        <v>0</v>
      </c>
      <c r="BM484" s="95">
        <v>0</v>
      </c>
      <c r="BN484" s="95">
        <v>0</v>
      </c>
      <c r="BO484" s="95">
        <v>0</v>
      </c>
      <c r="BP484" s="95">
        <v>0</v>
      </c>
      <c r="BQ484" s="133">
        <f t="shared" si="4713"/>
        <v>0</v>
      </c>
      <c r="BR484" s="95">
        <f t="shared" si="4714"/>
        <v>0</v>
      </c>
      <c r="BS484" s="133">
        <f t="shared" si="4715"/>
        <v>0</v>
      </c>
      <c r="BT484" s="133">
        <f t="shared" si="4715"/>
        <v>0</v>
      </c>
      <c r="BU484" s="133">
        <f t="shared" si="4715"/>
        <v>0</v>
      </c>
      <c r="BV484" s="133">
        <f t="shared" si="4715"/>
        <v>0</v>
      </c>
      <c r="BW484" s="133">
        <f t="shared" si="4715"/>
        <v>0</v>
      </c>
      <c r="BX484" s="133">
        <f t="shared" si="4716"/>
        <v>0</v>
      </c>
      <c r="BY484" s="133">
        <f t="shared" si="4716"/>
        <v>0</v>
      </c>
      <c r="BZ484" s="133">
        <f t="shared" si="4716"/>
        <v>0</v>
      </c>
      <c r="CA484" s="133">
        <f t="shared" si="4716"/>
        <v>0</v>
      </c>
      <c r="CB484" s="133">
        <f t="shared" si="4716"/>
        <v>0</v>
      </c>
      <c r="CC484" s="133">
        <f t="shared" si="4716"/>
        <v>0</v>
      </c>
      <c r="CD484" s="133">
        <f t="shared" si="4716"/>
        <v>0</v>
      </c>
      <c r="CE484" s="133">
        <f t="shared" si="4716"/>
        <v>0</v>
      </c>
      <c r="CF484" s="133">
        <f t="shared" si="4716"/>
        <v>0</v>
      </c>
      <c r="CG484" s="133">
        <f t="shared" si="4716"/>
        <v>0</v>
      </c>
      <c r="CH484" s="133">
        <f t="shared" si="4716"/>
        <v>0</v>
      </c>
      <c r="CI484" s="133">
        <f t="shared" si="4716"/>
        <v>0</v>
      </c>
      <c r="CJ484" s="133">
        <f t="shared" si="4716"/>
        <v>0</v>
      </c>
      <c r="CK484" s="133">
        <f t="shared" si="4716"/>
        <v>0</v>
      </c>
      <c r="CL484" s="133">
        <f t="shared" si="4716"/>
        <v>0</v>
      </c>
      <c r="CM484" s="133">
        <f t="shared" si="4716"/>
        <v>0</v>
      </c>
      <c r="CN484" s="133">
        <f t="shared" si="4716"/>
        <v>0</v>
      </c>
      <c r="CO484" s="133">
        <f t="shared" si="4716"/>
        <v>0</v>
      </c>
      <c r="CP484" s="100">
        <v>0</v>
      </c>
      <c r="CQ484" s="100">
        <v>0</v>
      </c>
      <c r="CR484" s="100">
        <v>0</v>
      </c>
      <c r="CS484" s="100">
        <v>0</v>
      </c>
      <c r="CT484" s="100">
        <v>0</v>
      </c>
      <c r="CU484" s="100">
        <v>0</v>
      </c>
      <c r="CV484" s="121">
        <f>IF(COUNTIF(CP484:CU484,"&gt;0")=0,0,SUM(CP484:CU484)/COUNTIF(CP484:CU484,"&gt;0"))</f>
        <v>0</v>
      </c>
      <c r="CY484" s="4">
        <v>0</v>
      </c>
      <c r="CZ484" s="4">
        <v>0</v>
      </c>
      <c r="DA484" s="136">
        <f t="shared" ref="DA484:DA494" si="4727">IFERROR(CZ484/CY484,0)</f>
        <v>0</v>
      </c>
      <c r="DB484" s="4">
        <f t="shared" ref="DB484:DB494" si="4728">CY484*FH484</f>
        <v>0</v>
      </c>
      <c r="DC484" s="4">
        <f t="shared" ref="DC484:DC494" si="4729">CZ484*FH484</f>
        <v>0</v>
      </c>
      <c r="DD484" s="136">
        <f t="shared" ref="DD484:DD494" si="4730">IFERROR(DC484/DB484,0)</f>
        <v>0</v>
      </c>
      <c r="DE484" s="31">
        <v>0</v>
      </c>
      <c r="DF484" s="31">
        <v>31</v>
      </c>
      <c r="DG484" s="31">
        <v>0</v>
      </c>
      <c r="DH484" s="48">
        <f>IFERROR(ROUNDUP(DG484/$EX484,0)*$EY484,0)</f>
        <v>0</v>
      </c>
      <c r="DI484" s="62">
        <v>0</v>
      </c>
      <c r="DJ484" s="62">
        <v>0</v>
      </c>
      <c r="DK484" s="48">
        <f>IFERROR(ROUNDUP(DI484/$EX484,0)*$EY484,0)</f>
        <v>0</v>
      </c>
      <c r="DL484" s="62">
        <v>0</v>
      </c>
      <c r="DM484" s="62">
        <v>0</v>
      </c>
      <c r="DN484" s="62">
        <v>0</v>
      </c>
      <c r="DO484" s="62">
        <v>0</v>
      </c>
      <c r="DP484" s="48">
        <f>IFERROR(ROUNDUP(DN484/$EX484,0)*$EY484,0)</f>
        <v>0</v>
      </c>
      <c r="DQ484" s="62">
        <v>0</v>
      </c>
      <c r="DR484" s="62">
        <v>0</v>
      </c>
      <c r="DS484" s="62">
        <v>0</v>
      </c>
      <c r="DT484" s="62">
        <v>0</v>
      </c>
      <c r="DU484" s="48">
        <f>IFERROR(ROUNDUP(DS484/$EX484,0)*$EY484,0)</f>
        <v>0</v>
      </c>
      <c r="DV484" s="62">
        <v>0</v>
      </c>
      <c r="DW484" s="62">
        <v>0</v>
      </c>
      <c r="DX484" s="62">
        <f>$DF484*BK484/30</f>
        <v>0</v>
      </c>
      <c r="DY484" s="62">
        <f>DX484*$FH484</f>
        <v>0</v>
      </c>
      <c r="DZ484" s="48">
        <f>IFERROR(ROUNDUP(DX484/$EX484,0)*$EY484,0)</f>
        <v>0</v>
      </c>
      <c r="EA484" s="62">
        <f>$DF484*BL484/30</f>
        <v>0</v>
      </c>
      <c r="EB484" s="62">
        <f>EA484*$FH484</f>
        <v>0</v>
      </c>
      <c r="EC484" s="48">
        <f>IFERROR(ROUNDUP(EA484/$EX484,0)*$EY484,0)</f>
        <v>0</v>
      </c>
      <c r="ED484" s="62">
        <f>$DF484*BM484/30</f>
        <v>0</v>
      </c>
      <c r="EE484" s="62">
        <f>ED484*$FH484</f>
        <v>0</v>
      </c>
      <c r="EF484" s="48">
        <f>IFERROR(ROUNDUP(ED484/$EX484,0)*$EY484,0)</f>
        <v>0</v>
      </c>
      <c r="EG484" s="62">
        <f>$DF484*BN484/30</f>
        <v>0</v>
      </c>
      <c r="EH484" s="62">
        <f>EG484*$FH484</f>
        <v>0</v>
      </c>
      <c r="EI484" s="48">
        <f>IFERROR(ROUNDUP(EG484/$EX484,0)*$EY484,0)</f>
        <v>0</v>
      </c>
      <c r="EJ484" s="62">
        <f>$DF484*BO484/30</f>
        <v>0</v>
      </c>
      <c r="EK484" s="62">
        <f>EJ484*$FH484</f>
        <v>0</v>
      </c>
      <c r="EL484" s="48">
        <f>IFERROR(ROUNDUP(EJ484/$EX484,0)*$EY484,0)</f>
        <v>0</v>
      </c>
      <c r="EM484" s="62">
        <f>$DF484*BP484/30</f>
        <v>0</v>
      </c>
      <c r="EN484" s="62">
        <f>EM484*$FH484</f>
        <v>0</v>
      </c>
      <c r="EO484" s="48">
        <f>IFERROR(ROUNDUP(EM484/$EX484,0)*$EY484,0)</f>
        <v>0</v>
      </c>
      <c r="EP484" s="62">
        <f t="shared" ref="EP484:EU484" si="4731">BK484*$FH484</f>
        <v>0</v>
      </c>
      <c r="EQ484" s="62">
        <f t="shared" si="4731"/>
        <v>0</v>
      </c>
      <c r="ER484" s="62">
        <f t="shared" si="4731"/>
        <v>0</v>
      </c>
      <c r="ES484" s="62">
        <f t="shared" si="4731"/>
        <v>0</v>
      </c>
      <c r="ET484" s="62">
        <f t="shared" si="4731"/>
        <v>0</v>
      </c>
      <c r="EU484" s="62">
        <f t="shared" si="4731"/>
        <v>0</v>
      </c>
      <c r="EV484" s="31" t="s">
        <v>192</v>
      </c>
      <c r="EW484" s="103">
        <v>0</v>
      </c>
      <c r="EX484" s="31">
        <v>0</v>
      </c>
      <c r="EY484" s="31">
        <v>0</v>
      </c>
      <c r="EZ484" s="31">
        <v>0</v>
      </c>
      <c r="FA484" s="31">
        <v>0</v>
      </c>
      <c r="FB484" s="119"/>
      <c r="FC484" s="119"/>
      <c r="FE484" s="137">
        <v>706.81</v>
      </c>
      <c r="FF484" s="137">
        <v>706.81</v>
      </c>
      <c r="FG484" s="137">
        <v>706.81</v>
      </c>
      <c r="FH484" s="106">
        <v>706.81</v>
      </c>
      <c r="FI484" s="107" t="b">
        <f t="shared" ref="FI484:FI494" si="4732">EXACT(AT484,AP484)</f>
        <v>1</v>
      </c>
      <c r="FJ484" s="34"/>
      <c r="FK484" s="104" t="s">
        <v>187</v>
      </c>
      <c r="FL484" s="104" t="s">
        <v>187</v>
      </c>
      <c r="FM484" s="104" t="s">
        <v>187</v>
      </c>
      <c r="FN484" s="104" t="s">
        <v>187</v>
      </c>
      <c r="FO484" s="104">
        <v>0</v>
      </c>
      <c r="FP484" s="104"/>
      <c r="FQ484" s="104">
        <v>0</v>
      </c>
      <c r="FR484" s="103" t="b">
        <f t="shared" si="4649"/>
        <v>1</v>
      </c>
      <c r="FS484" s="103" t="b">
        <f t="shared" si="4650"/>
        <v>1</v>
      </c>
      <c r="FT484" s="103" t="b">
        <f t="shared" si="4651"/>
        <v>1</v>
      </c>
      <c r="FU484" s="103" t="b">
        <f t="shared" si="4652"/>
        <v>1</v>
      </c>
      <c r="FV484" s="103" t="b">
        <f t="shared" si="4653"/>
        <v>1</v>
      </c>
      <c r="FW484" s="103"/>
      <c r="FX484" s="120" t="b">
        <f t="shared" si="4722"/>
        <v>1</v>
      </c>
      <c r="FY484" s="104" t="s">
        <v>491</v>
      </c>
      <c r="FZ484" s="104" t="b">
        <f t="shared" si="4723"/>
        <v>1</v>
      </c>
      <c r="GA484" s="104">
        <v>0</v>
      </c>
      <c r="GB484" s="104">
        <v>0</v>
      </c>
      <c r="GD484" s="104" t="s">
        <v>491</v>
      </c>
      <c r="GE484" s="104">
        <v>0</v>
      </c>
      <c r="GF484" s="104" t="e">
        <v>#N/A</v>
      </c>
      <c r="GG484" s="104">
        <v>0</v>
      </c>
      <c r="GH484" s="104" t="b">
        <f t="shared" si="4724"/>
        <v>1</v>
      </c>
      <c r="GI484" s="8" t="b">
        <f t="shared" si="4725"/>
        <v>0</v>
      </c>
      <c r="GJ484" s="31" t="s">
        <v>203</v>
      </c>
    </row>
    <row r="485" spans="1:192" x14ac:dyDescent="0.25">
      <c r="A485" s="144" t="str">
        <f>E485</f>
        <v>Масло базовое Liksol 46 3H</v>
      </c>
      <c r="B485" s="144"/>
      <c r="C485" s="128" t="s">
        <v>491</v>
      </c>
      <c r="D485" s="130"/>
      <c r="E485" s="144" t="s">
        <v>987</v>
      </c>
      <c r="F485" s="144"/>
      <c r="G485" s="128"/>
      <c r="H485" s="144" t="s">
        <v>839</v>
      </c>
      <c r="I485" s="130"/>
      <c r="J485" s="144" t="s">
        <v>477</v>
      </c>
      <c r="K485" s="144"/>
      <c r="L485" s="138"/>
      <c r="M485" s="144" t="s">
        <v>840</v>
      </c>
      <c r="N485" s="145">
        <v>0</v>
      </c>
      <c r="O485" s="145">
        <v>0</v>
      </c>
      <c r="P485" s="145" t="str">
        <f t="shared" ref="P485:P494" si="4733">IF(AND(N485=0,O485=0),"нет минмакс",IF((S485-N485)&lt;0,"меньше мин",IF((S485-O485)&gt;0,"больше макс","в диапазоне")))</f>
        <v>нет минмакс</v>
      </c>
      <c r="Q485" s="114">
        <v>0</v>
      </c>
      <c r="R485" s="114">
        <v>0</v>
      </c>
      <c r="S485" s="146">
        <v>0</v>
      </c>
      <c r="T485" s="146">
        <v>0</v>
      </c>
      <c r="U485" s="131"/>
      <c r="V485" s="146">
        <v>0</v>
      </c>
      <c r="W485" s="146">
        <v>0</v>
      </c>
      <c r="X485" s="146">
        <v>0</v>
      </c>
      <c r="Y485" s="132"/>
      <c r="Z485" s="95">
        <v>0</v>
      </c>
      <c r="AA485" s="147">
        <v>0</v>
      </c>
      <c r="AB485" s="147">
        <v>0</v>
      </c>
      <c r="AC485" s="95">
        <v>0</v>
      </c>
      <c r="AD485" s="95">
        <v>0</v>
      </c>
      <c r="AE485" s="95">
        <f t="shared" ref="AE485:AE494" si="4734">AA485*FH485</f>
        <v>0</v>
      </c>
      <c r="AF485" s="95">
        <f t="shared" ref="AF485:AF494" si="4735">AB485*FH485</f>
        <v>0</v>
      </c>
      <c r="AG485" s="144"/>
      <c r="AH485" s="130"/>
      <c r="AI485" s="144"/>
      <c r="AJ485" s="146">
        <v>0</v>
      </c>
      <c r="AK485" s="146">
        <v>0</v>
      </c>
      <c r="AL485" s="146">
        <v>0</v>
      </c>
      <c r="AM485" s="146">
        <v>0</v>
      </c>
      <c r="AN485" s="148" t="str">
        <f t="shared" ref="AN485:AN494" si="4736">IFERROR(S485/BQ485*30,"нет оборота")</f>
        <v>нет оборота</v>
      </c>
      <c r="AO485" s="130" t="str">
        <f t="shared" ref="AO485:AO494" si="4737">IF(S485=0,"нет остатка",IF(AN485="нет оборота","нет плана",IF(AN485&lt;30,"&lt; 30 дней",IF(AND(AN485&gt;=30,AN485&lt;60),"&gt; 30 дней (до 60)",IF(AND(AN485&gt;=60,AN485&lt;70),"&gt; 60 дней (до 70)",IF(AND(AN485&gt;=70,AN485&lt;80),"&gt; 70 дней (до 80)",IF(AND(AN485&gt;=80,AN485&lt;90),"&gt; 80 дней (до 90)",IF(AND(AN485&gt;=90,AN485&lt;120),"&gt; 90 дней (до 120)",IF(AN485&gt;=120,"&gt; 120 дней")))))))))</f>
        <v>нет остатка</v>
      </c>
      <c r="AP485" s="139" t="s">
        <v>185</v>
      </c>
      <c r="AQ485" s="134" t="s">
        <v>191</v>
      </c>
      <c r="AR485" s="144" t="s">
        <v>185</v>
      </c>
      <c r="AS485" s="134" t="s">
        <v>191</v>
      </c>
      <c r="AT485" s="147" t="s">
        <v>185</v>
      </c>
      <c r="AU485" s="138" t="str">
        <f>AT485</f>
        <v>Нет</v>
      </c>
      <c r="AV485" s="97" t="str">
        <f t="shared" ref="AV485:AV494" si="4738">IF(V485=0,"нет остатка",IF(SUM(BK485:BP485)=0,"Нет планов",IF(BR485&lt;=0,"0-01",IF(BS485&lt;=0,"0-02",IF(BT485&lt;=0,"0-03",IF(BU485&lt;=0,"0-04",IF(BV485&lt;=0,"0-05",IF(BW485&lt;=0,"0-06",IF(BX485&lt;=0,"0-07",IF(BY485&lt;=0,"0-08",IF(BZ485&lt;=0,"0-09",IF(CA485&lt;=0,"0-10",IF(CB485&lt;=0,"0-11",IF(CC485&lt;=0,"0-12",IF(CD485&lt;=0,"0-13",IF(CE485&lt;=0,"0-14",IF(CF485&lt;=0,"0-15",IF(CG485&lt;=0,"0-16",IF(CH485&lt;=0,"0-17",IF(CI485&lt;=0,"0-18",IF(CJ485&lt;=0,"0-19",IF(CK485&lt;=0,"0-20",IF(CL485&lt;=0,"0-21",IF(CM485&lt;=0,"0-22",IF(CN485&lt;=0,"0-23",IF(CO485&lt;=0,"0-24","0-25 более 24"))))))))))))))))))))))))))</f>
        <v>нет остатка</v>
      </c>
      <c r="AW485" s="149">
        <f t="shared" ref="AW485:AW494" si="4739">IF(AT485="Да",W485,0)</f>
        <v>0</v>
      </c>
      <c r="AX485" s="144"/>
      <c r="AY485" s="146">
        <f t="shared" ref="AY485:AY494" si="4740">IF(AX485&gt;6,W485,0)</f>
        <v>0</v>
      </c>
      <c r="AZ485" s="130"/>
      <c r="BA485" s="129"/>
      <c r="BB485" s="129"/>
      <c r="BC485" s="129"/>
      <c r="BD485" s="139"/>
      <c r="BE485" s="29">
        <v>0</v>
      </c>
      <c r="BF485" s="32">
        <f t="shared" ref="BF485:BF494" si="4741">BE485*FH485</f>
        <v>0</v>
      </c>
      <c r="BG485" s="32">
        <v>0</v>
      </c>
      <c r="BH485" s="32">
        <f t="shared" ref="BH485:BH494" si="4742">BG485*FH485</f>
        <v>0</v>
      </c>
      <c r="BI485" s="99">
        <v>0</v>
      </c>
      <c r="BJ485" s="130"/>
      <c r="BK485" s="133">
        <v>0</v>
      </c>
      <c r="BL485" s="133">
        <v>0</v>
      </c>
      <c r="BM485" s="133">
        <v>0</v>
      </c>
      <c r="BN485" s="133">
        <v>0</v>
      </c>
      <c r="BO485" s="133">
        <v>0</v>
      </c>
      <c r="BP485" s="133">
        <v>0</v>
      </c>
      <c r="BQ485" s="133">
        <f t="shared" ref="BQ485:BQ494" si="4743">IF(COUNTIF(BK485:BP485,"&gt;0")=0,0,SUM(BK485:BP485)/COUNTIF(BK485:BP485,"&gt;0"))</f>
        <v>0</v>
      </c>
      <c r="BR485" s="95">
        <f t="shared" ref="BR485:BR494" si="4744">IF(OR(Q485=0,SUM(BK485:BP485)=0,V485&gt;Q485),V485-BK485,Q485-BK485)</f>
        <v>0</v>
      </c>
      <c r="BS485" s="133">
        <f t="shared" si="4715"/>
        <v>0</v>
      </c>
      <c r="BT485" s="133">
        <f t="shared" si="4715"/>
        <v>0</v>
      </c>
      <c r="BU485" s="133">
        <f t="shared" si="4715"/>
        <v>0</v>
      </c>
      <c r="BV485" s="133">
        <f t="shared" si="4715"/>
        <v>0</v>
      </c>
      <c r="BW485" s="133">
        <f t="shared" si="4715"/>
        <v>0</v>
      </c>
      <c r="BX485" s="133">
        <f t="shared" ref="BX485:CO491" si="4745">BW485-$BQ485</f>
        <v>0</v>
      </c>
      <c r="BY485" s="133">
        <f t="shared" si="4745"/>
        <v>0</v>
      </c>
      <c r="BZ485" s="133">
        <f t="shared" si="4745"/>
        <v>0</v>
      </c>
      <c r="CA485" s="133">
        <f t="shared" si="4745"/>
        <v>0</v>
      </c>
      <c r="CB485" s="133">
        <f t="shared" si="4745"/>
        <v>0</v>
      </c>
      <c r="CC485" s="133">
        <f t="shared" si="4745"/>
        <v>0</v>
      </c>
      <c r="CD485" s="133">
        <f t="shared" si="4745"/>
        <v>0</v>
      </c>
      <c r="CE485" s="133">
        <f t="shared" si="4745"/>
        <v>0</v>
      </c>
      <c r="CF485" s="133">
        <f t="shared" si="4745"/>
        <v>0</v>
      </c>
      <c r="CG485" s="133">
        <f t="shared" si="4745"/>
        <v>0</v>
      </c>
      <c r="CH485" s="133">
        <f t="shared" si="4745"/>
        <v>0</v>
      </c>
      <c r="CI485" s="133">
        <f t="shared" si="4745"/>
        <v>0</v>
      </c>
      <c r="CJ485" s="133">
        <f t="shared" si="4745"/>
        <v>0</v>
      </c>
      <c r="CK485" s="133">
        <f t="shared" si="4745"/>
        <v>0</v>
      </c>
      <c r="CL485" s="133">
        <f t="shared" si="4745"/>
        <v>0</v>
      </c>
      <c r="CM485" s="133">
        <f t="shared" si="4745"/>
        <v>0</v>
      </c>
      <c r="CN485" s="133">
        <f t="shared" si="4745"/>
        <v>0</v>
      </c>
      <c r="CO485" s="133">
        <f t="shared" si="4745"/>
        <v>0</v>
      </c>
      <c r="CP485" s="100">
        <v>0</v>
      </c>
      <c r="CQ485" s="100">
        <v>0</v>
      </c>
      <c r="CR485" s="100">
        <v>0</v>
      </c>
      <c r="CS485" s="100">
        <v>0</v>
      </c>
      <c r="CT485" s="100">
        <v>0</v>
      </c>
      <c r="CU485" s="100">
        <v>0</v>
      </c>
      <c r="CY485" s="4">
        <v>0</v>
      </c>
      <c r="CZ485" s="4">
        <v>0</v>
      </c>
      <c r="DA485" s="136">
        <f t="shared" si="4727"/>
        <v>0</v>
      </c>
      <c r="DB485" s="4">
        <f t="shared" si="4728"/>
        <v>0</v>
      </c>
      <c r="DC485" s="4">
        <f t="shared" si="4729"/>
        <v>0</v>
      </c>
      <c r="DD485" s="136">
        <f t="shared" si="4730"/>
        <v>0</v>
      </c>
      <c r="DE485" s="31">
        <v>0</v>
      </c>
      <c r="DJ485" s="31"/>
      <c r="DK485" s="31"/>
      <c r="DL485" s="31"/>
      <c r="DM485" s="31"/>
      <c r="DN485" s="31"/>
      <c r="DR485" s="4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V485" t="s">
        <v>839</v>
      </c>
      <c r="EW485" s="103">
        <v>0</v>
      </c>
      <c r="FA485" s="31"/>
      <c r="FB485" s="119"/>
      <c r="FC485" s="119"/>
      <c r="FE485" s="137">
        <v>0</v>
      </c>
      <c r="FF485" s="137">
        <v>0</v>
      </c>
      <c r="FG485" s="137">
        <v>0</v>
      </c>
      <c r="FH485" s="106">
        <v>0</v>
      </c>
      <c r="FI485" s="107" t="b">
        <f t="shared" si="4732"/>
        <v>1</v>
      </c>
      <c r="FJ485" s="34"/>
      <c r="FK485" s="104">
        <v>0</v>
      </c>
      <c r="FL485" s="104">
        <v>0</v>
      </c>
      <c r="FM485" s="104">
        <v>0</v>
      </c>
      <c r="FN485" s="104">
        <v>0</v>
      </c>
      <c r="FO485" s="104">
        <v>0</v>
      </c>
      <c r="FP485" s="104"/>
      <c r="FQ485" s="104">
        <v>0</v>
      </c>
      <c r="FR485" s="150" t="b">
        <f t="shared" si="4649"/>
        <v>0</v>
      </c>
      <c r="FS485" s="150" t="b">
        <f t="shared" si="4650"/>
        <v>0</v>
      </c>
      <c r="FT485" s="150" t="b">
        <f t="shared" si="4651"/>
        <v>0</v>
      </c>
      <c r="FU485" s="150" t="b">
        <f t="shared" si="4652"/>
        <v>0</v>
      </c>
      <c r="FV485" s="150" t="b">
        <f t="shared" si="4653"/>
        <v>1</v>
      </c>
      <c r="FW485" s="150"/>
      <c r="FX485" s="150" t="b">
        <f t="shared" si="4722"/>
        <v>1</v>
      </c>
      <c r="FY485" s="104" t="s">
        <v>491</v>
      </c>
      <c r="FZ485" s="104" t="b">
        <f t="shared" si="4723"/>
        <v>1</v>
      </c>
      <c r="GA485" s="150">
        <v>0</v>
      </c>
      <c r="GB485" s="150">
        <v>0</v>
      </c>
      <c r="GC485" s="151"/>
      <c r="GD485" s="104" t="s">
        <v>491</v>
      </c>
      <c r="GE485" s="104">
        <v>0</v>
      </c>
      <c r="GF485" s="104" t="e">
        <v>#N/A</v>
      </c>
      <c r="GG485" s="104">
        <v>0</v>
      </c>
      <c r="GH485" s="150" t="b">
        <f t="shared" si="4724"/>
        <v>1</v>
      </c>
      <c r="GI485" s="151" t="b">
        <f t="shared" si="4725"/>
        <v>0</v>
      </c>
      <c r="GJ485" s="31" t="s">
        <v>203</v>
      </c>
    </row>
    <row r="486" spans="1:192" x14ac:dyDescent="0.25">
      <c r="A486" s="130">
        <v>136152</v>
      </c>
      <c r="B486" s="130">
        <v>538445</v>
      </c>
      <c r="C486" s="128" t="s">
        <v>491</v>
      </c>
      <c r="D486" s="130"/>
      <c r="E486" s="130" t="s">
        <v>988</v>
      </c>
      <c r="F486" s="109">
        <v>0</v>
      </c>
      <c r="G486" s="128"/>
      <c r="H486" s="130" t="s">
        <v>188</v>
      </c>
      <c r="I486" s="130" t="s">
        <v>476</v>
      </c>
      <c r="J486" s="130" t="s">
        <v>477</v>
      </c>
      <c r="K486" s="130"/>
      <c r="L486" s="130" t="s">
        <v>987</v>
      </c>
      <c r="M486" s="130" t="s">
        <v>841</v>
      </c>
      <c r="N486" s="111">
        <v>0</v>
      </c>
      <c r="O486" s="111">
        <v>0</v>
      </c>
      <c r="P486" s="111" t="str">
        <f t="shared" si="4733"/>
        <v>нет минмакс</v>
      </c>
      <c r="Q486" s="95">
        <v>0</v>
      </c>
      <c r="R486" s="95">
        <f>Q486*FH486</f>
        <v>0</v>
      </c>
      <c r="S486" s="131">
        <v>0</v>
      </c>
      <c r="T486" s="131">
        <v>0</v>
      </c>
      <c r="U486" s="131">
        <f>IFERROR(ROUNDUP(S486/$EX486,0)*$EY486,0)</f>
        <v>0</v>
      </c>
      <c r="V486" s="113">
        <f>SUM(Z486:AD486)</f>
        <v>0</v>
      </c>
      <c r="W486" s="113">
        <f>V486*FH486</f>
        <v>0</v>
      </c>
      <c r="X486" s="113">
        <f>IFERROR(ROUNDUP(V486/$EX486,0)*$EY486,0)</f>
        <v>0</v>
      </c>
      <c r="Y486" s="132"/>
      <c r="Z486" s="95">
        <v>0</v>
      </c>
      <c r="AA486" s="95">
        <v>0</v>
      </c>
      <c r="AB486" s="95">
        <v>0</v>
      </c>
      <c r="AC486" s="95">
        <v>0</v>
      </c>
      <c r="AD486" s="95">
        <v>0</v>
      </c>
      <c r="AE486" s="95">
        <f t="shared" si="4734"/>
        <v>0</v>
      </c>
      <c r="AF486" s="95">
        <f t="shared" si="4735"/>
        <v>0</v>
      </c>
      <c r="AG486" s="114">
        <v>0</v>
      </c>
      <c r="AH486" s="95">
        <f>V486-AG486</f>
        <v>0</v>
      </c>
      <c r="AI486" s="114">
        <f>IF(AH486&gt;0,AH486*FH486,0)</f>
        <v>0</v>
      </c>
      <c r="AJ486" s="133">
        <f>CU486</f>
        <v>0</v>
      </c>
      <c r="AK486" s="133">
        <f>SUM(CS486:CU486)</f>
        <v>0</v>
      </c>
      <c r="AL486" s="133">
        <f>SUM(CP486:CU486)</f>
        <v>0</v>
      </c>
      <c r="AM486" s="133">
        <f>SUM(BK486:BP486)</f>
        <v>0</v>
      </c>
      <c r="AN486" s="133" t="str">
        <f t="shared" si="4736"/>
        <v>нет оборота</v>
      </c>
      <c r="AO486" s="133" t="str">
        <f t="shared" si="4737"/>
        <v>нет остатка</v>
      </c>
      <c r="AP486" s="139" t="s">
        <v>185</v>
      </c>
      <c r="AQ486" s="134" t="s">
        <v>191</v>
      </c>
      <c r="AR486" s="139" t="s">
        <v>185</v>
      </c>
      <c r="AS486" s="134" t="s">
        <v>191</v>
      </c>
      <c r="AT486" s="25" t="s">
        <v>185</v>
      </c>
      <c r="AU486" s="14" t="str">
        <f>AU485</f>
        <v>Нет</v>
      </c>
      <c r="AV486" s="97" t="str">
        <f t="shared" si="4738"/>
        <v>нет остатка</v>
      </c>
      <c r="AW486" s="117">
        <f t="shared" si="4739"/>
        <v>0</v>
      </c>
      <c r="AX486" s="14"/>
      <c r="AY486" s="25">
        <f t="shared" si="4740"/>
        <v>0</v>
      </c>
      <c r="AZ486" s="130" t="s">
        <v>495</v>
      </c>
      <c r="BA486" s="26" t="s">
        <v>187</v>
      </c>
      <c r="BB486" s="26" t="s">
        <v>187</v>
      </c>
      <c r="BC486" s="27" t="s">
        <v>187</v>
      </c>
      <c r="BD486" s="28" t="s">
        <v>187</v>
      </c>
      <c r="BE486" s="29">
        <v>0</v>
      </c>
      <c r="BF486" s="32">
        <f t="shared" si="4741"/>
        <v>0</v>
      </c>
      <c r="BG486" s="32">
        <v>0</v>
      </c>
      <c r="BH486" s="32">
        <f t="shared" si="4742"/>
        <v>0</v>
      </c>
      <c r="BI486" s="99">
        <v>0</v>
      </c>
      <c r="BJ486" s="130" t="s">
        <v>187</v>
      </c>
      <c r="BK486" s="95">
        <v>0</v>
      </c>
      <c r="BL486" s="95">
        <v>0</v>
      </c>
      <c r="BM486" s="95">
        <v>0</v>
      </c>
      <c r="BN486" s="95">
        <v>0</v>
      </c>
      <c r="BO486" s="95">
        <v>0</v>
      </c>
      <c r="BP486" s="95">
        <v>0</v>
      </c>
      <c r="BQ486" s="133">
        <f t="shared" si="4743"/>
        <v>0</v>
      </c>
      <c r="BR486" s="95">
        <f t="shared" si="4744"/>
        <v>0</v>
      </c>
      <c r="BS486" s="133">
        <f t="shared" si="4715"/>
        <v>0</v>
      </c>
      <c r="BT486" s="133">
        <f t="shared" si="4715"/>
        <v>0</v>
      </c>
      <c r="BU486" s="133">
        <f t="shared" si="4715"/>
        <v>0</v>
      </c>
      <c r="BV486" s="133">
        <f t="shared" si="4715"/>
        <v>0</v>
      </c>
      <c r="BW486" s="133">
        <f t="shared" si="4715"/>
        <v>0</v>
      </c>
      <c r="BX486" s="133">
        <f t="shared" si="4745"/>
        <v>0</v>
      </c>
      <c r="BY486" s="133">
        <f t="shared" si="4745"/>
        <v>0</v>
      </c>
      <c r="BZ486" s="133">
        <f t="shared" si="4745"/>
        <v>0</v>
      </c>
      <c r="CA486" s="133">
        <f t="shared" si="4745"/>
        <v>0</v>
      </c>
      <c r="CB486" s="133">
        <f t="shared" si="4745"/>
        <v>0</v>
      </c>
      <c r="CC486" s="133">
        <f t="shared" si="4745"/>
        <v>0</v>
      </c>
      <c r="CD486" s="133">
        <f t="shared" si="4745"/>
        <v>0</v>
      </c>
      <c r="CE486" s="133">
        <f t="shared" si="4745"/>
        <v>0</v>
      </c>
      <c r="CF486" s="133">
        <f t="shared" si="4745"/>
        <v>0</v>
      </c>
      <c r="CG486" s="133">
        <f t="shared" si="4745"/>
        <v>0</v>
      </c>
      <c r="CH486" s="133">
        <f t="shared" si="4745"/>
        <v>0</v>
      </c>
      <c r="CI486" s="133">
        <f t="shared" si="4745"/>
        <v>0</v>
      </c>
      <c r="CJ486" s="133">
        <f t="shared" si="4745"/>
        <v>0</v>
      </c>
      <c r="CK486" s="133">
        <f t="shared" si="4745"/>
        <v>0</v>
      </c>
      <c r="CL486" s="133">
        <f t="shared" si="4745"/>
        <v>0</v>
      </c>
      <c r="CM486" s="133">
        <f t="shared" si="4745"/>
        <v>0</v>
      </c>
      <c r="CN486" s="133">
        <f t="shared" si="4745"/>
        <v>0</v>
      </c>
      <c r="CO486" s="133">
        <f t="shared" si="4745"/>
        <v>0</v>
      </c>
      <c r="CP486" s="100">
        <v>0</v>
      </c>
      <c r="CQ486" s="100">
        <v>0</v>
      </c>
      <c r="CR486" s="100">
        <v>0</v>
      </c>
      <c r="CS486" s="100">
        <v>0</v>
      </c>
      <c r="CT486" s="100">
        <v>0</v>
      </c>
      <c r="CU486" s="100">
        <v>0</v>
      </c>
      <c r="CV486" s="121">
        <f>IF(COUNTIF(CP486:CU486,"&gt;0")=0,0,SUM(CP486:CU486)/COUNTIF(CP486:CU486,"&gt;0"))</f>
        <v>0</v>
      </c>
      <c r="CY486" s="4">
        <v>0</v>
      </c>
      <c r="CZ486" s="4">
        <v>0</v>
      </c>
      <c r="DA486" s="136">
        <f t="shared" si="4727"/>
        <v>0</v>
      </c>
      <c r="DB486" s="4">
        <f t="shared" si="4728"/>
        <v>0</v>
      </c>
      <c r="DC486" s="4">
        <f t="shared" si="4729"/>
        <v>0</v>
      </c>
      <c r="DD486" s="136">
        <f t="shared" si="4730"/>
        <v>0</v>
      </c>
      <c r="DE486" s="31">
        <v>0</v>
      </c>
      <c r="DF486" s="31">
        <v>31</v>
      </c>
      <c r="DG486" s="31">
        <v>0</v>
      </c>
      <c r="DH486" s="48">
        <f>IFERROR(ROUNDUP(DG486/$EX486,0)*$EY486,0)</f>
        <v>0</v>
      </c>
      <c r="DI486" s="62">
        <v>0</v>
      </c>
      <c r="DJ486" s="62">
        <v>0</v>
      </c>
      <c r="DK486" s="48">
        <f>IFERROR(ROUNDUP(DI486/$EX486,0)*$EY486,0)</f>
        <v>0</v>
      </c>
      <c r="DL486" s="62">
        <v>0</v>
      </c>
      <c r="DM486" s="62">
        <v>0</v>
      </c>
      <c r="DN486" s="62">
        <v>0</v>
      </c>
      <c r="DO486" s="62">
        <v>0</v>
      </c>
      <c r="DP486" s="48">
        <f>IFERROR(ROUNDUP(DN486/$EX486,0)*$EY486,0)</f>
        <v>0</v>
      </c>
      <c r="DQ486" s="62">
        <v>0</v>
      </c>
      <c r="DR486" s="62">
        <v>0</v>
      </c>
      <c r="DS486" s="62">
        <v>0</v>
      </c>
      <c r="DT486" s="62">
        <v>0</v>
      </c>
      <c r="DU486" s="48">
        <f>IFERROR(ROUNDUP(DS486/$EX486,0)*$EY486,0)</f>
        <v>0</v>
      </c>
      <c r="DV486" s="62">
        <v>0</v>
      </c>
      <c r="DW486" s="62">
        <v>0</v>
      </c>
      <c r="DX486" s="62">
        <f>$DF486*BK486/30</f>
        <v>0</v>
      </c>
      <c r="DY486" s="62">
        <f>DX486*$FH486</f>
        <v>0</v>
      </c>
      <c r="DZ486" s="48">
        <f>IFERROR(ROUNDUP(DX486/$EX486,0)*$EY486,0)</f>
        <v>0</v>
      </c>
      <c r="EA486" s="62">
        <f>$DF486*BL486/30</f>
        <v>0</v>
      </c>
      <c r="EB486" s="62">
        <f>EA486*$FH486</f>
        <v>0</v>
      </c>
      <c r="EC486" s="48">
        <f>IFERROR(ROUNDUP(EA486/$EX486,0)*$EY486,0)</f>
        <v>0</v>
      </c>
      <c r="ED486" s="62">
        <f>$DF486*BM486/30</f>
        <v>0</v>
      </c>
      <c r="EE486" s="62">
        <f>ED486*$FH486</f>
        <v>0</v>
      </c>
      <c r="EF486" s="48">
        <f>IFERROR(ROUNDUP(ED486/$EX486,0)*$EY486,0)</f>
        <v>0</v>
      </c>
      <c r="EG486" s="62">
        <f>$DF486*BN486/30</f>
        <v>0</v>
      </c>
      <c r="EH486" s="62">
        <f>EG486*$FH486</f>
        <v>0</v>
      </c>
      <c r="EI486" s="48">
        <f>IFERROR(ROUNDUP(EG486/$EX486,0)*$EY486,0)</f>
        <v>0</v>
      </c>
      <c r="EJ486" s="62">
        <f>$DF486*BO486/30</f>
        <v>0</v>
      </c>
      <c r="EK486" s="62">
        <f>EJ486*$FH486</f>
        <v>0</v>
      </c>
      <c r="EL486" s="48">
        <f>IFERROR(ROUNDUP(EJ486/$EX486,0)*$EY486,0)</f>
        <v>0</v>
      </c>
      <c r="EM486" s="62">
        <f>$DF486*BP486/30</f>
        <v>0</v>
      </c>
      <c r="EN486" s="62">
        <f>EM486*$FH486</f>
        <v>0</v>
      </c>
      <c r="EO486" s="48">
        <f>IFERROR(ROUNDUP(EM486/$EX486,0)*$EY486,0)</f>
        <v>0</v>
      </c>
      <c r="EP486" s="62">
        <f t="shared" ref="EP486:EU486" si="4746">BK486*$FH486</f>
        <v>0</v>
      </c>
      <c r="EQ486" s="62">
        <f t="shared" si="4746"/>
        <v>0</v>
      </c>
      <c r="ER486" s="62">
        <f t="shared" si="4746"/>
        <v>0</v>
      </c>
      <c r="ES486" s="62">
        <f t="shared" si="4746"/>
        <v>0</v>
      </c>
      <c r="ET486" s="62">
        <f t="shared" si="4746"/>
        <v>0</v>
      </c>
      <c r="EU486" s="62">
        <f t="shared" si="4746"/>
        <v>0</v>
      </c>
      <c r="EV486" s="31" t="s">
        <v>192</v>
      </c>
      <c r="EW486" s="103">
        <v>0</v>
      </c>
      <c r="EX486" s="31">
        <v>0</v>
      </c>
      <c r="EY486" s="31">
        <v>0</v>
      </c>
      <c r="EZ486" s="31">
        <v>0</v>
      </c>
      <c r="FA486" s="31">
        <v>0</v>
      </c>
      <c r="FB486" s="119"/>
      <c r="FC486" s="119"/>
      <c r="FE486" s="137">
        <v>752.41</v>
      </c>
      <c r="FF486" s="137">
        <v>752.41</v>
      </c>
      <c r="FG486" s="137">
        <v>752.41</v>
      </c>
      <c r="FH486" s="106">
        <v>752.41</v>
      </c>
      <c r="FI486" s="107" t="b">
        <f t="shared" si="4732"/>
        <v>1</v>
      </c>
      <c r="FJ486" s="34"/>
      <c r="FK486" s="104" t="s">
        <v>187</v>
      </c>
      <c r="FL486" s="104" t="s">
        <v>187</v>
      </c>
      <c r="FM486" s="104" t="s">
        <v>187</v>
      </c>
      <c r="FN486" s="104" t="s">
        <v>187</v>
      </c>
      <c r="FO486" s="104">
        <v>0</v>
      </c>
      <c r="FP486" s="104"/>
      <c r="FQ486" s="104">
        <v>0</v>
      </c>
      <c r="FR486" s="103" t="b">
        <f t="shared" si="4649"/>
        <v>1</v>
      </c>
      <c r="FS486" s="103" t="b">
        <f t="shared" si="4650"/>
        <v>1</v>
      </c>
      <c r="FT486" s="103" t="b">
        <f t="shared" si="4651"/>
        <v>1</v>
      </c>
      <c r="FU486" s="103" t="b">
        <f t="shared" si="4652"/>
        <v>1</v>
      </c>
      <c r="FV486" s="103" t="b">
        <f t="shared" si="4653"/>
        <v>1</v>
      </c>
      <c r="FW486" s="103"/>
      <c r="FX486" s="120" t="b">
        <f t="shared" ref="FX486:FX494" si="4747">EXACT(FQ486,BI486)</f>
        <v>1</v>
      </c>
      <c r="FY486" s="104" t="s">
        <v>491</v>
      </c>
      <c r="FZ486" s="104" t="b">
        <f t="shared" ref="FZ486:FZ494" si="4748">EXACT(FY486,C486)</f>
        <v>1</v>
      </c>
      <c r="GA486" s="104">
        <v>0</v>
      </c>
      <c r="GB486" s="104">
        <v>0</v>
      </c>
      <c r="GD486" s="104" t="s">
        <v>491</v>
      </c>
      <c r="GE486" s="104">
        <v>0</v>
      </c>
      <c r="GF486" s="104" t="e">
        <v>#N/A</v>
      </c>
      <c r="GG486" s="104">
        <v>0</v>
      </c>
      <c r="GH486" s="104" t="b">
        <f t="shared" ref="GH486:GH494" si="4749">EXACT(GD486,C486)</f>
        <v>1</v>
      </c>
      <c r="GI486" s="8" t="b">
        <f t="shared" ref="GI486:GI494" si="4750">EXACT(GG486,G486)</f>
        <v>0</v>
      </c>
      <c r="GJ486" s="31" t="s">
        <v>203</v>
      </c>
    </row>
    <row r="487" spans="1:192" x14ac:dyDescent="0.25">
      <c r="A487" s="144" t="str">
        <f>E487</f>
        <v>Масло базовое Liksol PAO 100 H1</v>
      </c>
      <c r="B487" s="144"/>
      <c r="C487" s="128" t="s">
        <v>491</v>
      </c>
      <c r="D487" s="130"/>
      <c r="E487" s="144" t="s">
        <v>989</v>
      </c>
      <c r="F487" s="144"/>
      <c r="G487" s="128"/>
      <c r="H487" s="144" t="s">
        <v>839</v>
      </c>
      <c r="I487" s="130"/>
      <c r="J487" s="144" t="s">
        <v>477</v>
      </c>
      <c r="K487" s="144"/>
      <c r="L487" s="138"/>
      <c r="M487" s="144" t="s">
        <v>840</v>
      </c>
      <c r="N487" s="145">
        <v>0</v>
      </c>
      <c r="O487" s="145">
        <v>0</v>
      </c>
      <c r="P487" s="145" t="str">
        <f t="shared" si="4733"/>
        <v>нет минмакс</v>
      </c>
      <c r="Q487" s="114">
        <v>0</v>
      </c>
      <c r="R487" s="114">
        <v>0</v>
      </c>
      <c r="S487" s="146">
        <v>0</v>
      </c>
      <c r="T487" s="146">
        <v>0</v>
      </c>
      <c r="U487" s="131"/>
      <c r="V487" s="146">
        <v>0</v>
      </c>
      <c r="W487" s="146">
        <v>0</v>
      </c>
      <c r="X487" s="146">
        <v>0</v>
      </c>
      <c r="Y487" s="132"/>
      <c r="Z487" s="95">
        <v>0</v>
      </c>
      <c r="AA487" s="147">
        <v>0</v>
      </c>
      <c r="AB487" s="147">
        <v>0</v>
      </c>
      <c r="AC487" s="95">
        <v>0</v>
      </c>
      <c r="AD487" s="95">
        <v>0</v>
      </c>
      <c r="AE487" s="95">
        <f t="shared" si="4734"/>
        <v>0</v>
      </c>
      <c r="AF487" s="95">
        <f t="shared" si="4735"/>
        <v>0</v>
      </c>
      <c r="AG487" s="144"/>
      <c r="AH487" s="130"/>
      <c r="AI487" s="144"/>
      <c r="AJ487" s="146">
        <v>0</v>
      </c>
      <c r="AK487" s="146">
        <v>0</v>
      </c>
      <c r="AL487" s="146">
        <v>0</v>
      </c>
      <c r="AM487" s="146">
        <v>0</v>
      </c>
      <c r="AN487" s="148" t="str">
        <f t="shared" si="4736"/>
        <v>нет оборота</v>
      </c>
      <c r="AO487" s="130" t="str">
        <f t="shared" si="4737"/>
        <v>нет остатка</v>
      </c>
      <c r="AP487" s="139" t="s">
        <v>185</v>
      </c>
      <c r="AQ487" s="134" t="s">
        <v>191</v>
      </c>
      <c r="AR487" s="144" t="s">
        <v>185</v>
      </c>
      <c r="AS487" s="134" t="s">
        <v>191</v>
      </c>
      <c r="AT487" s="147" t="s">
        <v>185</v>
      </c>
      <c r="AU487" s="138" t="str">
        <f>AT487</f>
        <v>Нет</v>
      </c>
      <c r="AV487" s="97" t="str">
        <f t="shared" si="4738"/>
        <v>нет остатка</v>
      </c>
      <c r="AW487" s="149">
        <f t="shared" si="4739"/>
        <v>0</v>
      </c>
      <c r="AX487" s="144"/>
      <c r="AY487" s="146">
        <f t="shared" si="4740"/>
        <v>0</v>
      </c>
      <c r="AZ487" s="130"/>
      <c r="BA487" s="129"/>
      <c r="BB487" s="129"/>
      <c r="BC487" s="129"/>
      <c r="BD487" s="139"/>
      <c r="BE487" s="29">
        <v>0</v>
      </c>
      <c r="BF487" s="32">
        <f t="shared" si="4741"/>
        <v>0</v>
      </c>
      <c r="BG487" s="32">
        <v>0</v>
      </c>
      <c r="BH487" s="32">
        <f t="shared" si="4742"/>
        <v>0</v>
      </c>
      <c r="BI487" s="99">
        <v>0</v>
      </c>
      <c r="BJ487" s="130"/>
      <c r="BK487" s="133">
        <v>0</v>
      </c>
      <c r="BL487" s="133">
        <v>0</v>
      </c>
      <c r="BM487" s="133">
        <v>0</v>
      </c>
      <c r="BN487" s="133">
        <v>0</v>
      </c>
      <c r="BO487" s="133">
        <v>0</v>
      </c>
      <c r="BP487" s="133">
        <v>0</v>
      </c>
      <c r="BQ487" s="133">
        <f t="shared" si="4743"/>
        <v>0</v>
      </c>
      <c r="BR487" s="95">
        <f t="shared" si="4744"/>
        <v>0</v>
      </c>
      <c r="BS487" s="133">
        <f t="shared" si="4715"/>
        <v>0</v>
      </c>
      <c r="BT487" s="133">
        <f t="shared" si="4715"/>
        <v>0</v>
      </c>
      <c r="BU487" s="133">
        <f t="shared" si="4715"/>
        <v>0</v>
      </c>
      <c r="BV487" s="133">
        <f t="shared" si="4715"/>
        <v>0</v>
      </c>
      <c r="BW487" s="133">
        <f t="shared" si="4715"/>
        <v>0</v>
      </c>
      <c r="BX487" s="133">
        <f t="shared" si="4745"/>
        <v>0</v>
      </c>
      <c r="BY487" s="133">
        <f t="shared" si="4745"/>
        <v>0</v>
      </c>
      <c r="BZ487" s="133">
        <f t="shared" si="4745"/>
        <v>0</v>
      </c>
      <c r="CA487" s="133">
        <f t="shared" si="4745"/>
        <v>0</v>
      </c>
      <c r="CB487" s="133">
        <f t="shared" si="4745"/>
        <v>0</v>
      </c>
      <c r="CC487" s="133">
        <f t="shared" si="4745"/>
        <v>0</v>
      </c>
      <c r="CD487" s="133">
        <f t="shared" si="4745"/>
        <v>0</v>
      </c>
      <c r="CE487" s="133">
        <f t="shared" si="4745"/>
        <v>0</v>
      </c>
      <c r="CF487" s="133">
        <f t="shared" si="4745"/>
        <v>0</v>
      </c>
      <c r="CG487" s="133">
        <f t="shared" si="4745"/>
        <v>0</v>
      </c>
      <c r="CH487" s="133">
        <f t="shared" si="4745"/>
        <v>0</v>
      </c>
      <c r="CI487" s="133">
        <f t="shared" si="4745"/>
        <v>0</v>
      </c>
      <c r="CJ487" s="133">
        <f t="shared" si="4745"/>
        <v>0</v>
      </c>
      <c r="CK487" s="133">
        <f t="shared" si="4745"/>
        <v>0</v>
      </c>
      <c r="CL487" s="133">
        <f t="shared" si="4745"/>
        <v>0</v>
      </c>
      <c r="CM487" s="133">
        <f t="shared" si="4745"/>
        <v>0</v>
      </c>
      <c r="CN487" s="133">
        <f t="shared" si="4745"/>
        <v>0</v>
      </c>
      <c r="CO487" s="133">
        <f t="shared" si="4745"/>
        <v>0</v>
      </c>
      <c r="CP487" s="100">
        <v>0</v>
      </c>
      <c r="CQ487" s="100">
        <v>0</v>
      </c>
      <c r="CR487" s="100">
        <v>0</v>
      </c>
      <c r="CS487" s="100">
        <v>0</v>
      </c>
      <c r="CT487" s="100">
        <v>0</v>
      </c>
      <c r="CU487" s="100">
        <v>0</v>
      </c>
      <c r="CY487" s="4">
        <v>0</v>
      </c>
      <c r="CZ487" s="4">
        <v>0</v>
      </c>
      <c r="DA487" s="136">
        <f t="shared" si="4727"/>
        <v>0</v>
      </c>
      <c r="DB487" s="4">
        <f t="shared" si="4728"/>
        <v>0</v>
      </c>
      <c r="DC487" s="4">
        <f t="shared" si="4729"/>
        <v>0</v>
      </c>
      <c r="DD487" s="136">
        <f t="shared" si="4730"/>
        <v>0</v>
      </c>
      <c r="DE487" s="31">
        <v>0</v>
      </c>
      <c r="DJ487" s="31"/>
      <c r="DK487" s="31"/>
      <c r="DL487" s="31"/>
      <c r="DM487" s="31"/>
      <c r="DN487" s="31"/>
      <c r="DR487" s="4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V487" t="s">
        <v>839</v>
      </c>
      <c r="EW487" s="103">
        <v>0</v>
      </c>
      <c r="FA487" s="31"/>
      <c r="FB487" s="119"/>
      <c r="FC487" s="119"/>
      <c r="FE487" s="137">
        <v>0</v>
      </c>
      <c r="FF487" s="137">
        <v>0</v>
      </c>
      <c r="FG487" s="137">
        <v>0</v>
      </c>
      <c r="FH487" s="106">
        <v>0</v>
      </c>
      <c r="FI487" s="107" t="b">
        <f t="shared" si="4732"/>
        <v>1</v>
      </c>
      <c r="FJ487" s="34"/>
      <c r="FK487" s="104">
        <v>0</v>
      </c>
      <c r="FL487" s="104">
        <v>0</v>
      </c>
      <c r="FM487" s="104">
        <v>0</v>
      </c>
      <c r="FN487" s="104">
        <v>0</v>
      </c>
      <c r="FO487" s="104">
        <v>0</v>
      </c>
      <c r="FP487" s="104"/>
      <c r="FQ487" s="104">
        <v>0</v>
      </c>
      <c r="FR487" s="150" t="b">
        <f t="shared" si="4649"/>
        <v>0</v>
      </c>
      <c r="FS487" s="150" t="b">
        <f t="shared" si="4650"/>
        <v>0</v>
      </c>
      <c r="FT487" s="150" t="b">
        <f t="shared" si="4651"/>
        <v>0</v>
      </c>
      <c r="FU487" s="150" t="b">
        <f t="shared" si="4652"/>
        <v>0</v>
      </c>
      <c r="FV487" s="150" t="b">
        <f t="shared" si="4653"/>
        <v>1</v>
      </c>
      <c r="FW487" s="150"/>
      <c r="FX487" s="150" t="b">
        <f t="shared" si="4747"/>
        <v>1</v>
      </c>
      <c r="FY487" s="104" t="s">
        <v>491</v>
      </c>
      <c r="FZ487" s="104" t="b">
        <f t="shared" si="4748"/>
        <v>1</v>
      </c>
      <c r="GA487" s="150">
        <v>0</v>
      </c>
      <c r="GB487" s="150">
        <v>0</v>
      </c>
      <c r="GC487" s="151"/>
      <c r="GD487" s="104" t="s">
        <v>491</v>
      </c>
      <c r="GE487" s="104">
        <v>0</v>
      </c>
      <c r="GF487" s="104" t="e">
        <v>#N/A</v>
      </c>
      <c r="GG487" s="104">
        <v>0</v>
      </c>
      <c r="GH487" s="150" t="b">
        <f t="shared" si="4749"/>
        <v>1</v>
      </c>
      <c r="GI487" s="151" t="b">
        <f t="shared" si="4750"/>
        <v>0</v>
      </c>
      <c r="GJ487" s="31" t="s">
        <v>203</v>
      </c>
    </row>
    <row r="488" spans="1:192" x14ac:dyDescent="0.25">
      <c r="A488" s="130">
        <v>136249</v>
      </c>
      <c r="B488" s="130">
        <v>538463</v>
      </c>
      <c r="C488" s="128" t="s">
        <v>491</v>
      </c>
      <c r="D488" s="130"/>
      <c r="E488" s="130" t="s">
        <v>990</v>
      </c>
      <c r="F488" s="109">
        <v>0</v>
      </c>
      <c r="G488" s="128"/>
      <c r="H488" s="130" t="s">
        <v>188</v>
      </c>
      <c r="I488" s="130" t="s">
        <v>476</v>
      </c>
      <c r="J488" s="130" t="s">
        <v>477</v>
      </c>
      <c r="K488" s="130"/>
      <c r="L488" s="130" t="s">
        <v>989</v>
      </c>
      <c r="M488" s="130" t="s">
        <v>841</v>
      </c>
      <c r="N488" s="111">
        <v>0</v>
      </c>
      <c r="O488" s="111">
        <v>0</v>
      </c>
      <c r="P488" s="111" t="str">
        <f t="shared" si="4733"/>
        <v>нет минмакс</v>
      </c>
      <c r="Q488" s="95">
        <v>0</v>
      </c>
      <c r="R488" s="95">
        <f>Q488*FH488</f>
        <v>0</v>
      </c>
      <c r="S488" s="131">
        <v>0</v>
      </c>
      <c r="T488" s="131">
        <v>0</v>
      </c>
      <c r="U488" s="131">
        <f>IFERROR(ROUNDUP(S488/$EX488,0)*$EY488,0)</f>
        <v>0</v>
      </c>
      <c r="V488" s="113">
        <f>SUM(Z488:AD488)</f>
        <v>0</v>
      </c>
      <c r="W488" s="113">
        <f>V488*FH488</f>
        <v>0</v>
      </c>
      <c r="X488" s="113">
        <f>IFERROR(ROUNDUP(V488/$EX488,0)*$EY488,0)</f>
        <v>0</v>
      </c>
      <c r="Y488" s="132"/>
      <c r="Z488" s="95">
        <v>0</v>
      </c>
      <c r="AA488" s="95">
        <v>0</v>
      </c>
      <c r="AB488" s="95">
        <v>0</v>
      </c>
      <c r="AC488" s="95">
        <v>0</v>
      </c>
      <c r="AD488" s="95">
        <v>0</v>
      </c>
      <c r="AE488" s="95">
        <f t="shared" si="4734"/>
        <v>0</v>
      </c>
      <c r="AF488" s="95">
        <f t="shared" si="4735"/>
        <v>0</v>
      </c>
      <c r="AG488" s="114">
        <v>0</v>
      </c>
      <c r="AH488" s="95">
        <f>V488-AG488</f>
        <v>0</v>
      </c>
      <c r="AI488" s="114">
        <f>IF(AH488&gt;0,AH488*FH488,0)</f>
        <v>0</v>
      </c>
      <c r="AJ488" s="133">
        <f>CU488</f>
        <v>0</v>
      </c>
      <c r="AK488" s="133">
        <f>SUM(CS488:CU488)</f>
        <v>0</v>
      </c>
      <c r="AL488" s="133">
        <f>SUM(CP488:CU488)</f>
        <v>0</v>
      </c>
      <c r="AM488" s="133">
        <f>SUM(BK488:BP488)</f>
        <v>0</v>
      </c>
      <c r="AN488" s="133" t="str">
        <f t="shared" si="4736"/>
        <v>нет оборота</v>
      </c>
      <c r="AO488" s="133" t="str">
        <f t="shared" si="4737"/>
        <v>нет остатка</v>
      </c>
      <c r="AP488" s="139" t="s">
        <v>185</v>
      </c>
      <c r="AQ488" s="134" t="s">
        <v>191</v>
      </c>
      <c r="AR488" s="139" t="s">
        <v>185</v>
      </c>
      <c r="AS488" s="134" t="s">
        <v>191</v>
      </c>
      <c r="AT488" s="25" t="s">
        <v>185</v>
      </c>
      <c r="AU488" s="14" t="str">
        <f>AU487</f>
        <v>Нет</v>
      </c>
      <c r="AV488" s="97" t="str">
        <f t="shared" si="4738"/>
        <v>нет остатка</v>
      </c>
      <c r="AW488" s="117">
        <f t="shared" si="4739"/>
        <v>0</v>
      </c>
      <c r="AX488" s="14"/>
      <c r="AY488" s="25">
        <f t="shared" si="4740"/>
        <v>0</v>
      </c>
      <c r="AZ488" s="130" t="s">
        <v>495</v>
      </c>
      <c r="BA488" s="26" t="s">
        <v>187</v>
      </c>
      <c r="BB488" s="26" t="s">
        <v>187</v>
      </c>
      <c r="BC488" s="27" t="s">
        <v>187</v>
      </c>
      <c r="BD488" s="28" t="s">
        <v>187</v>
      </c>
      <c r="BE488" s="29">
        <v>0</v>
      </c>
      <c r="BF488" s="32">
        <f t="shared" si="4741"/>
        <v>0</v>
      </c>
      <c r="BG488" s="32">
        <v>0</v>
      </c>
      <c r="BH488" s="32">
        <f t="shared" si="4742"/>
        <v>0</v>
      </c>
      <c r="BI488" s="99">
        <v>0</v>
      </c>
      <c r="BJ488" s="130" t="s">
        <v>187</v>
      </c>
      <c r="BK488" s="95">
        <v>0</v>
      </c>
      <c r="BL488" s="95">
        <v>0</v>
      </c>
      <c r="BM488" s="95">
        <v>0</v>
      </c>
      <c r="BN488" s="95">
        <v>0</v>
      </c>
      <c r="BO488" s="95">
        <v>0</v>
      </c>
      <c r="BP488" s="95">
        <v>0</v>
      </c>
      <c r="BQ488" s="133">
        <f t="shared" si="4743"/>
        <v>0</v>
      </c>
      <c r="BR488" s="95">
        <f t="shared" si="4744"/>
        <v>0</v>
      </c>
      <c r="BS488" s="133">
        <f t="shared" si="4715"/>
        <v>0</v>
      </c>
      <c r="BT488" s="133">
        <f t="shared" si="4715"/>
        <v>0</v>
      </c>
      <c r="BU488" s="133">
        <f t="shared" si="4715"/>
        <v>0</v>
      </c>
      <c r="BV488" s="133">
        <f t="shared" si="4715"/>
        <v>0</v>
      </c>
      <c r="BW488" s="133">
        <f t="shared" si="4715"/>
        <v>0</v>
      </c>
      <c r="BX488" s="133">
        <f t="shared" si="4745"/>
        <v>0</v>
      </c>
      <c r="BY488" s="133">
        <f t="shared" si="4745"/>
        <v>0</v>
      </c>
      <c r="BZ488" s="133">
        <f t="shared" si="4745"/>
        <v>0</v>
      </c>
      <c r="CA488" s="133">
        <f t="shared" si="4745"/>
        <v>0</v>
      </c>
      <c r="CB488" s="133">
        <f t="shared" si="4745"/>
        <v>0</v>
      </c>
      <c r="CC488" s="133">
        <f t="shared" si="4745"/>
        <v>0</v>
      </c>
      <c r="CD488" s="133">
        <f t="shared" si="4745"/>
        <v>0</v>
      </c>
      <c r="CE488" s="133">
        <f t="shared" si="4745"/>
        <v>0</v>
      </c>
      <c r="CF488" s="133">
        <f t="shared" si="4745"/>
        <v>0</v>
      </c>
      <c r="CG488" s="133">
        <f t="shared" si="4745"/>
        <v>0</v>
      </c>
      <c r="CH488" s="133">
        <f t="shared" si="4745"/>
        <v>0</v>
      </c>
      <c r="CI488" s="133">
        <f t="shared" si="4745"/>
        <v>0</v>
      </c>
      <c r="CJ488" s="133">
        <f t="shared" si="4745"/>
        <v>0</v>
      </c>
      <c r="CK488" s="133">
        <f t="shared" si="4745"/>
        <v>0</v>
      </c>
      <c r="CL488" s="133">
        <f t="shared" si="4745"/>
        <v>0</v>
      </c>
      <c r="CM488" s="133">
        <f t="shared" si="4745"/>
        <v>0</v>
      </c>
      <c r="CN488" s="133">
        <f t="shared" si="4745"/>
        <v>0</v>
      </c>
      <c r="CO488" s="133">
        <f t="shared" si="4745"/>
        <v>0</v>
      </c>
      <c r="CP488" s="100">
        <v>0</v>
      </c>
      <c r="CQ488" s="100">
        <v>0</v>
      </c>
      <c r="CR488" s="100">
        <v>0</v>
      </c>
      <c r="CS488" s="100">
        <v>0</v>
      </c>
      <c r="CT488" s="100">
        <v>0</v>
      </c>
      <c r="CU488" s="100">
        <v>0</v>
      </c>
      <c r="CV488" s="121">
        <f>IF(COUNTIF(CP488:CU488,"&gt;0")=0,0,SUM(CP488:CU488)/COUNTIF(CP488:CU488,"&gt;0"))</f>
        <v>0</v>
      </c>
      <c r="CY488" s="4">
        <v>0</v>
      </c>
      <c r="CZ488" s="4">
        <v>0</v>
      </c>
      <c r="DA488" s="136">
        <f t="shared" si="4727"/>
        <v>0</v>
      </c>
      <c r="DB488" s="4">
        <f t="shared" si="4728"/>
        <v>0</v>
      </c>
      <c r="DC488" s="4">
        <f t="shared" si="4729"/>
        <v>0</v>
      </c>
      <c r="DD488" s="136">
        <f t="shared" si="4730"/>
        <v>0</v>
      </c>
      <c r="DE488" s="31">
        <v>0</v>
      </c>
      <c r="DF488" s="31">
        <v>31</v>
      </c>
      <c r="DG488" s="31">
        <v>0</v>
      </c>
      <c r="DH488" s="48">
        <f>IFERROR(ROUNDUP(DG488/$EX488,0)*$EY488,0)</f>
        <v>0</v>
      </c>
      <c r="DI488" s="62">
        <v>0</v>
      </c>
      <c r="DJ488" s="62">
        <v>0</v>
      </c>
      <c r="DK488" s="48">
        <f>IFERROR(ROUNDUP(DI488/$EX488,0)*$EY488,0)</f>
        <v>0</v>
      </c>
      <c r="DL488" s="62">
        <v>0</v>
      </c>
      <c r="DM488" s="62">
        <v>0</v>
      </c>
      <c r="DN488" s="62">
        <v>0</v>
      </c>
      <c r="DO488" s="62">
        <v>0</v>
      </c>
      <c r="DP488" s="48">
        <f>IFERROR(ROUNDUP(DN488/$EX488,0)*$EY488,0)</f>
        <v>0</v>
      </c>
      <c r="DQ488" s="62">
        <v>0</v>
      </c>
      <c r="DR488" s="62">
        <v>0</v>
      </c>
      <c r="DS488" s="62">
        <v>0</v>
      </c>
      <c r="DT488" s="62">
        <v>0</v>
      </c>
      <c r="DU488" s="48">
        <f>IFERROR(ROUNDUP(DS488/$EX488,0)*$EY488,0)</f>
        <v>0</v>
      </c>
      <c r="DV488" s="62">
        <v>0</v>
      </c>
      <c r="DW488" s="62">
        <v>0</v>
      </c>
      <c r="DX488" s="62">
        <f>$DF488*BK488/30</f>
        <v>0</v>
      </c>
      <c r="DY488" s="62">
        <f>DX488*$FH488</f>
        <v>0</v>
      </c>
      <c r="DZ488" s="48">
        <f>IFERROR(ROUNDUP(DX488/$EX488,0)*$EY488,0)</f>
        <v>0</v>
      </c>
      <c r="EA488" s="62">
        <f>$DF488*BL488/30</f>
        <v>0</v>
      </c>
      <c r="EB488" s="62">
        <f>EA488*$FH488</f>
        <v>0</v>
      </c>
      <c r="EC488" s="48">
        <f>IFERROR(ROUNDUP(EA488/$EX488,0)*$EY488,0)</f>
        <v>0</v>
      </c>
      <c r="ED488" s="62">
        <f>$DF488*BM488/30</f>
        <v>0</v>
      </c>
      <c r="EE488" s="62">
        <f>ED488*$FH488</f>
        <v>0</v>
      </c>
      <c r="EF488" s="48">
        <f>IFERROR(ROUNDUP(ED488/$EX488,0)*$EY488,0)</f>
        <v>0</v>
      </c>
      <c r="EG488" s="62">
        <f>$DF488*BN488/30</f>
        <v>0</v>
      </c>
      <c r="EH488" s="62">
        <f>EG488*$FH488</f>
        <v>0</v>
      </c>
      <c r="EI488" s="48">
        <f>IFERROR(ROUNDUP(EG488/$EX488,0)*$EY488,0)</f>
        <v>0</v>
      </c>
      <c r="EJ488" s="62">
        <f>$DF488*BO488/30</f>
        <v>0</v>
      </c>
      <c r="EK488" s="62">
        <f>EJ488*$FH488</f>
        <v>0</v>
      </c>
      <c r="EL488" s="48">
        <f>IFERROR(ROUNDUP(EJ488/$EX488,0)*$EY488,0)</f>
        <v>0</v>
      </c>
      <c r="EM488" s="62">
        <f>$DF488*BP488/30</f>
        <v>0</v>
      </c>
      <c r="EN488" s="62">
        <f>EM488*$FH488</f>
        <v>0</v>
      </c>
      <c r="EO488" s="48">
        <f>IFERROR(ROUNDUP(EM488/$EX488,0)*$EY488,0)</f>
        <v>0</v>
      </c>
      <c r="EP488" s="62">
        <f t="shared" ref="EP488:EU488" si="4751">BK488*$FH488</f>
        <v>0</v>
      </c>
      <c r="EQ488" s="62">
        <f t="shared" si="4751"/>
        <v>0</v>
      </c>
      <c r="ER488" s="62">
        <f t="shared" si="4751"/>
        <v>0</v>
      </c>
      <c r="ES488" s="62">
        <f t="shared" si="4751"/>
        <v>0</v>
      </c>
      <c r="ET488" s="62">
        <f t="shared" si="4751"/>
        <v>0</v>
      </c>
      <c r="EU488" s="62">
        <f t="shared" si="4751"/>
        <v>0</v>
      </c>
      <c r="EV488" s="31" t="s">
        <v>192</v>
      </c>
      <c r="EW488" s="103">
        <v>0</v>
      </c>
      <c r="EX488" s="31">
        <v>0</v>
      </c>
      <c r="EY488" s="31">
        <v>0</v>
      </c>
      <c r="EZ488" s="31">
        <v>0</v>
      </c>
      <c r="FA488" s="31">
        <v>0</v>
      </c>
      <c r="FB488" s="119"/>
      <c r="FC488" s="119"/>
      <c r="FE488" s="137">
        <v>2120.44</v>
      </c>
      <c r="FF488" s="137">
        <v>2120.44</v>
      </c>
      <c r="FG488" s="137">
        <v>2120.44</v>
      </c>
      <c r="FH488" s="106">
        <v>2120.44</v>
      </c>
      <c r="FI488" s="107" t="b">
        <f t="shared" si="4732"/>
        <v>1</v>
      </c>
      <c r="FJ488" s="34"/>
      <c r="FK488" s="104" t="s">
        <v>187</v>
      </c>
      <c r="FL488" s="104" t="s">
        <v>187</v>
      </c>
      <c r="FM488" s="104" t="s">
        <v>187</v>
      </c>
      <c r="FN488" s="104" t="s">
        <v>187</v>
      </c>
      <c r="FO488" s="104">
        <v>0</v>
      </c>
      <c r="FP488" s="104"/>
      <c r="FQ488" s="104">
        <v>0</v>
      </c>
      <c r="FR488" s="103" t="b">
        <f t="shared" si="4649"/>
        <v>1</v>
      </c>
      <c r="FS488" s="103" t="b">
        <f t="shared" si="4650"/>
        <v>1</v>
      </c>
      <c r="FT488" s="103" t="b">
        <f t="shared" si="4651"/>
        <v>1</v>
      </c>
      <c r="FU488" s="103" t="b">
        <f t="shared" si="4652"/>
        <v>1</v>
      </c>
      <c r="FV488" s="103" t="b">
        <f t="shared" si="4653"/>
        <v>1</v>
      </c>
      <c r="FW488" s="103"/>
      <c r="FX488" s="120" t="b">
        <f t="shared" si="4747"/>
        <v>1</v>
      </c>
      <c r="FY488" s="104" t="s">
        <v>491</v>
      </c>
      <c r="FZ488" s="104" t="b">
        <f t="shared" si="4748"/>
        <v>1</v>
      </c>
      <c r="GA488" s="104">
        <v>0</v>
      </c>
      <c r="GB488" s="104">
        <v>0</v>
      </c>
      <c r="GD488" s="104" t="s">
        <v>491</v>
      </c>
      <c r="GE488" s="104">
        <v>0</v>
      </c>
      <c r="GF488" s="104" t="e">
        <v>#N/A</v>
      </c>
      <c r="GG488" s="104">
        <v>0</v>
      </c>
      <c r="GH488" s="104" t="b">
        <f t="shared" si="4749"/>
        <v>1</v>
      </c>
      <c r="GI488" s="8" t="b">
        <f t="shared" si="4750"/>
        <v>0</v>
      </c>
      <c r="GJ488" s="31" t="s">
        <v>203</v>
      </c>
    </row>
    <row r="489" spans="1:192" x14ac:dyDescent="0.25">
      <c r="A489" s="144" t="str">
        <f>E489</f>
        <v>Масло базовое Liksol PAO 150 H1</v>
      </c>
      <c r="B489" s="144"/>
      <c r="C489" s="128" t="s">
        <v>491</v>
      </c>
      <c r="D489" s="130"/>
      <c r="E489" s="144" t="s">
        <v>991</v>
      </c>
      <c r="F489" s="144"/>
      <c r="G489" s="128"/>
      <c r="H489" s="144" t="s">
        <v>839</v>
      </c>
      <c r="I489" s="130"/>
      <c r="J489" s="144" t="s">
        <v>477</v>
      </c>
      <c r="K489" s="144"/>
      <c r="L489" s="138"/>
      <c r="M489" s="144" t="s">
        <v>840</v>
      </c>
      <c r="N489" s="145">
        <v>0</v>
      </c>
      <c r="O489" s="145">
        <v>0</v>
      </c>
      <c r="P489" s="145" t="str">
        <f t="shared" si="4733"/>
        <v>нет минмакс</v>
      </c>
      <c r="Q489" s="114">
        <v>0</v>
      </c>
      <c r="R489" s="114">
        <v>0</v>
      </c>
      <c r="S489" s="146">
        <v>0</v>
      </c>
      <c r="T489" s="146">
        <v>0</v>
      </c>
      <c r="U489" s="131"/>
      <c r="V489" s="146">
        <v>0</v>
      </c>
      <c r="W489" s="146">
        <v>0</v>
      </c>
      <c r="X489" s="146">
        <v>0</v>
      </c>
      <c r="Y489" s="132"/>
      <c r="Z489" s="95">
        <v>0</v>
      </c>
      <c r="AA489" s="147">
        <v>0</v>
      </c>
      <c r="AB489" s="147">
        <v>0</v>
      </c>
      <c r="AC489" s="95">
        <v>0</v>
      </c>
      <c r="AD489" s="95">
        <v>0</v>
      </c>
      <c r="AE489" s="95">
        <f t="shared" si="4734"/>
        <v>0</v>
      </c>
      <c r="AF489" s="95">
        <f t="shared" si="4735"/>
        <v>0</v>
      </c>
      <c r="AG489" s="144"/>
      <c r="AH489" s="130"/>
      <c r="AI489" s="144"/>
      <c r="AJ489" s="146">
        <v>0</v>
      </c>
      <c r="AK489" s="146">
        <v>0</v>
      </c>
      <c r="AL489" s="146">
        <v>0</v>
      </c>
      <c r="AM489" s="146">
        <v>0</v>
      </c>
      <c r="AN489" s="148" t="str">
        <f t="shared" si="4736"/>
        <v>нет оборота</v>
      </c>
      <c r="AO489" s="130" t="str">
        <f t="shared" si="4737"/>
        <v>нет остатка</v>
      </c>
      <c r="AP489" s="139" t="s">
        <v>185</v>
      </c>
      <c r="AQ489" s="134" t="s">
        <v>191</v>
      </c>
      <c r="AR489" s="144" t="s">
        <v>185</v>
      </c>
      <c r="AS489" s="134" t="s">
        <v>191</v>
      </c>
      <c r="AT489" s="147" t="s">
        <v>185</v>
      </c>
      <c r="AU489" s="138" t="str">
        <f>AT489</f>
        <v>Нет</v>
      </c>
      <c r="AV489" s="97" t="str">
        <f t="shared" si="4738"/>
        <v>нет остатка</v>
      </c>
      <c r="AW489" s="149">
        <f t="shared" si="4739"/>
        <v>0</v>
      </c>
      <c r="AX489" s="144"/>
      <c r="AY489" s="146">
        <f t="shared" si="4740"/>
        <v>0</v>
      </c>
      <c r="AZ489" s="130"/>
      <c r="BA489" s="129"/>
      <c r="BB489" s="129"/>
      <c r="BC489" s="129"/>
      <c r="BD489" s="139"/>
      <c r="BE489" s="29">
        <v>0</v>
      </c>
      <c r="BF489" s="32">
        <f t="shared" si="4741"/>
        <v>0</v>
      </c>
      <c r="BG489" s="32">
        <v>0</v>
      </c>
      <c r="BH489" s="32">
        <f t="shared" si="4742"/>
        <v>0</v>
      </c>
      <c r="BI489" s="99">
        <v>0</v>
      </c>
      <c r="BJ489" s="130"/>
      <c r="BK489" s="133">
        <v>0</v>
      </c>
      <c r="BL489" s="133">
        <v>0</v>
      </c>
      <c r="BM489" s="133">
        <v>0</v>
      </c>
      <c r="BN489" s="133">
        <v>0</v>
      </c>
      <c r="BO489" s="133">
        <v>0</v>
      </c>
      <c r="BP489" s="133">
        <v>0</v>
      </c>
      <c r="BQ489" s="133">
        <f t="shared" si="4743"/>
        <v>0</v>
      </c>
      <c r="BR489" s="95">
        <f t="shared" si="4744"/>
        <v>0</v>
      </c>
      <c r="BS489" s="133">
        <f t="shared" si="4715"/>
        <v>0</v>
      </c>
      <c r="BT489" s="133">
        <f t="shared" si="4715"/>
        <v>0</v>
      </c>
      <c r="BU489" s="133">
        <f t="shared" si="4715"/>
        <v>0</v>
      </c>
      <c r="BV489" s="133">
        <f t="shared" si="4715"/>
        <v>0</v>
      </c>
      <c r="BW489" s="133">
        <f t="shared" si="4715"/>
        <v>0</v>
      </c>
      <c r="BX489" s="133">
        <f t="shared" si="4745"/>
        <v>0</v>
      </c>
      <c r="BY489" s="133">
        <f t="shared" si="4745"/>
        <v>0</v>
      </c>
      <c r="BZ489" s="133">
        <f t="shared" si="4745"/>
        <v>0</v>
      </c>
      <c r="CA489" s="133">
        <f t="shared" si="4745"/>
        <v>0</v>
      </c>
      <c r="CB489" s="133">
        <f t="shared" si="4745"/>
        <v>0</v>
      </c>
      <c r="CC489" s="133">
        <f t="shared" si="4745"/>
        <v>0</v>
      </c>
      <c r="CD489" s="133">
        <f t="shared" si="4745"/>
        <v>0</v>
      </c>
      <c r="CE489" s="133">
        <f t="shared" si="4745"/>
        <v>0</v>
      </c>
      <c r="CF489" s="133">
        <f t="shared" si="4745"/>
        <v>0</v>
      </c>
      <c r="CG489" s="133">
        <f t="shared" si="4745"/>
        <v>0</v>
      </c>
      <c r="CH489" s="133">
        <f t="shared" si="4745"/>
        <v>0</v>
      </c>
      <c r="CI489" s="133">
        <f t="shared" si="4745"/>
        <v>0</v>
      </c>
      <c r="CJ489" s="133">
        <f t="shared" si="4745"/>
        <v>0</v>
      </c>
      <c r="CK489" s="133">
        <f t="shared" si="4745"/>
        <v>0</v>
      </c>
      <c r="CL489" s="133">
        <f t="shared" si="4745"/>
        <v>0</v>
      </c>
      <c r="CM489" s="133">
        <f t="shared" si="4745"/>
        <v>0</v>
      </c>
      <c r="CN489" s="133">
        <f t="shared" si="4745"/>
        <v>0</v>
      </c>
      <c r="CO489" s="133">
        <f t="shared" si="4745"/>
        <v>0</v>
      </c>
      <c r="CP489" s="100">
        <v>0</v>
      </c>
      <c r="CQ489" s="100">
        <v>0</v>
      </c>
      <c r="CR489" s="100">
        <v>0</v>
      </c>
      <c r="CS489" s="100">
        <v>0</v>
      </c>
      <c r="CT489" s="100">
        <v>0</v>
      </c>
      <c r="CU489" s="100">
        <v>0</v>
      </c>
      <c r="CY489" s="4">
        <v>0</v>
      </c>
      <c r="CZ489" s="4">
        <v>0</v>
      </c>
      <c r="DA489" s="136">
        <f t="shared" si="4727"/>
        <v>0</v>
      </c>
      <c r="DB489" s="4">
        <f t="shared" si="4728"/>
        <v>0</v>
      </c>
      <c r="DC489" s="4">
        <f t="shared" si="4729"/>
        <v>0</v>
      </c>
      <c r="DD489" s="136">
        <f t="shared" si="4730"/>
        <v>0</v>
      </c>
      <c r="DE489" s="31">
        <v>0</v>
      </c>
      <c r="DJ489" s="31"/>
      <c r="DK489" s="31"/>
      <c r="DL489" s="31"/>
      <c r="DM489" s="31"/>
      <c r="DN489" s="31"/>
      <c r="DR489" s="4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V489" t="s">
        <v>839</v>
      </c>
      <c r="EW489" s="103">
        <v>0</v>
      </c>
      <c r="FA489" s="31"/>
      <c r="FB489" s="119"/>
      <c r="FC489" s="119"/>
      <c r="FE489" s="137">
        <v>0</v>
      </c>
      <c r="FF489" s="137">
        <v>0</v>
      </c>
      <c r="FG489" s="137">
        <v>0</v>
      </c>
      <c r="FH489" s="106">
        <v>0</v>
      </c>
      <c r="FI489" s="107" t="b">
        <f t="shared" si="4732"/>
        <v>1</v>
      </c>
      <c r="FJ489" s="34"/>
      <c r="FK489" s="104">
        <v>0</v>
      </c>
      <c r="FL489" s="104">
        <v>0</v>
      </c>
      <c r="FM489" s="104">
        <v>0</v>
      </c>
      <c r="FN489" s="104">
        <v>0</v>
      </c>
      <c r="FO489" s="104">
        <v>0</v>
      </c>
      <c r="FP489" s="104"/>
      <c r="FQ489" s="104">
        <v>0</v>
      </c>
      <c r="FR489" s="150" t="b">
        <f t="shared" si="4649"/>
        <v>0</v>
      </c>
      <c r="FS489" s="150" t="b">
        <f t="shared" si="4650"/>
        <v>0</v>
      </c>
      <c r="FT489" s="150" t="b">
        <f t="shared" si="4651"/>
        <v>0</v>
      </c>
      <c r="FU489" s="150" t="b">
        <f t="shared" si="4652"/>
        <v>0</v>
      </c>
      <c r="FV489" s="150" t="b">
        <f t="shared" si="4653"/>
        <v>1</v>
      </c>
      <c r="FW489" s="150"/>
      <c r="FX489" s="150" t="b">
        <f t="shared" si="4747"/>
        <v>1</v>
      </c>
      <c r="FY489" s="104" t="s">
        <v>491</v>
      </c>
      <c r="FZ489" s="104" t="b">
        <f t="shared" si="4748"/>
        <v>1</v>
      </c>
      <c r="GA489" s="150">
        <v>0</v>
      </c>
      <c r="GB489" s="150">
        <v>0</v>
      </c>
      <c r="GC489" s="151"/>
      <c r="GD489" s="104" t="s">
        <v>491</v>
      </c>
      <c r="GE489" s="104">
        <v>0</v>
      </c>
      <c r="GF489" s="104" t="e">
        <v>#N/A</v>
      </c>
      <c r="GG489" s="104">
        <v>0</v>
      </c>
      <c r="GH489" s="150" t="b">
        <f t="shared" si="4749"/>
        <v>1</v>
      </c>
      <c r="GI489" s="151" t="b">
        <f t="shared" si="4750"/>
        <v>0</v>
      </c>
      <c r="GJ489" s="31" t="s">
        <v>203</v>
      </c>
    </row>
    <row r="490" spans="1:192" x14ac:dyDescent="0.25">
      <c r="A490" s="130">
        <v>136250</v>
      </c>
      <c r="B490" s="130">
        <v>538464</v>
      </c>
      <c r="C490" s="128" t="s">
        <v>491</v>
      </c>
      <c r="D490" s="130"/>
      <c r="E490" s="130" t="s">
        <v>992</v>
      </c>
      <c r="F490" s="109">
        <v>0</v>
      </c>
      <c r="G490" s="128"/>
      <c r="H490" s="130" t="s">
        <v>188</v>
      </c>
      <c r="I490" s="130" t="s">
        <v>476</v>
      </c>
      <c r="J490" s="130" t="s">
        <v>477</v>
      </c>
      <c r="K490" s="130"/>
      <c r="L490" s="130" t="s">
        <v>991</v>
      </c>
      <c r="M490" s="130" t="s">
        <v>841</v>
      </c>
      <c r="N490" s="111">
        <v>0</v>
      </c>
      <c r="O490" s="111">
        <v>0</v>
      </c>
      <c r="P490" s="111" t="str">
        <f t="shared" si="4733"/>
        <v>нет минмакс</v>
      </c>
      <c r="Q490" s="95">
        <v>0</v>
      </c>
      <c r="R490" s="95">
        <f>Q490*FH490</f>
        <v>0</v>
      </c>
      <c r="S490" s="131">
        <v>0</v>
      </c>
      <c r="T490" s="131">
        <v>0</v>
      </c>
      <c r="U490" s="131">
        <f>IFERROR(ROUNDUP(S490/$EX490,0)*$EY490,0)</f>
        <v>0</v>
      </c>
      <c r="V490" s="113">
        <f>SUM(Z490:AD490)</f>
        <v>0</v>
      </c>
      <c r="W490" s="113">
        <f>V490*FH490</f>
        <v>0</v>
      </c>
      <c r="X490" s="113">
        <f>IFERROR(ROUNDUP(V490/$EX490,0)*$EY490,0)</f>
        <v>0</v>
      </c>
      <c r="Y490" s="132"/>
      <c r="Z490" s="95">
        <v>0</v>
      </c>
      <c r="AA490" s="95">
        <v>0</v>
      </c>
      <c r="AB490" s="95">
        <v>0</v>
      </c>
      <c r="AC490" s="95">
        <v>0</v>
      </c>
      <c r="AD490" s="95">
        <v>0</v>
      </c>
      <c r="AE490" s="95">
        <f t="shared" si="4734"/>
        <v>0</v>
      </c>
      <c r="AF490" s="95">
        <f t="shared" si="4735"/>
        <v>0</v>
      </c>
      <c r="AG490" s="114">
        <v>0</v>
      </c>
      <c r="AH490" s="95">
        <f>V490-AG490</f>
        <v>0</v>
      </c>
      <c r="AI490" s="114">
        <f>IF(AH490&gt;0,AH490*FH490,0)</f>
        <v>0</v>
      </c>
      <c r="AJ490" s="133">
        <f>CU490</f>
        <v>0</v>
      </c>
      <c r="AK490" s="133">
        <f>SUM(CS490:CU490)</f>
        <v>0</v>
      </c>
      <c r="AL490" s="133">
        <f>SUM(CP490:CU490)</f>
        <v>0</v>
      </c>
      <c r="AM490" s="133">
        <f>SUM(BK490:BP490)</f>
        <v>0</v>
      </c>
      <c r="AN490" s="133" t="str">
        <f t="shared" si="4736"/>
        <v>нет оборота</v>
      </c>
      <c r="AO490" s="133" t="str">
        <f t="shared" si="4737"/>
        <v>нет остатка</v>
      </c>
      <c r="AP490" s="139" t="s">
        <v>185</v>
      </c>
      <c r="AQ490" s="134" t="s">
        <v>191</v>
      </c>
      <c r="AR490" s="139" t="s">
        <v>185</v>
      </c>
      <c r="AS490" s="134" t="s">
        <v>191</v>
      </c>
      <c r="AT490" s="25" t="s">
        <v>185</v>
      </c>
      <c r="AU490" s="14" t="str">
        <f>AU489</f>
        <v>Нет</v>
      </c>
      <c r="AV490" s="97" t="str">
        <f t="shared" si="4738"/>
        <v>нет остатка</v>
      </c>
      <c r="AW490" s="117">
        <f t="shared" si="4739"/>
        <v>0</v>
      </c>
      <c r="AX490" s="14"/>
      <c r="AY490" s="25">
        <f t="shared" si="4740"/>
        <v>0</v>
      </c>
      <c r="AZ490" s="130" t="s">
        <v>495</v>
      </c>
      <c r="BA490" s="26" t="s">
        <v>187</v>
      </c>
      <c r="BB490" s="26" t="s">
        <v>187</v>
      </c>
      <c r="BC490" s="27" t="s">
        <v>187</v>
      </c>
      <c r="BD490" s="28" t="s">
        <v>187</v>
      </c>
      <c r="BE490" s="29">
        <v>0</v>
      </c>
      <c r="BF490" s="32">
        <f t="shared" si="4741"/>
        <v>0</v>
      </c>
      <c r="BG490" s="32">
        <v>0</v>
      </c>
      <c r="BH490" s="32">
        <f t="shared" si="4742"/>
        <v>0</v>
      </c>
      <c r="BI490" s="99">
        <v>0</v>
      </c>
      <c r="BJ490" s="130" t="s">
        <v>187</v>
      </c>
      <c r="BK490" s="95">
        <v>0</v>
      </c>
      <c r="BL490" s="95">
        <v>0</v>
      </c>
      <c r="BM490" s="95">
        <v>0</v>
      </c>
      <c r="BN490" s="95">
        <v>0</v>
      </c>
      <c r="BO490" s="95">
        <v>0</v>
      </c>
      <c r="BP490" s="95">
        <v>0</v>
      </c>
      <c r="BQ490" s="133">
        <f t="shared" si="4743"/>
        <v>0</v>
      </c>
      <c r="BR490" s="95">
        <f t="shared" si="4744"/>
        <v>0</v>
      </c>
      <c r="BS490" s="133">
        <f t="shared" si="4715"/>
        <v>0</v>
      </c>
      <c r="BT490" s="133">
        <f t="shared" si="4715"/>
        <v>0</v>
      </c>
      <c r="BU490" s="133">
        <f t="shared" si="4715"/>
        <v>0</v>
      </c>
      <c r="BV490" s="133">
        <f t="shared" si="4715"/>
        <v>0</v>
      </c>
      <c r="BW490" s="133">
        <f t="shared" si="4715"/>
        <v>0</v>
      </c>
      <c r="BX490" s="133">
        <f t="shared" si="4745"/>
        <v>0</v>
      </c>
      <c r="BY490" s="133">
        <f t="shared" si="4745"/>
        <v>0</v>
      </c>
      <c r="BZ490" s="133">
        <f t="shared" si="4745"/>
        <v>0</v>
      </c>
      <c r="CA490" s="133">
        <f t="shared" si="4745"/>
        <v>0</v>
      </c>
      <c r="CB490" s="133">
        <f t="shared" si="4745"/>
        <v>0</v>
      </c>
      <c r="CC490" s="133">
        <f t="shared" si="4745"/>
        <v>0</v>
      </c>
      <c r="CD490" s="133">
        <f t="shared" si="4745"/>
        <v>0</v>
      </c>
      <c r="CE490" s="133">
        <f t="shared" si="4745"/>
        <v>0</v>
      </c>
      <c r="CF490" s="133">
        <f t="shared" si="4745"/>
        <v>0</v>
      </c>
      <c r="CG490" s="133">
        <f t="shared" si="4745"/>
        <v>0</v>
      </c>
      <c r="CH490" s="133">
        <f t="shared" si="4745"/>
        <v>0</v>
      </c>
      <c r="CI490" s="133">
        <f t="shared" si="4745"/>
        <v>0</v>
      </c>
      <c r="CJ490" s="133">
        <f t="shared" si="4745"/>
        <v>0</v>
      </c>
      <c r="CK490" s="133">
        <f t="shared" si="4745"/>
        <v>0</v>
      </c>
      <c r="CL490" s="133">
        <f t="shared" si="4745"/>
        <v>0</v>
      </c>
      <c r="CM490" s="133">
        <f t="shared" si="4745"/>
        <v>0</v>
      </c>
      <c r="CN490" s="133">
        <f t="shared" si="4745"/>
        <v>0</v>
      </c>
      <c r="CO490" s="133">
        <f t="shared" si="4745"/>
        <v>0</v>
      </c>
      <c r="CP490" s="100">
        <v>0</v>
      </c>
      <c r="CQ490" s="100">
        <v>0</v>
      </c>
      <c r="CR490" s="100">
        <v>0</v>
      </c>
      <c r="CS490" s="100">
        <v>0</v>
      </c>
      <c r="CT490" s="100">
        <v>0</v>
      </c>
      <c r="CU490" s="100">
        <v>0</v>
      </c>
      <c r="CV490" s="121">
        <f>IF(COUNTIF(CP490:CU490,"&gt;0")=0,0,SUM(CP490:CU490)/COUNTIF(CP490:CU490,"&gt;0"))</f>
        <v>0</v>
      </c>
      <c r="CY490" s="4">
        <v>0</v>
      </c>
      <c r="CZ490" s="4">
        <v>0</v>
      </c>
      <c r="DA490" s="136">
        <f t="shared" si="4727"/>
        <v>0</v>
      </c>
      <c r="DB490" s="4">
        <f t="shared" si="4728"/>
        <v>0</v>
      </c>
      <c r="DC490" s="4">
        <f t="shared" si="4729"/>
        <v>0</v>
      </c>
      <c r="DD490" s="136">
        <f t="shared" si="4730"/>
        <v>0</v>
      </c>
      <c r="DE490" s="31">
        <v>0</v>
      </c>
      <c r="DF490" s="31">
        <v>31</v>
      </c>
      <c r="DG490" s="31">
        <v>0</v>
      </c>
      <c r="DH490" s="48">
        <f>IFERROR(ROUNDUP(DG490/$EX490,0)*$EY490,0)</f>
        <v>0</v>
      </c>
      <c r="DI490" s="62">
        <v>0</v>
      </c>
      <c r="DJ490" s="62">
        <v>0</v>
      </c>
      <c r="DK490" s="48">
        <f>IFERROR(ROUNDUP(DI490/$EX490,0)*$EY490,0)</f>
        <v>0</v>
      </c>
      <c r="DL490" s="62">
        <v>0</v>
      </c>
      <c r="DM490" s="62">
        <v>0</v>
      </c>
      <c r="DN490" s="62">
        <v>0</v>
      </c>
      <c r="DO490" s="62">
        <v>0</v>
      </c>
      <c r="DP490" s="48">
        <f>IFERROR(ROUNDUP(DN490/$EX490,0)*$EY490,0)</f>
        <v>0</v>
      </c>
      <c r="DQ490" s="62">
        <v>0</v>
      </c>
      <c r="DR490" s="62">
        <v>0</v>
      </c>
      <c r="DS490" s="62">
        <v>0</v>
      </c>
      <c r="DT490" s="62">
        <v>0</v>
      </c>
      <c r="DU490" s="48">
        <f>IFERROR(ROUNDUP(DS490/$EX490,0)*$EY490,0)</f>
        <v>0</v>
      </c>
      <c r="DV490" s="62">
        <v>0</v>
      </c>
      <c r="DW490" s="62">
        <v>0</v>
      </c>
      <c r="DX490" s="62">
        <f>$DF490*BK490/30</f>
        <v>0</v>
      </c>
      <c r="DY490" s="62">
        <f>DX490*$FH490</f>
        <v>0</v>
      </c>
      <c r="DZ490" s="48">
        <f>IFERROR(ROUNDUP(DX490/$EX490,0)*$EY490,0)</f>
        <v>0</v>
      </c>
      <c r="EA490" s="62">
        <f>$DF490*BL490/30</f>
        <v>0</v>
      </c>
      <c r="EB490" s="62">
        <f>EA490*$FH490</f>
        <v>0</v>
      </c>
      <c r="EC490" s="48">
        <f>IFERROR(ROUNDUP(EA490/$EX490,0)*$EY490,0)</f>
        <v>0</v>
      </c>
      <c r="ED490" s="62">
        <f>$DF490*BM490/30</f>
        <v>0</v>
      </c>
      <c r="EE490" s="62">
        <f>ED490*$FH490</f>
        <v>0</v>
      </c>
      <c r="EF490" s="48">
        <f>IFERROR(ROUNDUP(ED490/$EX490,0)*$EY490,0)</f>
        <v>0</v>
      </c>
      <c r="EG490" s="62">
        <f>$DF490*BN490/30</f>
        <v>0</v>
      </c>
      <c r="EH490" s="62">
        <f>EG490*$FH490</f>
        <v>0</v>
      </c>
      <c r="EI490" s="48">
        <f>IFERROR(ROUNDUP(EG490/$EX490,0)*$EY490,0)</f>
        <v>0</v>
      </c>
      <c r="EJ490" s="62">
        <f>$DF490*BO490/30</f>
        <v>0</v>
      </c>
      <c r="EK490" s="62">
        <f>EJ490*$FH490</f>
        <v>0</v>
      </c>
      <c r="EL490" s="48">
        <f>IFERROR(ROUNDUP(EJ490/$EX490,0)*$EY490,0)</f>
        <v>0</v>
      </c>
      <c r="EM490" s="62">
        <f>$DF490*BP490/30</f>
        <v>0</v>
      </c>
      <c r="EN490" s="62">
        <f>EM490*$FH490</f>
        <v>0</v>
      </c>
      <c r="EO490" s="48">
        <f>IFERROR(ROUNDUP(EM490/$EX490,0)*$EY490,0)</f>
        <v>0</v>
      </c>
      <c r="EP490" s="62">
        <f t="shared" ref="EP490:EU490" si="4752">BK490*$FH490</f>
        <v>0</v>
      </c>
      <c r="EQ490" s="62">
        <f t="shared" si="4752"/>
        <v>0</v>
      </c>
      <c r="ER490" s="62">
        <f t="shared" si="4752"/>
        <v>0</v>
      </c>
      <c r="ES490" s="62">
        <f t="shared" si="4752"/>
        <v>0</v>
      </c>
      <c r="ET490" s="62">
        <f t="shared" si="4752"/>
        <v>0</v>
      </c>
      <c r="EU490" s="62">
        <f t="shared" si="4752"/>
        <v>0</v>
      </c>
      <c r="EV490" s="31" t="s">
        <v>192</v>
      </c>
      <c r="EW490" s="103">
        <v>0</v>
      </c>
      <c r="EX490" s="31">
        <v>0</v>
      </c>
      <c r="EY490" s="31">
        <v>0</v>
      </c>
      <c r="EZ490" s="31">
        <v>0</v>
      </c>
      <c r="FA490" s="31">
        <v>0</v>
      </c>
      <c r="FB490" s="119"/>
      <c r="FC490" s="119"/>
      <c r="FE490" s="137">
        <v>2168.89</v>
      </c>
      <c r="FF490" s="137">
        <v>2168.89</v>
      </c>
      <c r="FG490" s="137">
        <v>2168.89</v>
      </c>
      <c r="FH490" s="106">
        <v>2168.89</v>
      </c>
      <c r="FI490" s="107" t="b">
        <f t="shared" si="4732"/>
        <v>1</v>
      </c>
      <c r="FJ490" s="34"/>
      <c r="FK490" s="104" t="s">
        <v>187</v>
      </c>
      <c r="FL490" s="104" t="s">
        <v>187</v>
      </c>
      <c r="FM490" s="104" t="s">
        <v>187</v>
      </c>
      <c r="FN490" s="104" t="s">
        <v>187</v>
      </c>
      <c r="FO490" s="104">
        <v>0</v>
      </c>
      <c r="FP490" s="104"/>
      <c r="FQ490" s="104">
        <v>0</v>
      </c>
      <c r="FR490" s="103" t="b">
        <f t="shared" si="4649"/>
        <v>1</v>
      </c>
      <c r="FS490" s="103" t="b">
        <f t="shared" si="4650"/>
        <v>1</v>
      </c>
      <c r="FT490" s="103" t="b">
        <f t="shared" si="4651"/>
        <v>1</v>
      </c>
      <c r="FU490" s="103" t="b">
        <f t="shared" si="4652"/>
        <v>1</v>
      </c>
      <c r="FV490" s="103" t="b">
        <f t="shared" si="4653"/>
        <v>1</v>
      </c>
      <c r="FW490" s="103"/>
      <c r="FX490" s="120" t="b">
        <f t="shared" si="4747"/>
        <v>1</v>
      </c>
      <c r="FY490" s="104" t="s">
        <v>491</v>
      </c>
      <c r="FZ490" s="104" t="b">
        <f t="shared" si="4748"/>
        <v>1</v>
      </c>
      <c r="GA490" s="104">
        <v>0</v>
      </c>
      <c r="GB490" s="104">
        <v>0</v>
      </c>
      <c r="GD490" s="104" t="s">
        <v>491</v>
      </c>
      <c r="GE490" s="104">
        <v>0</v>
      </c>
      <c r="GF490" s="104" t="e">
        <v>#N/A</v>
      </c>
      <c r="GG490" s="104">
        <v>0</v>
      </c>
      <c r="GH490" s="104" t="b">
        <f t="shared" si="4749"/>
        <v>1</v>
      </c>
      <c r="GI490" s="8" t="b">
        <f t="shared" si="4750"/>
        <v>0</v>
      </c>
      <c r="GJ490" s="31" t="s">
        <v>203</v>
      </c>
    </row>
    <row r="491" spans="1:192" x14ac:dyDescent="0.25">
      <c r="A491" s="144" t="str">
        <f>E491</f>
        <v>Масло базовое Liksol PAO 320 H1</v>
      </c>
      <c r="B491" s="144"/>
      <c r="C491" s="128" t="s">
        <v>491</v>
      </c>
      <c r="D491" s="130"/>
      <c r="E491" s="144" t="s">
        <v>993</v>
      </c>
      <c r="F491" s="144"/>
      <c r="G491" s="128"/>
      <c r="H491" s="144" t="s">
        <v>839</v>
      </c>
      <c r="I491" s="130"/>
      <c r="J491" s="144" t="s">
        <v>477</v>
      </c>
      <c r="K491" s="144"/>
      <c r="L491" s="138"/>
      <c r="M491" s="144" t="s">
        <v>840</v>
      </c>
      <c r="N491" s="145">
        <v>0</v>
      </c>
      <c r="O491" s="145">
        <v>0</v>
      </c>
      <c r="P491" s="145" t="str">
        <f t="shared" si="4733"/>
        <v>нет минмакс</v>
      </c>
      <c r="Q491" s="114">
        <v>0</v>
      </c>
      <c r="R491" s="114">
        <v>0</v>
      </c>
      <c r="S491" s="146">
        <v>0</v>
      </c>
      <c r="T491" s="146">
        <v>0</v>
      </c>
      <c r="U491" s="131"/>
      <c r="V491" s="146">
        <v>0</v>
      </c>
      <c r="W491" s="146">
        <v>0</v>
      </c>
      <c r="X491" s="146">
        <v>0</v>
      </c>
      <c r="Y491" s="132"/>
      <c r="Z491" s="95">
        <v>0</v>
      </c>
      <c r="AA491" s="147">
        <v>0</v>
      </c>
      <c r="AB491" s="147">
        <v>0</v>
      </c>
      <c r="AC491" s="95">
        <v>0</v>
      </c>
      <c r="AD491" s="95">
        <v>0</v>
      </c>
      <c r="AE491" s="95">
        <f t="shared" si="4734"/>
        <v>0</v>
      </c>
      <c r="AF491" s="95">
        <f t="shared" si="4735"/>
        <v>0</v>
      </c>
      <c r="AG491" s="144"/>
      <c r="AH491" s="130"/>
      <c r="AI491" s="144"/>
      <c r="AJ491" s="146">
        <v>0</v>
      </c>
      <c r="AK491" s="146">
        <v>0</v>
      </c>
      <c r="AL491" s="146">
        <v>0</v>
      </c>
      <c r="AM491" s="146">
        <v>0</v>
      </c>
      <c r="AN491" s="148" t="str">
        <f t="shared" si="4736"/>
        <v>нет оборота</v>
      </c>
      <c r="AO491" s="130" t="str">
        <f t="shared" si="4737"/>
        <v>нет остатка</v>
      </c>
      <c r="AP491" s="139" t="s">
        <v>185</v>
      </c>
      <c r="AQ491" s="134" t="s">
        <v>191</v>
      </c>
      <c r="AR491" s="144" t="s">
        <v>185</v>
      </c>
      <c r="AS491" s="134" t="s">
        <v>191</v>
      </c>
      <c r="AT491" s="147" t="s">
        <v>185</v>
      </c>
      <c r="AU491" s="138" t="str">
        <f>AT491</f>
        <v>Нет</v>
      </c>
      <c r="AV491" s="97" t="str">
        <f t="shared" si="4738"/>
        <v>нет остатка</v>
      </c>
      <c r="AW491" s="149">
        <f t="shared" si="4739"/>
        <v>0</v>
      </c>
      <c r="AX491" s="144"/>
      <c r="AY491" s="146">
        <f t="shared" si="4740"/>
        <v>0</v>
      </c>
      <c r="AZ491" s="130"/>
      <c r="BA491" s="129"/>
      <c r="BB491" s="129"/>
      <c r="BC491" s="129"/>
      <c r="BD491" s="139"/>
      <c r="BE491" s="29">
        <v>0</v>
      </c>
      <c r="BF491" s="32">
        <f t="shared" si="4741"/>
        <v>0</v>
      </c>
      <c r="BG491" s="32">
        <v>0</v>
      </c>
      <c r="BH491" s="32">
        <f t="shared" si="4742"/>
        <v>0</v>
      </c>
      <c r="BI491" s="99">
        <v>0</v>
      </c>
      <c r="BJ491" s="130"/>
      <c r="BK491" s="133">
        <v>0</v>
      </c>
      <c r="BL491" s="133">
        <v>0</v>
      </c>
      <c r="BM491" s="133">
        <v>0</v>
      </c>
      <c r="BN491" s="133">
        <v>0</v>
      </c>
      <c r="BO491" s="133">
        <v>0</v>
      </c>
      <c r="BP491" s="133">
        <v>0</v>
      </c>
      <c r="BQ491" s="133">
        <f t="shared" si="4743"/>
        <v>0</v>
      </c>
      <c r="BR491" s="95">
        <f t="shared" si="4744"/>
        <v>0</v>
      </c>
      <c r="BS491" s="133">
        <f t="shared" si="4715"/>
        <v>0</v>
      </c>
      <c r="BT491" s="133">
        <f t="shared" si="4715"/>
        <v>0</v>
      </c>
      <c r="BU491" s="133">
        <f t="shared" si="4715"/>
        <v>0</v>
      </c>
      <c r="BV491" s="133">
        <f t="shared" si="4715"/>
        <v>0</v>
      </c>
      <c r="BW491" s="133">
        <f t="shared" si="4715"/>
        <v>0</v>
      </c>
      <c r="BX491" s="133">
        <f t="shared" si="4745"/>
        <v>0</v>
      </c>
      <c r="BY491" s="133">
        <f t="shared" si="4745"/>
        <v>0</v>
      </c>
      <c r="BZ491" s="133">
        <f t="shared" si="4745"/>
        <v>0</v>
      </c>
      <c r="CA491" s="133">
        <f t="shared" ref="CA491:CO491" si="4753">BZ491-$BQ491</f>
        <v>0</v>
      </c>
      <c r="CB491" s="133">
        <f t="shared" si="4753"/>
        <v>0</v>
      </c>
      <c r="CC491" s="133">
        <f t="shared" si="4753"/>
        <v>0</v>
      </c>
      <c r="CD491" s="133">
        <f t="shared" si="4753"/>
        <v>0</v>
      </c>
      <c r="CE491" s="133">
        <f t="shared" si="4753"/>
        <v>0</v>
      </c>
      <c r="CF491" s="133">
        <f t="shared" si="4753"/>
        <v>0</v>
      </c>
      <c r="CG491" s="133">
        <f t="shared" si="4753"/>
        <v>0</v>
      </c>
      <c r="CH491" s="133">
        <f t="shared" si="4753"/>
        <v>0</v>
      </c>
      <c r="CI491" s="133">
        <f t="shared" si="4753"/>
        <v>0</v>
      </c>
      <c r="CJ491" s="133">
        <f t="shared" si="4753"/>
        <v>0</v>
      </c>
      <c r="CK491" s="133">
        <f t="shared" si="4753"/>
        <v>0</v>
      </c>
      <c r="CL491" s="133">
        <f t="shared" si="4753"/>
        <v>0</v>
      </c>
      <c r="CM491" s="133">
        <f t="shared" si="4753"/>
        <v>0</v>
      </c>
      <c r="CN491" s="133">
        <f t="shared" si="4753"/>
        <v>0</v>
      </c>
      <c r="CO491" s="133">
        <f t="shared" si="4753"/>
        <v>0</v>
      </c>
      <c r="CP491" s="100">
        <v>0</v>
      </c>
      <c r="CQ491" s="100">
        <v>0</v>
      </c>
      <c r="CR491" s="100">
        <v>0</v>
      </c>
      <c r="CS491" s="100">
        <v>0</v>
      </c>
      <c r="CT491" s="100">
        <v>0</v>
      </c>
      <c r="CU491" s="100">
        <v>0</v>
      </c>
      <c r="CY491" s="4">
        <v>0</v>
      </c>
      <c r="CZ491" s="4">
        <v>0</v>
      </c>
      <c r="DA491" s="136">
        <f t="shared" si="4727"/>
        <v>0</v>
      </c>
      <c r="DB491" s="4">
        <f t="shared" si="4728"/>
        <v>0</v>
      </c>
      <c r="DC491" s="4">
        <f t="shared" si="4729"/>
        <v>0</v>
      </c>
      <c r="DD491" s="136">
        <f t="shared" si="4730"/>
        <v>0</v>
      </c>
      <c r="DE491" s="31">
        <v>0</v>
      </c>
      <c r="DJ491" s="31"/>
      <c r="DK491" s="31"/>
      <c r="DL491" s="31"/>
      <c r="DM491" s="31"/>
      <c r="DN491" s="31"/>
      <c r="DR491" s="4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V491" t="s">
        <v>839</v>
      </c>
      <c r="EW491" s="103">
        <v>0</v>
      </c>
      <c r="FA491" s="31"/>
      <c r="FB491" s="119"/>
      <c r="FC491" s="119"/>
      <c r="FE491" s="137">
        <v>0</v>
      </c>
      <c r="FF491" s="137">
        <v>0</v>
      </c>
      <c r="FG491" s="137">
        <v>0</v>
      </c>
      <c r="FH491" s="106">
        <v>0</v>
      </c>
      <c r="FI491" s="107" t="b">
        <f t="shared" si="4732"/>
        <v>1</v>
      </c>
      <c r="FJ491" s="34"/>
      <c r="FK491" s="104">
        <v>0</v>
      </c>
      <c r="FL491" s="104">
        <v>0</v>
      </c>
      <c r="FM491" s="104">
        <v>0</v>
      </c>
      <c r="FN491" s="104">
        <v>0</v>
      </c>
      <c r="FO491" s="104">
        <v>0</v>
      </c>
      <c r="FP491" s="104"/>
      <c r="FQ491" s="104">
        <v>0</v>
      </c>
      <c r="FR491" s="150" t="b">
        <f t="shared" si="4649"/>
        <v>0</v>
      </c>
      <c r="FS491" s="150" t="b">
        <f t="shared" si="4650"/>
        <v>0</v>
      </c>
      <c r="FT491" s="150" t="b">
        <f t="shared" si="4651"/>
        <v>0</v>
      </c>
      <c r="FU491" s="150" t="b">
        <f t="shared" si="4652"/>
        <v>0</v>
      </c>
      <c r="FV491" s="150" t="b">
        <f t="shared" si="4653"/>
        <v>1</v>
      </c>
      <c r="FW491" s="150"/>
      <c r="FX491" s="150" t="b">
        <f t="shared" si="4747"/>
        <v>1</v>
      </c>
      <c r="FY491" s="104" t="s">
        <v>491</v>
      </c>
      <c r="FZ491" s="104" t="b">
        <f t="shared" si="4748"/>
        <v>1</v>
      </c>
      <c r="GA491" s="150">
        <v>0</v>
      </c>
      <c r="GB491" s="150">
        <v>0</v>
      </c>
      <c r="GC491" s="151"/>
      <c r="GD491" s="104" t="s">
        <v>491</v>
      </c>
      <c r="GE491" s="104">
        <v>0</v>
      </c>
      <c r="GF491" s="104" t="e">
        <v>#N/A</v>
      </c>
      <c r="GG491" s="104">
        <v>0</v>
      </c>
      <c r="GH491" s="150" t="b">
        <f t="shared" si="4749"/>
        <v>1</v>
      </c>
      <c r="GI491" s="151" t="b">
        <f t="shared" si="4750"/>
        <v>0</v>
      </c>
      <c r="GJ491" s="31" t="s">
        <v>203</v>
      </c>
    </row>
    <row r="492" spans="1:192" x14ac:dyDescent="0.25">
      <c r="A492" s="130">
        <v>136252</v>
      </c>
      <c r="B492" s="130">
        <v>538466</v>
      </c>
      <c r="C492" s="128" t="s">
        <v>491</v>
      </c>
      <c r="D492" s="130"/>
      <c r="E492" s="130" t="s">
        <v>994</v>
      </c>
      <c r="F492" s="109">
        <v>0</v>
      </c>
      <c r="G492" s="128"/>
      <c r="H492" s="130" t="s">
        <v>188</v>
      </c>
      <c r="I492" s="130" t="s">
        <v>476</v>
      </c>
      <c r="J492" s="130" t="s">
        <v>477</v>
      </c>
      <c r="K492" s="130"/>
      <c r="L492" s="130" t="s">
        <v>993</v>
      </c>
      <c r="M492" s="130" t="s">
        <v>841</v>
      </c>
      <c r="N492" s="111">
        <v>0</v>
      </c>
      <c r="O492" s="111">
        <v>0</v>
      </c>
      <c r="P492" s="111" t="str">
        <f t="shared" si="4733"/>
        <v>нет минмакс</v>
      </c>
      <c r="Q492" s="95">
        <v>0</v>
      </c>
      <c r="R492" s="95">
        <f>Q492*FH492</f>
        <v>0</v>
      </c>
      <c r="S492" s="131">
        <v>0</v>
      </c>
      <c r="T492" s="131">
        <v>0</v>
      </c>
      <c r="U492" s="131">
        <f>IFERROR(ROUNDUP(S492/$EX492,0)*$EY492,0)</f>
        <v>0</v>
      </c>
      <c r="V492" s="113">
        <f>SUM(Z492:AD492)</f>
        <v>0</v>
      </c>
      <c r="W492" s="113">
        <f>V492*FH492</f>
        <v>0</v>
      </c>
      <c r="X492" s="113">
        <f>IFERROR(ROUNDUP(V492/$EX492,0)*$EY492,0)</f>
        <v>0</v>
      </c>
      <c r="Y492" s="132"/>
      <c r="Z492" s="95">
        <v>0</v>
      </c>
      <c r="AA492" s="95">
        <v>0</v>
      </c>
      <c r="AB492" s="95">
        <v>0</v>
      </c>
      <c r="AC492" s="95">
        <v>0</v>
      </c>
      <c r="AD492" s="95">
        <v>0</v>
      </c>
      <c r="AE492" s="95">
        <f t="shared" si="4734"/>
        <v>0</v>
      </c>
      <c r="AF492" s="95">
        <f t="shared" si="4735"/>
        <v>0</v>
      </c>
      <c r="AG492" s="114">
        <v>0</v>
      </c>
      <c r="AH492" s="95">
        <f>V492-AG492</f>
        <v>0</v>
      </c>
      <c r="AI492" s="114">
        <f>IF(AH492&gt;0,AH492*FH492,0)</f>
        <v>0</v>
      </c>
      <c r="AJ492" s="133">
        <f>CU492</f>
        <v>0</v>
      </c>
      <c r="AK492" s="133">
        <f>SUM(CS492:CU492)</f>
        <v>0</v>
      </c>
      <c r="AL492" s="133">
        <f>SUM(CP492:CU492)</f>
        <v>0</v>
      </c>
      <c r="AM492" s="133">
        <f>SUM(BK492:BP492)</f>
        <v>0</v>
      </c>
      <c r="AN492" s="133" t="str">
        <f t="shared" si="4736"/>
        <v>нет оборота</v>
      </c>
      <c r="AO492" s="133" t="str">
        <f t="shared" si="4737"/>
        <v>нет остатка</v>
      </c>
      <c r="AP492" s="139" t="s">
        <v>185</v>
      </c>
      <c r="AQ492" s="134" t="s">
        <v>191</v>
      </c>
      <c r="AR492" s="139" t="s">
        <v>185</v>
      </c>
      <c r="AS492" s="134" t="s">
        <v>191</v>
      </c>
      <c r="AT492" s="25" t="s">
        <v>185</v>
      </c>
      <c r="AU492" s="14" t="str">
        <f>AU491</f>
        <v>Нет</v>
      </c>
      <c r="AV492" s="97" t="str">
        <f t="shared" si="4738"/>
        <v>нет остатка</v>
      </c>
      <c r="AW492" s="117">
        <f t="shared" si="4739"/>
        <v>0</v>
      </c>
      <c r="AX492" s="14"/>
      <c r="AY492" s="25">
        <f t="shared" si="4740"/>
        <v>0</v>
      </c>
      <c r="AZ492" s="130" t="s">
        <v>495</v>
      </c>
      <c r="BA492" s="26" t="s">
        <v>187</v>
      </c>
      <c r="BB492" s="26" t="s">
        <v>187</v>
      </c>
      <c r="BC492" s="27" t="s">
        <v>187</v>
      </c>
      <c r="BD492" s="28" t="s">
        <v>187</v>
      </c>
      <c r="BE492" s="29">
        <v>0</v>
      </c>
      <c r="BF492" s="32">
        <f t="shared" si="4741"/>
        <v>0</v>
      </c>
      <c r="BG492" s="32">
        <v>0</v>
      </c>
      <c r="BH492" s="32">
        <f t="shared" si="4742"/>
        <v>0</v>
      </c>
      <c r="BI492" s="99">
        <v>0</v>
      </c>
      <c r="BJ492" s="130" t="s">
        <v>187</v>
      </c>
      <c r="BK492" s="95">
        <v>0</v>
      </c>
      <c r="BL492" s="95">
        <v>0</v>
      </c>
      <c r="BM492" s="95">
        <v>0</v>
      </c>
      <c r="BN492" s="95">
        <v>0</v>
      </c>
      <c r="BO492" s="95">
        <v>0</v>
      </c>
      <c r="BP492" s="95">
        <v>0</v>
      </c>
      <c r="BQ492" s="133">
        <f t="shared" si="4743"/>
        <v>0</v>
      </c>
      <c r="BR492" s="95">
        <f t="shared" si="4744"/>
        <v>0</v>
      </c>
      <c r="BS492" s="133">
        <f t="shared" si="4715"/>
        <v>0</v>
      </c>
      <c r="BT492" s="133">
        <f t="shared" si="4715"/>
        <v>0</v>
      </c>
      <c r="BU492" s="133">
        <f t="shared" si="4715"/>
        <v>0</v>
      </c>
      <c r="BV492" s="133">
        <f t="shared" si="4715"/>
        <v>0</v>
      </c>
      <c r="BW492" s="133">
        <f t="shared" si="4715"/>
        <v>0</v>
      </c>
      <c r="BX492" s="133">
        <f t="shared" ref="BX492:CO494" si="4754">BW492-$BQ492</f>
        <v>0</v>
      </c>
      <c r="BY492" s="133">
        <f t="shared" si="4754"/>
        <v>0</v>
      </c>
      <c r="BZ492" s="133">
        <f t="shared" si="4754"/>
        <v>0</v>
      </c>
      <c r="CA492" s="133">
        <f t="shared" si="4754"/>
        <v>0</v>
      </c>
      <c r="CB492" s="133">
        <f t="shared" si="4754"/>
        <v>0</v>
      </c>
      <c r="CC492" s="133">
        <f t="shared" si="4754"/>
        <v>0</v>
      </c>
      <c r="CD492" s="133">
        <f t="shared" si="4754"/>
        <v>0</v>
      </c>
      <c r="CE492" s="133">
        <f t="shared" si="4754"/>
        <v>0</v>
      </c>
      <c r="CF492" s="133">
        <f t="shared" si="4754"/>
        <v>0</v>
      </c>
      <c r="CG492" s="133">
        <f t="shared" si="4754"/>
        <v>0</v>
      </c>
      <c r="CH492" s="133">
        <f t="shared" si="4754"/>
        <v>0</v>
      </c>
      <c r="CI492" s="133">
        <f t="shared" si="4754"/>
        <v>0</v>
      </c>
      <c r="CJ492" s="133">
        <f t="shared" si="4754"/>
        <v>0</v>
      </c>
      <c r="CK492" s="133">
        <f t="shared" si="4754"/>
        <v>0</v>
      </c>
      <c r="CL492" s="133">
        <f t="shared" si="4754"/>
        <v>0</v>
      </c>
      <c r="CM492" s="133">
        <f t="shared" si="4754"/>
        <v>0</v>
      </c>
      <c r="CN492" s="133">
        <f t="shared" si="4754"/>
        <v>0</v>
      </c>
      <c r="CO492" s="133">
        <f t="shared" si="4754"/>
        <v>0</v>
      </c>
      <c r="CP492" s="100">
        <v>0</v>
      </c>
      <c r="CQ492" s="100">
        <v>0</v>
      </c>
      <c r="CR492" s="100">
        <v>0</v>
      </c>
      <c r="CS492" s="100">
        <v>0</v>
      </c>
      <c r="CT492" s="100">
        <v>0</v>
      </c>
      <c r="CU492" s="100">
        <v>0</v>
      </c>
      <c r="CV492" s="121">
        <f>IF(COUNTIF(CP492:CU492,"&gt;0")=0,0,SUM(CP492:CU492)/COUNTIF(CP492:CU492,"&gt;0"))</f>
        <v>0</v>
      </c>
      <c r="CY492" s="4">
        <v>0</v>
      </c>
      <c r="CZ492" s="4">
        <v>0</v>
      </c>
      <c r="DA492" s="136">
        <f t="shared" si="4727"/>
        <v>0</v>
      </c>
      <c r="DB492" s="4">
        <f t="shared" si="4728"/>
        <v>0</v>
      </c>
      <c r="DC492" s="4">
        <f t="shared" si="4729"/>
        <v>0</v>
      </c>
      <c r="DD492" s="136">
        <f t="shared" si="4730"/>
        <v>0</v>
      </c>
      <c r="DE492" s="31">
        <v>0</v>
      </c>
      <c r="DF492" s="31">
        <v>31</v>
      </c>
      <c r="DG492" s="31">
        <v>0</v>
      </c>
      <c r="DH492" s="48">
        <f>IFERROR(ROUNDUP(DG492/$EX492,0)*$EY492,0)</f>
        <v>0</v>
      </c>
      <c r="DI492" s="62">
        <v>0</v>
      </c>
      <c r="DJ492" s="62">
        <v>0</v>
      </c>
      <c r="DK492" s="48">
        <f>IFERROR(ROUNDUP(DI492/$EX492,0)*$EY492,0)</f>
        <v>0</v>
      </c>
      <c r="DL492" s="62">
        <v>0</v>
      </c>
      <c r="DM492" s="62">
        <v>0</v>
      </c>
      <c r="DN492" s="62">
        <v>0</v>
      </c>
      <c r="DO492" s="62">
        <v>0</v>
      </c>
      <c r="DP492" s="48">
        <f>IFERROR(ROUNDUP(DN492/$EX492,0)*$EY492,0)</f>
        <v>0</v>
      </c>
      <c r="DQ492" s="62">
        <v>0</v>
      </c>
      <c r="DR492" s="62">
        <v>0</v>
      </c>
      <c r="DS492" s="62">
        <v>0</v>
      </c>
      <c r="DT492" s="62">
        <v>0</v>
      </c>
      <c r="DU492" s="48">
        <f>IFERROR(ROUNDUP(DS492/$EX492,0)*$EY492,0)</f>
        <v>0</v>
      </c>
      <c r="DV492" s="62">
        <v>0</v>
      </c>
      <c r="DW492" s="62">
        <v>0</v>
      </c>
      <c r="DX492" s="62">
        <f>$DF492*BK492/30</f>
        <v>0</v>
      </c>
      <c r="DY492" s="62">
        <f>DX492*$FH492</f>
        <v>0</v>
      </c>
      <c r="DZ492" s="48">
        <f>IFERROR(ROUNDUP(DX492/$EX492,0)*$EY492,0)</f>
        <v>0</v>
      </c>
      <c r="EA492" s="62">
        <f>$DF492*BL492/30</f>
        <v>0</v>
      </c>
      <c r="EB492" s="62">
        <f>EA492*$FH492</f>
        <v>0</v>
      </c>
      <c r="EC492" s="48">
        <f>IFERROR(ROUNDUP(EA492/$EX492,0)*$EY492,0)</f>
        <v>0</v>
      </c>
      <c r="ED492" s="62">
        <f>$DF492*BM492/30</f>
        <v>0</v>
      </c>
      <c r="EE492" s="62">
        <f>ED492*$FH492</f>
        <v>0</v>
      </c>
      <c r="EF492" s="48">
        <f>IFERROR(ROUNDUP(ED492/$EX492,0)*$EY492,0)</f>
        <v>0</v>
      </c>
      <c r="EG492" s="62">
        <f>$DF492*BN492/30</f>
        <v>0</v>
      </c>
      <c r="EH492" s="62">
        <f>EG492*$FH492</f>
        <v>0</v>
      </c>
      <c r="EI492" s="48">
        <f>IFERROR(ROUNDUP(EG492/$EX492,0)*$EY492,0)</f>
        <v>0</v>
      </c>
      <c r="EJ492" s="62">
        <f>$DF492*BO492/30</f>
        <v>0</v>
      </c>
      <c r="EK492" s="62">
        <f>EJ492*$FH492</f>
        <v>0</v>
      </c>
      <c r="EL492" s="48">
        <f>IFERROR(ROUNDUP(EJ492/$EX492,0)*$EY492,0)</f>
        <v>0</v>
      </c>
      <c r="EM492" s="62">
        <f>$DF492*BP492/30</f>
        <v>0</v>
      </c>
      <c r="EN492" s="62">
        <f>EM492*$FH492</f>
        <v>0</v>
      </c>
      <c r="EO492" s="48">
        <f>IFERROR(ROUNDUP(EM492/$EX492,0)*$EY492,0)</f>
        <v>0</v>
      </c>
      <c r="EP492" s="62">
        <f t="shared" ref="EP492:EU492" si="4755">BK492*$FH492</f>
        <v>0</v>
      </c>
      <c r="EQ492" s="62">
        <f t="shared" si="4755"/>
        <v>0</v>
      </c>
      <c r="ER492" s="62">
        <f t="shared" si="4755"/>
        <v>0</v>
      </c>
      <c r="ES492" s="62">
        <f t="shared" si="4755"/>
        <v>0</v>
      </c>
      <c r="ET492" s="62">
        <f t="shared" si="4755"/>
        <v>0</v>
      </c>
      <c r="EU492" s="62">
        <f t="shared" si="4755"/>
        <v>0</v>
      </c>
      <c r="EV492" s="31" t="s">
        <v>192</v>
      </c>
      <c r="EW492" s="103">
        <v>0</v>
      </c>
      <c r="EX492" s="31">
        <v>0</v>
      </c>
      <c r="EY492" s="31">
        <v>0</v>
      </c>
      <c r="EZ492" s="31">
        <v>0</v>
      </c>
      <c r="FA492" s="31">
        <v>0</v>
      </c>
      <c r="FB492" s="119"/>
      <c r="FC492" s="119"/>
      <c r="FE492" s="137">
        <v>2920.69</v>
      </c>
      <c r="FF492" s="137">
        <v>2920.69</v>
      </c>
      <c r="FG492" s="137">
        <v>2920.69</v>
      </c>
      <c r="FH492" s="106">
        <v>2920.69</v>
      </c>
      <c r="FI492" s="107" t="b">
        <f t="shared" si="4732"/>
        <v>1</v>
      </c>
      <c r="FJ492" s="34"/>
      <c r="FK492" s="104" t="s">
        <v>187</v>
      </c>
      <c r="FL492" s="104" t="s">
        <v>187</v>
      </c>
      <c r="FM492" s="104" t="s">
        <v>187</v>
      </c>
      <c r="FN492" s="104" t="s">
        <v>187</v>
      </c>
      <c r="FO492" s="104">
        <v>0</v>
      </c>
      <c r="FP492" s="104"/>
      <c r="FQ492" s="104">
        <v>0</v>
      </c>
      <c r="FR492" s="103" t="b">
        <f t="shared" si="4649"/>
        <v>1</v>
      </c>
      <c r="FS492" s="103" t="b">
        <f t="shared" si="4650"/>
        <v>1</v>
      </c>
      <c r="FT492" s="103" t="b">
        <f t="shared" si="4651"/>
        <v>1</v>
      </c>
      <c r="FU492" s="103" t="b">
        <f t="shared" si="4652"/>
        <v>1</v>
      </c>
      <c r="FV492" s="103" t="b">
        <f t="shared" si="4653"/>
        <v>1</v>
      </c>
      <c r="FW492" s="103"/>
      <c r="FX492" s="120" t="b">
        <f t="shared" si="4747"/>
        <v>1</v>
      </c>
      <c r="FY492" s="104" t="s">
        <v>491</v>
      </c>
      <c r="FZ492" s="104" t="b">
        <f t="shared" si="4748"/>
        <v>1</v>
      </c>
      <c r="GA492" s="104">
        <v>0</v>
      </c>
      <c r="GB492" s="104">
        <v>0</v>
      </c>
      <c r="GD492" s="104" t="s">
        <v>491</v>
      </c>
      <c r="GE492" s="104">
        <v>0</v>
      </c>
      <c r="GF492" s="104" t="e">
        <v>#N/A</v>
      </c>
      <c r="GG492" s="104">
        <v>0</v>
      </c>
      <c r="GH492" s="104" t="b">
        <f t="shared" si="4749"/>
        <v>1</v>
      </c>
      <c r="GI492" s="8" t="b">
        <f t="shared" si="4750"/>
        <v>0</v>
      </c>
      <c r="GJ492" s="31" t="s">
        <v>203</v>
      </c>
    </row>
    <row r="493" spans="1:192" x14ac:dyDescent="0.25">
      <c r="A493" s="144" t="str">
        <f>E493</f>
        <v>Масло базовое Liksol PAO 680 H1</v>
      </c>
      <c r="B493" s="144"/>
      <c r="C493" s="128" t="s">
        <v>491</v>
      </c>
      <c r="D493" s="130"/>
      <c r="E493" s="144" t="s">
        <v>995</v>
      </c>
      <c r="F493" s="144"/>
      <c r="G493" s="128"/>
      <c r="H493" s="144" t="s">
        <v>839</v>
      </c>
      <c r="I493" s="130"/>
      <c r="J493" s="144" t="s">
        <v>477</v>
      </c>
      <c r="K493" s="144"/>
      <c r="L493" s="138"/>
      <c r="M493" s="144" t="s">
        <v>840</v>
      </c>
      <c r="N493" s="145">
        <v>0</v>
      </c>
      <c r="O493" s="145">
        <v>0</v>
      </c>
      <c r="P493" s="145" t="str">
        <f t="shared" si="4733"/>
        <v>нет минмакс</v>
      </c>
      <c r="Q493" s="114">
        <v>0</v>
      </c>
      <c r="R493" s="114">
        <v>0</v>
      </c>
      <c r="S493" s="146">
        <v>0</v>
      </c>
      <c r="T493" s="146">
        <v>0</v>
      </c>
      <c r="U493" s="131"/>
      <c r="V493" s="146">
        <v>0</v>
      </c>
      <c r="W493" s="146">
        <v>0</v>
      </c>
      <c r="X493" s="146">
        <v>0</v>
      </c>
      <c r="Y493" s="132"/>
      <c r="Z493" s="95">
        <v>0</v>
      </c>
      <c r="AA493" s="147">
        <v>0</v>
      </c>
      <c r="AB493" s="147">
        <v>0</v>
      </c>
      <c r="AC493" s="95">
        <v>0</v>
      </c>
      <c r="AD493" s="95">
        <v>0</v>
      </c>
      <c r="AE493" s="95">
        <f t="shared" si="4734"/>
        <v>0</v>
      </c>
      <c r="AF493" s="95">
        <f t="shared" si="4735"/>
        <v>0</v>
      </c>
      <c r="AG493" s="144"/>
      <c r="AH493" s="130"/>
      <c r="AI493" s="144"/>
      <c r="AJ493" s="146">
        <v>0</v>
      </c>
      <c r="AK493" s="146">
        <v>0</v>
      </c>
      <c r="AL493" s="146">
        <v>0</v>
      </c>
      <c r="AM493" s="146">
        <v>0</v>
      </c>
      <c r="AN493" s="148" t="str">
        <f t="shared" si="4736"/>
        <v>нет оборота</v>
      </c>
      <c r="AO493" s="130" t="str">
        <f t="shared" si="4737"/>
        <v>нет остатка</v>
      </c>
      <c r="AP493" s="139" t="s">
        <v>185</v>
      </c>
      <c r="AQ493" s="134" t="s">
        <v>191</v>
      </c>
      <c r="AR493" s="144" t="s">
        <v>185</v>
      </c>
      <c r="AS493" s="134" t="s">
        <v>191</v>
      </c>
      <c r="AT493" s="147" t="s">
        <v>185</v>
      </c>
      <c r="AU493" s="138" t="str">
        <f>AT493</f>
        <v>Нет</v>
      </c>
      <c r="AV493" s="97" t="str">
        <f t="shared" si="4738"/>
        <v>нет остатка</v>
      </c>
      <c r="AW493" s="149">
        <f t="shared" si="4739"/>
        <v>0</v>
      </c>
      <c r="AX493" s="144"/>
      <c r="AY493" s="146">
        <f t="shared" si="4740"/>
        <v>0</v>
      </c>
      <c r="AZ493" s="130"/>
      <c r="BA493" s="129"/>
      <c r="BB493" s="129"/>
      <c r="BC493" s="129"/>
      <c r="BD493" s="139"/>
      <c r="BE493" s="29">
        <v>0</v>
      </c>
      <c r="BF493" s="32">
        <f t="shared" si="4741"/>
        <v>0</v>
      </c>
      <c r="BG493" s="32">
        <v>0</v>
      </c>
      <c r="BH493" s="32">
        <f t="shared" si="4742"/>
        <v>0</v>
      </c>
      <c r="BI493" s="99">
        <v>0</v>
      </c>
      <c r="BJ493" s="130"/>
      <c r="BK493" s="133">
        <v>0</v>
      </c>
      <c r="BL493" s="133">
        <v>0</v>
      </c>
      <c r="BM493" s="133">
        <v>0</v>
      </c>
      <c r="BN493" s="133">
        <v>0</v>
      </c>
      <c r="BO493" s="133">
        <v>0</v>
      </c>
      <c r="BP493" s="133">
        <v>0</v>
      </c>
      <c r="BQ493" s="133">
        <f t="shared" si="4743"/>
        <v>0</v>
      </c>
      <c r="BR493" s="95">
        <f t="shared" si="4744"/>
        <v>0</v>
      </c>
      <c r="BS493" s="133">
        <f t="shared" si="4715"/>
        <v>0</v>
      </c>
      <c r="BT493" s="133">
        <f t="shared" si="4715"/>
        <v>0</v>
      </c>
      <c r="BU493" s="133">
        <f t="shared" si="4715"/>
        <v>0</v>
      </c>
      <c r="BV493" s="133">
        <f t="shared" si="4715"/>
        <v>0</v>
      </c>
      <c r="BW493" s="133">
        <f t="shared" si="4715"/>
        <v>0</v>
      </c>
      <c r="BX493" s="133">
        <f t="shared" si="4754"/>
        <v>0</v>
      </c>
      <c r="BY493" s="133">
        <f t="shared" si="4754"/>
        <v>0</v>
      </c>
      <c r="BZ493" s="133">
        <f t="shared" si="4754"/>
        <v>0</v>
      </c>
      <c r="CA493" s="133">
        <f t="shared" si="4754"/>
        <v>0</v>
      </c>
      <c r="CB493" s="133">
        <f t="shared" si="4754"/>
        <v>0</v>
      </c>
      <c r="CC493" s="133">
        <f t="shared" si="4754"/>
        <v>0</v>
      </c>
      <c r="CD493" s="133">
        <f t="shared" si="4754"/>
        <v>0</v>
      </c>
      <c r="CE493" s="133">
        <f t="shared" si="4754"/>
        <v>0</v>
      </c>
      <c r="CF493" s="133">
        <f t="shared" si="4754"/>
        <v>0</v>
      </c>
      <c r="CG493" s="133">
        <f t="shared" si="4754"/>
        <v>0</v>
      </c>
      <c r="CH493" s="133">
        <f t="shared" si="4754"/>
        <v>0</v>
      </c>
      <c r="CI493" s="133">
        <f t="shared" si="4754"/>
        <v>0</v>
      </c>
      <c r="CJ493" s="133">
        <f t="shared" si="4754"/>
        <v>0</v>
      </c>
      <c r="CK493" s="133">
        <f t="shared" si="4754"/>
        <v>0</v>
      </c>
      <c r="CL493" s="133">
        <f t="shared" si="4754"/>
        <v>0</v>
      </c>
      <c r="CM493" s="133">
        <f t="shared" si="4754"/>
        <v>0</v>
      </c>
      <c r="CN493" s="133">
        <f t="shared" si="4754"/>
        <v>0</v>
      </c>
      <c r="CO493" s="133">
        <f t="shared" si="4754"/>
        <v>0</v>
      </c>
      <c r="CP493" s="100">
        <v>0</v>
      </c>
      <c r="CQ493" s="100">
        <v>0</v>
      </c>
      <c r="CR493" s="100">
        <v>0</v>
      </c>
      <c r="CS493" s="100">
        <v>0</v>
      </c>
      <c r="CT493" s="100">
        <v>0</v>
      </c>
      <c r="CU493" s="100">
        <v>0</v>
      </c>
      <c r="CY493" s="4">
        <v>0</v>
      </c>
      <c r="CZ493" s="4">
        <v>0</v>
      </c>
      <c r="DA493" s="136">
        <f t="shared" si="4727"/>
        <v>0</v>
      </c>
      <c r="DB493" s="4">
        <f t="shared" si="4728"/>
        <v>0</v>
      </c>
      <c r="DC493" s="4">
        <f t="shared" si="4729"/>
        <v>0</v>
      </c>
      <c r="DD493" s="136">
        <f t="shared" si="4730"/>
        <v>0</v>
      </c>
      <c r="DE493" s="31">
        <v>0</v>
      </c>
      <c r="DJ493" s="31"/>
      <c r="DK493" s="31"/>
      <c r="DL493" s="31"/>
      <c r="DM493" s="31"/>
      <c r="DN493" s="31"/>
      <c r="DR493" s="4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V493" t="s">
        <v>839</v>
      </c>
      <c r="EW493" s="103">
        <v>0</v>
      </c>
      <c r="FA493" s="31"/>
      <c r="FB493" s="119"/>
      <c r="FC493" s="119"/>
      <c r="FE493" s="137">
        <v>0</v>
      </c>
      <c r="FF493" s="137">
        <v>0</v>
      </c>
      <c r="FG493" s="137">
        <v>0</v>
      </c>
      <c r="FH493" s="106">
        <v>0</v>
      </c>
      <c r="FI493" s="107" t="b">
        <f t="shared" si="4732"/>
        <v>1</v>
      </c>
      <c r="FJ493" s="34"/>
      <c r="FK493" s="104">
        <v>0</v>
      </c>
      <c r="FL493" s="104">
        <v>0</v>
      </c>
      <c r="FM493" s="104">
        <v>0</v>
      </c>
      <c r="FN493" s="104">
        <v>0</v>
      </c>
      <c r="FO493" s="104">
        <v>0</v>
      </c>
      <c r="FP493" s="104"/>
      <c r="FQ493" s="104">
        <v>0</v>
      </c>
      <c r="FR493" s="150" t="b">
        <f t="shared" si="4649"/>
        <v>0</v>
      </c>
      <c r="FS493" s="150" t="b">
        <f t="shared" si="4650"/>
        <v>0</v>
      </c>
      <c r="FT493" s="150" t="b">
        <f t="shared" si="4651"/>
        <v>0</v>
      </c>
      <c r="FU493" s="150" t="b">
        <f t="shared" si="4652"/>
        <v>0</v>
      </c>
      <c r="FV493" s="150" t="b">
        <f t="shared" si="4653"/>
        <v>1</v>
      </c>
      <c r="FW493" s="150"/>
      <c r="FX493" s="150" t="b">
        <f t="shared" si="4747"/>
        <v>1</v>
      </c>
      <c r="FY493" s="104" t="s">
        <v>491</v>
      </c>
      <c r="FZ493" s="104" t="b">
        <f t="shared" si="4748"/>
        <v>1</v>
      </c>
      <c r="GA493" s="150">
        <v>0</v>
      </c>
      <c r="GB493" s="150">
        <v>0</v>
      </c>
      <c r="GC493" s="151"/>
      <c r="GD493" s="104" t="s">
        <v>491</v>
      </c>
      <c r="GE493" s="104">
        <v>0</v>
      </c>
      <c r="GF493" s="104" t="e">
        <v>#N/A</v>
      </c>
      <c r="GG493" s="104">
        <v>0</v>
      </c>
      <c r="GH493" s="150" t="b">
        <f t="shared" si="4749"/>
        <v>1</v>
      </c>
      <c r="GI493" s="151" t="b">
        <f t="shared" si="4750"/>
        <v>0</v>
      </c>
      <c r="GJ493" s="31" t="s">
        <v>203</v>
      </c>
    </row>
    <row r="494" spans="1:192" x14ac:dyDescent="0.25">
      <c r="A494" s="130">
        <v>136254</v>
      </c>
      <c r="B494" s="130">
        <v>538468</v>
      </c>
      <c r="C494" s="128" t="s">
        <v>491</v>
      </c>
      <c r="D494" s="130"/>
      <c r="E494" s="130" t="s">
        <v>996</v>
      </c>
      <c r="F494" s="109">
        <v>0</v>
      </c>
      <c r="G494" s="128"/>
      <c r="H494" s="130" t="s">
        <v>188</v>
      </c>
      <c r="I494" s="130" t="s">
        <v>476</v>
      </c>
      <c r="J494" s="130" t="s">
        <v>477</v>
      </c>
      <c r="K494" s="130"/>
      <c r="L494" s="130" t="s">
        <v>995</v>
      </c>
      <c r="M494" s="130" t="s">
        <v>841</v>
      </c>
      <c r="N494" s="111">
        <v>0</v>
      </c>
      <c r="O494" s="111">
        <v>0</v>
      </c>
      <c r="P494" s="111" t="str">
        <f t="shared" si="4733"/>
        <v>нет минмакс</v>
      </c>
      <c r="Q494" s="95">
        <v>0</v>
      </c>
      <c r="R494" s="95">
        <f>Q494*FH494</f>
        <v>0</v>
      </c>
      <c r="S494" s="131">
        <v>0</v>
      </c>
      <c r="T494" s="131">
        <v>0</v>
      </c>
      <c r="U494" s="131">
        <f>IFERROR(ROUNDUP(S494/$EX494,0)*$EY494,0)</f>
        <v>0</v>
      </c>
      <c r="V494" s="113">
        <f>SUM(Z494:AD494)</f>
        <v>0</v>
      </c>
      <c r="W494" s="113">
        <f>V494*FH494</f>
        <v>0</v>
      </c>
      <c r="X494" s="113">
        <f>IFERROR(ROUNDUP(V494/$EX494,0)*$EY494,0)</f>
        <v>0</v>
      </c>
      <c r="Y494" s="132"/>
      <c r="Z494" s="95">
        <v>0</v>
      </c>
      <c r="AA494" s="95">
        <v>0</v>
      </c>
      <c r="AB494" s="95">
        <v>0</v>
      </c>
      <c r="AC494" s="95">
        <v>0</v>
      </c>
      <c r="AD494" s="95">
        <v>0</v>
      </c>
      <c r="AE494" s="95">
        <f t="shared" si="4734"/>
        <v>0</v>
      </c>
      <c r="AF494" s="95">
        <f t="shared" si="4735"/>
        <v>0</v>
      </c>
      <c r="AG494" s="114">
        <v>0</v>
      </c>
      <c r="AH494" s="95">
        <f>V494-AG494</f>
        <v>0</v>
      </c>
      <c r="AI494" s="114">
        <f>IF(AH494&gt;0,AH494*FH494,0)</f>
        <v>0</v>
      </c>
      <c r="AJ494" s="133">
        <f>CU494</f>
        <v>0</v>
      </c>
      <c r="AK494" s="133">
        <f>SUM(CS494:CU494)</f>
        <v>0</v>
      </c>
      <c r="AL494" s="133">
        <f>SUM(CP494:CU494)</f>
        <v>0</v>
      </c>
      <c r="AM494" s="133">
        <f>SUM(BK494:BP494)</f>
        <v>0</v>
      </c>
      <c r="AN494" s="133" t="str">
        <f t="shared" si="4736"/>
        <v>нет оборота</v>
      </c>
      <c r="AO494" s="133" t="str">
        <f t="shared" si="4737"/>
        <v>нет остатка</v>
      </c>
      <c r="AP494" s="139" t="s">
        <v>185</v>
      </c>
      <c r="AQ494" s="134" t="s">
        <v>191</v>
      </c>
      <c r="AR494" s="139" t="s">
        <v>185</v>
      </c>
      <c r="AS494" s="134" t="s">
        <v>191</v>
      </c>
      <c r="AT494" s="25" t="s">
        <v>185</v>
      </c>
      <c r="AU494" s="14" t="str">
        <f>AU493</f>
        <v>Нет</v>
      </c>
      <c r="AV494" s="97" t="str">
        <f t="shared" si="4738"/>
        <v>нет остатка</v>
      </c>
      <c r="AW494" s="117">
        <f t="shared" si="4739"/>
        <v>0</v>
      </c>
      <c r="AX494" s="14"/>
      <c r="AY494" s="25">
        <f t="shared" si="4740"/>
        <v>0</v>
      </c>
      <c r="AZ494" s="130" t="s">
        <v>495</v>
      </c>
      <c r="BA494" s="26" t="s">
        <v>187</v>
      </c>
      <c r="BB494" s="26" t="s">
        <v>187</v>
      </c>
      <c r="BC494" s="27" t="s">
        <v>187</v>
      </c>
      <c r="BD494" s="28" t="s">
        <v>187</v>
      </c>
      <c r="BE494" s="29">
        <v>0</v>
      </c>
      <c r="BF494" s="32">
        <f t="shared" si="4741"/>
        <v>0</v>
      </c>
      <c r="BG494" s="32">
        <v>0</v>
      </c>
      <c r="BH494" s="32">
        <f t="shared" si="4742"/>
        <v>0</v>
      </c>
      <c r="BI494" s="99">
        <v>0</v>
      </c>
      <c r="BJ494" s="130" t="s">
        <v>187</v>
      </c>
      <c r="BK494" s="95">
        <v>0</v>
      </c>
      <c r="BL494" s="95">
        <v>0</v>
      </c>
      <c r="BM494" s="95">
        <v>0</v>
      </c>
      <c r="BN494" s="95">
        <v>0</v>
      </c>
      <c r="BO494" s="95">
        <v>0</v>
      </c>
      <c r="BP494" s="95">
        <v>0</v>
      </c>
      <c r="BQ494" s="133">
        <f t="shared" si="4743"/>
        <v>0</v>
      </c>
      <c r="BR494" s="95">
        <f t="shared" si="4744"/>
        <v>0</v>
      </c>
      <c r="BS494" s="133">
        <f t="shared" si="4715"/>
        <v>0</v>
      </c>
      <c r="BT494" s="133">
        <f t="shared" si="4715"/>
        <v>0</v>
      </c>
      <c r="BU494" s="133">
        <f t="shared" si="4715"/>
        <v>0</v>
      </c>
      <c r="BV494" s="133">
        <f t="shared" si="4715"/>
        <v>0</v>
      </c>
      <c r="BW494" s="133">
        <f t="shared" si="4715"/>
        <v>0</v>
      </c>
      <c r="BX494" s="133">
        <f t="shared" si="4754"/>
        <v>0</v>
      </c>
      <c r="BY494" s="133">
        <f t="shared" si="4754"/>
        <v>0</v>
      </c>
      <c r="BZ494" s="133">
        <f t="shared" si="4754"/>
        <v>0</v>
      </c>
      <c r="CA494" s="133">
        <f t="shared" si="4754"/>
        <v>0</v>
      </c>
      <c r="CB494" s="133">
        <f t="shared" si="4754"/>
        <v>0</v>
      </c>
      <c r="CC494" s="133">
        <f t="shared" si="4754"/>
        <v>0</v>
      </c>
      <c r="CD494" s="133">
        <f t="shared" si="4754"/>
        <v>0</v>
      </c>
      <c r="CE494" s="133">
        <f t="shared" si="4754"/>
        <v>0</v>
      </c>
      <c r="CF494" s="133">
        <f t="shared" si="4754"/>
        <v>0</v>
      </c>
      <c r="CG494" s="133">
        <f t="shared" si="4754"/>
        <v>0</v>
      </c>
      <c r="CH494" s="133">
        <f t="shared" si="4754"/>
        <v>0</v>
      </c>
      <c r="CI494" s="133">
        <f t="shared" si="4754"/>
        <v>0</v>
      </c>
      <c r="CJ494" s="133">
        <f t="shared" si="4754"/>
        <v>0</v>
      </c>
      <c r="CK494" s="133">
        <f t="shared" si="4754"/>
        <v>0</v>
      </c>
      <c r="CL494" s="133">
        <f t="shared" si="4754"/>
        <v>0</v>
      </c>
      <c r="CM494" s="133">
        <f t="shared" si="4754"/>
        <v>0</v>
      </c>
      <c r="CN494" s="133">
        <f t="shared" si="4754"/>
        <v>0</v>
      </c>
      <c r="CO494" s="133">
        <f t="shared" si="4754"/>
        <v>0</v>
      </c>
      <c r="CP494" s="100">
        <v>0</v>
      </c>
      <c r="CQ494" s="100">
        <v>0</v>
      </c>
      <c r="CR494" s="100">
        <v>0</v>
      </c>
      <c r="CS494" s="100">
        <v>0</v>
      </c>
      <c r="CT494" s="100">
        <v>0</v>
      </c>
      <c r="CU494" s="100">
        <v>0</v>
      </c>
      <c r="CV494" s="121">
        <f>IF(COUNTIF(CP494:CU494,"&gt;0")=0,0,SUM(CP494:CU494)/COUNTIF(CP494:CU494,"&gt;0"))</f>
        <v>0</v>
      </c>
      <c r="CY494" s="4">
        <v>0</v>
      </c>
      <c r="CZ494" s="4">
        <v>0</v>
      </c>
      <c r="DA494" s="136">
        <f t="shared" si="4727"/>
        <v>0</v>
      </c>
      <c r="DB494" s="4">
        <f t="shared" si="4728"/>
        <v>0</v>
      </c>
      <c r="DC494" s="4">
        <f t="shared" si="4729"/>
        <v>0</v>
      </c>
      <c r="DD494" s="136">
        <f t="shared" si="4730"/>
        <v>0</v>
      </c>
      <c r="DE494" s="31">
        <v>0</v>
      </c>
      <c r="DF494" s="31">
        <v>31</v>
      </c>
      <c r="DG494" s="31">
        <v>0</v>
      </c>
      <c r="DH494" s="48">
        <f>IFERROR(ROUNDUP(DG494/$EX494,0)*$EY494,0)</f>
        <v>0</v>
      </c>
      <c r="DI494" s="62">
        <v>0</v>
      </c>
      <c r="DJ494" s="62">
        <v>0</v>
      </c>
      <c r="DK494" s="48">
        <f>IFERROR(ROUNDUP(DI494/$EX494,0)*$EY494,0)</f>
        <v>0</v>
      </c>
      <c r="DL494" s="62">
        <v>0</v>
      </c>
      <c r="DM494" s="62">
        <v>0</v>
      </c>
      <c r="DN494" s="62">
        <v>0</v>
      </c>
      <c r="DO494" s="62">
        <v>0</v>
      </c>
      <c r="DP494" s="48">
        <f>IFERROR(ROUNDUP(DN494/$EX494,0)*$EY494,0)</f>
        <v>0</v>
      </c>
      <c r="DQ494" s="62">
        <v>0</v>
      </c>
      <c r="DR494" s="62">
        <v>0</v>
      </c>
      <c r="DS494" s="62">
        <v>0</v>
      </c>
      <c r="DT494" s="62">
        <v>0</v>
      </c>
      <c r="DU494" s="48">
        <f>IFERROR(ROUNDUP(DS494/$EX494,0)*$EY494,0)</f>
        <v>0</v>
      </c>
      <c r="DV494" s="62">
        <v>0</v>
      </c>
      <c r="DW494" s="62">
        <v>0</v>
      </c>
      <c r="DX494" s="62">
        <f>$DF494*BK494/30</f>
        <v>0</v>
      </c>
      <c r="DY494" s="62">
        <f>DX494*$FH494</f>
        <v>0</v>
      </c>
      <c r="DZ494" s="48">
        <f>IFERROR(ROUNDUP(DX494/$EX494,0)*$EY494,0)</f>
        <v>0</v>
      </c>
      <c r="EA494" s="62">
        <f>$DF494*BL494/30</f>
        <v>0</v>
      </c>
      <c r="EB494" s="62">
        <f>EA494*$FH494</f>
        <v>0</v>
      </c>
      <c r="EC494" s="48">
        <f>IFERROR(ROUNDUP(EA494/$EX494,0)*$EY494,0)</f>
        <v>0</v>
      </c>
      <c r="ED494" s="62">
        <f>$DF494*BM494/30</f>
        <v>0</v>
      </c>
      <c r="EE494" s="62">
        <f>ED494*$FH494</f>
        <v>0</v>
      </c>
      <c r="EF494" s="48">
        <f>IFERROR(ROUNDUP(ED494/$EX494,0)*$EY494,0)</f>
        <v>0</v>
      </c>
      <c r="EG494" s="62">
        <f>$DF494*BN494/30</f>
        <v>0</v>
      </c>
      <c r="EH494" s="62">
        <f>EG494*$FH494</f>
        <v>0</v>
      </c>
      <c r="EI494" s="48">
        <f>IFERROR(ROUNDUP(EG494/$EX494,0)*$EY494,0)</f>
        <v>0</v>
      </c>
      <c r="EJ494" s="62">
        <f>$DF494*BO494/30</f>
        <v>0</v>
      </c>
      <c r="EK494" s="62">
        <f>EJ494*$FH494</f>
        <v>0</v>
      </c>
      <c r="EL494" s="48">
        <f>IFERROR(ROUNDUP(EJ494/$EX494,0)*$EY494,0)</f>
        <v>0</v>
      </c>
      <c r="EM494" s="62">
        <f>$DF494*BP494/30</f>
        <v>0</v>
      </c>
      <c r="EN494" s="62">
        <f>EM494*$FH494</f>
        <v>0</v>
      </c>
      <c r="EO494" s="48">
        <f>IFERROR(ROUNDUP(EM494/$EX494,0)*$EY494,0)</f>
        <v>0</v>
      </c>
      <c r="EP494" s="62">
        <f t="shared" ref="EP494:EU494" si="4756">BK494*$FH494</f>
        <v>0</v>
      </c>
      <c r="EQ494" s="62">
        <f t="shared" si="4756"/>
        <v>0</v>
      </c>
      <c r="ER494" s="62">
        <f t="shared" si="4756"/>
        <v>0</v>
      </c>
      <c r="ES494" s="62">
        <f t="shared" si="4756"/>
        <v>0</v>
      </c>
      <c r="ET494" s="62">
        <f t="shared" si="4756"/>
        <v>0</v>
      </c>
      <c r="EU494" s="62">
        <f t="shared" si="4756"/>
        <v>0</v>
      </c>
      <c r="EV494" s="31" t="s">
        <v>192</v>
      </c>
      <c r="EW494" s="103">
        <v>0</v>
      </c>
      <c r="EX494" s="31">
        <v>0</v>
      </c>
      <c r="EY494" s="31">
        <v>0</v>
      </c>
      <c r="EZ494" s="31">
        <v>0</v>
      </c>
      <c r="FA494" s="31">
        <v>0</v>
      </c>
      <c r="FB494" s="119"/>
      <c r="FC494" s="119"/>
      <c r="FE494" s="137">
        <v>5130.09</v>
      </c>
      <c r="FF494" s="137">
        <v>5130.09</v>
      </c>
      <c r="FG494" s="137">
        <v>5130.09</v>
      </c>
      <c r="FH494" s="106">
        <v>5130.09</v>
      </c>
      <c r="FI494" s="107" t="b">
        <f t="shared" si="4732"/>
        <v>1</v>
      </c>
      <c r="FJ494" s="34"/>
      <c r="FK494" s="104" t="s">
        <v>187</v>
      </c>
      <c r="FL494" s="104" t="s">
        <v>187</v>
      </c>
      <c r="FM494" s="104" t="s">
        <v>187</v>
      </c>
      <c r="FN494" s="104" t="s">
        <v>187</v>
      </c>
      <c r="FO494" s="104">
        <v>0</v>
      </c>
      <c r="FP494" s="104"/>
      <c r="FQ494" s="104">
        <v>0</v>
      </c>
      <c r="FR494" s="103" t="b">
        <f t="shared" si="4649"/>
        <v>1</v>
      </c>
      <c r="FS494" s="103" t="b">
        <f t="shared" si="4650"/>
        <v>1</v>
      </c>
      <c r="FT494" s="103" t="b">
        <f t="shared" si="4651"/>
        <v>1</v>
      </c>
      <c r="FU494" s="103" t="b">
        <f t="shared" si="4652"/>
        <v>1</v>
      </c>
      <c r="FV494" s="103" t="b">
        <f t="shared" si="4653"/>
        <v>1</v>
      </c>
      <c r="FW494" s="103"/>
      <c r="FX494" s="120" t="b">
        <f t="shared" si="4747"/>
        <v>1</v>
      </c>
      <c r="FY494" s="104" t="s">
        <v>491</v>
      </c>
      <c r="FZ494" s="104" t="b">
        <f t="shared" si="4748"/>
        <v>1</v>
      </c>
      <c r="GA494" s="104">
        <v>0</v>
      </c>
      <c r="GB494" s="104">
        <v>0</v>
      </c>
      <c r="GD494" s="104" t="s">
        <v>491</v>
      </c>
      <c r="GE494" s="104">
        <v>0</v>
      </c>
      <c r="GF494" s="104" t="e">
        <v>#N/A</v>
      </c>
      <c r="GG494" s="104">
        <v>0</v>
      </c>
      <c r="GH494" s="104" t="b">
        <f t="shared" si="4749"/>
        <v>1</v>
      </c>
      <c r="GI494" s="8" t="b">
        <f t="shared" si="4750"/>
        <v>0</v>
      </c>
      <c r="GJ494" s="31" t="s">
        <v>203</v>
      </c>
    </row>
    <row r="495" spans="1:192" hidden="1" x14ac:dyDescent="0.25">
      <c r="A495" s="138">
        <v>168864</v>
      </c>
      <c r="B495" s="138">
        <v>0</v>
      </c>
      <c r="C495" s="128" t="s">
        <v>368</v>
      </c>
      <c r="D495" s="130"/>
      <c r="E495" s="138" t="s">
        <v>997</v>
      </c>
      <c r="F495" s="124" t="s">
        <v>239</v>
      </c>
      <c r="G495" s="128"/>
      <c r="H495" s="138" t="s">
        <v>227</v>
      </c>
      <c r="I495" s="130">
        <v>0</v>
      </c>
      <c r="J495" s="138" t="s">
        <v>259</v>
      </c>
      <c r="K495" s="138"/>
      <c r="L495" s="130">
        <v>0</v>
      </c>
      <c r="M495" s="138"/>
      <c r="N495" s="125">
        <v>0</v>
      </c>
      <c r="O495" s="125">
        <v>0</v>
      </c>
      <c r="P495" s="125" t="str">
        <f t="shared" ref="P495:P499" si="4757">IF(AND(N495=0,O495=0),"нет минмакс",IF((S495-N495)&lt;0,"меньше мин",IF((S495-O495)&gt;0,"больше макс","в диапазоне")))</f>
        <v>нет минмакс</v>
      </c>
      <c r="Q495" s="95">
        <v>3597</v>
      </c>
      <c r="R495" s="95">
        <f t="shared" ref="R495:R502" si="4758">Q495*FH495</f>
        <v>147441.03</v>
      </c>
      <c r="S495" s="114">
        <v>0</v>
      </c>
      <c r="T495" s="114">
        <v>0</v>
      </c>
      <c r="U495" s="131">
        <f t="shared" ref="U495:U502" si="4759">IFERROR(ROUNDUP(S495/$EX495,0)*$EY495,0)</f>
        <v>0</v>
      </c>
      <c r="V495" s="115">
        <f t="shared" ref="V495:V502" si="4760">SUM(Z495:AD495)</f>
        <v>3584</v>
      </c>
      <c r="W495" s="115">
        <f t="shared" ref="W495:W502" si="4761">V495*FH495</f>
        <v>146908.16</v>
      </c>
      <c r="X495" s="115">
        <f t="shared" ref="X495:X502" si="4762">IFERROR(ROUNDUP(V495/$EX495,0)*$EY495,0)</f>
        <v>16</v>
      </c>
      <c r="Y495" s="132"/>
      <c r="Z495" s="95">
        <v>3584</v>
      </c>
      <c r="AA495" s="115">
        <v>0</v>
      </c>
      <c r="AB495" s="115">
        <v>0</v>
      </c>
      <c r="AC495" s="95">
        <v>0</v>
      </c>
      <c r="AD495" s="95">
        <v>0</v>
      </c>
      <c r="AE495" s="95">
        <f t="shared" ref="AE495:AE499" si="4763">AA495*FH495</f>
        <v>0</v>
      </c>
      <c r="AF495" s="95">
        <f t="shared" ref="AF495:AF499" si="4764">AB495*FH495</f>
        <v>0</v>
      </c>
      <c r="AG495" s="114">
        <v>0</v>
      </c>
      <c r="AH495" s="95">
        <f t="shared" ref="AH495:AH502" si="4765">V495-AG495</f>
        <v>3584</v>
      </c>
      <c r="AI495" s="114">
        <f t="shared" ref="AI495:AI502" si="4766">IF(AH495&gt;0,AH495*FH495,0)</f>
        <v>146908.16</v>
      </c>
      <c r="AJ495" s="114">
        <f t="shared" ref="AJ495:AJ502" si="4767">CU495</f>
        <v>426</v>
      </c>
      <c r="AK495" s="114">
        <f t="shared" ref="AK495:AK502" si="4768">SUM(CS495:CU495)</f>
        <v>3315</v>
      </c>
      <c r="AL495" s="114">
        <f t="shared" ref="AL495:AL502" si="4769">SUM(CP495:CU495)</f>
        <v>3315</v>
      </c>
      <c r="AM495" s="114">
        <f t="shared" ref="AM495:AM502" si="4770">SUM(BK495:BP495)</f>
        <v>10756</v>
      </c>
      <c r="AN495" s="133">
        <f t="shared" ref="AN495:AN499" si="4771">IFERROR(S495/BQ495*30,"нет оборота")</f>
        <v>0</v>
      </c>
      <c r="AO495" s="133" t="str">
        <f t="shared" ref="AO495:AO499" si="4772">IF(S495=0,"нет остатка",IF(AN495="нет оборота","нет плана",IF(AN495&lt;30,"&lt; 30 дней",IF(AND(AN495&gt;=30,AN495&lt;60),"&gt; 30 дней (до 60)",IF(AND(AN495&gt;=60,AN495&lt;70),"&gt; 60 дней (до 70)",IF(AND(AN495&gt;=70,AN495&lt;80),"&gt; 70 дней (до 80)",IF(AND(AN495&gt;=80,AN495&lt;90),"&gt; 80 дней (до 90)",IF(AND(AN495&gt;=90,AN495&lt;120),"&gt; 90 дней (до 120)",IF(AN495&gt;=120,"&gt; 120 дней")))))))))</f>
        <v>нет остатка</v>
      </c>
      <c r="AP495" s="139" t="s">
        <v>185</v>
      </c>
      <c r="AQ495" s="134" t="s">
        <v>191</v>
      </c>
      <c r="AR495" s="138" t="s">
        <v>185</v>
      </c>
      <c r="AS495" s="134" t="s">
        <v>198</v>
      </c>
      <c r="AT495" s="115" t="s">
        <v>185</v>
      </c>
      <c r="AU495" s="138"/>
      <c r="AV495" s="97" t="str">
        <f t="shared" ref="AV495:AV499" si="4773">IF(V495=0,"нет остатка",IF(SUM(BK495:BP495)=0,"Нет планов",IF(BR495&lt;=0,"0-01",IF(BS495&lt;=0,"0-02",IF(BT495&lt;=0,"0-03",IF(BU495&lt;=0,"0-04",IF(BV495&lt;=0,"0-05",IF(BW495&lt;=0,"0-06",IF(BX495&lt;=0,"0-07",IF(BY495&lt;=0,"0-08",IF(BZ495&lt;=0,"0-09",IF(CA495&lt;=0,"0-10",IF(CB495&lt;=0,"0-11",IF(CC495&lt;=0,"0-12",IF(CD495&lt;=0,"0-13",IF(CE495&lt;=0,"0-14",IF(CF495&lt;=0,"0-15",IF(CG495&lt;=0,"0-16",IF(CH495&lt;=0,"0-17",IF(CI495&lt;=0,"0-18",IF(CJ495&lt;=0,"0-19",IF(CK495&lt;=0,"0-20",IF(CL495&lt;=0,"0-21",IF(CM495&lt;=0,"0-22",IF(CN495&lt;=0,"0-23",IF(CO495&lt;=0,"0-24","0-25 более 24"))))))))))))))))))))))))))</f>
        <v>0-02</v>
      </c>
      <c r="AW495" s="126">
        <f t="shared" ref="AW495:AW499" si="4774">IF(AT495="Да",W495,0)</f>
        <v>0</v>
      </c>
      <c r="AX495" s="138"/>
      <c r="AY495" s="115">
        <f t="shared" ref="AY495:AY499" si="4775">IF(AX495&gt;6,W495,0)</f>
        <v>0</v>
      </c>
      <c r="AZ495" s="130" t="s">
        <v>495</v>
      </c>
      <c r="BA495" s="129" t="s">
        <v>187</v>
      </c>
      <c r="BB495" s="129" t="s">
        <v>187</v>
      </c>
      <c r="BC495" s="140" t="s">
        <v>187</v>
      </c>
      <c r="BD495" s="139" t="s">
        <v>187</v>
      </c>
      <c r="BE495" s="29">
        <v>0</v>
      </c>
      <c r="BF495" s="32">
        <f t="shared" ref="BF495:BF499" si="4776">BE495*FH495</f>
        <v>0</v>
      </c>
      <c r="BG495" s="32">
        <v>0</v>
      </c>
      <c r="BH495" s="32">
        <f t="shared" ref="BH495:BH499" si="4777">BG495*FH495</f>
        <v>0</v>
      </c>
      <c r="BI495" s="99">
        <v>0</v>
      </c>
      <c r="BJ495" s="130" t="s">
        <v>187</v>
      </c>
      <c r="BK495" s="95">
        <v>2000</v>
      </c>
      <c r="BL495" s="95">
        <v>2612</v>
      </c>
      <c r="BM495" s="95">
        <v>1536</v>
      </c>
      <c r="BN495" s="95">
        <v>1536</v>
      </c>
      <c r="BO495" s="95">
        <v>1536</v>
      </c>
      <c r="BP495" s="95">
        <v>1536</v>
      </c>
      <c r="BQ495" s="133">
        <f t="shared" ref="BQ495:BQ502" si="4778">IF(COUNTIF(BK495:BP495,"&gt;0")=0,0,SUM(BK495:BP495)/COUNTIF(BK495:BP495,"&gt;0"))</f>
        <v>1792.6666666666667</v>
      </c>
      <c r="BR495" s="95">
        <f t="shared" ref="BR495:BR499" si="4779">IF(OR(Q495=0,SUM(BK495:BP495)=0,V495&gt;Q495),V495-BK495,Q495-BK495)</f>
        <v>1597</v>
      </c>
      <c r="BS495" s="133">
        <f t="shared" ref="BS495:BW502" si="4780">BR495-BL495</f>
        <v>-1015</v>
      </c>
      <c r="BT495" s="133">
        <f t="shared" si="4780"/>
        <v>-2551</v>
      </c>
      <c r="BU495" s="133">
        <f t="shared" si="4780"/>
        <v>-4087</v>
      </c>
      <c r="BV495" s="133">
        <f t="shared" si="4780"/>
        <v>-5623</v>
      </c>
      <c r="BW495" s="133">
        <f t="shared" si="4780"/>
        <v>-7159</v>
      </c>
      <c r="BX495" s="133">
        <f t="shared" ref="BX495:CO502" si="4781">BW495-$BQ495</f>
        <v>-8951.6666666666661</v>
      </c>
      <c r="BY495" s="133">
        <f t="shared" si="4781"/>
        <v>-10744.333333333332</v>
      </c>
      <c r="BZ495" s="133">
        <f t="shared" si="4781"/>
        <v>-12536.999999999998</v>
      </c>
      <c r="CA495" s="133">
        <f t="shared" si="4781"/>
        <v>-14329.666666666664</v>
      </c>
      <c r="CB495" s="133">
        <f t="shared" si="4781"/>
        <v>-16122.33333333333</v>
      </c>
      <c r="CC495" s="133">
        <f t="shared" si="4781"/>
        <v>-17914.999999999996</v>
      </c>
      <c r="CD495" s="133">
        <f t="shared" si="4781"/>
        <v>-19707.666666666664</v>
      </c>
      <c r="CE495" s="133">
        <f t="shared" si="4781"/>
        <v>-21500.333333333332</v>
      </c>
      <c r="CF495" s="133">
        <f t="shared" si="4781"/>
        <v>-23293</v>
      </c>
      <c r="CG495" s="133">
        <f t="shared" si="4781"/>
        <v>-25085.666666666668</v>
      </c>
      <c r="CH495" s="133">
        <f t="shared" si="4781"/>
        <v>-26878.333333333336</v>
      </c>
      <c r="CI495" s="133">
        <f t="shared" si="4781"/>
        <v>-28671.000000000004</v>
      </c>
      <c r="CJ495" s="133">
        <f t="shared" si="4781"/>
        <v>-30463.666666666672</v>
      </c>
      <c r="CK495" s="133">
        <f t="shared" si="4781"/>
        <v>-32256.333333333339</v>
      </c>
      <c r="CL495" s="133">
        <f t="shared" si="4781"/>
        <v>-34049.000000000007</v>
      </c>
      <c r="CM495" s="133">
        <f t="shared" si="4781"/>
        <v>-35841.666666666672</v>
      </c>
      <c r="CN495" s="133">
        <f t="shared" si="4781"/>
        <v>-37634.333333333336</v>
      </c>
      <c r="CO495" s="133">
        <f t="shared" si="4781"/>
        <v>-39427</v>
      </c>
      <c r="CP495" s="100">
        <v>0</v>
      </c>
      <c r="CQ495" s="100">
        <v>0</v>
      </c>
      <c r="CR495" s="100">
        <v>0</v>
      </c>
      <c r="CS495" s="100">
        <v>0</v>
      </c>
      <c r="CT495" s="100">
        <v>2889</v>
      </c>
      <c r="CU495" s="100">
        <v>426</v>
      </c>
      <c r="CV495" s="121">
        <f t="shared" ref="CV495:CV500" si="4782">IF(COUNTIF(CP495:CU495,"&gt;0")=0,0,SUM(CP495:CU495)/COUNTIF(CP495:CU495,"&gt;0"))</f>
        <v>1657.5</v>
      </c>
      <c r="CW495" t="s">
        <v>187</v>
      </c>
      <c r="CX495" t="s">
        <v>187</v>
      </c>
      <c r="CY495" s="4">
        <v>0</v>
      </c>
      <c r="CZ495" s="4">
        <v>0</v>
      </c>
      <c r="DA495" s="136">
        <f t="shared" ref="DA495:DA496" si="4783">IFERROR(CZ495/CY495,0)</f>
        <v>0</v>
      </c>
      <c r="DB495" s="4">
        <f t="shared" ref="DB495:DB496" si="4784">CY495*FH495</f>
        <v>0</v>
      </c>
      <c r="DC495" s="4">
        <f t="shared" ref="DC495:DC496" si="4785">CZ495*FH495</f>
        <v>0</v>
      </c>
      <c r="DD495" s="136">
        <f t="shared" ref="DD495:DD496" si="4786">IFERROR(DC495/DB495,0)</f>
        <v>0</v>
      </c>
      <c r="DE495" s="31">
        <v>0</v>
      </c>
      <c r="DF495" s="31">
        <v>0</v>
      </c>
      <c r="DG495" s="31">
        <v>0</v>
      </c>
      <c r="DH495" s="48">
        <f t="shared" ref="DH495:DH502" si="4787">IFERROR(ROUNDUP(DG495/$EX495,0)*$EY495,0)</f>
        <v>0</v>
      </c>
      <c r="DI495" s="62">
        <v>0</v>
      </c>
      <c r="DJ495" s="62">
        <v>0</v>
      </c>
      <c r="DK495" s="48">
        <f t="shared" ref="DK495:DK502" si="4788">IFERROR(ROUNDUP(DI495/$EX495,0)*$EY495,0)</f>
        <v>0</v>
      </c>
      <c r="DL495" s="62">
        <v>0</v>
      </c>
      <c r="DM495" s="62">
        <v>0</v>
      </c>
      <c r="DN495" s="62">
        <v>0</v>
      </c>
      <c r="DO495" s="62">
        <v>0</v>
      </c>
      <c r="DP495" s="48">
        <f t="shared" ref="DP495:DP502" si="4789">IFERROR(ROUNDUP(DN495/$EX495,0)*$EY495,0)</f>
        <v>0</v>
      </c>
      <c r="DQ495" s="62">
        <v>0</v>
      </c>
      <c r="DR495" s="62">
        <v>0</v>
      </c>
      <c r="DS495" s="62">
        <v>0</v>
      </c>
      <c r="DT495" s="62">
        <v>0</v>
      </c>
      <c r="DU495" s="48">
        <f t="shared" ref="DU495:DU502" si="4790">IFERROR(ROUNDUP(DS495/$EX495,0)*$EY495,0)</f>
        <v>0</v>
      </c>
      <c r="DV495" s="62">
        <v>0</v>
      </c>
      <c r="DW495" s="62">
        <v>0</v>
      </c>
      <c r="DX495" s="62">
        <f t="shared" ref="DX495:DX502" si="4791">$DF495*BK495/30</f>
        <v>0</v>
      </c>
      <c r="DY495" s="62">
        <f t="shared" ref="DY495:DY502" si="4792">DX495*$FH495</f>
        <v>0</v>
      </c>
      <c r="DZ495" s="48">
        <f t="shared" ref="DZ495:DZ502" si="4793">IFERROR(ROUNDUP(DX495/$EX495,0)*$EY495,0)</f>
        <v>0</v>
      </c>
      <c r="EA495" s="62">
        <f t="shared" ref="EA495:EA502" si="4794">$DF495*BL495/30</f>
        <v>0</v>
      </c>
      <c r="EB495" s="62">
        <f t="shared" ref="EB495:EB502" si="4795">EA495*$FH495</f>
        <v>0</v>
      </c>
      <c r="EC495" s="48">
        <f t="shared" ref="EC495:EC502" si="4796">IFERROR(ROUNDUP(EA495/$EX495,0)*$EY495,0)</f>
        <v>0</v>
      </c>
      <c r="ED495" s="62">
        <f t="shared" ref="ED495:ED502" si="4797">$DF495*BM495/30</f>
        <v>0</v>
      </c>
      <c r="EE495" s="62">
        <f t="shared" ref="EE495:EE502" si="4798">ED495*$FH495</f>
        <v>0</v>
      </c>
      <c r="EF495" s="48">
        <f t="shared" ref="EF495:EF502" si="4799">IFERROR(ROUNDUP(ED495/$EX495,0)*$EY495,0)</f>
        <v>0</v>
      </c>
      <c r="EG495" s="62">
        <f t="shared" ref="EG495:EG502" si="4800">$DF495*BN495/30</f>
        <v>0</v>
      </c>
      <c r="EH495" s="62">
        <f t="shared" ref="EH495:EH502" si="4801">EG495*$FH495</f>
        <v>0</v>
      </c>
      <c r="EI495" s="48">
        <f t="shared" ref="EI495:EI502" si="4802">IFERROR(ROUNDUP(EG495/$EX495,0)*$EY495,0)</f>
        <v>0</v>
      </c>
      <c r="EJ495" s="62">
        <f t="shared" ref="EJ495:EJ502" si="4803">$DF495*BO495/30</f>
        <v>0</v>
      </c>
      <c r="EK495" s="62">
        <f t="shared" ref="EK495:EK502" si="4804">EJ495*$FH495</f>
        <v>0</v>
      </c>
      <c r="EL495" s="48">
        <f t="shared" ref="EL495:EL502" si="4805">IFERROR(ROUNDUP(EJ495/$EX495,0)*$EY495,0)</f>
        <v>0</v>
      </c>
      <c r="EM495" s="62">
        <f t="shared" ref="EM495:EM502" si="4806">$DF495*BP495/30</f>
        <v>0</v>
      </c>
      <c r="EN495" s="62">
        <f t="shared" ref="EN495:EN502" si="4807">EM495*$FH495</f>
        <v>0</v>
      </c>
      <c r="EO495" s="48">
        <f t="shared" ref="EO495:EO502" si="4808">IFERROR(ROUNDUP(EM495/$EX495,0)*$EY495,0)</f>
        <v>0</v>
      </c>
      <c r="EP495" s="62">
        <f t="shared" ref="EP495:EU502" si="4809">BK495*$FH495</f>
        <v>81980</v>
      </c>
      <c r="EQ495" s="62">
        <f t="shared" si="4809"/>
        <v>107065.88</v>
      </c>
      <c r="ER495" s="62">
        <f t="shared" si="4809"/>
        <v>62960.639999999999</v>
      </c>
      <c r="ES495" s="62">
        <f t="shared" si="4809"/>
        <v>62960.639999999999</v>
      </c>
      <c r="ET495" s="62">
        <f t="shared" si="4809"/>
        <v>62960.639999999999</v>
      </c>
      <c r="EU495" s="62">
        <f t="shared" si="4809"/>
        <v>62960.639999999999</v>
      </c>
      <c r="EV495" s="31" t="s">
        <v>192</v>
      </c>
      <c r="EW495" s="103">
        <v>0</v>
      </c>
      <c r="EX495" s="31">
        <v>224</v>
      </c>
      <c r="EY495" s="31">
        <v>1</v>
      </c>
      <c r="FA495" s="31"/>
      <c r="FB495" s="119"/>
      <c r="FC495" s="119"/>
      <c r="FE495" s="137">
        <v>0</v>
      </c>
      <c r="FF495" s="137">
        <v>40.81</v>
      </c>
      <c r="FG495" s="137">
        <v>40.99</v>
      </c>
      <c r="FH495" s="106">
        <v>40.99</v>
      </c>
      <c r="FI495" s="107" t="b">
        <f t="shared" ref="FI495:FI496" si="4810">EXACT(AT495,AP495)</f>
        <v>1</v>
      </c>
      <c r="FJ495" s="34"/>
      <c r="FK495" s="104" t="s">
        <v>187</v>
      </c>
      <c r="FL495" s="104" t="s">
        <v>187</v>
      </c>
      <c r="FM495" s="104" t="s">
        <v>187</v>
      </c>
      <c r="FN495" s="104" t="s">
        <v>187</v>
      </c>
      <c r="FO495" s="104">
        <v>0</v>
      </c>
      <c r="FP495" s="104"/>
      <c r="FQ495" s="104">
        <v>0</v>
      </c>
      <c r="FR495" s="120" t="b">
        <f t="shared" si="4649"/>
        <v>1</v>
      </c>
      <c r="FS495" s="120" t="b">
        <f t="shared" si="4650"/>
        <v>1</v>
      </c>
      <c r="FT495" s="120" t="b">
        <f t="shared" si="4651"/>
        <v>1</v>
      </c>
      <c r="FU495" s="120" t="b">
        <f t="shared" si="4652"/>
        <v>1</v>
      </c>
      <c r="FV495" s="120" t="b">
        <f t="shared" si="4653"/>
        <v>1</v>
      </c>
      <c r="FW495" s="120"/>
      <c r="FX495" s="120" t="b">
        <f t="shared" ref="FX495:FX499" si="4811">EXACT(FQ495,BI495)</f>
        <v>1</v>
      </c>
      <c r="FY495" s="104" t="s">
        <v>368</v>
      </c>
      <c r="FZ495" s="104" t="b">
        <f t="shared" ref="FZ495:FZ499" si="4812">EXACT(FY495,C495)</f>
        <v>1</v>
      </c>
      <c r="GA495" s="120">
        <v>0</v>
      </c>
      <c r="GB495" s="120" t="s">
        <v>239</v>
      </c>
      <c r="GC495" s="8"/>
      <c r="GD495" s="104" t="s">
        <v>368</v>
      </c>
      <c r="GE495" s="104">
        <v>0</v>
      </c>
      <c r="GF495" s="104" t="e">
        <v>#N/A</v>
      </c>
      <c r="GG495" s="104">
        <v>0</v>
      </c>
      <c r="GH495" s="120" t="b">
        <f t="shared" ref="GH495:GH499" si="4813">EXACT(GD495,C495)</f>
        <v>1</v>
      </c>
      <c r="GI495" s="8" t="b">
        <f t="shared" ref="GI495:GI499" si="4814">EXACT(GG495,G495)</f>
        <v>0</v>
      </c>
      <c r="GJ495" s="31" t="s">
        <v>203</v>
      </c>
    </row>
    <row r="496" spans="1:192" hidden="1" x14ac:dyDescent="0.25">
      <c r="A496" s="138">
        <v>2810</v>
      </c>
      <c r="B496" s="138">
        <v>65280</v>
      </c>
      <c r="C496" s="128" t="s">
        <v>368</v>
      </c>
      <c r="D496" s="130"/>
      <c r="E496" s="138" t="s">
        <v>998</v>
      </c>
      <c r="F496" s="124" t="s">
        <v>207</v>
      </c>
      <c r="G496" s="128"/>
      <c r="H496" s="138" t="s">
        <v>227</v>
      </c>
      <c r="I496" s="130" t="s">
        <v>319</v>
      </c>
      <c r="J496" s="138" t="s">
        <v>259</v>
      </c>
      <c r="K496" s="138"/>
      <c r="L496" s="130">
        <v>0</v>
      </c>
      <c r="M496" s="138"/>
      <c r="N496" s="125">
        <v>0</v>
      </c>
      <c r="O496" s="125">
        <v>0</v>
      </c>
      <c r="P496" s="125" t="str">
        <f t="shared" si="4757"/>
        <v>нет минмакс</v>
      </c>
      <c r="Q496" s="95">
        <v>0</v>
      </c>
      <c r="R496" s="95">
        <f t="shared" si="4758"/>
        <v>0</v>
      </c>
      <c r="S496" s="114">
        <v>0</v>
      </c>
      <c r="T496" s="114">
        <v>0</v>
      </c>
      <c r="U496" s="131">
        <f t="shared" si="4759"/>
        <v>0</v>
      </c>
      <c r="V496" s="115">
        <f t="shared" si="4760"/>
        <v>0</v>
      </c>
      <c r="W496" s="115">
        <f t="shared" si="4761"/>
        <v>0</v>
      </c>
      <c r="X496" s="115">
        <f t="shared" si="4762"/>
        <v>0</v>
      </c>
      <c r="Y496" s="132"/>
      <c r="Z496" s="95">
        <v>0</v>
      </c>
      <c r="AA496" s="115">
        <v>0</v>
      </c>
      <c r="AB496" s="115">
        <v>0</v>
      </c>
      <c r="AC496" s="95">
        <v>0</v>
      </c>
      <c r="AD496" s="95">
        <v>0</v>
      </c>
      <c r="AE496" s="95">
        <f t="shared" si="4763"/>
        <v>0</v>
      </c>
      <c r="AF496" s="95">
        <f t="shared" si="4764"/>
        <v>0</v>
      </c>
      <c r="AG496" s="114">
        <v>0</v>
      </c>
      <c r="AH496" s="95">
        <f t="shared" si="4765"/>
        <v>0</v>
      </c>
      <c r="AI496" s="114">
        <f t="shared" si="4766"/>
        <v>0</v>
      </c>
      <c r="AJ496" s="114">
        <f t="shared" si="4767"/>
        <v>0</v>
      </c>
      <c r="AK496" s="114">
        <f t="shared" si="4768"/>
        <v>0</v>
      </c>
      <c r="AL496" s="114">
        <f t="shared" si="4769"/>
        <v>0</v>
      </c>
      <c r="AM496" s="114">
        <f t="shared" si="4770"/>
        <v>173</v>
      </c>
      <c r="AN496" s="133">
        <f t="shared" si="4771"/>
        <v>0</v>
      </c>
      <c r="AO496" s="133" t="str">
        <f t="shared" si="4772"/>
        <v>нет остатка</v>
      </c>
      <c r="AP496" s="139" t="s">
        <v>185</v>
      </c>
      <c r="AQ496" s="134" t="s">
        <v>191</v>
      </c>
      <c r="AR496" s="138" t="s">
        <v>185</v>
      </c>
      <c r="AS496" s="134" t="s">
        <v>191</v>
      </c>
      <c r="AT496" s="115" t="s">
        <v>185</v>
      </c>
      <c r="AU496" s="138"/>
      <c r="AV496" s="97" t="str">
        <f t="shared" si="4773"/>
        <v>нет остатка</v>
      </c>
      <c r="AW496" s="126">
        <f t="shared" si="4774"/>
        <v>0</v>
      </c>
      <c r="AX496" s="138"/>
      <c r="AY496" s="115">
        <f t="shared" si="4775"/>
        <v>0</v>
      </c>
      <c r="AZ496" s="130" t="s">
        <v>495</v>
      </c>
      <c r="BA496" s="129" t="s">
        <v>187</v>
      </c>
      <c r="BB496" s="129" t="s">
        <v>187</v>
      </c>
      <c r="BC496" s="140" t="s">
        <v>187</v>
      </c>
      <c r="BD496" s="139" t="s">
        <v>187</v>
      </c>
      <c r="BE496" s="29">
        <v>0</v>
      </c>
      <c r="BF496" s="32">
        <f t="shared" si="4776"/>
        <v>0</v>
      </c>
      <c r="BG496" s="32">
        <v>0</v>
      </c>
      <c r="BH496" s="32">
        <f t="shared" si="4777"/>
        <v>0</v>
      </c>
      <c r="BI496" s="99">
        <v>0</v>
      </c>
      <c r="BJ496" s="130" t="s">
        <v>187</v>
      </c>
      <c r="BK496" s="95">
        <v>0</v>
      </c>
      <c r="BL496" s="95">
        <v>0</v>
      </c>
      <c r="BM496" s="95">
        <v>0</v>
      </c>
      <c r="BN496" s="95">
        <v>0</v>
      </c>
      <c r="BO496" s="95">
        <v>0</v>
      </c>
      <c r="BP496" s="95">
        <v>173</v>
      </c>
      <c r="BQ496" s="133">
        <f t="shared" si="4778"/>
        <v>173</v>
      </c>
      <c r="BR496" s="95">
        <f t="shared" si="4779"/>
        <v>0</v>
      </c>
      <c r="BS496" s="133">
        <f t="shared" si="4780"/>
        <v>0</v>
      </c>
      <c r="BT496" s="133">
        <f t="shared" si="4780"/>
        <v>0</v>
      </c>
      <c r="BU496" s="133">
        <f t="shared" si="4780"/>
        <v>0</v>
      </c>
      <c r="BV496" s="133">
        <f t="shared" si="4780"/>
        <v>0</v>
      </c>
      <c r="BW496" s="133">
        <f t="shared" si="4780"/>
        <v>-173</v>
      </c>
      <c r="BX496" s="133">
        <f t="shared" si="4781"/>
        <v>-346</v>
      </c>
      <c r="BY496" s="133">
        <f t="shared" si="4781"/>
        <v>-519</v>
      </c>
      <c r="BZ496" s="133">
        <f t="shared" si="4781"/>
        <v>-692</v>
      </c>
      <c r="CA496" s="133">
        <f t="shared" si="4781"/>
        <v>-865</v>
      </c>
      <c r="CB496" s="133">
        <f t="shared" si="4781"/>
        <v>-1038</v>
      </c>
      <c r="CC496" s="133">
        <f t="shared" si="4781"/>
        <v>-1211</v>
      </c>
      <c r="CD496" s="133">
        <f t="shared" si="4781"/>
        <v>-1384</v>
      </c>
      <c r="CE496" s="133">
        <f t="shared" si="4781"/>
        <v>-1557</v>
      </c>
      <c r="CF496" s="133">
        <f t="shared" si="4781"/>
        <v>-1730</v>
      </c>
      <c r="CG496" s="133">
        <f t="shared" si="4781"/>
        <v>-1903</v>
      </c>
      <c r="CH496" s="133">
        <f t="shared" si="4781"/>
        <v>-2076</v>
      </c>
      <c r="CI496" s="133">
        <f t="shared" si="4781"/>
        <v>-2249</v>
      </c>
      <c r="CJ496" s="133">
        <f t="shared" si="4781"/>
        <v>-2422</v>
      </c>
      <c r="CK496" s="133">
        <f t="shared" si="4781"/>
        <v>-2595</v>
      </c>
      <c r="CL496" s="133">
        <f t="shared" si="4781"/>
        <v>-2768</v>
      </c>
      <c r="CM496" s="133">
        <f t="shared" si="4781"/>
        <v>-2941</v>
      </c>
      <c r="CN496" s="133">
        <f t="shared" si="4781"/>
        <v>-3114</v>
      </c>
      <c r="CO496" s="133">
        <f t="shared" si="4781"/>
        <v>-3287</v>
      </c>
      <c r="CP496" s="100">
        <v>0</v>
      </c>
      <c r="CQ496" s="100">
        <v>0</v>
      </c>
      <c r="CR496" s="100">
        <v>0</v>
      </c>
      <c r="CS496" s="100">
        <v>0</v>
      </c>
      <c r="CT496" s="100">
        <v>0</v>
      </c>
      <c r="CU496" s="100">
        <v>0</v>
      </c>
      <c r="CV496" s="121">
        <f t="shared" si="4782"/>
        <v>0</v>
      </c>
      <c r="CW496" t="s">
        <v>187</v>
      </c>
      <c r="CX496" t="s">
        <v>187</v>
      </c>
      <c r="CY496" s="4">
        <v>0</v>
      </c>
      <c r="CZ496" s="4">
        <v>0</v>
      </c>
      <c r="DA496" s="136">
        <f t="shared" si="4783"/>
        <v>0</v>
      </c>
      <c r="DB496" s="4">
        <f t="shared" si="4784"/>
        <v>0</v>
      </c>
      <c r="DC496" s="4">
        <f t="shared" si="4785"/>
        <v>0</v>
      </c>
      <c r="DD496" s="136">
        <f t="shared" si="4786"/>
        <v>0</v>
      </c>
      <c r="DE496" s="31">
        <v>0</v>
      </c>
      <c r="DF496" s="31">
        <v>0</v>
      </c>
      <c r="DG496" s="31">
        <v>0</v>
      </c>
      <c r="DH496" s="48">
        <f t="shared" si="4787"/>
        <v>0</v>
      </c>
      <c r="DI496" s="62">
        <v>0</v>
      </c>
      <c r="DJ496" s="62">
        <v>0</v>
      </c>
      <c r="DK496" s="48">
        <f t="shared" si="4788"/>
        <v>0</v>
      </c>
      <c r="DL496" s="62">
        <v>0</v>
      </c>
      <c r="DM496" s="62">
        <v>0</v>
      </c>
      <c r="DN496" s="62">
        <v>0</v>
      </c>
      <c r="DO496" s="62">
        <v>0</v>
      </c>
      <c r="DP496" s="48">
        <f t="shared" si="4789"/>
        <v>0</v>
      </c>
      <c r="DQ496" s="62">
        <v>0</v>
      </c>
      <c r="DR496" s="62">
        <v>0</v>
      </c>
      <c r="DS496" s="62">
        <v>0</v>
      </c>
      <c r="DT496" s="62">
        <v>0</v>
      </c>
      <c r="DU496" s="48">
        <f t="shared" si="4790"/>
        <v>0</v>
      </c>
      <c r="DV496" s="62">
        <v>0</v>
      </c>
      <c r="DW496" s="62">
        <v>0</v>
      </c>
      <c r="DX496" s="62">
        <f t="shared" si="4791"/>
        <v>0</v>
      </c>
      <c r="DY496" s="62">
        <f t="shared" si="4792"/>
        <v>0</v>
      </c>
      <c r="DZ496" s="48">
        <f t="shared" si="4793"/>
        <v>0</v>
      </c>
      <c r="EA496" s="62">
        <f t="shared" si="4794"/>
        <v>0</v>
      </c>
      <c r="EB496" s="62">
        <f t="shared" si="4795"/>
        <v>0</v>
      </c>
      <c r="EC496" s="48">
        <f t="shared" si="4796"/>
        <v>0</v>
      </c>
      <c r="ED496" s="62">
        <f t="shared" si="4797"/>
        <v>0</v>
      </c>
      <c r="EE496" s="62">
        <f t="shared" si="4798"/>
        <v>0</v>
      </c>
      <c r="EF496" s="48">
        <f t="shared" si="4799"/>
        <v>0</v>
      </c>
      <c r="EG496" s="62">
        <f t="shared" si="4800"/>
        <v>0</v>
      </c>
      <c r="EH496" s="62">
        <f t="shared" si="4801"/>
        <v>0</v>
      </c>
      <c r="EI496" s="48">
        <f t="shared" si="4802"/>
        <v>0</v>
      </c>
      <c r="EJ496" s="62">
        <f t="shared" si="4803"/>
        <v>0</v>
      </c>
      <c r="EK496" s="62">
        <f t="shared" si="4804"/>
        <v>0</v>
      </c>
      <c r="EL496" s="48">
        <f t="shared" si="4805"/>
        <v>0</v>
      </c>
      <c r="EM496" s="62">
        <f t="shared" si="4806"/>
        <v>0</v>
      </c>
      <c r="EN496" s="62">
        <f t="shared" si="4807"/>
        <v>0</v>
      </c>
      <c r="EO496" s="48">
        <f t="shared" si="4808"/>
        <v>0</v>
      </c>
      <c r="EP496" s="62">
        <f t="shared" si="4809"/>
        <v>0</v>
      </c>
      <c r="EQ496" s="62">
        <f t="shared" si="4809"/>
        <v>0</v>
      </c>
      <c r="ER496" s="62">
        <f t="shared" si="4809"/>
        <v>0</v>
      </c>
      <c r="ES496" s="62">
        <f t="shared" si="4809"/>
        <v>0</v>
      </c>
      <c r="ET496" s="62">
        <f t="shared" si="4809"/>
        <v>0</v>
      </c>
      <c r="EU496" s="62">
        <f t="shared" si="4809"/>
        <v>453.26</v>
      </c>
      <c r="EV496" s="31" t="s">
        <v>192</v>
      </c>
      <c r="EW496" s="103">
        <v>0</v>
      </c>
      <c r="EX496" s="31">
        <v>20000</v>
      </c>
      <c r="EY496" s="31">
        <v>1</v>
      </c>
      <c r="FA496" s="31"/>
      <c r="FB496" s="119"/>
      <c r="FC496" s="119"/>
      <c r="FE496" s="137">
        <v>1.43</v>
      </c>
      <c r="FF496" s="137">
        <v>1.43</v>
      </c>
      <c r="FG496" s="137">
        <v>1.43</v>
      </c>
      <c r="FH496" s="106">
        <v>2.62</v>
      </c>
      <c r="FI496" s="107" t="b">
        <f t="shared" si="4810"/>
        <v>1</v>
      </c>
      <c r="FJ496" s="34"/>
      <c r="FK496" s="104" t="s">
        <v>187</v>
      </c>
      <c r="FL496" s="104" t="s">
        <v>187</v>
      </c>
      <c r="FM496" s="104" t="s">
        <v>187</v>
      </c>
      <c r="FN496" s="104" t="s">
        <v>187</v>
      </c>
      <c r="FO496" s="104">
        <v>0</v>
      </c>
      <c r="FP496" s="104"/>
      <c r="FQ496" s="104">
        <v>0</v>
      </c>
      <c r="FR496" s="120" t="b">
        <f t="shared" si="4649"/>
        <v>1</v>
      </c>
      <c r="FS496" s="120" t="b">
        <f t="shared" si="4650"/>
        <v>1</v>
      </c>
      <c r="FT496" s="120" t="b">
        <f t="shared" si="4651"/>
        <v>1</v>
      </c>
      <c r="FU496" s="120" t="b">
        <f t="shared" si="4652"/>
        <v>1</v>
      </c>
      <c r="FV496" s="120" t="b">
        <f t="shared" si="4653"/>
        <v>1</v>
      </c>
      <c r="FW496" s="120"/>
      <c r="FX496" s="120" t="b">
        <f t="shared" si="4811"/>
        <v>1</v>
      </c>
      <c r="FY496" s="104" t="s">
        <v>368</v>
      </c>
      <c r="FZ496" s="104" t="b">
        <f t="shared" si="4812"/>
        <v>1</v>
      </c>
      <c r="GA496" s="120">
        <v>0</v>
      </c>
      <c r="GB496" s="120" t="s">
        <v>207</v>
      </c>
      <c r="GC496" s="8"/>
      <c r="GD496" s="104" t="s">
        <v>368</v>
      </c>
      <c r="GE496" s="104">
        <v>0</v>
      </c>
      <c r="GF496" s="104" t="e">
        <v>#N/A</v>
      </c>
      <c r="GG496" s="104">
        <v>0</v>
      </c>
      <c r="GH496" s="120" t="b">
        <f t="shared" si="4813"/>
        <v>1</v>
      </c>
      <c r="GI496" s="8" t="b">
        <f t="shared" si="4814"/>
        <v>0</v>
      </c>
      <c r="GJ496" s="31" t="s">
        <v>203</v>
      </c>
    </row>
    <row r="497" spans="1:192" hidden="1" x14ac:dyDescent="0.25">
      <c r="A497" s="138">
        <v>106966</v>
      </c>
      <c r="B497" s="138">
        <v>533904</v>
      </c>
      <c r="C497" s="128" t="s">
        <v>368</v>
      </c>
      <c r="D497" s="130"/>
      <c r="E497" s="138" t="s">
        <v>999</v>
      </c>
      <c r="F497" s="124" t="s">
        <v>207</v>
      </c>
      <c r="G497" s="128"/>
      <c r="H497" s="138" t="s">
        <v>227</v>
      </c>
      <c r="I497" s="130" t="s">
        <v>319</v>
      </c>
      <c r="J497" s="138" t="s">
        <v>259</v>
      </c>
      <c r="K497" s="138"/>
      <c r="L497" s="130">
        <v>0</v>
      </c>
      <c r="M497" s="138"/>
      <c r="N497" s="125">
        <v>0</v>
      </c>
      <c r="O497" s="125">
        <v>0</v>
      </c>
      <c r="P497" s="125" t="str">
        <f t="shared" si="4757"/>
        <v>нет минмакс</v>
      </c>
      <c r="Q497" s="95">
        <v>1802</v>
      </c>
      <c r="R497" s="95">
        <f t="shared" si="4758"/>
        <v>2594.88</v>
      </c>
      <c r="S497" s="114">
        <v>0</v>
      </c>
      <c r="T497" s="114">
        <v>0</v>
      </c>
      <c r="U497" s="131">
        <f t="shared" si="4759"/>
        <v>0</v>
      </c>
      <c r="V497" s="115">
        <f t="shared" si="4760"/>
        <v>9712</v>
      </c>
      <c r="W497" s="115">
        <f t="shared" si="4761"/>
        <v>13985.279999999999</v>
      </c>
      <c r="X497" s="115">
        <f t="shared" si="4762"/>
        <v>1</v>
      </c>
      <c r="Y497" s="132"/>
      <c r="Z497" s="95">
        <v>9712</v>
      </c>
      <c r="AA497" s="115">
        <v>0</v>
      </c>
      <c r="AB497" s="115">
        <v>0</v>
      </c>
      <c r="AC497" s="95">
        <v>0</v>
      </c>
      <c r="AD497" s="95">
        <v>0</v>
      </c>
      <c r="AE497" s="95">
        <f t="shared" si="4763"/>
        <v>0</v>
      </c>
      <c r="AF497" s="95">
        <f t="shared" si="4764"/>
        <v>0</v>
      </c>
      <c r="AG497" s="114">
        <v>0</v>
      </c>
      <c r="AH497" s="95">
        <f t="shared" si="4765"/>
        <v>9712</v>
      </c>
      <c r="AI497" s="114">
        <f t="shared" si="4766"/>
        <v>13985.279999999999</v>
      </c>
      <c r="AJ497" s="114">
        <f t="shared" si="4767"/>
        <v>0</v>
      </c>
      <c r="AK497" s="114">
        <f t="shared" si="4768"/>
        <v>5201</v>
      </c>
      <c r="AL497" s="114">
        <f t="shared" si="4769"/>
        <v>9348</v>
      </c>
      <c r="AM497" s="114">
        <f t="shared" si="4770"/>
        <v>10834</v>
      </c>
      <c r="AN497" s="133">
        <f t="shared" si="4771"/>
        <v>0</v>
      </c>
      <c r="AO497" s="133" t="str">
        <f t="shared" si="4772"/>
        <v>нет остатка</v>
      </c>
      <c r="AP497" s="139" t="s">
        <v>185</v>
      </c>
      <c r="AQ497" s="134" t="s">
        <v>191</v>
      </c>
      <c r="AR497" s="138" t="s">
        <v>185</v>
      </c>
      <c r="AS497" s="134" t="s">
        <v>198</v>
      </c>
      <c r="AT497" s="115" t="s">
        <v>185</v>
      </c>
      <c r="AU497" s="138"/>
      <c r="AV497" s="97" t="str">
        <f t="shared" si="4773"/>
        <v>0-02</v>
      </c>
      <c r="AW497" s="126">
        <f t="shared" si="4774"/>
        <v>0</v>
      </c>
      <c r="AX497" s="138"/>
      <c r="AY497" s="115">
        <f t="shared" si="4775"/>
        <v>0</v>
      </c>
      <c r="AZ497" s="130" t="s">
        <v>495</v>
      </c>
      <c r="BA497" s="129" t="s">
        <v>187</v>
      </c>
      <c r="BB497" s="129" t="s">
        <v>187</v>
      </c>
      <c r="BC497" s="140" t="s">
        <v>187</v>
      </c>
      <c r="BD497" s="139" t="s">
        <v>187</v>
      </c>
      <c r="BE497" s="29">
        <v>0</v>
      </c>
      <c r="BF497" s="32">
        <f t="shared" si="4776"/>
        <v>0</v>
      </c>
      <c r="BG497" s="32">
        <v>0</v>
      </c>
      <c r="BH497" s="32">
        <f t="shared" si="4777"/>
        <v>0</v>
      </c>
      <c r="BI497" s="99">
        <v>0</v>
      </c>
      <c r="BJ497" s="130" t="s">
        <v>187</v>
      </c>
      <c r="BK497" s="95">
        <v>5040</v>
      </c>
      <c r="BL497" s="95">
        <v>5040</v>
      </c>
      <c r="BM497" s="95">
        <v>0</v>
      </c>
      <c r="BN497" s="95">
        <v>754</v>
      </c>
      <c r="BO497" s="95">
        <v>0</v>
      </c>
      <c r="BP497" s="95">
        <v>0</v>
      </c>
      <c r="BQ497" s="133">
        <f t="shared" si="4778"/>
        <v>3611.3333333333335</v>
      </c>
      <c r="BR497" s="95">
        <f t="shared" si="4779"/>
        <v>4672</v>
      </c>
      <c r="BS497" s="133">
        <f t="shared" si="4780"/>
        <v>-368</v>
      </c>
      <c r="BT497" s="133">
        <f t="shared" si="4780"/>
        <v>-368</v>
      </c>
      <c r="BU497" s="133">
        <f t="shared" si="4780"/>
        <v>-1122</v>
      </c>
      <c r="BV497" s="133">
        <f t="shared" si="4780"/>
        <v>-1122</v>
      </c>
      <c r="BW497" s="133">
        <f t="shared" si="4780"/>
        <v>-1122</v>
      </c>
      <c r="BX497" s="133">
        <f t="shared" si="4781"/>
        <v>-4733.3333333333339</v>
      </c>
      <c r="BY497" s="133">
        <f t="shared" si="4781"/>
        <v>-8344.6666666666679</v>
      </c>
      <c r="BZ497" s="133">
        <f t="shared" si="4781"/>
        <v>-11956.000000000002</v>
      </c>
      <c r="CA497" s="133">
        <f t="shared" si="4781"/>
        <v>-15567.333333333336</v>
      </c>
      <c r="CB497" s="133">
        <f t="shared" si="4781"/>
        <v>-19178.666666666668</v>
      </c>
      <c r="CC497" s="133">
        <f t="shared" si="4781"/>
        <v>-22790</v>
      </c>
      <c r="CD497" s="133">
        <f t="shared" si="4781"/>
        <v>-26401.333333333332</v>
      </c>
      <c r="CE497" s="133">
        <f t="shared" si="4781"/>
        <v>-30012.666666666664</v>
      </c>
      <c r="CF497" s="133">
        <f t="shared" si="4781"/>
        <v>-33624</v>
      </c>
      <c r="CG497" s="133">
        <f t="shared" si="4781"/>
        <v>-37235.333333333336</v>
      </c>
      <c r="CH497" s="133">
        <f t="shared" si="4781"/>
        <v>-40846.666666666672</v>
      </c>
      <c r="CI497" s="133">
        <f t="shared" si="4781"/>
        <v>-44458.000000000007</v>
      </c>
      <c r="CJ497" s="133">
        <f t="shared" si="4781"/>
        <v>-48069.333333333343</v>
      </c>
      <c r="CK497" s="133">
        <f t="shared" si="4781"/>
        <v>-51680.666666666679</v>
      </c>
      <c r="CL497" s="133">
        <f t="shared" si="4781"/>
        <v>-55292.000000000015</v>
      </c>
      <c r="CM497" s="133">
        <f t="shared" si="4781"/>
        <v>-58903.33333333335</v>
      </c>
      <c r="CN497" s="133">
        <f t="shared" si="4781"/>
        <v>-62514.666666666686</v>
      </c>
      <c r="CO497" s="133">
        <f t="shared" si="4781"/>
        <v>-66126.000000000015</v>
      </c>
      <c r="CP497" s="100">
        <v>0</v>
      </c>
      <c r="CQ497" s="100">
        <v>4147</v>
      </c>
      <c r="CR497" s="100">
        <v>0</v>
      </c>
      <c r="CS497" s="100">
        <v>3</v>
      </c>
      <c r="CT497" s="100">
        <v>5198</v>
      </c>
      <c r="CU497" s="100">
        <v>0</v>
      </c>
      <c r="CV497" s="121">
        <f t="shared" si="4782"/>
        <v>3116</v>
      </c>
      <c r="CW497" t="s">
        <v>187</v>
      </c>
      <c r="CX497" t="s">
        <v>187</v>
      </c>
      <c r="CY497" s="4">
        <v>0</v>
      </c>
      <c r="CZ497" s="4">
        <v>0</v>
      </c>
      <c r="DA497" s="136">
        <f t="shared" ref="DA497:DA502" si="4815">IFERROR(CZ497/CY497,0)</f>
        <v>0</v>
      </c>
      <c r="DB497" s="4">
        <f t="shared" ref="DB497:DB502" si="4816">CY497*FH497</f>
        <v>0</v>
      </c>
      <c r="DC497" s="4">
        <f t="shared" ref="DC497:DC502" si="4817">CZ497*FH497</f>
        <v>0</v>
      </c>
      <c r="DD497" s="136">
        <f t="shared" ref="DD497:DD502" si="4818">IFERROR(DC497/DB497,0)</f>
        <v>0</v>
      </c>
      <c r="DE497" s="31">
        <v>0</v>
      </c>
      <c r="DF497" s="31">
        <v>0</v>
      </c>
      <c r="DG497" s="31">
        <v>0</v>
      </c>
      <c r="DH497" s="48">
        <f t="shared" si="4787"/>
        <v>0</v>
      </c>
      <c r="DI497" s="62">
        <v>2183.7089999999998</v>
      </c>
      <c r="DJ497" s="62">
        <v>2787.68</v>
      </c>
      <c r="DK497" s="48">
        <f t="shared" si="4788"/>
        <v>1</v>
      </c>
      <c r="DL497" s="62">
        <v>4147</v>
      </c>
      <c r="DM497" s="62">
        <v>5293.9763280898878</v>
      </c>
      <c r="DN497" s="62">
        <v>303</v>
      </c>
      <c r="DO497" s="62">
        <v>386.81</v>
      </c>
      <c r="DP497" s="48">
        <f t="shared" si="4789"/>
        <v>1</v>
      </c>
      <c r="DQ497" s="62">
        <v>0</v>
      </c>
      <c r="DR497" s="62">
        <v>0</v>
      </c>
      <c r="DS497" s="62">
        <v>19.838999999999999</v>
      </c>
      <c r="DT497" s="62">
        <v>25.326000000000001</v>
      </c>
      <c r="DU497" s="48">
        <f t="shared" si="4790"/>
        <v>1</v>
      </c>
      <c r="DV497" s="62">
        <v>303</v>
      </c>
      <c r="DW497" s="62">
        <v>386.81</v>
      </c>
      <c r="DX497" s="62">
        <f t="shared" si="4791"/>
        <v>0</v>
      </c>
      <c r="DY497" s="62">
        <f t="shared" si="4792"/>
        <v>0</v>
      </c>
      <c r="DZ497" s="48">
        <f t="shared" si="4793"/>
        <v>0</v>
      </c>
      <c r="EA497" s="62">
        <f t="shared" si="4794"/>
        <v>0</v>
      </c>
      <c r="EB497" s="62">
        <f t="shared" si="4795"/>
        <v>0</v>
      </c>
      <c r="EC497" s="48">
        <f t="shared" si="4796"/>
        <v>0</v>
      </c>
      <c r="ED497" s="62">
        <f t="shared" si="4797"/>
        <v>0</v>
      </c>
      <c r="EE497" s="62">
        <f t="shared" si="4798"/>
        <v>0</v>
      </c>
      <c r="EF497" s="48">
        <f t="shared" si="4799"/>
        <v>0</v>
      </c>
      <c r="EG497" s="62">
        <f t="shared" si="4800"/>
        <v>0</v>
      </c>
      <c r="EH497" s="62">
        <f t="shared" si="4801"/>
        <v>0</v>
      </c>
      <c r="EI497" s="48">
        <f t="shared" si="4802"/>
        <v>0</v>
      </c>
      <c r="EJ497" s="62">
        <f t="shared" si="4803"/>
        <v>0</v>
      </c>
      <c r="EK497" s="62">
        <f t="shared" si="4804"/>
        <v>0</v>
      </c>
      <c r="EL497" s="48">
        <f t="shared" si="4805"/>
        <v>0</v>
      </c>
      <c r="EM497" s="62">
        <f t="shared" si="4806"/>
        <v>0</v>
      </c>
      <c r="EN497" s="62">
        <f t="shared" si="4807"/>
        <v>0</v>
      </c>
      <c r="EO497" s="48">
        <f t="shared" si="4808"/>
        <v>0</v>
      </c>
      <c r="EP497" s="62">
        <f t="shared" si="4809"/>
        <v>7257.5999999999995</v>
      </c>
      <c r="EQ497" s="62">
        <f t="shared" si="4809"/>
        <v>7257.5999999999995</v>
      </c>
      <c r="ER497" s="62">
        <f t="shared" si="4809"/>
        <v>0</v>
      </c>
      <c r="ES497" s="62">
        <f t="shared" si="4809"/>
        <v>1085.76</v>
      </c>
      <c r="ET497" s="62">
        <f t="shared" si="4809"/>
        <v>0</v>
      </c>
      <c r="EU497" s="62">
        <f t="shared" si="4809"/>
        <v>0</v>
      </c>
      <c r="EV497" s="31" t="s">
        <v>192</v>
      </c>
      <c r="EW497" s="103">
        <v>0</v>
      </c>
      <c r="EX497" s="31">
        <v>28000</v>
      </c>
      <c r="EY497" s="31">
        <v>1</v>
      </c>
      <c r="FA497" s="31"/>
      <c r="FB497" s="119"/>
      <c r="FC497" s="119"/>
      <c r="FE497" s="137">
        <v>1.28</v>
      </c>
      <c r="FF497" s="137">
        <v>1.28</v>
      </c>
      <c r="FG497" s="137">
        <v>1.44</v>
      </c>
      <c r="FH497" s="106">
        <v>1.44</v>
      </c>
      <c r="FI497" s="107" t="b">
        <f t="shared" ref="FI497:FI502" si="4819">EXACT(AT497,AP497)</f>
        <v>1</v>
      </c>
      <c r="FJ497" s="34"/>
      <c r="FK497" s="104" t="s">
        <v>187</v>
      </c>
      <c r="FL497" s="104" t="s">
        <v>187</v>
      </c>
      <c r="FM497" s="104" t="s">
        <v>187</v>
      </c>
      <c r="FN497" s="104" t="s">
        <v>187</v>
      </c>
      <c r="FO497" s="104">
        <v>0</v>
      </c>
      <c r="FP497" s="104"/>
      <c r="FQ497" s="104">
        <v>0</v>
      </c>
      <c r="FR497" s="120" t="b">
        <f t="shared" si="4649"/>
        <v>1</v>
      </c>
      <c r="FS497" s="120" t="b">
        <f t="shared" si="4650"/>
        <v>1</v>
      </c>
      <c r="FT497" s="120" t="b">
        <f t="shared" si="4651"/>
        <v>1</v>
      </c>
      <c r="FU497" s="120" t="b">
        <f t="shared" si="4652"/>
        <v>1</v>
      </c>
      <c r="FV497" s="120" t="b">
        <f t="shared" si="4653"/>
        <v>1</v>
      </c>
      <c r="FW497" s="120"/>
      <c r="FX497" s="120" t="b">
        <f t="shared" si="4811"/>
        <v>1</v>
      </c>
      <c r="FY497" s="104" t="s">
        <v>368</v>
      </c>
      <c r="FZ497" s="104" t="b">
        <f t="shared" si="4812"/>
        <v>1</v>
      </c>
      <c r="GA497" s="120">
        <v>0</v>
      </c>
      <c r="GB497" s="120" t="s">
        <v>207</v>
      </c>
      <c r="GC497" s="8"/>
      <c r="GD497" s="104" t="s">
        <v>368</v>
      </c>
      <c r="GE497" s="104">
        <v>0</v>
      </c>
      <c r="GF497" s="104" t="e">
        <v>#N/A</v>
      </c>
      <c r="GG497" s="104">
        <v>0</v>
      </c>
      <c r="GH497" s="120" t="b">
        <f t="shared" si="4813"/>
        <v>1</v>
      </c>
      <c r="GI497" s="8" t="b">
        <f t="shared" si="4814"/>
        <v>0</v>
      </c>
      <c r="GJ497" s="31" t="s">
        <v>203</v>
      </c>
    </row>
    <row r="498" spans="1:192" hidden="1" x14ac:dyDescent="0.25">
      <c r="A498" s="138">
        <v>52680</v>
      </c>
      <c r="B498" s="138">
        <v>986222</v>
      </c>
      <c r="C498" s="128" t="s">
        <v>368</v>
      </c>
      <c r="D498" s="130"/>
      <c r="E498" s="138" t="s">
        <v>1000</v>
      </c>
      <c r="F498" s="124" t="s">
        <v>216</v>
      </c>
      <c r="G498" s="128"/>
      <c r="H498" s="138" t="s">
        <v>227</v>
      </c>
      <c r="I498" s="130" t="s">
        <v>319</v>
      </c>
      <c r="J498" s="138" t="s">
        <v>259</v>
      </c>
      <c r="K498" s="138"/>
      <c r="L498" s="130">
        <v>0</v>
      </c>
      <c r="M498" s="138"/>
      <c r="N498" s="125">
        <v>0</v>
      </c>
      <c r="O498" s="125">
        <v>0</v>
      </c>
      <c r="P498" s="125" t="str">
        <f t="shared" si="4757"/>
        <v>нет минмакс</v>
      </c>
      <c r="Q498" s="95">
        <v>0</v>
      </c>
      <c r="R498" s="95">
        <f t="shared" si="4758"/>
        <v>0</v>
      </c>
      <c r="S498" s="114">
        <v>0</v>
      </c>
      <c r="T498" s="114">
        <v>0</v>
      </c>
      <c r="U498" s="131">
        <f t="shared" si="4759"/>
        <v>0</v>
      </c>
      <c r="V498" s="115">
        <f t="shared" si="4760"/>
        <v>0</v>
      </c>
      <c r="W498" s="115">
        <f t="shared" si="4761"/>
        <v>0</v>
      </c>
      <c r="X498" s="115">
        <f t="shared" si="4762"/>
        <v>0</v>
      </c>
      <c r="Y498" s="132"/>
      <c r="Z498" s="95">
        <v>0</v>
      </c>
      <c r="AA498" s="115">
        <v>0</v>
      </c>
      <c r="AB498" s="115">
        <v>0</v>
      </c>
      <c r="AC498" s="95">
        <v>0</v>
      </c>
      <c r="AD498" s="95">
        <v>0</v>
      </c>
      <c r="AE498" s="95">
        <f t="shared" si="4763"/>
        <v>0</v>
      </c>
      <c r="AF498" s="95">
        <f t="shared" si="4764"/>
        <v>0</v>
      </c>
      <c r="AG498" s="114">
        <v>0</v>
      </c>
      <c r="AH498" s="95">
        <f t="shared" si="4765"/>
        <v>0</v>
      </c>
      <c r="AI498" s="114">
        <f t="shared" si="4766"/>
        <v>0</v>
      </c>
      <c r="AJ498" s="114">
        <f t="shared" si="4767"/>
        <v>0</v>
      </c>
      <c r="AK498" s="114">
        <f t="shared" si="4768"/>
        <v>0</v>
      </c>
      <c r="AL498" s="114">
        <f t="shared" si="4769"/>
        <v>334</v>
      </c>
      <c r="AM498" s="114">
        <f t="shared" si="4770"/>
        <v>315</v>
      </c>
      <c r="AN498" s="133">
        <f t="shared" si="4771"/>
        <v>0</v>
      </c>
      <c r="AO498" s="133" t="str">
        <f t="shared" si="4772"/>
        <v>нет остатка</v>
      </c>
      <c r="AP498" s="139" t="s">
        <v>185</v>
      </c>
      <c r="AQ498" s="134" t="s">
        <v>191</v>
      </c>
      <c r="AR498" s="138" t="s">
        <v>185</v>
      </c>
      <c r="AS498" s="134" t="s">
        <v>191</v>
      </c>
      <c r="AT498" s="115" t="s">
        <v>185</v>
      </c>
      <c r="AU498" s="138"/>
      <c r="AV498" s="97" t="str">
        <f t="shared" si="4773"/>
        <v>нет остатка</v>
      </c>
      <c r="AW498" s="126">
        <f t="shared" si="4774"/>
        <v>0</v>
      </c>
      <c r="AX498" s="138"/>
      <c r="AY498" s="115">
        <f t="shared" si="4775"/>
        <v>0</v>
      </c>
      <c r="AZ498" s="130" t="s">
        <v>495</v>
      </c>
      <c r="BA498" s="129" t="s">
        <v>187</v>
      </c>
      <c r="BB498" s="129" t="s">
        <v>187</v>
      </c>
      <c r="BC498" s="140" t="s">
        <v>187</v>
      </c>
      <c r="BD498" s="139" t="s">
        <v>187</v>
      </c>
      <c r="BE498" s="29">
        <v>0</v>
      </c>
      <c r="BF498" s="32">
        <f t="shared" si="4776"/>
        <v>0</v>
      </c>
      <c r="BG498" s="32">
        <v>0</v>
      </c>
      <c r="BH498" s="32">
        <f t="shared" si="4777"/>
        <v>0</v>
      </c>
      <c r="BI498" s="99">
        <v>0</v>
      </c>
      <c r="BJ498" s="130" t="s">
        <v>187</v>
      </c>
      <c r="BK498" s="95">
        <v>0</v>
      </c>
      <c r="BL498" s="95">
        <v>0</v>
      </c>
      <c r="BM498" s="95">
        <v>315</v>
      </c>
      <c r="BN498" s="95">
        <v>0</v>
      </c>
      <c r="BO498" s="95">
        <v>0</v>
      </c>
      <c r="BP498" s="95">
        <v>0</v>
      </c>
      <c r="BQ498" s="133">
        <f t="shared" si="4778"/>
        <v>315</v>
      </c>
      <c r="BR498" s="95">
        <f t="shared" si="4779"/>
        <v>0</v>
      </c>
      <c r="BS498" s="133">
        <f t="shared" si="4780"/>
        <v>0</v>
      </c>
      <c r="BT498" s="133">
        <f t="shared" si="4780"/>
        <v>-315</v>
      </c>
      <c r="BU498" s="133">
        <f t="shared" si="4780"/>
        <v>-315</v>
      </c>
      <c r="BV498" s="133">
        <f t="shared" si="4780"/>
        <v>-315</v>
      </c>
      <c r="BW498" s="133">
        <f t="shared" si="4780"/>
        <v>-315</v>
      </c>
      <c r="BX498" s="133">
        <f t="shared" si="4781"/>
        <v>-630</v>
      </c>
      <c r="BY498" s="133">
        <f t="shared" si="4781"/>
        <v>-945</v>
      </c>
      <c r="BZ498" s="133">
        <f t="shared" si="4781"/>
        <v>-1260</v>
      </c>
      <c r="CA498" s="133">
        <f t="shared" si="4781"/>
        <v>-1575</v>
      </c>
      <c r="CB498" s="133">
        <f t="shared" si="4781"/>
        <v>-1890</v>
      </c>
      <c r="CC498" s="133">
        <f t="shared" si="4781"/>
        <v>-2205</v>
      </c>
      <c r="CD498" s="133">
        <f t="shared" si="4781"/>
        <v>-2520</v>
      </c>
      <c r="CE498" s="133">
        <f t="shared" si="4781"/>
        <v>-2835</v>
      </c>
      <c r="CF498" s="133">
        <f t="shared" si="4781"/>
        <v>-3150</v>
      </c>
      <c r="CG498" s="133">
        <f t="shared" si="4781"/>
        <v>-3465</v>
      </c>
      <c r="CH498" s="133">
        <f t="shared" si="4781"/>
        <v>-3780</v>
      </c>
      <c r="CI498" s="133">
        <f t="shared" si="4781"/>
        <v>-4095</v>
      </c>
      <c r="CJ498" s="133">
        <f t="shared" si="4781"/>
        <v>-4410</v>
      </c>
      <c r="CK498" s="133">
        <f t="shared" si="4781"/>
        <v>-4725</v>
      </c>
      <c r="CL498" s="133">
        <f t="shared" si="4781"/>
        <v>-5040</v>
      </c>
      <c r="CM498" s="133">
        <f t="shared" si="4781"/>
        <v>-5355</v>
      </c>
      <c r="CN498" s="133">
        <f t="shared" si="4781"/>
        <v>-5670</v>
      </c>
      <c r="CO498" s="133">
        <f t="shared" si="4781"/>
        <v>-5985</v>
      </c>
      <c r="CP498" s="100">
        <v>154</v>
      </c>
      <c r="CQ498" s="100">
        <v>180</v>
      </c>
      <c r="CR498" s="100">
        <v>0</v>
      </c>
      <c r="CS498" s="100">
        <v>0</v>
      </c>
      <c r="CT498" s="100">
        <v>0</v>
      </c>
      <c r="CU498" s="100">
        <v>0</v>
      </c>
      <c r="CV498" s="121">
        <f t="shared" si="4782"/>
        <v>167</v>
      </c>
      <c r="CW498" t="s">
        <v>187</v>
      </c>
      <c r="CX498" t="s">
        <v>187</v>
      </c>
      <c r="CY498" s="4">
        <v>0</v>
      </c>
      <c r="CZ498" s="4">
        <v>0</v>
      </c>
      <c r="DA498" s="136">
        <f t="shared" si="4815"/>
        <v>0</v>
      </c>
      <c r="DB498" s="4">
        <f t="shared" si="4816"/>
        <v>0</v>
      </c>
      <c r="DC498" s="4">
        <f t="shared" si="4817"/>
        <v>0</v>
      </c>
      <c r="DD498" s="136">
        <f t="shared" si="4818"/>
        <v>0</v>
      </c>
      <c r="DE498" s="31">
        <v>0</v>
      </c>
      <c r="DF498" s="31">
        <v>0</v>
      </c>
      <c r="DG498" s="31">
        <v>0</v>
      </c>
      <c r="DH498" s="48">
        <f t="shared" si="4787"/>
        <v>0</v>
      </c>
      <c r="DI498" s="62">
        <v>81.259</v>
      </c>
      <c r="DJ498" s="62">
        <v>388.32299999999998</v>
      </c>
      <c r="DK498" s="48">
        <f t="shared" si="4788"/>
        <v>1</v>
      </c>
      <c r="DL498" s="62">
        <v>180</v>
      </c>
      <c r="DM498" s="62">
        <v>861.49</v>
      </c>
      <c r="DN498" s="62">
        <v>0</v>
      </c>
      <c r="DO498" s="62">
        <v>0</v>
      </c>
      <c r="DP498" s="48">
        <f t="shared" si="4789"/>
        <v>0</v>
      </c>
      <c r="DQ498" s="62">
        <v>0</v>
      </c>
      <c r="DR498" s="62">
        <v>0</v>
      </c>
      <c r="DS498" s="62">
        <v>0</v>
      </c>
      <c r="DT498" s="62">
        <v>0</v>
      </c>
      <c r="DU498" s="48">
        <f t="shared" si="4790"/>
        <v>0</v>
      </c>
      <c r="DV498" s="62">
        <v>0</v>
      </c>
      <c r="DW498" s="62">
        <v>0</v>
      </c>
      <c r="DX498" s="62">
        <f t="shared" si="4791"/>
        <v>0</v>
      </c>
      <c r="DY498" s="62">
        <f t="shared" si="4792"/>
        <v>0</v>
      </c>
      <c r="DZ498" s="48">
        <f t="shared" si="4793"/>
        <v>0</v>
      </c>
      <c r="EA498" s="62">
        <f t="shared" si="4794"/>
        <v>0</v>
      </c>
      <c r="EB498" s="62">
        <f t="shared" si="4795"/>
        <v>0</v>
      </c>
      <c r="EC498" s="48">
        <f t="shared" si="4796"/>
        <v>0</v>
      </c>
      <c r="ED498" s="62">
        <f t="shared" si="4797"/>
        <v>0</v>
      </c>
      <c r="EE498" s="62">
        <f t="shared" si="4798"/>
        <v>0</v>
      </c>
      <c r="EF498" s="48">
        <f t="shared" si="4799"/>
        <v>0</v>
      </c>
      <c r="EG498" s="62">
        <f t="shared" si="4800"/>
        <v>0</v>
      </c>
      <c r="EH498" s="62">
        <f t="shared" si="4801"/>
        <v>0</v>
      </c>
      <c r="EI498" s="48">
        <f t="shared" si="4802"/>
        <v>0</v>
      </c>
      <c r="EJ498" s="62">
        <f t="shared" si="4803"/>
        <v>0</v>
      </c>
      <c r="EK498" s="62">
        <f t="shared" si="4804"/>
        <v>0</v>
      </c>
      <c r="EL498" s="48">
        <f t="shared" si="4805"/>
        <v>0</v>
      </c>
      <c r="EM498" s="62">
        <f t="shared" si="4806"/>
        <v>0</v>
      </c>
      <c r="EN498" s="62">
        <f t="shared" si="4807"/>
        <v>0</v>
      </c>
      <c r="EO498" s="48">
        <f t="shared" si="4808"/>
        <v>0</v>
      </c>
      <c r="EP498" s="62">
        <f t="shared" si="4809"/>
        <v>0</v>
      </c>
      <c r="EQ498" s="62">
        <f t="shared" si="4809"/>
        <v>0</v>
      </c>
      <c r="ER498" s="62">
        <f t="shared" si="4809"/>
        <v>1505.7</v>
      </c>
      <c r="ES498" s="62">
        <f t="shared" si="4809"/>
        <v>0</v>
      </c>
      <c r="ET498" s="62">
        <f t="shared" si="4809"/>
        <v>0</v>
      </c>
      <c r="EU498" s="62">
        <f t="shared" si="4809"/>
        <v>0</v>
      </c>
      <c r="EV498" s="31" t="s">
        <v>192</v>
      </c>
      <c r="EW498" s="103">
        <v>0</v>
      </c>
      <c r="EX498" s="31">
        <v>10000</v>
      </c>
      <c r="EY498" s="31">
        <v>1</v>
      </c>
      <c r="FA498" s="31"/>
      <c r="FB498" s="119"/>
      <c r="FC498" s="119"/>
      <c r="FE498" s="137">
        <v>4.78</v>
      </c>
      <c r="FF498" s="137">
        <v>4.78</v>
      </c>
      <c r="FG498" s="137">
        <v>4.78</v>
      </c>
      <c r="FH498" s="106">
        <v>4.78</v>
      </c>
      <c r="FI498" s="107" t="b">
        <f t="shared" si="4819"/>
        <v>1</v>
      </c>
      <c r="FJ498" s="34"/>
      <c r="FK498" s="104" t="s">
        <v>187</v>
      </c>
      <c r="FL498" s="104" t="s">
        <v>187</v>
      </c>
      <c r="FM498" s="104" t="s">
        <v>187</v>
      </c>
      <c r="FN498" s="104" t="s">
        <v>187</v>
      </c>
      <c r="FO498" s="104">
        <v>0</v>
      </c>
      <c r="FP498" s="104"/>
      <c r="FQ498" s="104">
        <v>0</v>
      </c>
      <c r="FR498" s="120" t="b">
        <f t="shared" si="4649"/>
        <v>1</v>
      </c>
      <c r="FS498" s="120" t="b">
        <f t="shared" si="4650"/>
        <v>1</v>
      </c>
      <c r="FT498" s="120" t="b">
        <f t="shared" si="4651"/>
        <v>1</v>
      </c>
      <c r="FU498" s="120" t="b">
        <f t="shared" si="4652"/>
        <v>1</v>
      </c>
      <c r="FV498" s="120" t="b">
        <f t="shared" si="4653"/>
        <v>1</v>
      </c>
      <c r="FW498" s="120"/>
      <c r="FX498" s="120" t="b">
        <f t="shared" si="4811"/>
        <v>1</v>
      </c>
      <c r="FY498" s="104" t="s">
        <v>368</v>
      </c>
      <c r="FZ498" s="104" t="b">
        <f t="shared" si="4812"/>
        <v>1</v>
      </c>
      <c r="GA498" s="120">
        <v>0</v>
      </c>
      <c r="GB498" s="120" t="s">
        <v>216</v>
      </c>
      <c r="GC498" s="8"/>
      <c r="GD498" s="104" t="s">
        <v>368</v>
      </c>
      <c r="GE498" s="104">
        <v>0</v>
      </c>
      <c r="GF498" s="104" t="e">
        <v>#N/A</v>
      </c>
      <c r="GG498" s="104">
        <v>0</v>
      </c>
      <c r="GH498" s="120" t="b">
        <f t="shared" si="4813"/>
        <v>1</v>
      </c>
      <c r="GI498" s="8" t="b">
        <f t="shared" si="4814"/>
        <v>0</v>
      </c>
      <c r="GJ498" s="31" t="s">
        <v>203</v>
      </c>
    </row>
    <row r="499" spans="1:192" hidden="1" x14ac:dyDescent="0.25">
      <c r="A499" s="138">
        <v>2828</v>
      </c>
      <c r="B499" s="138">
        <v>979288</v>
      </c>
      <c r="C499" s="128" t="s">
        <v>368</v>
      </c>
      <c r="D499" s="130"/>
      <c r="E499" s="138" t="s">
        <v>1001</v>
      </c>
      <c r="F499" s="124" t="s">
        <v>207</v>
      </c>
      <c r="G499" s="128"/>
      <c r="H499" s="138" t="s">
        <v>227</v>
      </c>
      <c r="I499" s="130" t="s">
        <v>319</v>
      </c>
      <c r="J499" s="138" t="s">
        <v>259</v>
      </c>
      <c r="K499" s="138"/>
      <c r="L499" s="130">
        <v>0</v>
      </c>
      <c r="M499" s="138"/>
      <c r="N499" s="125">
        <v>0</v>
      </c>
      <c r="O499" s="125">
        <v>0</v>
      </c>
      <c r="P499" s="125" t="str">
        <f t="shared" si="4757"/>
        <v>нет минмакс</v>
      </c>
      <c r="Q499" s="95">
        <v>0</v>
      </c>
      <c r="R499" s="95">
        <f t="shared" si="4758"/>
        <v>0</v>
      </c>
      <c r="S499" s="114">
        <v>0</v>
      </c>
      <c r="T499" s="114">
        <v>0</v>
      </c>
      <c r="U499" s="131">
        <f t="shared" si="4759"/>
        <v>0</v>
      </c>
      <c r="V499" s="115">
        <f t="shared" si="4760"/>
        <v>0</v>
      </c>
      <c r="W499" s="115">
        <f t="shared" si="4761"/>
        <v>0</v>
      </c>
      <c r="X499" s="115">
        <f t="shared" si="4762"/>
        <v>0</v>
      </c>
      <c r="Y499" s="132"/>
      <c r="Z499" s="95">
        <v>0</v>
      </c>
      <c r="AA499" s="115">
        <v>0</v>
      </c>
      <c r="AB499" s="115">
        <v>0</v>
      </c>
      <c r="AC499" s="95">
        <v>0</v>
      </c>
      <c r="AD499" s="95">
        <v>0</v>
      </c>
      <c r="AE499" s="95">
        <f t="shared" si="4763"/>
        <v>0</v>
      </c>
      <c r="AF499" s="95">
        <f t="shared" si="4764"/>
        <v>0</v>
      </c>
      <c r="AG499" s="114">
        <v>0</v>
      </c>
      <c r="AH499" s="95">
        <f t="shared" si="4765"/>
        <v>0</v>
      </c>
      <c r="AI499" s="114">
        <f t="shared" si="4766"/>
        <v>0</v>
      </c>
      <c r="AJ499" s="114">
        <f t="shared" si="4767"/>
        <v>0</v>
      </c>
      <c r="AK499" s="114">
        <f t="shared" si="4768"/>
        <v>0</v>
      </c>
      <c r="AL499" s="114">
        <f t="shared" si="4769"/>
        <v>0</v>
      </c>
      <c r="AM499" s="114">
        <f t="shared" si="4770"/>
        <v>173</v>
      </c>
      <c r="AN499" s="133">
        <f t="shared" si="4771"/>
        <v>0</v>
      </c>
      <c r="AO499" s="133" t="str">
        <f t="shared" si="4772"/>
        <v>нет остатка</v>
      </c>
      <c r="AP499" s="139" t="s">
        <v>185</v>
      </c>
      <c r="AQ499" s="134" t="s">
        <v>191</v>
      </c>
      <c r="AR499" s="138" t="s">
        <v>185</v>
      </c>
      <c r="AS499" s="134" t="s">
        <v>191</v>
      </c>
      <c r="AT499" s="115" t="s">
        <v>185</v>
      </c>
      <c r="AU499" s="138"/>
      <c r="AV499" s="97" t="str">
        <f t="shared" si="4773"/>
        <v>нет остатка</v>
      </c>
      <c r="AW499" s="126">
        <f t="shared" si="4774"/>
        <v>0</v>
      </c>
      <c r="AX499" s="138"/>
      <c r="AY499" s="115">
        <f t="shared" si="4775"/>
        <v>0</v>
      </c>
      <c r="AZ499" s="130" t="s">
        <v>495</v>
      </c>
      <c r="BA499" s="129" t="s">
        <v>187</v>
      </c>
      <c r="BB499" s="129" t="s">
        <v>187</v>
      </c>
      <c r="BC499" s="140" t="s">
        <v>187</v>
      </c>
      <c r="BD499" s="139" t="s">
        <v>187</v>
      </c>
      <c r="BE499" s="29">
        <v>0</v>
      </c>
      <c r="BF499" s="32">
        <f t="shared" si="4776"/>
        <v>0</v>
      </c>
      <c r="BG499" s="32">
        <v>0</v>
      </c>
      <c r="BH499" s="32">
        <f t="shared" si="4777"/>
        <v>0</v>
      </c>
      <c r="BI499" s="99">
        <v>0</v>
      </c>
      <c r="BJ499" s="130" t="s">
        <v>187</v>
      </c>
      <c r="BK499" s="95">
        <v>0</v>
      </c>
      <c r="BL499" s="95">
        <v>0</v>
      </c>
      <c r="BM499" s="95">
        <v>0</v>
      </c>
      <c r="BN499" s="95">
        <v>0</v>
      </c>
      <c r="BO499" s="95">
        <v>0</v>
      </c>
      <c r="BP499" s="95">
        <v>173</v>
      </c>
      <c r="BQ499" s="133">
        <f t="shared" si="4778"/>
        <v>173</v>
      </c>
      <c r="BR499" s="95">
        <f t="shared" si="4779"/>
        <v>0</v>
      </c>
      <c r="BS499" s="133">
        <f t="shared" si="4780"/>
        <v>0</v>
      </c>
      <c r="BT499" s="133">
        <f t="shared" si="4780"/>
        <v>0</v>
      </c>
      <c r="BU499" s="133">
        <f t="shared" si="4780"/>
        <v>0</v>
      </c>
      <c r="BV499" s="133">
        <f t="shared" si="4780"/>
        <v>0</v>
      </c>
      <c r="BW499" s="133">
        <f t="shared" si="4780"/>
        <v>-173</v>
      </c>
      <c r="BX499" s="133">
        <f t="shared" si="4781"/>
        <v>-346</v>
      </c>
      <c r="BY499" s="133">
        <f t="shared" si="4781"/>
        <v>-519</v>
      </c>
      <c r="BZ499" s="133">
        <f t="shared" si="4781"/>
        <v>-692</v>
      </c>
      <c r="CA499" s="133">
        <f t="shared" si="4781"/>
        <v>-865</v>
      </c>
      <c r="CB499" s="133">
        <f t="shared" si="4781"/>
        <v>-1038</v>
      </c>
      <c r="CC499" s="133">
        <f t="shared" si="4781"/>
        <v>-1211</v>
      </c>
      <c r="CD499" s="133">
        <f t="shared" si="4781"/>
        <v>-1384</v>
      </c>
      <c r="CE499" s="133">
        <f t="shared" si="4781"/>
        <v>-1557</v>
      </c>
      <c r="CF499" s="133">
        <f t="shared" si="4781"/>
        <v>-1730</v>
      </c>
      <c r="CG499" s="133">
        <f t="shared" si="4781"/>
        <v>-1903</v>
      </c>
      <c r="CH499" s="133">
        <f t="shared" si="4781"/>
        <v>-2076</v>
      </c>
      <c r="CI499" s="133">
        <f t="shared" si="4781"/>
        <v>-2249</v>
      </c>
      <c r="CJ499" s="133">
        <f t="shared" si="4781"/>
        <v>-2422</v>
      </c>
      <c r="CK499" s="133">
        <f t="shared" si="4781"/>
        <v>-2595</v>
      </c>
      <c r="CL499" s="133">
        <f t="shared" si="4781"/>
        <v>-2768</v>
      </c>
      <c r="CM499" s="133">
        <f t="shared" si="4781"/>
        <v>-2941</v>
      </c>
      <c r="CN499" s="133">
        <f t="shared" si="4781"/>
        <v>-3114</v>
      </c>
      <c r="CO499" s="133">
        <f t="shared" si="4781"/>
        <v>-3287</v>
      </c>
      <c r="CP499" s="100">
        <v>0</v>
      </c>
      <c r="CQ499" s="100">
        <v>0</v>
      </c>
      <c r="CR499" s="100">
        <v>0</v>
      </c>
      <c r="CS499" s="100">
        <v>0</v>
      </c>
      <c r="CT499" s="100">
        <v>0</v>
      </c>
      <c r="CU499" s="100">
        <v>0</v>
      </c>
      <c r="CV499" s="121">
        <f t="shared" si="4782"/>
        <v>0</v>
      </c>
      <c r="CW499" t="s">
        <v>187</v>
      </c>
      <c r="CX499" t="s">
        <v>187</v>
      </c>
      <c r="CY499" s="4">
        <v>0</v>
      </c>
      <c r="CZ499" s="4">
        <v>0</v>
      </c>
      <c r="DA499" s="136">
        <f t="shared" si="4815"/>
        <v>0</v>
      </c>
      <c r="DB499" s="4">
        <f t="shared" si="4816"/>
        <v>0</v>
      </c>
      <c r="DC499" s="4">
        <f t="shared" si="4817"/>
        <v>0</v>
      </c>
      <c r="DD499" s="136">
        <f t="shared" si="4818"/>
        <v>0</v>
      </c>
      <c r="DE499" s="31">
        <v>0</v>
      </c>
      <c r="DF499" s="31">
        <v>0</v>
      </c>
      <c r="DG499" s="31">
        <v>0</v>
      </c>
      <c r="DH499" s="48">
        <f t="shared" si="4787"/>
        <v>0</v>
      </c>
      <c r="DI499" s="62">
        <v>0</v>
      </c>
      <c r="DJ499" s="62">
        <v>0</v>
      </c>
      <c r="DK499" s="48">
        <f t="shared" si="4788"/>
        <v>0</v>
      </c>
      <c r="DL499" s="62">
        <v>0</v>
      </c>
      <c r="DM499" s="62">
        <v>0</v>
      </c>
      <c r="DN499" s="62">
        <v>0</v>
      </c>
      <c r="DO499" s="62">
        <v>0</v>
      </c>
      <c r="DP499" s="48">
        <f t="shared" si="4789"/>
        <v>0</v>
      </c>
      <c r="DQ499" s="62">
        <v>0</v>
      </c>
      <c r="DR499" s="62">
        <v>0</v>
      </c>
      <c r="DS499" s="62">
        <v>0</v>
      </c>
      <c r="DT499" s="62">
        <v>0</v>
      </c>
      <c r="DU499" s="48">
        <f t="shared" si="4790"/>
        <v>0</v>
      </c>
      <c r="DV499" s="62">
        <v>0</v>
      </c>
      <c r="DW499" s="62">
        <v>0</v>
      </c>
      <c r="DX499" s="62">
        <f t="shared" si="4791"/>
        <v>0</v>
      </c>
      <c r="DY499" s="62">
        <f t="shared" si="4792"/>
        <v>0</v>
      </c>
      <c r="DZ499" s="48">
        <f t="shared" si="4793"/>
        <v>0</v>
      </c>
      <c r="EA499" s="62">
        <f t="shared" si="4794"/>
        <v>0</v>
      </c>
      <c r="EB499" s="62">
        <f t="shared" si="4795"/>
        <v>0</v>
      </c>
      <c r="EC499" s="48">
        <f t="shared" si="4796"/>
        <v>0</v>
      </c>
      <c r="ED499" s="62">
        <f t="shared" si="4797"/>
        <v>0</v>
      </c>
      <c r="EE499" s="62">
        <f t="shared" si="4798"/>
        <v>0</v>
      </c>
      <c r="EF499" s="48">
        <f t="shared" si="4799"/>
        <v>0</v>
      </c>
      <c r="EG499" s="62">
        <f t="shared" si="4800"/>
        <v>0</v>
      </c>
      <c r="EH499" s="62">
        <f t="shared" si="4801"/>
        <v>0</v>
      </c>
      <c r="EI499" s="48">
        <f t="shared" si="4802"/>
        <v>0</v>
      </c>
      <c r="EJ499" s="62">
        <f t="shared" si="4803"/>
        <v>0</v>
      </c>
      <c r="EK499" s="62">
        <f t="shared" si="4804"/>
        <v>0</v>
      </c>
      <c r="EL499" s="48">
        <f t="shared" si="4805"/>
        <v>0</v>
      </c>
      <c r="EM499" s="62">
        <f t="shared" si="4806"/>
        <v>0</v>
      </c>
      <c r="EN499" s="62">
        <f t="shared" si="4807"/>
        <v>0</v>
      </c>
      <c r="EO499" s="48">
        <f t="shared" si="4808"/>
        <v>0</v>
      </c>
      <c r="EP499" s="62">
        <f t="shared" si="4809"/>
        <v>0</v>
      </c>
      <c r="EQ499" s="62">
        <f t="shared" si="4809"/>
        <v>0</v>
      </c>
      <c r="ER499" s="62">
        <f t="shared" si="4809"/>
        <v>0</v>
      </c>
      <c r="ES499" s="62">
        <f t="shared" si="4809"/>
        <v>0</v>
      </c>
      <c r="ET499" s="62">
        <f t="shared" si="4809"/>
        <v>0</v>
      </c>
      <c r="EU499" s="62">
        <f t="shared" si="4809"/>
        <v>309.67</v>
      </c>
      <c r="EV499" s="31" t="s">
        <v>192</v>
      </c>
      <c r="EW499" s="103">
        <v>0</v>
      </c>
      <c r="EX499" s="31">
        <v>20000</v>
      </c>
      <c r="EY499" s="31">
        <v>1</v>
      </c>
      <c r="FA499" s="31"/>
      <c r="FB499" s="119"/>
      <c r="FC499" s="119"/>
      <c r="FE499" s="137">
        <v>0.89</v>
      </c>
      <c r="FF499" s="137">
        <v>0.89</v>
      </c>
      <c r="FG499" s="137">
        <v>0.89</v>
      </c>
      <c r="FH499" s="106">
        <v>1.79</v>
      </c>
      <c r="FI499" s="107" t="b">
        <f t="shared" si="4819"/>
        <v>1</v>
      </c>
      <c r="FJ499" s="34"/>
      <c r="FK499" s="104" t="s">
        <v>187</v>
      </c>
      <c r="FL499" s="104" t="s">
        <v>187</v>
      </c>
      <c r="FM499" s="104" t="s">
        <v>187</v>
      </c>
      <c r="FN499" s="104" t="s">
        <v>187</v>
      </c>
      <c r="FO499" s="104">
        <v>0</v>
      </c>
      <c r="FP499" s="104"/>
      <c r="FQ499" s="104">
        <v>0</v>
      </c>
      <c r="FR499" s="120" t="b">
        <f t="shared" si="4649"/>
        <v>1</v>
      </c>
      <c r="FS499" s="120" t="b">
        <f t="shared" si="4650"/>
        <v>1</v>
      </c>
      <c r="FT499" s="120" t="b">
        <f t="shared" si="4651"/>
        <v>1</v>
      </c>
      <c r="FU499" s="120" t="b">
        <f t="shared" si="4652"/>
        <v>1</v>
      </c>
      <c r="FV499" s="120" t="b">
        <f t="shared" si="4653"/>
        <v>1</v>
      </c>
      <c r="FW499" s="120"/>
      <c r="FX499" s="120" t="b">
        <f t="shared" si="4811"/>
        <v>1</v>
      </c>
      <c r="FY499" s="104" t="s">
        <v>368</v>
      </c>
      <c r="FZ499" s="104" t="b">
        <f t="shared" si="4812"/>
        <v>1</v>
      </c>
      <c r="GA499" s="120">
        <v>0</v>
      </c>
      <c r="GB499" s="120" t="s">
        <v>207</v>
      </c>
      <c r="GC499" s="8"/>
      <c r="GD499" s="104" t="s">
        <v>368</v>
      </c>
      <c r="GE499" s="104">
        <v>0</v>
      </c>
      <c r="GF499" s="104" t="e">
        <v>#N/A</v>
      </c>
      <c r="GG499" s="104">
        <v>0</v>
      </c>
      <c r="GH499" s="120" t="b">
        <f t="shared" si="4813"/>
        <v>1</v>
      </c>
      <c r="GI499" s="8" t="b">
        <f t="shared" si="4814"/>
        <v>0</v>
      </c>
      <c r="GJ499" s="31" t="s">
        <v>203</v>
      </c>
    </row>
    <row r="500" spans="1:192" hidden="1" x14ac:dyDescent="0.25">
      <c r="A500" s="138">
        <v>159562</v>
      </c>
      <c r="B500" s="138">
        <v>159562</v>
      </c>
      <c r="C500" s="128" t="s">
        <v>368</v>
      </c>
      <c r="D500" s="130"/>
      <c r="E500" s="138" t="s">
        <v>1002</v>
      </c>
      <c r="F500" s="124">
        <v>0</v>
      </c>
      <c r="G500" s="128"/>
      <c r="H500" s="138" t="s">
        <v>227</v>
      </c>
      <c r="I500" s="130" t="s">
        <v>319</v>
      </c>
      <c r="J500" s="138" t="s">
        <v>259</v>
      </c>
      <c r="K500" s="138"/>
      <c r="L500" s="130">
        <v>0</v>
      </c>
      <c r="M500" s="138"/>
      <c r="N500" s="125">
        <v>0</v>
      </c>
      <c r="O500" s="125">
        <v>0</v>
      </c>
      <c r="P500" s="125" t="str">
        <f t="shared" ref="P500:P502" si="4820">IF(AND(N500=0,O500=0),"нет минмакс",IF((S500-N500)&lt;0,"меньше мин",IF((S500-O500)&gt;0,"больше макс","в диапазоне")))</f>
        <v>нет минмакс</v>
      </c>
      <c r="Q500" s="95">
        <v>0</v>
      </c>
      <c r="R500" s="95">
        <f t="shared" si="4758"/>
        <v>0</v>
      </c>
      <c r="S500" s="114">
        <v>0</v>
      </c>
      <c r="T500" s="114">
        <v>0</v>
      </c>
      <c r="U500" s="131">
        <f t="shared" si="4759"/>
        <v>0</v>
      </c>
      <c r="V500" s="115">
        <f t="shared" si="4760"/>
        <v>0</v>
      </c>
      <c r="W500" s="115">
        <f t="shared" si="4761"/>
        <v>0</v>
      </c>
      <c r="X500" s="115">
        <f t="shared" si="4762"/>
        <v>0</v>
      </c>
      <c r="Y500" s="132"/>
      <c r="Z500" s="95">
        <v>0</v>
      </c>
      <c r="AA500" s="115">
        <v>0</v>
      </c>
      <c r="AB500" s="115">
        <v>0</v>
      </c>
      <c r="AC500" s="95">
        <v>0</v>
      </c>
      <c r="AD500" s="95">
        <v>0</v>
      </c>
      <c r="AE500" s="95">
        <f t="shared" ref="AE500:AE502" si="4821">AA500*FH500</f>
        <v>0</v>
      </c>
      <c r="AF500" s="95">
        <f t="shared" ref="AF500:AF502" si="4822">AB500*FH500</f>
        <v>0</v>
      </c>
      <c r="AG500" s="114">
        <v>0</v>
      </c>
      <c r="AH500" s="95">
        <f t="shared" si="4765"/>
        <v>0</v>
      </c>
      <c r="AI500" s="114">
        <f t="shared" si="4766"/>
        <v>0</v>
      </c>
      <c r="AJ500" s="114">
        <f t="shared" si="4767"/>
        <v>0</v>
      </c>
      <c r="AK500" s="114">
        <f t="shared" si="4768"/>
        <v>0</v>
      </c>
      <c r="AL500" s="114">
        <f t="shared" si="4769"/>
        <v>0</v>
      </c>
      <c r="AM500" s="114">
        <f t="shared" si="4770"/>
        <v>2390</v>
      </c>
      <c r="AN500" s="133">
        <f t="shared" ref="AN500:AN502" si="4823">IFERROR(S500/BQ500*30,"нет оборота")</f>
        <v>0</v>
      </c>
      <c r="AO500" s="133" t="str">
        <f t="shared" ref="AO500:AO502" si="4824">IF(S500=0,"нет остатка",IF(AN500="нет оборота","нет плана",IF(AN500&lt;30,"&lt; 30 дней",IF(AND(AN500&gt;=30,AN500&lt;60),"&gt; 30 дней (до 60)",IF(AND(AN500&gt;=60,AN500&lt;70),"&gt; 60 дней (до 70)",IF(AND(AN500&gt;=70,AN500&lt;80),"&gt; 70 дней (до 80)",IF(AND(AN500&gt;=80,AN500&lt;90),"&gt; 80 дней (до 90)",IF(AND(AN500&gt;=90,AN500&lt;120),"&gt; 90 дней (до 120)",IF(AN500&gt;=120,"&gt; 120 дней")))))))))</f>
        <v>нет остатка</v>
      </c>
      <c r="AP500" s="139" t="s">
        <v>185</v>
      </c>
      <c r="AQ500" s="134" t="s">
        <v>191</v>
      </c>
      <c r="AR500" s="138" t="s">
        <v>185</v>
      </c>
      <c r="AS500" s="134" t="s">
        <v>191</v>
      </c>
      <c r="AT500" s="115" t="s">
        <v>185</v>
      </c>
      <c r="AU500" s="138"/>
      <c r="AV500" s="97" t="str">
        <f t="shared" ref="AV500:AV502" si="4825">IF(V500=0,"нет остатка",IF(SUM(BK500:BP500)=0,"Нет планов",IF(BR500&lt;=0,"0-01",IF(BS500&lt;=0,"0-02",IF(BT500&lt;=0,"0-03",IF(BU500&lt;=0,"0-04",IF(BV500&lt;=0,"0-05",IF(BW500&lt;=0,"0-06",IF(BX500&lt;=0,"0-07",IF(BY500&lt;=0,"0-08",IF(BZ500&lt;=0,"0-09",IF(CA500&lt;=0,"0-10",IF(CB500&lt;=0,"0-11",IF(CC500&lt;=0,"0-12",IF(CD500&lt;=0,"0-13",IF(CE500&lt;=0,"0-14",IF(CF500&lt;=0,"0-15",IF(CG500&lt;=0,"0-16",IF(CH500&lt;=0,"0-17",IF(CI500&lt;=0,"0-18",IF(CJ500&lt;=0,"0-19",IF(CK500&lt;=0,"0-20",IF(CL500&lt;=0,"0-21",IF(CM500&lt;=0,"0-22",IF(CN500&lt;=0,"0-23",IF(CO500&lt;=0,"0-24","0-25 более 24"))))))))))))))))))))))))))</f>
        <v>нет остатка</v>
      </c>
      <c r="AW500" s="126">
        <f t="shared" ref="AW500:AW502" si="4826">IF(AT500="Да",W500,0)</f>
        <v>0</v>
      </c>
      <c r="AX500" s="138"/>
      <c r="AY500" s="115">
        <f t="shared" ref="AY500:AY502" si="4827">IF(AX500&gt;6,W500,0)</f>
        <v>0</v>
      </c>
      <c r="AZ500" s="130" t="s">
        <v>495</v>
      </c>
      <c r="BA500" s="129" t="s">
        <v>187</v>
      </c>
      <c r="BB500" s="129" t="s">
        <v>187</v>
      </c>
      <c r="BC500" s="140" t="s">
        <v>187</v>
      </c>
      <c r="BD500" s="139" t="s">
        <v>187</v>
      </c>
      <c r="BE500" s="29">
        <v>0</v>
      </c>
      <c r="BF500" s="32">
        <f t="shared" ref="BF500:BF502" si="4828">BE500*FH500</f>
        <v>0</v>
      </c>
      <c r="BG500" s="32">
        <v>0</v>
      </c>
      <c r="BH500" s="32">
        <f t="shared" ref="BH500:BH502" si="4829">BG500*FH500</f>
        <v>0</v>
      </c>
      <c r="BI500" s="99">
        <v>0</v>
      </c>
      <c r="BJ500" s="130" t="s">
        <v>187</v>
      </c>
      <c r="BK500" s="95">
        <v>0</v>
      </c>
      <c r="BL500" s="95">
        <v>0</v>
      </c>
      <c r="BM500" s="95">
        <v>625</v>
      </c>
      <c r="BN500" s="95">
        <v>1320</v>
      </c>
      <c r="BO500" s="95">
        <v>445</v>
      </c>
      <c r="BP500" s="95">
        <v>0</v>
      </c>
      <c r="BQ500" s="133">
        <f t="shared" si="4778"/>
        <v>796.66666666666663</v>
      </c>
      <c r="BR500" s="95">
        <f t="shared" ref="BR500:BR502" si="4830">IF(OR(Q500=0,SUM(BK500:BP500)=0,V500&gt;Q500),V500-BK500,Q500-BK500)</f>
        <v>0</v>
      </c>
      <c r="BS500" s="133">
        <f t="shared" si="4780"/>
        <v>0</v>
      </c>
      <c r="BT500" s="133">
        <f t="shared" si="4780"/>
        <v>-625</v>
      </c>
      <c r="BU500" s="133">
        <f t="shared" si="4780"/>
        <v>-1945</v>
      </c>
      <c r="BV500" s="133">
        <f t="shared" si="4780"/>
        <v>-2390</v>
      </c>
      <c r="BW500" s="133">
        <f t="shared" si="4780"/>
        <v>-2390</v>
      </c>
      <c r="BX500" s="133">
        <f t="shared" si="4781"/>
        <v>-3186.6666666666665</v>
      </c>
      <c r="BY500" s="133">
        <f t="shared" si="4781"/>
        <v>-3983.333333333333</v>
      </c>
      <c r="BZ500" s="133">
        <f t="shared" si="4781"/>
        <v>-4780</v>
      </c>
      <c r="CA500" s="133">
        <f t="shared" si="4781"/>
        <v>-5576.666666666667</v>
      </c>
      <c r="CB500" s="133">
        <f t="shared" si="4781"/>
        <v>-6373.3333333333339</v>
      </c>
      <c r="CC500" s="133">
        <f t="shared" si="4781"/>
        <v>-7170.0000000000009</v>
      </c>
      <c r="CD500" s="133">
        <f t="shared" si="4781"/>
        <v>-7966.6666666666679</v>
      </c>
      <c r="CE500" s="133">
        <f t="shared" si="4781"/>
        <v>-8763.3333333333339</v>
      </c>
      <c r="CF500" s="133">
        <f t="shared" si="4781"/>
        <v>-9560</v>
      </c>
      <c r="CG500" s="133">
        <f t="shared" si="4781"/>
        <v>-10356.666666666666</v>
      </c>
      <c r="CH500" s="133">
        <f t="shared" si="4781"/>
        <v>-11153.333333333332</v>
      </c>
      <c r="CI500" s="133">
        <f t="shared" si="4781"/>
        <v>-11949.999999999998</v>
      </c>
      <c r="CJ500" s="133">
        <f t="shared" si="4781"/>
        <v>-12746.666666666664</v>
      </c>
      <c r="CK500" s="133">
        <f t="shared" si="4781"/>
        <v>-13543.33333333333</v>
      </c>
      <c r="CL500" s="133">
        <f t="shared" si="4781"/>
        <v>-14339.999999999996</v>
      </c>
      <c r="CM500" s="133">
        <f t="shared" si="4781"/>
        <v>-15136.666666666662</v>
      </c>
      <c r="CN500" s="133">
        <f t="shared" si="4781"/>
        <v>-15933.333333333328</v>
      </c>
      <c r="CO500" s="133">
        <f t="shared" si="4781"/>
        <v>-16729.999999999996</v>
      </c>
      <c r="CP500" s="100">
        <v>0</v>
      </c>
      <c r="CQ500" s="100">
        <v>0</v>
      </c>
      <c r="CR500" s="100">
        <v>0</v>
      </c>
      <c r="CS500" s="100">
        <v>0</v>
      </c>
      <c r="CT500" s="100">
        <v>0</v>
      </c>
      <c r="CU500" s="100">
        <v>0</v>
      </c>
      <c r="CV500" s="121">
        <f t="shared" si="4782"/>
        <v>0</v>
      </c>
      <c r="CW500" t="s">
        <v>187</v>
      </c>
      <c r="CX500" t="s">
        <v>187</v>
      </c>
      <c r="CY500" s="4">
        <v>0</v>
      </c>
      <c r="CZ500" s="4">
        <v>0</v>
      </c>
      <c r="DA500" s="136">
        <f t="shared" si="4815"/>
        <v>0</v>
      </c>
      <c r="DB500" s="4">
        <f t="shared" si="4816"/>
        <v>0</v>
      </c>
      <c r="DC500" s="4">
        <f t="shared" si="4817"/>
        <v>0</v>
      </c>
      <c r="DD500" s="136">
        <f t="shared" si="4818"/>
        <v>0</v>
      </c>
      <c r="DE500" s="31">
        <v>0</v>
      </c>
      <c r="DF500" s="31">
        <v>0</v>
      </c>
      <c r="DG500" s="31">
        <v>0</v>
      </c>
      <c r="DH500" s="48">
        <f t="shared" si="4787"/>
        <v>0</v>
      </c>
      <c r="DI500" s="62">
        <v>0</v>
      </c>
      <c r="DJ500" s="62">
        <v>0</v>
      </c>
      <c r="DK500" s="48">
        <f t="shared" si="4788"/>
        <v>0</v>
      </c>
      <c r="DL500" s="62">
        <v>0</v>
      </c>
      <c r="DM500" s="62">
        <v>0</v>
      </c>
      <c r="DN500" s="62">
        <v>0</v>
      </c>
      <c r="DO500" s="62">
        <v>0</v>
      </c>
      <c r="DP500" s="48">
        <f t="shared" si="4789"/>
        <v>0</v>
      </c>
      <c r="DQ500" s="62">
        <v>0</v>
      </c>
      <c r="DR500" s="62">
        <v>0</v>
      </c>
      <c r="DS500" s="62">
        <v>0</v>
      </c>
      <c r="DT500" s="62">
        <v>0</v>
      </c>
      <c r="DU500" s="48">
        <f t="shared" si="4790"/>
        <v>0</v>
      </c>
      <c r="DV500" s="62">
        <v>0</v>
      </c>
      <c r="DW500" s="62">
        <v>0</v>
      </c>
      <c r="DX500" s="62">
        <f t="shared" si="4791"/>
        <v>0</v>
      </c>
      <c r="DY500" s="62">
        <f t="shared" si="4792"/>
        <v>0</v>
      </c>
      <c r="DZ500" s="48">
        <f t="shared" si="4793"/>
        <v>0</v>
      </c>
      <c r="EA500" s="62">
        <f t="shared" si="4794"/>
        <v>0</v>
      </c>
      <c r="EB500" s="62">
        <f t="shared" si="4795"/>
        <v>0</v>
      </c>
      <c r="EC500" s="48">
        <f t="shared" si="4796"/>
        <v>0</v>
      </c>
      <c r="ED500" s="62">
        <f t="shared" si="4797"/>
        <v>0</v>
      </c>
      <c r="EE500" s="62">
        <f t="shared" si="4798"/>
        <v>0</v>
      </c>
      <c r="EF500" s="48">
        <f t="shared" si="4799"/>
        <v>0</v>
      </c>
      <c r="EG500" s="62">
        <f t="shared" si="4800"/>
        <v>0</v>
      </c>
      <c r="EH500" s="62">
        <f t="shared" si="4801"/>
        <v>0</v>
      </c>
      <c r="EI500" s="48">
        <f t="shared" si="4802"/>
        <v>0</v>
      </c>
      <c r="EJ500" s="62">
        <f t="shared" si="4803"/>
        <v>0</v>
      </c>
      <c r="EK500" s="62">
        <f t="shared" si="4804"/>
        <v>0</v>
      </c>
      <c r="EL500" s="48">
        <f t="shared" si="4805"/>
        <v>0</v>
      </c>
      <c r="EM500" s="62">
        <f t="shared" si="4806"/>
        <v>0</v>
      </c>
      <c r="EN500" s="62">
        <f t="shared" si="4807"/>
        <v>0</v>
      </c>
      <c r="EO500" s="48">
        <f t="shared" si="4808"/>
        <v>0</v>
      </c>
      <c r="EP500" s="62">
        <f t="shared" si="4809"/>
        <v>0</v>
      </c>
      <c r="EQ500" s="62">
        <f t="shared" si="4809"/>
        <v>0</v>
      </c>
      <c r="ER500" s="62">
        <f t="shared" si="4809"/>
        <v>2037.4999999999998</v>
      </c>
      <c r="ES500" s="62">
        <f t="shared" si="4809"/>
        <v>4303.2</v>
      </c>
      <c r="ET500" s="62">
        <f t="shared" si="4809"/>
        <v>1450.6999999999998</v>
      </c>
      <c r="EU500" s="62">
        <f t="shared" si="4809"/>
        <v>0</v>
      </c>
      <c r="EV500" s="31" t="s">
        <v>192</v>
      </c>
      <c r="EW500" s="103">
        <v>0</v>
      </c>
      <c r="EX500" s="31">
        <v>10000</v>
      </c>
      <c r="EY500" s="31">
        <v>1</v>
      </c>
      <c r="FA500" s="31"/>
      <c r="FB500" s="119"/>
      <c r="FC500" s="119"/>
      <c r="FE500" s="137">
        <v>3.52</v>
      </c>
      <c r="FF500" s="137">
        <v>3.52</v>
      </c>
      <c r="FG500" s="137">
        <v>3.52</v>
      </c>
      <c r="FH500" s="106">
        <v>3.26</v>
      </c>
      <c r="FI500" s="107" t="b">
        <f t="shared" si="4819"/>
        <v>1</v>
      </c>
      <c r="FJ500" s="34"/>
      <c r="FK500" s="104" t="s">
        <v>187</v>
      </c>
      <c r="FL500" s="104" t="s">
        <v>187</v>
      </c>
      <c r="FM500" s="104" t="s">
        <v>187</v>
      </c>
      <c r="FN500" s="104" t="s">
        <v>187</v>
      </c>
      <c r="FO500" s="104">
        <v>0</v>
      </c>
      <c r="FP500" s="104"/>
      <c r="FQ500" s="104">
        <v>0</v>
      </c>
      <c r="FR500" s="120" t="b">
        <f t="shared" si="4649"/>
        <v>1</v>
      </c>
      <c r="FS500" s="120" t="b">
        <f t="shared" si="4650"/>
        <v>1</v>
      </c>
      <c r="FT500" s="120" t="b">
        <f t="shared" si="4651"/>
        <v>1</v>
      </c>
      <c r="FU500" s="120" t="b">
        <f t="shared" si="4652"/>
        <v>1</v>
      </c>
      <c r="FV500" s="120" t="b">
        <f t="shared" si="4653"/>
        <v>1</v>
      </c>
      <c r="FW500" s="120"/>
      <c r="FX500" s="120" t="b">
        <f>EXACT(FQ500,BI500)</f>
        <v>1</v>
      </c>
      <c r="FY500" s="104" t="s">
        <v>368</v>
      </c>
      <c r="FZ500" s="104" t="b">
        <f t="shared" ref="FZ500:FZ502" si="4831">EXACT(FY500,C500)</f>
        <v>1</v>
      </c>
      <c r="GA500" s="120">
        <v>0</v>
      </c>
      <c r="GB500" s="120">
        <v>0</v>
      </c>
      <c r="GC500" s="8"/>
      <c r="GD500" s="104" t="s">
        <v>368</v>
      </c>
      <c r="GE500" s="104">
        <v>0</v>
      </c>
      <c r="GF500" s="104" t="e">
        <v>#N/A</v>
      </c>
      <c r="GG500" s="104">
        <v>0</v>
      </c>
      <c r="GH500" s="120" t="b">
        <f>EXACT(GD500,C500)</f>
        <v>1</v>
      </c>
      <c r="GI500" s="8" t="b">
        <f>EXACT(GG500,G500)</f>
        <v>0</v>
      </c>
      <c r="GJ500" s="31" t="s">
        <v>203</v>
      </c>
    </row>
    <row r="501" spans="1:192" hidden="1" x14ac:dyDescent="0.25">
      <c r="A501" s="138">
        <v>112086</v>
      </c>
      <c r="B501" s="138">
        <v>51442</v>
      </c>
      <c r="C501" s="128" t="s">
        <v>368</v>
      </c>
      <c r="D501" s="130"/>
      <c r="E501" s="138" t="s">
        <v>1003</v>
      </c>
      <c r="F501" s="124">
        <v>0</v>
      </c>
      <c r="G501" s="128"/>
      <c r="H501" s="138" t="s">
        <v>227</v>
      </c>
      <c r="I501" s="130" t="s">
        <v>319</v>
      </c>
      <c r="J501" s="138" t="s">
        <v>259</v>
      </c>
      <c r="K501" s="138"/>
      <c r="L501" s="130">
        <v>0</v>
      </c>
      <c r="M501" s="138"/>
      <c r="N501" s="125">
        <v>0</v>
      </c>
      <c r="O501" s="125">
        <v>0</v>
      </c>
      <c r="P501" s="125" t="str">
        <f t="shared" si="4820"/>
        <v>нет минмакс</v>
      </c>
      <c r="Q501" s="95">
        <v>0</v>
      </c>
      <c r="R501" s="95">
        <f t="shared" si="4758"/>
        <v>0</v>
      </c>
      <c r="S501" s="114">
        <v>0</v>
      </c>
      <c r="T501" s="114">
        <v>0</v>
      </c>
      <c r="U501" s="131">
        <f t="shared" si="4759"/>
        <v>0</v>
      </c>
      <c r="V501" s="115">
        <f t="shared" si="4760"/>
        <v>0</v>
      </c>
      <c r="W501" s="115">
        <f t="shared" si="4761"/>
        <v>0</v>
      </c>
      <c r="X501" s="115">
        <f t="shared" si="4762"/>
        <v>0</v>
      </c>
      <c r="Y501" s="132"/>
      <c r="Z501" s="95">
        <v>0</v>
      </c>
      <c r="AA501" s="115">
        <v>0</v>
      </c>
      <c r="AB501" s="115">
        <v>0</v>
      </c>
      <c r="AC501" s="95">
        <v>0</v>
      </c>
      <c r="AD501" s="95">
        <v>0</v>
      </c>
      <c r="AE501" s="95">
        <f t="shared" si="4821"/>
        <v>0</v>
      </c>
      <c r="AF501" s="95">
        <f t="shared" si="4822"/>
        <v>0</v>
      </c>
      <c r="AG501" s="114">
        <v>0</v>
      </c>
      <c r="AH501" s="95">
        <f t="shared" si="4765"/>
        <v>0</v>
      </c>
      <c r="AI501" s="114">
        <f t="shared" si="4766"/>
        <v>0</v>
      </c>
      <c r="AJ501" s="114">
        <f t="shared" si="4767"/>
        <v>0</v>
      </c>
      <c r="AK501" s="114">
        <f t="shared" si="4768"/>
        <v>0</v>
      </c>
      <c r="AL501" s="114">
        <f t="shared" si="4769"/>
        <v>0</v>
      </c>
      <c r="AM501" s="114">
        <f t="shared" si="4770"/>
        <v>0</v>
      </c>
      <c r="AN501" s="133" t="str">
        <f t="shared" si="4823"/>
        <v>нет оборота</v>
      </c>
      <c r="AO501" s="133" t="str">
        <f t="shared" si="4824"/>
        <v>нет остатка</v>
      </c>
      <c r="AP501" s="139" t="s">
        <v>185</v>
      </c>
      <c r="AQ501" s="134" t="s">
        <v>191</v>
      </c>
      <c r="AR501" s="138" t="s">
        <v>185</v>
      </c>
      <c r="AS501" s="134" t="s">
        <v>191</v>
      </c>
      <c r="AT501" s="115" t="s">
        <v>185</v>
      </c>
      <c r="AU501" s="138"/>
      <c r="AV501" s="97" t="str">
        <f t="shared" si="4825"/>
        <v>нет остатка</v>
      </c>
      <c r="AW501" s="126">
        <f t="shared" si="4826"/>
        <v>0</v>
      </c>
      <c r="AX501" s="138"/>
      <c r="AY501" s="115">
        <f t="shared" si="4827"/>
        <v>0</v>
      </c>
      <c r="AZ501" s="130" t="s">
        <v>495</v>
      </c>
      <c r="BA501" s="129" t="s">
        <v>187</v>
      </c>
      <c r="BB501" s="129" t="s">
        <v>187</v>
      </c>
      <c r="BC501" s="140" t="s">
        <v>187</v>
      </c>
      <c r="BD501" s="139" t="s">
        <v>187</v>
      </c>
      <c r="BE501" s="29">
        <v>0</v>
      </c>
      <c r="BF501" s="32">
        <f t="shared" si="4828"/>
        <v>0</v>
      </c>
      <c r="BG501" s="32">
        <v>0</v>
      </c>
      <c r="BH501" s="32">
        <f t="shared" si="4829"/>
        <v>0</v>
      </c>
      <c r="BI501" s="99">
        <v>0</v>
      </c>
      <c r="BJ501" s="130" t="s">
        <v>187</v>
      </c>
      <c r="BK501" s="95">
        <v>0</v>
      </c>
      <c r="BL501" s="95">
        <v>0</v>
      </c>
      <c r="BM501" s="95">
        <v>0</v>
      </c>
      <c r="BN501" s="95">
        <v>0</v>
      </c>
      <c r="BO501" s="95">
        <v>0</v>
      </c>
      <c r="BP501" s="95">
        <v>0</v>
      </c>
      <c r="BQ501" s="133">
        <f t="shared" si="4778"/>
        <v>0</v>
      </c>
      <c r="BR501" s="95">
        <f t="shared" si="4830"/>
        <v>0</v>
      </c>
      <c r="BS501" s="133">
        <f t="shared" si="4780"/>
        <v>0</v>
      </c>
      <c r="BT501" s="133">
        <f t="shared" si="4780"/>
        <v>0</v>
      </c>
      <c r="BU501" s="133">
        <f t="shared" si="4780"/>
        <v>0</v>
      </c>
      <c r="BV501" s="133">
        <f t="shared" si="4780"/>
        <v>0</v>
      </c>
      <c r="BW501" s="133">
        <f t="shared" si="4780"/>
        <v>0</v>
      </c>
      <c r="BX501" s="133">
        <f t="shared" si="4781"/>
        <v>0</v>
      </c>
      <c r="BY501" s="133">
        <f t="shared" si="4781"/>
        <v>0</v>
      </c>
      <c r="BZ501" s="133">
        <f t="shared" si="4781"/>
        <v>0</v>
      </c>
      <c r="CA501" s="133">
        <f t="shared" si="4781"/>
        <v>0</v>
      </c>
      <c r="CB501" s="133">
        <f t="shared" si="4781"/>
        <v>0</v>
      </c>
      <c r="CC501" s="133">
        <f t="shared" si="4781"/>
        <v>0</v>
      </c>
      <c r="CD501" s="133">
        <f t="shared" si="4781"/>
        <v>0</v>
      </c>
      <c r="CE501" s="133">
        <f t="shared" si="4781"/>
        <v>0</v>
      </c>
      <c r="CF501" s="133">
        <f t="shared" si="4781"/>
        <v>0</v>
      </c>
      <c r="CG501" s="133">
        <f t="shared" si="4781"/>
        <v>0</v>
      </c>
      <c r="CH501" s="133">
        <f t="shared" si="4781"/>
        <v>0</v>
      </c>
      <c r="CI501" s="133">
        <f t="shared" si="4781"/>
        <v>0</v>
      </c>
      <c r="CJ501" s="133">
        <f t="shared" si="4781"/>
        <v>0</v>
      </c>
      <c r="CK501" s="133">
        <f t="shared" si="4781"/>
        <v>0</v>
      </c>
      <c r="CL501" s="133">
        <f t="shared" si="4781"/>
        <v>0</v>
      </c>
      <c r="CM501" s="133">
        <f t="shared" si="4781"/>
        <v>0</v>
      </c>
      <c r="CN501" s="133">
        <f t="shared" si="4781"/>
        <v>0</v>
      </c>
      <c r="CO501" s="133">
        <f t="shared" si="4781"/>
        <v>0</v>
      </c>
      <c r="CP501" s="100">
        <v>0</v>
      </c>
      <c r="CQ501" s="100">
        <v>0</v>
      </c>
      <c r="CR501" s="100">
        <v>0</v>
      </c>
      <c r="CS501" s="100">
        <v>0</v>
      </c>
      <c r="CT501" s="100">
        <v>0</v>
      </c>
      <c r="CU501" s="100">
        <v>0</v>
      </c>
      <c r="CV501" s="121">
        <f>IF(COUNTIF(CP501:CU501,"&gt;0")=0,0,SUM(CP501:CU501)/COUNTIF(CP501:CU501,"&gt;0"))</f>
        <v>0</v>
      </c>
      <c r="CW501" t="s">
        <v>187</v>
      </c>
      <c r="CX501" t="s">
        <v>187</v>
      </c>
      <c r="CY501" s="4">
        <v>0</v>
      </c>
      <c r="CZ501" s="4">
        <v>0</v>
      </c>
      <c r="DA501" s="136">
        <f t="shared" si="4815"/>
        <v>0</v>
      </c>
      <c r="DB501" s="4">
        <f t="shared" si="4816"/>
        <v>0</v>
      </c>
      <c r="DC501" s="4">
        <f t="shared" si="4817"/>
        <v>0</v>
      </c>
      <c r="DD501" s="136">
        <f t="shared" si="4818"/>
        <v>0</v>
      </c>
      <c r="DE501" s="31">
        <v>0</v>
      </c>
      <c r="DF501" s="31">
        <v>0</v>
      </c>
      <c r="DG501" s="31">
        <v>0</v>
      </c>
      <c r="DH501" s="48">
        <f t="shared" si="4787"/>
        <v>0</v>
      </c>
      <c r="DI501" s="62">
        <v>0</v>
      </c>
      <c r="DJ501" s="62">
        <v>0</v>
      </c>
      <c r="DK501" s="48">
        <f t="shared" si="4788"/>
        <v>0</v>
      </c>
      <c r="DL501" s="62">
        <v>0</v>
      </c>
      <c r="DM501" s="62">
        <v>0</v>
      </c>
      <c r="DN501" s="62">
        <v>0</v>
      </c>
      <c r="DO501" s="62">
        <v>0</v>
      </c>
      <c r="DP501" s="48">
        <f t="shared" si="4789"/>
        <v>0</v>
      </c>
      <c r="DQ501" s="62">
        <v>0</v>
      </c>
      <c r="DR501" s="62">
        <v>0</v>
      </c>
      <c r="DS501" s="62">
        <v>0</v>
      </c>
      <c r="DT501" s="62">
        <v>0</v>
      </c>
      <c r="DU501" s="48">
        <f t="shared" si="4790"/>
        <v>0</v>
      </c>
      <c r="DV501" s="62">
        <v>0</v>
      </c>
      <c r="DW501" s="62">
        <v>0</v>
      </c>
      <c r="DX501" s="62">
        <f t="shared" si="4791"/>
        <v>0</v>
      </c>
      <c r="DY501" s="62">
        <f t="shared" si="4792"/>
        <v>0</v>
      </c>
      <c r="DZ501" s="48">
        <f t="shared" si="4793"/>
        <v>0</v>
      </c>
      <c r="EA501" s="62">
        <f t="shared" si="4794"/>
        <v>0</v>
      </c>
      <c r="EB501" s="62">
        <f t="shared" si="4795"/>
        <v>0</v>
      </c>
      <c r="EC501" s="48">
        <f t="shared" si="4796"/>
        <v>0</v>
      </c>
      <c r="ED501" s="62">
        <f t="shared" si="4797"/>
        <v>0</v>
      </c>
      <c r="EE501" s="62">
        <f t="shared" si="4798"/>
        <v>0</v>
      </c>
      <c r="EF501" s="48">
        <f t="shared" si="4799"/>
        <v>0</v>
      </c>
      <c r="EG501" s="62">
        <f t="shared" si="4800"/>
        <v>0</v>
      </c>
      <c r="EH501" s="62">
        <f t="shared" si="4801"/>
        <v>0</v>
      </c>
      <c r="EI501" s="48">
        <f t="shared" si="4802"/>
        <v>0</v>
      </c>
      <c r="EJ501" s="62">
        <f t="shared" si="4803"/>
        <v>0</v>
      </c>
      <c r="EK501" s="62">
        <f t="shared" si="4804"/>
        <v>0</v>
      </c>
      <c r="EL501" s="48">
        <f t="shared" si="4805"/>
        <v>0</v>
      </c>
      <c r="EM501" s="62">
        <f t="shared" si="4806"/>
        <v>0</v>
      </c>
      <c r="EN501" s="62">
        <f t="shared" si="4807"/>
        <v>0</v>
      </c>
      <c r="EO501" s="48">
        <f t="shared" si="4808"/>
        <v>0</v>
      </c>
      <c r="EP501" s="62">
        <f t="shared" si="4809"/>
        <v>0</v>
      </c>
      <c r="EQ501" s="62">
        <f t="shared" si="4809"/>
        <v>0</v>
      </c>
      <c r="ER501" s="62">
        <f t="shared" si="4809"/>
        <v>0</v>
      </c>
      <c r="ES501" s="62">
        <f t="shared" si="4809"/>
        <v>0</v>
      </c>
      <c r="ET501" s="62">
        <f t="shared" si="4809"/>
        <v>0</v>
      </c>
      <c r="EU501" s="62">
        <f t="shared" si="4809"/>
        <v>0</v>
      </c>
      <c r="EV501" s="31" t="s">
        <v>192</v>
      </c>
      <c r="EW501" s="103">
        <v>0</v>
      </c>
      <c r="EX501" s="31">
        <v>10000</v>
      </c>
      <c r="EY501" s="31">
        <v>1</v>
      </c>
      <c r="FA501" s="31"/>
      <c r="FB501" s="119"/>
      <c r="FC501" s="119"/>
      <c r="FE501" s="137">
        <v>3.25</v>
      </c>
      <c r="FF501" s="137">
        <v>3.25</v>
      </c>
      <c r="FG501" s="137">
        <v>3.25</v>
      </c>
      <c r="FH501" s="106">
        <v>2.92</v>
      </c>
      <c r="FI501" s="107" t="b">
        <f t="shared" si="4819"/>
        <v>1</v>
      </c>
      <c r="FJ501" s="34"/>
      <c r="FK501" s="104" t="s">
        <v>187</v>
      </c>
      <c r="FL501" s="104" t="s">
        <v>187</v>
      </c>
      <c r="FM501" s="104" t="s">
        <v>187</v>
      </c>
      <c r="FN501" s="104" t="s">
        <v>187</v>
      </c>
      <c r="FO501" s="104">
        <v>0</v>
      </c>
      <c r="FP501" s="104"/>
      <c r="FQ501" s="104">
        <v>0</v>
      </c>
      <c r="FR501" s="120" t="b">
        <f t="shared" si="4649"/>
        <v>1</v>
      </c>
      <c r="FS501" s="120" t="b">
        <f t="shared" si="4650"/>
        <v>1</v>
      </c>
      <c r="FT501" s="120" t="b">
        <f t="shared" si="4651"/>
        <v>1</v>
      </c>
      <c r="FU501" s="120" t="b">
        <f t="shared" si="4652"/>
        <v>1</v>
      </c>
      <c r="FV501" s="120" t="b">
        <f t="shared" si="4653"/>
        <v>1</v>
      </c>
      <c r="FW501" s="120"/>
      <c r="FX501" s="120" t="b">
        <f>EXACT(FQ501,BI501)</f>
        <v>1</v>
      </c>
      <c r="FY501" s="104" t="s">
        <v>368</v>
      </c>
      <c r="FZ501" s="104" t="b">
        <f t="shared" si="4831"/>
        <v>1</v>
      </c>
      <c r="GA501" s="120">
        <v>0</v>
      </c>
      <c r="GB501" s="120">
        <v>0</v>
      </c>
      <c r="GC501" s="8"/>
      <c r="GD501" s="104" t="s">
        <v>368</v>
      </c>
      <c r="GE501" s="104">
        <v>0</v>
      </c>
      <c r="GF501" s="104" t="e">
        <v>#N/A</v>
      </c>
      <c r="GG501" s="104">
        <v>0</v>
      </c>
      <c r="GH501" s="120" t="b">
        <f>EXACT(GD501,C501)</f>
        <v>1</v>
      </c>
      <c r="GI501" s="8" t="b">
        <f>EXACT(GG501,G501)</f>
        <v>0</v>
      </c>
      <c r="GJ501" s="31" t="s">
        <v>203</v>
      </c>
    </row>
    <row r="502" spans="1:192" hidden="1" x14ac:dyDescent="0.25">
      <c r="A502" s="138">
        <v>51550</v>
      </c>
      <c r="B502" s="138">
        <v>51550</v>
      </c>
      <c r="C502" s="128" t="s">
        <v>368</v>
      </c>
      <c r="D502" s="130"/>
      <c r="E502" s="138" t="s">
        <v>1004</v>
      </c>
      <c r="F502" s="124">
        <v>0</v>
      </c>
      <c r="G502" s="128"/>
      <c r="H502" s="138" t="s">
        <v>227</v>
      </c>
      <c r="I502" s="130" t="s">
        <v>319</v>
      </c>
      <c r="J502" s="138" t="s">
        <v>259</v>
      </c>
      <c r="K502" s="138"/>
      <c r="L502" s="130">
        <v>0</v>
      </c>
      <c r="M502" s="138"/>
      <c r="N502" s="125">
        <v>0</v>
      </c>
      <c r="O502" s="125">
        <v>0</v>
      </c>
      <c r="P502" s="125" t="str">
        <f t="shared" si="4820"/>
        <v>нет минмакс</v>
      </c>
      <c r="Q502" s="95">
        <v>0</v>
      </c>
      <c r="R502" s="95">
        <f t="shared" si="4758"/>
        <v>0</v>
      </c>
      <c r="S502" s="114">
        <v>0</v>
      </c>
      <c r="T502" s="114">
        <v>0</v>
      </c>
      <c r="U502" s="131">
        <f t="shared" si="4759"/>
        <v>0</v>
      </c>
      <c r="V502" s="115">
        <f t="shared" si="4760"/>
        <v>0</v>
      </c>
      <c r="W502" s="115">
        <f t="shared" si="4761"/>
        <v>0</v>
      </c>
      <c r="X502" s="115">
        <f t="shared" si="4762"/>
        <v>0</v>
      </c>
      <c r="Y502" s="132"/>
      <c r="Z502" s="95">
        <v>0</v>
      </c>
      <c r="AA502" s="115">
        <v>0</v>
      </c>
      <c r="AB502" s="115">
        <v>0</v>
      </c>
      <c r="AC502" s="95">
        <v>0</v>
      </c>
      <c r="AD502" s="95">
        <v>0</v>
      </c>
      <c r="AE502" s="95">
        <f t="shared" si="4821"/>
        <v>0</v>
      </c>
      <c r="AF502" s="95">
        <f t="shared" si="4822"/>
        <v>0</v>
      </c>
      <c r="AG502" s="114">
        <v>0</v>
      </c>
      <c r="AH502" s="95">
        <f t="shared" si="4765"/>
        <v>0</v>
      </c>
      <c r="AI502" s="114">
        <f t="shared" si="4766"/>
        <v>0</v>
      </c>
      <c r="AJ502" s="114">
        <f t="shared" si="4767"/>
        <v>0</v>
      </c>
      <c r="AK502" s="114">
        <f t="shared" si="4768"/>
        <v>0</v>
      </c>
      <c r="AL502" s="114">
        <f t="shared" si="4769"/>
        <v>0</v>
      </c>
      <c r="AM502" s="114">
        <f t="shared" si="4770"/>
        <v>315</v>
      </c>
      <c r="AN502" s="133">
        <f t="shared" si="4823"/>
        <v>0</v>
      </c>
      <c r="AO502" s="133" t="str">
        <f t="shared" si="4824"/>
        <v>нет остатка</v>
      </c>
      <c r="AP502" s="139" t="s">
        <v>185</v>
      </c>
      <c r="AQ502" s="134" t="s">
        <v>191</v>
      </c>
      <c r="AR502" s="138" t="s">
        <v>185</v>
      </c>
      <c r="AS502" s="134" t="s">
        <v>191</v>
      </c>
      <c r="AT502" s="115" t="s">
        <v>185</v>
      </c>
      <c r="AU502" s="138"/>
      <c r="AV502" s="97" t="str">
        <f t="shared" si="4825"/>
        <v>нет остатка</v>
      </c>
      <c r="AW502" s="126">
        <f t="shared" si="4826"/>
        <v>0</v>
      </c>
      <c r="AX502" s="138"/>
      <c r="AY502" s="115">
        <f t="shared" si="4827"/>
        <v>0</v>
      </c>
      <c r="AZ502" s="130" t="s">
        <v>495</v>
      </c>
      <c r="BA502" s="129" t="s">
        <v>187</v>
      </c>
      <c r="BB502" s="129" t="s">
        <v>187</v>
      </c>
      <c r="BC502" s="140" t="s">
        <v>187</v>
      </c>
      <c r="BD502" s="139" t="s">
        <v>187</v>
      </c>
      <c r="BE502" s="29">
        <v>0</v>
      </c>
      <c r="BF502" s="32">
        <f t="shared" si="4828"/>
        <v>0</v>
      </c>
      <c r="BG502" s="32">
        <v>0</v>
      </c>
      <c r="BH502" s="32">
        <f t="shared" si="4829"/>
        <v>0</v>
      </c>
      <c r="BI502" s="99">
        <v>0</v>
      </c>
      <c r="BJ502" s="130" t="s">
        <v>187</v>
      </c>
      <c r="BK502" s="95">
        <v>0</v>
      </c>
      <c r="BL502" s="95">
        <v>0</v>
      </c>
      <c r="BM502" s="95">
        <v>315</v>
      </c>
      <c r="BN502" s="95">
        <v>0</v>
      </c>
      <c r="BO502" s="95">
        <v>0</v>
      </c>
      <c r="BP502" s="95">
        <v>0</v>
      </c>
      <c r="BQ502" s="133">
        <f t="shared" si="4778"/>
        <v>315</v>
      </c>
      <c r="BR502" s="95">
        <f t="shared" si="4830"/>
        <v>0</v>
      </c>
      <c r="BS502" s="133">
        <f t="shared" si="4780"/>
        <v>0</v>
      </c>
      <c r="BT502" s="133">
        <f t="shared" si="4780"/>
        <v>-315</v>
      </c>
      <c r="BU502" s="133">
        <f t="shared" si="4780"/>
        <v>-315</v>
      </c>
      <c r="BV502" s="133">
        <f t="shared" si="4780"/>
        <v>-315</v>
      </c>
      <c r="BW502" s="133">
        <f t="shared" si="4780"/>
        <v>-315</v>
      </c>
      <c r="BX502" s="133">
        <f t="shared" si="4781"/>
        <v>-630</v>
      </c>
      <c r="BY502" s="133">
        <f t="shared" si="4781"/>
        <v>-945</v>
      </c>
      <c r="BZ502" s="133">
        <f t="shared" si="4781"/>
        <v>-1260</v>
      </c>
      <c r="CA502" s="133">
        <f t="shared" si="4781"/>
        <v>-1575</v>
      </c>
      <c r="CB502" s="133">
        <f t="shared" si="4781"/>
        <v>-1890</v>
      </c>
      <c r="CC502" s="133">
        <f t="shared" si="4781"/>
        <v>-2205</v>
      </c>
      <c r="CD502" s="133">
        <f t="shared" si="4781"/>
        <v>-2520</v>
      </c>
      <c r="CE502" s="133">
        <f t="shared" si="4781"/>
        <v>-2835</v>
      </c>
      <c r="CF502" s="133">
        <f t="shared" si="4781"/>
        <v>-3150</v>
      </c>
      <c r="CG502" s="133">
        <f t="shared" si="4781"/>
        <v>-3465</v>
      </c>
      <c r="CH502" s="133">
        <f t="shared" si="4781"/>
        <v>-3780</v>
      </c>
      <c r="CI502" s="133">
        <f t="shared" si="4781"/>
        <v>-4095</v>
      </c>
      <c r="CJ502" s="133">
        <f t="shared" si="4781"/>
        <v>-4410</v>
      </c>
      <c r="CK502" s="133">
        <f t="shared" si="4781"/>
        <v>-4725</v>
      </c>
      <c r="CL502" s="133">
        <f t="shared" si="4781"/>
        <v>-5040</v>
      </c>
      <c r="CM502" s="133">
        <f t="shared" si="4781"/>
        <v>-5355</v>
      </c>
      <c r="CN502" s="133">
        <f t="shared" si="4781"/>
        <v>-5670</v>
      </c>
      <c r="CO502" s="133">
        <f t="shared" si="4781"/>
        <v>-5985</v>
      </c>
      <c r="CP502" s="100">
        <v>0</v>
      </c>
      <c r="CQ502" s="100">
        <v>0</v>
      </c>
      <c r="CR502" s="100">
        <v>0</v>
      </c>
      <c r="CS502" s="100">
        <v>0</v>
      </c>
      <c r="CT502" s="100">
        <v>0</v>
      </c>
      <c r="CU502" s="100">
        <v>0</v>
      </c>
      <c r="CV502" s="121">
        <f>IF(COUNTIF(CP502:CU502,"&gt;0")=0,0,SUM(CP502:CU502)/COUNTIF(CP502:CU502,"&gt;0"))</f>
        <v>0</v>
      </c>
      <c r="CW502" t="s">
        <v>187</v>
      </c>
      <c r="CX502" t="s">
        <v>187</v>
      </c>
      <c r="CY502" s="4">
        <v>0</v>
      </c>
      <c r="CZ502" s="4">
        <v>0</v>
      </c>
      <c r="DA502" s="136">
        <f t="shared" si="4815"/>
        <v>0</v>
      </c>
      <c r="DB502" s="4">
        <f t="shared" si="4816"/>
        <v>0</v>
      </c>
      <c r="DC502" s="4">
        <f t="shared" si="4817"/>
        <v>0</v>
      </c>
      <c r="DD502" s="136">
        <f t="shared" si="4818"/>
        <v>0</v>
      </c>
      <c r="DE502" s="31">
        <v>0</v>
      </c>
      <c r="DF502" s="31">
        <v>0</v>
      </c>
      <c r="DG502" s="31">
        <v>0</v>
      </c>
      <c r="DH502" s="48">
        <f t="shared" si="4787"/>
        <v>0</v>
      </c>
      <c r="DI502" s="62">
        <v>0</v>
      </c>
      <c r="DJ502" s="62">
        <v>0</v>
      </c>
      <c r="DK502" s="48">
        <f t="shared" si="4788"/>
        <v>0</v>
      </c>
      <c r="DL502" s="62">
        <v>0</v>
      </c>
      <c r="DM502" s="62">
        <v>0</v>
      </c>
      <c r="DN502" s="62">
        <v>0</v>
      </c>
      <c r="DO502" s="62">
        <v>0</v>
      </c>
      <c r="DP502" s="48">
        <f t="shared" si="4789"/>
        <v>0</v>
      </c>
      <c r="DQ502" s="62">
        <v>0</v>
      </c>
      <c r="DR502" s="62">
        <v>0</v>
      </c>
      <c r="DS502" s="62">
        <v>0</v>
      </c>
      <c r="DT502" s="62">
        <v>0</v>
      </c>
      <c r="DU502" s="48">
        <f t="shared" si="4790"/>
        <v>0</v>
      </c>
      <c r="DV502" s="62">
        <v>0</v>
      </c>
      <c r="DW502" s="62">
        <v>0</v>
      </c>
      <c r="DX502" s="62">
        <f t="shared" si="4791"/>
        <v>0</v>
      </c>
      <c r="DY502" s="62">
        <f t="shared" si="4792"/>
        <v>0</v>
      </c>
      <c r="DZ502" s="48">
        <f t="shared" si="4793"/>
        <v>0</v>
      </c>
      <c r="EA502" s="62">
        <f t="shared" si="4794"/>
        <v>0</v>
      </c>
      <c r="EB502" s="62">
        <f t="shared" si="4795"/>
        <v>0</v>
      </c>
      <c r="EC502" s="48">
        <f t="shared" si="4796"/>
        <v>0</v>
      </c>
      <c r="ED502" s="62">
        <f t="shared" si="4797"/>
        <v>0</v>
      </c>
      <c r="EE502" s="62">
        <f t="shared" si="4798"/>
        <v>0</v>
      </c>
      <c r="EF502" s="48">
        <f t="shared" si="4799"/>
        <v>0</v>
      </c>
      <c r="EG502" s="62">
        <f t="shared" si="4800"/>
        <v>0</v>
      </c>
      <c r="EH502" s="62">
        <f t="shared" si="4801"/>
        <v>0</v>
      </c>
      <c r="EI502" s="48">
        <f t="shared" si="4802"/>
        <v>0</v>
      </c>
      <c r="EJ502" s="62">
        <f t="shared" si="4803"/>
        <v>0</v>
      </c>
      <c r="EK502" s="62">
        <f t="shared" si="4804"/>
        <v>0</v>
      </c>
      <c r="EL502" s="48">
        <f t="shared" si="4805"/>
        <v>0</v>
      </c>
      <c r="EM502" s="62">
        <f t="shared" si="4806"/>
        <v>0</v>
      </c>
      <c r="EN502" s="62">
        <f t="shared" si="4807"/>
        <v>0</v>
      </c>
      <c r="EO502" s="48">
        <f t="shared" si="4808"/>
        <v>0</v>
      </c>
      <c r="EP502" s="62">
        <f t="shared" si="4809"/>
        <v>0</v>
      </c>
      <c r="EQ502" s="62">
        <f t="shared" si="4809"/>
        <v>0</v>
      </c>
      <c r="ER502" s="62">
        <f t="shared" si="4809"/>
        <v>1143.45</v>
      </c>
      <c r="ES502" s="62">
        <f t="shared" si="4809"/>
        <v>0</v>
      </c>
      <c r="ET502" s="62">
        <f t="shared" si="4809"/>
        <v>0</v>
      </c>
      <c r="EU502" s="62">
        <f t="shared" si="4809"/>
        <v>0</v>
      </c>
      <c r="EV502" s="31" t="s">
        <v>192</v>
      </c>
      <c r="EW502" s="103">
        <v>0</v>
      </c>
      <c r="EX502" s="31">
        <v>10000</v>
      </c>
      <c r="EY502" s="31">
        <v>1</v>
      </c>
      <c r="FA502" s="31"/>
      <c r="FB502" s="119"/>
      <c r="FC502" s="119"/>
      <c r="FE502" s="137">
        <v>3.92</v>
      </c>
      <c r="FF502" s="137">
        <v>3.92</v>
      </c>
      <c r="FG502" s="137">
        <v>3.92</v>
      </c>
      <c r="FH502" s="106">
        <v>3.63</v>
      </c>
      <c r="FI502" s="107" t="b">
        <f t="shared" si="4819"/>
        <v>1</v>
      </c>
      <c r="FJ502" s="34"/>
      <c r="FK502" s="104" t="s">
        <v>187</v>
      </c>
      <c r="FL502" s="104" t="s">
        <v>187</v>
      </c>
      <c r="FM502" s="104" t="s">
        <v>187</v>
      </c>
      <c r="FN502" s="104" t="s">
        <v>187</v>
      </c>
      <c r="FO502" s="104">
        <v>0</v>
      </c>
      <c r="FP502" s="104"/>
      <c r="FQ502" s="104">
        <v>0</v>
      </c>
      <c r="FR502" s="120" t="b">
        <f t="shared" si="4649"/>
        <v>1</v>
      </c>
      <c r="FS502" s="120" t="b">
        <f t="shared" si="4650"/>
        <v>1</v>
      </c>
      <c r="FT502" s="120" t="b">
        <f t="shared" si="4651"/>
        <v>1</v>
      </c>
      <c r="FU502" s="120" t="b">
        <f t="shared" si="4652"/>
        <v>1</v>
      </c>
      <c r="FV502" s="120" t="b">
        <f t="shared" si="4653"/>
        <v>1</v>
      </c>
      <c r="FW502" s="120"/>
      <c r="FX502" s="120" t="b">
        <f>EXACT(FQ502,BI502)</f>
        <v>1</v>
      </c>
      <c r="FY502" s="104" t="s">
        <v>368</v>
      </c>
      <c r="FZ502" s="104" t="b">
        <f t="shared" si="4831"/>
        <v>1</v>
      </c>
      <c r="GA502" s="120">
        <v>0</v>
      </c>
      <c r="GB502" s="120">
        <v>0</v>
      </c>
      <c r="GC502" s="8"/>
      <c r="GD502" s="104" t="s">
        <v>368</v>
      </c>
      <c r="GE502" s="104">
        <v>0</v>
      </c>
      <c r="GF502" s="104" t="e">
        <v>#N/A</v>
      </c>
      <c r="GG502" s="104">
        <v>0</v>
      </c>
      <c r="GH502" s="120" t="b">
        <f>EXACT(GD502,C502)</f>
        <v>1</v>
      </c>
      <c r="GI502" s="8" t="b">
        <f>EXACT(GG502,G502)</f>
        <v>0</v>
      </c>
      <c r="GJ502" s="31" t="s">
        <v>203</v>
      </c>
    </row>
  </sheetData>
  <autoFilter ref="A6:GJ502" xr:uid="{E30F9937-34F2-4680-B899-B27319B66521}">
    <filterColumn colId="2">
      <filters>
        <filter val="Грачев"/>
      </filters>
    </filterColumn>
  </autoFilter>
  <phoneticPr fontId="16" type="noConversion"/>
  <conditionalFormatting sqref="AI7:AI501">
    <cfRule type="cellIs" dxfId="34" priority="93" operator="equal">
      <formula>0</formula>
    </cfRule>
  </conditionalFormatting>
  <conditionalFormatting sqref="AL7:AM502">
    <cfRule type="cellIs" dxfId="33" priority="92" operator="equal">
      <formula>0</formula>
    </cfRule>
  </conditionalFormatting>
  <conditionalFormatting sqref="AT1:AT3 AP1:AP1048576 AR1:AR1048576">
    <cfRule type="cellIs" dxfId="27" priority="33" operator="equal">
      <formula>"нет"</formula>
    </cfRule>
    <cfRule type="cellIs" dxfId="26" priority="34" operator="equal">
      <formula>"да"</formula>
    </cfRule>
  </conditionalFormatting>
  <conditionalFormatting sqref="AT5:AT135 AT137:AT1048576">
    <cfRule type="cellIs" dxfId="32" priority="27" operator="equal">
      <formula>"нет"</formula>
    </cfRule>
    <cfRule type="cellIs" dxfId="31" priority="28" operator="equal">
      <formula>"да"</formula>
    </cfRule>
  </conditionalFormatting>
  <conditionalFormatting sqref="AU381:AU494">
    <cfRule type="containsText" dxfId="30" priority="80" operator="containsText" text="нет">
      <formula>NOT(ISERROR(SEARCH("нет",AU381)))</formula>
    </cfRule>
  </conditionalFormatting>
  <conditionalFormatting sqref="BR7:CO502">
    <cfRule type="cellIs" dxfId="29" priority="94" operator="greaterThan">
      <formula>0</formula>
    </cfRule>
    <cfRule type="cellIs" dxfId="28" priority="95" operator="lessThan">
      <formula>0</formula>
    </cfRule>
  </conditionalFormatting>
  <conditionalFormatting sqref="AS136">
    <cfRule type="cellIs" dxfId="25" priority="25" operator="equal">
      <formula>"нет"</formula>
    </cfRule>
    <cfRule type="cellIs" dxfId="24" priority="26" operator="equal">
      <formula>"да"</formula>
    </cfRule>
  </conditionalFormatting>
  <conditionalFormatting sqref="AT136">
    <cfRule type="cellIs" dxfId="23" priority="23" operator="equal">
      <formula>"нет"</formula>
    </cfRule>
    <cfRule type="cellIs" dxfId="22" priority="24" operator="equal">
      <formula>"да"</formula>
    </cfRule>
  </conditionalFormatting>
  <conditionalFormatting sqref="AV136">
    <cfRule type="cellIs" dxfId="21" priority="21" operator="equal">
      <formula>"нет"</formula>
    </cfRule>
    <cfRule type="cellIs" dxfId="20" priority="22" operator="equal">
      <formula>"да"</formula>
    </cfRule>
  </conditionalFormatting>
  <conditionalFormatting sqref="AX136">
    <cfRule type="cellIs" dxfId="19" priority="19" operator="equal">
      <formula>"нет"</formula>
    </cfRule>
    <cfRule type="cellIs" dxfId="18" priority="20" operator="equal">
      <formula>"да"</formula>
    </cfRule>
  </conditionalFormatting>
  <conditionalFormatting sqref="BA136">
    <cfRule type="cellIs" dxfId="17" priority="17" operator="equal">
      <formula>"нет"</formula>
    </cfRule>
    <cfRule type="cellIs" dxfId="16" priority="18" operator="equal">
      <formula>"да"</formula>
    </cfRule>
  </conditionalFormatting>
  <conditionalFormatting sqref="BB136">
    <cfRule type="cellIs" dxfId="15" priority="15" operator="equal">
      <formula>"нет"</formula>
    </cfRule>
    <cfRule type="cellIs" dxfId="14" priority="16" operator="equal">
      <formula>"да"</formula>
    </cfRule>
  </conditionalFormatting>
  <conditionalFormatting sqref="BC136">
    <cfRule type="cellIs" dxfId="13" priority="13" operator="equal">
      <formula>"нет"</formula>
    </cfRule>
    <cfRule type="cellIs" dxfId="12" priority="14" operator="equal">
      <formula>"да"</formula>
    </cfRule>
  </conditionalFormatting>
  <conditionalFormatting sqref="BD136">
    <cfRule type="cellIs" dxfId="11" priority="11" operator="equal">
      <formula>"нет"</formula>
    </cfRule>
    <cfRule type="cellIs" dxfId="10" priority="12" operator="equal">
      <formula>"да"</formula>
    </cfRule>
  </conditionalFormatting>
  <conditionalFormatting sqref="BE136">
    <cfRule type="cellIs" dxfId="9" priority="9" operator="equal">
      <formula>"нет"</formula>
    </cfRule>
    <cfRule type="cellIs" dxfId="8" priority="10" operator="equal">
      <formula>"да"</formula>
    </cfRule>
  </conditionalFormatting>
  <conditionalFormatting sqref="BF136">
    <cfRule type="cellIs" dxfId="7" priority="7" operator="equal">
      <formula>"нет"</formula>
    </cfRule>
    <cfRule type="cellIs" dxfId="6" priority="8" operator="equal">
      <formula>"да"</formula>
    </cfRule>
  </conditionalFormatting>
  <conditionalFormatting sqref="BG136">
    <cfRule type="cellIs" dxfId="5" priority="5" operator="equal">
      <formula>"нет"</formula>
    </cfRule>
    <cfRule type="cellIs" dxfId="4" priority="6" operator="equal">
      <formula>"да"</formula>
    </cfRule>
  </conditionalFormatting>
  <conditionalFormatting sqref="BH136">
    <cfRule type="cellIs" dxfId="3" priority="3" operator="equal">
      <formula>"нет"</formula>
    </cfRule>
    <cfRule type="cellIs" dxfId="2" priority="4" operator="equal">
      <formula>"да"</formula>
    </cfRule>
  </conditionalFormatting>
  <conditionalFormatting sqref="BI136">
    <cfRule type="cellIs" dxfId="1" priority="1" operator="equal">
      <formula>"нет"</formula>
    </cfRule>
    <cfRule type="cellIs" dxfId="0" priority="2" operator="equal">
      <formula>"да"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SINTEC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Желков Ярослав Александрович</dc:creator>
  <cp:lastModifiedBy>Илья Филин</cp:lastModifiedBy>
  <dcterms:created xsi:type="dcterms:W3CDTF">2025-07-01T14:33:51Z</dcterms:created>
  <dcterms:modified xsi:type="dcterms:W3CDTF">2025-07-21T17:35:03Z</dcterms:modified>
</cp:coreProperties>
</file>