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avri\Desktop\лабы\tex\3.2.1\"/>
    </mc:Choice>
  </mc:AlternateContent>
  <xr:revisionPtr revIDLastSave="0" documentId="13_ncr:1_{404A1962-30F3-4645-9C28-BAB6A5D471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" i="1" l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F42" i="1"/>
  <c r="F43" i="1"/>
  <c r="F44" i="1"/>
  <c r="F45" i="1"/>
  <c r="F46" i="1"/>
  <c r="F47" i="1"/>
  <c r="F48" i="1"/>
  <c r="F41" i="1"/>
  <c r="E42" i="1"/>
  <c r="E43" i="1"/>
  <c r="E44" i="1"/>
  <c r="E45" i="1"/>
  <c r="E46" i="1"/>
  <c r="E47" i="1"/>
  <c r="E48" i="1"/>
  <c r="E41" i="1"/>
  <c r="L48" i="1"/>
  <c r="L47" i="1"/>
  <c r="L46" i="1"/>
  <c r="L45" i="1"/>
  <c r="L44" i="1"/>
  <c r="L43" i="1"/>
  <c r="L42" i="1"/>
  <c r="L41" i="1"/>
  <c r="D42" i="1"/>
  <c r="D43" i="1"/>
  <c r="D44" i="1"/>
  <c r="D45" i="1"/>
  <c r="D46" i="1"/>
  <c r="D47" i="1"/>
  <c r="D48" i="1"/>
  <c r="D41" i="1"/>
  <c r="G25" i="1"/>
  <c r="G26" i="1"/>
  <c r="G27" i="1"/>
  <c r="G28" i="1"/>
  <c r="G29" i="1"/>
  <c r="G30" i="1"/>
  <c r="G31" i="1"/>
  <c r="G32" i="1"/>
  <c r="G24" i="1"/>
  <c r="L22" i="1"/>
  <c r="E32" i="1"/>
  <c r="H32" i="1" s="1"/>
  <c r="E31" i="1"/>
  <c r="H31" i="1" s="1"/>
  <c r="F30" i="1"/>
  <c r="E30" i="1"/>
  <c r="H30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H24" i="1" s="1"/>
  <c r="E18" i="1"/>
  <c r="F18" i="1"/>
  <c r="G18" i="1"/>
  <c r="H18" i="1"/>
  <c r="I18" i="1"/>
  <c r="J18" i="1"/>
  <c r="K18" i="1"/>
  <c r="L18" i="1"/>
  <c r="D18" i="1"/>
  <c r="H5" i="1"/>
  <c r="I5" i="1" s="1"/>
  <c r="H7" i="1"/>
  <c r="I7" i="1" s="1"/>
  <c r="H9" i="1"/>
  <c r="I9" i="1" s="1"/>
  <c r="G4" i="1"/>
  <c r="G5" i="1"/>
  <c r="G6" i="1"/>
  <c r="G7" i="1"/>
  <c r="G8" i="1"/>
  <c r="G9" i="1"/>
  <c r="G10" i="1"/>
  <c r="G11" i="1"/>
  <c r="G3" i="1"/>
  <c r="F7" i="1"/>
  <c r="F8" i="1"/>
  <c r="F3" i="1"/>
  <c r="E4" i="1"/>
  <c r="H4" i="1" s="1"/>
  <c r="E5" i="1"/>
  <c r="F5" i="1" s="1"/>
  <c r="E6" i="1"/>
  <c r="F6" i="1" s="1"/>
  <c r="E7" i="1"/>
  <c r="E8" i="1"/>
  <c r="H8" i="1" s="1"/>
  <c r="I8" i="1" s="1"/>
  <c r="E9" i="1"/>
  <c r="F9" i="1" s="1"/>
  <c r="E10" i="1"/>
  <c r="F10" i="1" s="1"/>
  <c r="E11" i="1"/>
  <c r="F11" i="1" s="1"/>
  <c r="E3" i="1"/>
  <c r="H3" i="1" s="1"/>
  <c r="I3" i="1" s="1"/>
  <c r="H11" i="1" l="1"/>
  <c r="I11" i="1" s="1"/>
  <c r="F4" i="1"/>
  <c r="I4" i="1" s="1"/>
  <c r="H10" i="1"/>
  <c r="I10" i="1" s="1"/>
  <c r="F24" i="1"/>
  <c r="I24" i="1" s="1"/>
  <c r="H6" i="1"/>
  <c r="I6" i="1" s="1"/>
  <c r="F27" i="1"/>
  <c r="I27" i="1" s="1"/>
  <c r="F29" i="1"/>
  <c r="I29" i="1" s="1"/>
  <c r="I30" i="1"/>
  <c r="F28" i="1"/>
  <c r="I28" i="1" s="1"/>
  <c r="F26" i="1"/>
  <c r="I26" i="1" s="1"/>
  <c r="F31" i="1"/>
  <c r="I31" i="1" s="1"/>
  <c r="F25" i="1"/>
  <c r="I25" i="1" s="1"/>
  <c r="F32" i="1"/>
  <c r="I32" i="1" s="1"/>
</calcChain>
</file>

<file path=xl/sharedStrings.xml><?xml version="1.0" encoding="utf-8"?>
<sst xmlns="http://schemas.openxmlformats.org/spreadsheetml/2006/main" count="55" uniqueCount="21">
  <si>
    <t>R, Ом</t>
  </si>
  <si>
    <t>x_0</t>
  </si>
  <si>
    <t>x</t>
  </si>
  <si>
    <t>psi</t>
  </si>
  <si>
    <t>dpsi</t>
  </si>
  <si>
    <t>dx</t>
  </si>
  <si>
    <t>1/wcr</t>
  </si>
  <si>
    <t>tan</t>
  </si>
  <si>
    <t>dtan</t>
  </si>
  <si>
    <t>RC</t>
  </si>
  <si>
    <t>RL</t>
  </si>
  <si>
    <t>R_L</t>
  </si>
  <si>
    <t>L</t>
  </si>
  <si>
    <t>wL/R</t>
  </si>
  <si>
    <t>nu</t>
  </si>
  <si>
    <t>R=0 Om</t>
  </si>
  <si>
    <t>psi/pi</t>
  </si>
  <si>
    <t>nu/nu_0</t>
  </si>
  <si>
    <t>R=100 Om</t>
  </si>
  <si>
    <t>R = 100 Om</t>
  </si>
  <si>
    <t>R = 0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</si>
</sst>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"/>
    <numFmt numFmtId="170" formatCode="0.00000000"/>
    <numFmt numFmtId="171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topLeftCell="A37" workbookViewId="0">
      <selection activeCell="B53" sqref="B53:I53"/>
    </sheetView>
  </sheetViews>
  <sheetFormatPr defaultRowHeight="14.4" x14ac:dyDescent="0.3"/>
  <cols>
    <col min="2" max="9" width="11.5546875" bestFit="1" customWidth="1"/>
  </cols>
  <sheetData>
    <row r="1" spans="1:12" x14ac:dyDescent="0.3">
      <c r="A1" s="7" t="s">
        <v>9</v>
      </c>
      <c r="B1" s="7"/>
      <c r="C1" s="7"/>
      <c r="D1" s="7"/>
      <c r="E1" s="7"/>
      <c r="F1" s="7"/>
      <c r="G1" s="7"/>
      <c r="H1" s="7"/>
      <c r="I1" s="7"/>
    </row>
    <row r="2" spans="1:12" x14ac:dyDescent="0.3">
      <c r="A2" s="1" t="s">
        <v>0</v>
      </c>
      <c r="B2" s="1" t="s">
        <v>1</v>
      </c>
      <c r="C2" s="1" t="s">
        <v>2</v>
      </c>
      <c r="D2" s="1" t="s">
        <v>5</v>
      </c>
      <c r="E2" s="1" t="s">
        <v>3</v>
      </c>
      <c r="F2" s="1" t="s">
        <v>4</v>
      </c>
      <c r="G2" s="1" t="s">
        <v>6</v>
      </c>
      <c r="H2" s="1" t="s">
        <v>7</v>
      </c>
      <c r="I2" s="1" t="s">
        <v>8</v>
      </c>
      <c r="K2">
        <v>25.670152111596021</v>
      </c>
    </row>
    <row r="3" spans="1:12" x14ac:dyDescent="0.3">
      <c r="A3" s="1">
        <v>0</v>
      </c>
      <c r="B3" s="2">
        <v>2.5</v>
      </c>
      <c r="C3" s="3">
        <v>1.2</v>
      </c>
      <c r="D3" s="3">
        <v>0.1</v>
      </c>
      <c r="E3" s="3">
        <f t="shared" ref="E3:E11" si="0">PI()*C3/B3</f>
        <v>1.5079644737231006</v>
      </c>
      <c r="F3" s="3">
        <f>E3*D3/C3</f>
        <v>0.12566370614359174</v>
      </c>
      <c r="G3" s="4">
        <f>1/(2*PI()*0.0005*(12.4+A3))</f>
        <v>25.670152111596021</v>
      </c>
      <c r="H3" s="4">
        <f>TAN(E3)</f>
        <v>15.894544843865265</v>
      </c>
      <c r="I3" s="4">
        <f>H3*F3/E3</f>
        <v>1.3245454036554389</v>
      </c>
      <c r="K3">
        <v>0.77184744467456523</v>
      </c>
    </row>
    <row r="4" spans="1:12" x14ac:dyDescent="0.3">
      <c r="A4" s="1">
        <v>400</v>
      </c>
      <c r="B4" s="2">
        <v>2</v>
      </c>
      <c r="C4" s="3">
        <v>0.5</v>
      </c>
      <c r="D4" s="3">
        <v>0.1</v>
      </c>
      <c r="E4" s="3">
        <f t="shared" si="0"/>
        <v>0.78539816339744828</v>
      </c>
      <c r="F4" s="3">
        <f t="shared" ref="F4:F11" si="1">E4*D4/C4</f>
        <v>0.15707963267948966</v>
      </c>
      <c r="G4" s="4">
        <f t="shared" ref="G4:G11" si="2">1/(2*PI()*0.0005*(12.4+A4))</f>
        <v>0.77184744467456523</v>
      </c>
      <c r="H4" s="4">
        <f t="shared" ref="H4:H11" si="3">TAN(E4)</f>
        <v>0.99999999999999989</v>
      </c>
      <c r="I4" s="4">
        <f t="shared" ref="I4:I11" si="4">H4*F4/E4</f>
        <v>0.19999999999999996</v>
      </c>
      <c r="K4">
        <v>0.39181423705537993</v>
      </c>
    </row>
    <row r="5" spans="1:12" x14ac:dyDescent="0.3">
      <c r="A5" s="1">
        <v>800</v>
      </c>
      <c r="B5" s="2">
        <v>2.5</v>
      </c>
      <c r="C5" s="3">
        <v>0.3</v>
      </c>
      <c r="D5" s="3">
        <v>0.05</v>
      </c>
      <c r="E5" s="3">
        <f t="shared" si="0"/>
        <v>0.37699111843077515</v>
      </c>
      <c r="F5" s="3">
        <f t="shared" si="1"/>
        <v>6.2831853071795868E-2</v>
      </c>
      <c r="G5" s="4">
        <f t="shared" si="2"/>
        <v>0.39181423705537993</v>
      </c>
      <c r="H5" s="4">
        <f t="shared" si="3"/>
        <v>0.39592800879772122</v>
      </c>
      <c r="I5" s="4">
        <f t="shared" si="4"/>
        <v>6.5988001466286875E-2</v>
      </c>
      <c r="K5">
        <v>0.26254527068936873</v>
      </c>
    </row>
    <row r="6" spans="1:12" x14ac:dyDescent="0.3">
      <c r="A6" s="1">
        <v>1200</v>
      </c>
      <c r="B6" s="2">
        <v>2.5</v>
      </c>
      <c r="C6" s="3">
        <v>0.2</v>
      </c>
      <c r="D6" s="3">
        <v>0.05</v>
      </c>
      <c r="E6" s="3">
        <f t="shared" si="0"/>
        <v>0.25132741228718347</v>
      </c>
      <c r="F6" s="3">
        <f t="shared" si="1"/>
        <v>6.2831853071795868E-2</v>
      </c>
      <c r="G6" s="4">
        <f t="shared" si="2"/>
        <v>0.26254527068936873</v>
      </c>
      <c r="H6" s="4">
        <f t="shared" si="3"/>
        <v>0.25675636036772681</v>
      </c>
      <c r="I6" s="4">
        <f t="shared" si="4"/>
        <v>6.4189090091931703E-2</v>
      </c>
      <c r="K6">
        <v>0.19741372251537501</v>
      </c>
    </row>
    <row r="7" spans="1:12" x14ac:dyDescent="0.3">
      <c r="A7" s="1">
        <v>1600</v>
      </c>
      <c r="B7" s="2">
        <v>2.5</v>
      </c>
      <c r="C7" s="3">
        <v>0.2</v>
      </c>
      <c r="D7" s="3">
        <v>0.05</v>
      </c>
      <c r="E7" s="3">
        <f t="shared" si="0"/>
        <v>0.25132741228718347</v>
      </c>
      <c r="F7" s="3">
        <f t="shared" si="1"/>
        <v>6.2831853071795868E-2</v>
      </c>
      <c r="G7" s="4">
        <f t="shared" si="2"/>
        <v>0.19741372251537501</v>
      </c>
      <c r="H7" s="4">
        <f t="shared" si="3"/>
        <v>0.25675636036772681</v>
      </c>
      <c r="I7" s="4">
        <f t="shared" si="4"/>
        <v>6.4189090091931703E-2</v>
      </c>
      <c r="K7">
        <v>0.15817426266338236</v>
      </c>
    </row>
    <row r="8" spans="1:12" x14ac:dyDescent="0.3">
      <c r="A8" s="1">
        <v>2000</v>
      </c>
      <c r="B8" s="2">
        <v>2.5</v>
      </c>
      <c r="C8" s="3">
        <v>0.15</v>
      </c>
      <c r="D8" s="3">
        <v>0.02</v>
      </c>
      <c r="E8" s="3">
        <f t="shared" si="0"/>
        <v>0.18849555921538758</v>
      </c>
      <c r="F8" s="3">
        <f t="shared" si="1"/>
        <v>2.5132741228718346E-2</v>
      </c>
      <c r="G8" s="4">
        <f t="shared" si="2"/>
        <v>0.15817426266338236</v>
      </c>
      <c r="H8" s="4">
        <f t="shared" si="3"/>
        <v>0.19076020221856674</v>
      </c>
      <c r="I8" s="4">
        <f t="shared" si="4"/>
        <v>2.5434693629142236E-2</v>
      </c>
      <c r="K8">
        <v>0.1319473910561228</v>
      </c>
    </row>
    <row r="9" spans="1:12" x14ac:dyDescent="0.3">
      <c r="A9" s="1">
        <v>2400</v>
      </c>
      <c r="B9" s="2">
        <v>2.5</v>
      </c>
      <c r="C9" s="3">
        <v>0.1</v>
      </c>
      <c r="D9" s="3">
        <v>0.02</v>
      </c>
      <c r="E9" s="3">
        <f t="shared" si="0"/>
        <v>0.12566370614359174</v>
      </c>
      <c r="F9" s="3">
        <f t="shared" si="1"/>
        <v>2.5132741228718346E-2</v>
      </c>
      <c r="G9" s="4">
        <f t="shared" si="2"/>
        <v>0.1319473910561228</v>
      </c>
      <c r="H9" s="4">
        <f t="shared" si="3"/>
        <v>0.12632937844610817</v>
      </c>
      <c r="I9" s="4">
        <f t="shared" si="4"/>
        <v>2.5265875689221631E-2</v>
      </c>
      <c r="K9">
        <v>0.11318087262970794</v>
      </c>
    </row>
    <row r="10" spans="1:12" x14ac:dyDescent="0.3">
      <c r="A10" s="1">
        <v>2800</v>
      </c>
      <c r="B10" s="2">
        <v>2.5</v>
      </c>
      <c r="C10" s="3">
        <v>0.05</v>
      </c>
      <c r="D10" s="3">
        <v>0.02</v>
      </c>
      <c r="E10" s="3">
        <f t="shared" si="0"/>
        <v>6.2831853071795868E-2</v>
      </c>
      <c r="F10" s="3">
        <f t="shared" si="1"/>
        <v>2.5132741228718346E-2</v>
      </c>
      <c r="G10" s="4">
        <f t="shared" si="2"/>
        <v>0.11318087262970794</v>
      </c>
      <c r="H10" s="4">
        <f t="shared" si="3"/>
        <v>6.2914667253649761E-2</v>
      </c>
      <c r="I10" s="4">
        <f t="shared" si="4"/>
        <v>2.5165866901459902E-2</v>
      </c>
      <c r="K10">
        <v>9.9087873920990735E-2</v>
      </c>
    </row>
    <row r="11" spans="1:12" x14ac:dyDescent="0.3">
      <c r="A11" s="1">
        <v>3200</v>
      </c>
      <c r="B11" s="2">
        <v>2.5</v>
      </c>
      <c r="C11" s="3">
        <v>0.05</v>
      </c>
      <c r="D11" s="3">
        <v>0.02</v>
      </c>
      <c r="E11" s="3">
        <f t="shared" si="0"/>
        <v>6.2831853071795868E-2</v>
      </c>
      <c r="F11" s="3">
        <f t="shared" si="1"/>
        <v>2.5132741228718346E-2</v>
      </c>
      <c r="G11" s="4">
        <f t="shared" si="2"/>
        <v>9.9087873920990735E-2</v>
      </c>
      <c r="H11" s="4">
        <f t="shared" si="3"/>
        <v>6.2914667253649761E-2</v>
      </c>
      <c r="I11" s="4">
        <f t="shared" si="4"/>
        <v>2.5165866901459902E-2</v>
      </c>
    </row>
    <row r="14" spans="1:12" x14ac:dyDescent="0.3">
      <c r="C14" s="5" t="s">
        <v>7</v>
      </c>
      <c r="D14" s="6">
        <v>15.894544843865265</v>
      </c>
      <c r="E14" s="6">
        <v>0.99999999999999989</v>
      </c>
      <c r="F14" s="6">
        <v>0.39592800879772122</v>
      </c>
      <c r="G14" s="6">
        <v>0.25675636036772681</v>
      </c>
      <c r="H14" s="6">
        <v>0.25675636036772681</v>
      </c>
      <c r="I14" s="6">
        <v>0.19076020221856674</v>
      </c>
      <c r="J14" s="6">
        <v>0.12632937844610817</v>
      </c>
      <c r="K14" s="6">
        <v>6.2914667253649761E-2</v>
      </c>
      <c r="L14" s="6">
        <v>6.2914667253649761E-2</v>
      </c>
    </row>
    <row r="15" spans="1:12" x14ac:dyDescent="0.3">
      <c r="C15" s="5" t="s">
        <v>8</v>
      </c>
      <c r="D15" s="6">
        <v>1.3245454036554389</v>
      </c>
      <c r="E15" s="6">
        <v>0.19999999999999996</v>
      </c>
      <c r="F15" s="6">
        <v>6.5988001466286875E-2</v>
      </c>
      <c r="G15" s="6">
        <v>6.4189090091931703E-2</v>
      </c>
      <c r="H15" s="6">
        <v>6.4189090091931703E-2</v>
      </c>
      <c r="I15" s="6">
        <v>2.5434693629142236E-2</v>
      </c>
      <c r="J15" s="6">
        <v>2.5265875689221631E-2</v>
      </c>
      <c r="K15" s="6">
        <v>2.5165866901459902E-2</v>
      </c>
      <c r="L15" s="6">
        <v>2.5165866901459902E-2</v>
      </c>
    </row>
    <row r="16" spans="1:12" x14ac:dyDescent="0.3">
      <c r="C16" s="5" t="s">
        <v>6</v>
      </c>
      <c r="D16" s="6">
        <v>25.670152111596021</v>
      </c>
      <c r="E16" s="6">
        <v>0.77184744467456523</v>
      </c>
      <c r="F16" s="6">
        <v>0.39181423705537993</v>
      </c>
      <c r="G16" s="6">
        <v>0.26254527068936873</v>
      </c>
      <c r="H16" s="6">
        <v>0.19741372251537501</v>
      </c>
      <c r="I16" s="6">
        <v>0.15817426266338236</v>
      </c>
      <c r="J16" s="6">
        <v>0.1319473910561228</v>
      </c>
      <c r="K16" s="6">
        <v>0.11318087262970794</v>
      </c>
      <c r="L16" s="6">
        <v>9.9087873920990735E-2</v>
      </c>
    </row>
    <row r="18" spans="1:14" x14ac:dyDescent="0.3">
      <c r="D18">
        <f>1/D14</f>
        <v>6.2914667253649914E-2</v>
      </c>
      <c r="E18">
        <f t="shared" ref="E18:L18" si="5">1/E14</f>
        <v>1</v>
      </c>
      <c r="F18">
        <f t="shared" si="5"/>
        <v>2.5257116894473053</v>
      </c>
      <c r="G18">
        <f t="shared" si="5"/>
        <v>3.8947428549298588</v>
      </c>
      <c r="H18">
        <f t="shared" si="5"/>
        <v>3.8947428549298588</v>
      </c>
      <c r="I18">
        <f t="shared" si="5"/>
        <v>5.2421835811131769</v>
      </c>
      <c r="J18">
        <f t="shared" si="5"/>
        <v>7.9158150883058269</v>
      </c>
      <c r="K18">
        <f t="shared" si="5"/>
        <v>15.894544843865303</v>
      </c>
      <c r="L18">
        <f t="shared" si="5"/>
        <v>15.894544843865303</v>
      </c>
    </row>
    <row r="22" spans="1:14" x14ac:dyDescent="0.3">
      <c r="A22" s="7" t="s">
        <v>10</v>
      </c>
      <c r="B22" s="7"/>
      <c r="C22" s="7"/>
      <c r="D22" s="7"/>
      <c r="E22" s="7"/>
      <c r="F22" s="7"/>
      <c r="G22" s="7"/>
      <c r="H22" s="7"/>
      <c r="I22" s="7"/>
      <c r="J22" t="s">
        <v>11</v>
      </c>
      <c r="K22">
        <v>33.049999999999997</v>
      </c>
      <c r="L22">
        <f>+-0.01</f>
        <v>-0.01</v>
      </c>
    </row>
    <row r="23" spans="1:14" x14ac:dyDescent="0.3">
      <c r="A23" s="1" t="s">
        <v>0</v>
      </c>
      <c r="B23" s="1" t="s">
        <v>1</v>
      </c>
      <c r="C23" s="1" t="s">
        <v>2</v>
      </c>
      <c r="D23" s="1" t="s">
        <v>5</v>
      </c>
      <c r="E23" s="1" t="s">
        <v>3</v>
      </c>
      <c r="F23" s="1" t="s">
        <v>4</v>
      </c>
      <c r="G23" s="1" t="s">
        <v>13</v>
      </c>
      <c r="H23" s="1" t="s">
        <v>7</v>
      </c>
      <c r="I23" s="1" t="s">
        <v>8</v>
      </c>
      <c r="J23" s="1" t="s">
        <v>12</v>
      </c>
      <c r="K23">
        <v>50.201999999999998</v>
      </c>
      <c r="L23">
        <v>-1E-3</v>
      </c>
    </row>
    <row r="24" spans="1:14" x14ac:dyDescent="0.3">
      <c r="A24" s="1">
        <v>0</v>
      </c>
      <c r="B24" s="2">
        <v>2.5</v>
      </c>
      <c r="C24" s="3">
        <v>1.2</v>
      </c>
      <c r="D24" s="3">
        <v>0.1</v>
      </c>
      <c r="E24" s="3">
        <f t="shared" ref="E24:E32" si="6">PI()*C24/B24</f>
        <v>1.5079644737231006</v>
      </c>
      <c r="F24" s="3">
        <f>E24*D24/C24</f>
        <v>0.12566370614359174</v>
      </c>
      <c r="G24" s="4">
        <f>(2*PI()*50.202)/(A24+12.4+33.05)</f>
        <v>6.9401203254351946</v>
      </c>
      <c r="H24" s="4">
        <f>TAN(E24)</f>
        <v>15.894544843865265</v>
      </c>
      <c r="I24" s="4">
        <f>H24*F24/E24</f>
        <v>1.3245454036554389</v>
      </c>
      <c r="M24" s="4">
        <v>1.3245454036554389</v>
      </c>
      <c r="N24">
        <v>6.9401203254351946</v>
      </c>
    </row>
    <row r="25" spans="1:14" x14ac:dyDescent="0.3">
      <c r="A25" s="1">
        <v>400</v>
      </c>
      <c r="B25" s="2">
        <v>2.5</v>
      </c>
      <c r="C25" s="3">
        <v>0.5</v>
      </c>
      <c r="D25" s="3">
        <v>0.1</v>
      </c>
      <c r="E25" s="3">
        <f t="shared" si="6"/>
        <v>0.62831853071795862</v>
      </c>
      <c r="F25" s="3">
        <f t="shared" ref="F25:F32" si="7">E25*D25/C25</f>
        <v>0.12566370614359174</v>
      </c>
      <c r="G25" s="4">
        <f t="shared" ref="G25:G32" si="8">(2*PI()*50.202)/(A25+12.4+33.05)</f>
        <v>0.7081119514895714</v>
      </c>
      <c r="H25" s="4">
        <f t="shared" ref="H25:H32" si="9">TAN(E25)</f>
        <v>0.7265425280053609</v>
      </c>
      <c r="I25" s="4">
        <f t="shared" ref="I25:I32" si="10">H25*F25/E25</f>
        <v>0.1453085056010722</v>
      </c>
      <c r="M25" s="4">
        <v>0.1453085056010722</v>
      </c>
      <c r="N25">
        <v>0.7081119514895714</v>
      </c>
    </row>
    <row r="26" spans="1:14" x14ac:dyDescent="0.3">
      <c r="A26" s="1">
        <v>800</v>
      </c>
      <c r="B26" s="2">
        <v>2.5</v>
      </c>
      <c r="C26" s="3">
        <v>0.3</v>
      </c>
      <c r="D26" s="3">
        <v>0.05</v>
      </c>
      <c r="E26" s="3">
        <f t="shared" si="6"/>
        <v>0.37699111843077515</v>
      </c>
      <c r="F26" s="3">
        <f t="shared" si="7"/>
        <v>6.2831853071795868E-2</v>
      </c>
      <c r="G26" s="4">
        <f t="shared" si="8"/>
        <v>0.373089442061659</v>
      </c>
      <c r="H26" s="4">
        <f t="shared" si="9"/>
        <v>0.39592800879772122</v>
      </c>
      <c r="I26" s="4">
        <f t="shared" si="10"/>
        <v>6.5988001466286875E-2</v>
      </c>
      <c r="M26" s="4">
        <v>6.5988001466286875E-2</v>
      </c>
      <c r="N26">
        <v>0.373089442061659</v>
      </c>
    </row>
    <row r="27" spans="1:14" x14ac:dyDescent="0.3">
      <c r="A27" s="1">
        <v>1200</v>
      </c>
      <c r="B27" s="2">
        <v>2.5</v>
      </c>
      <c r="C27" s="3">
        <v>0.2</v>
      </c>
      <c r="D27" s="3">
        <v>0.05</v>
      </c>
      <c r="E27" s="3">
        <f t="shared" si="6"/>
        <v>0.25132741228718347</v>
      </c>
      <c r="F27" s="3">
        <f t="shared" si="7"/>
        <v>6.2831853071795868E-2</v>
      </c>
      <c r="G27" s="4">
        <f t="shared" si="8"/>
        <v>0.25326465838936091</v>
      </c>
      <c r="H27" s="4">
        <f t="shared" si="9"/>
        <v>0.25675636036772681</v>
      </c>
      <c r="I27" s="4">
        <f t="shared" si="10"/>
        <v>6.4189090091931703E-2</v>
      </c>
      <c r="M27" s="4">
        <v>6.4189090091931703E-2</v>
      </c>
      <c r="N27">
        <v>0.25326465838936091</v>
      </c>
    </row>
    <row r="28" spans="1:14" x14ac:dyDescent="0.3">
      <c r="A28" s="1">
        <v>1600</v>
      </c>
      <c r="B28" s="2">
        <v>2.5</v>
      </c>
      <c r="C28" s="3">
        <v>0.2</v>
      </c>
      <c r="D28" s="3">
        <v>0.05</v>
      </c>
      <c r="E28" s="3">
        <f t="shared" si="6"/>
        <v>0.25132741228718347</v>
      </c>
      <c r="F28" s="3">
        <f t="shared" si="7"/>
        <v>6.2831853071795868E-2</v>
      </c>
      <c r="G28" s="4">
        <f t="shared" si="8"/>
        <v>0.19169738903705949</v>
      </c>
      <c r="H28" s="4">
        <f t="shared" si="9"/>
        <v>0.25675636036772681</v>
      </c>
      <c r="I28" s="4">
        <f t="shared" si="10"/>
        <v>6.4189090091931703E-2</v>
      </c>
      <c r="M28" s="4">
        <v>6.4189090091931703E-2</v>
      </c>
      <c r="N28">
        <v>0.19169738903705949</v>
      </c>
    </row>
    <row r="29" spans="1:14" x14ac:dyDescent="0.3">
      <c r="A29" s="1">
        <v>2000</v>
      </c>
      <c r="B29" s="2">
        <v>2.5</v>
      </c>
      <c r="C29" s="3">
        <v>0.15</v>
      </c>
      <c r="D29" s="3">
        <v>0.02</v>
      </c>
      <c r="E29" s="3">
        <f t="shared" si="6"/>
        <v>0.18849555921538758</v>
      </c>
      <c r="F29" s="3">
        <f t="shared" si="7"/>
        <v>2.5132741228718346E-2</v>
      </c>
      <c r="G29" s="4">
        <f t="shared" si="8"/>
        <v>0.15420981631965072</v>
      </c>
      <c r="H29" s="4">
        <f t="shared" si="9"/>
        <v>0.19076020221856674</v>
      </c>
      <c r="I29" s="4">
        <f t="shared" si="10"/>
        <v>2.5434693629142236E-2</v>
      </c>
      <c r="M29" s="4">
        <v>2.5434693629142236E-2</v>
      </c>
      <c r="N29">
        <v>0.15420981631965072</v>
      </c>
    </row>
    <row r="30" spans="1:14" x14ac:dyDescent="0.3">
      <c r="A30" s="1">
        <v>2400</v>
      </c>
      <c r="B30" s="2">
        <v>2.5</v>
      </c>
      <c r="C30" s="3">
        <v>0.1</v>
      </c>
      <c r="D30" s="3">
        <v>0.02</v>
      </c>
      <c r="E30" s="3">
        <f t="shared" si="6"/>
        <v>0.12566370614359174</v>
      </c>
      <c r="F30" s="3">
        <f t="shared" si="7"/>
        <v>2.5132741228718346E-2</v>
      </c>
      <c r="G30" s="4">
        <f t="shared" si="8"/>
        <v>0.12898585895889489</v>
      </c>
      <c r="H30" s="4">
        <f t="shared" si="9"/>
        <v>0.12632937844610817</v>
      </c>
      <c r="I30" s="4">
        <f t="shared" si="10"/>
        <v>2.5265875689221631E-2</v>
      </c>
      <c r="M30" s="4">
        <v>2.5265875689221631E-2</v>
      </c>
      <c r="N30">
        <v>0.12898585895889489</v>
      </c>
    </row>
    <row r="31" spans="1:14" x14ac:dyDescent="0.3">
      <c r="A31" s="1">
        <v>2800</v>
      </c>
      <c r="B31" s="2">
        <v>2.5</v>
      </c>
      <c r="C31" s="3">
        <v>0.05</v>
      </c>
      <c r="D31" s="3">
        <v>0.02</v>
      </c>
      <c r="E31" s="3">
        <f t="shared" si="6"/>
        <v>6.2831853071795868E-2</v>
      </c>
      <c r="F31" s="3">
        <f t="shared" si="7"/>
        <v>2.5132741228718346E-2</v>
      </c>
      <c r="G31" s="4">
        <f t="shared" si="8"/>
        <v>0.11085363256814547</v>
      </c>
      <c r="H31" s="4">
        <f t="shared" si="9"/>
        <v>6.2914667253649761E-2</v>
      </c>
      <c r="I31" s="4">
        <f t="shared" si="10"/>
        <v>2.5165866901459902E-2</v>
      </c>
      <c r="M31" s="4">
        <v>2.5165866901459902E-2</v>
      </c>
      <c r="N31">
        <v>0.11085363256814547</v>
      </c>
    </row>
    <row r="32" spans="1:14" x14ac:dyDescent="0.3">
      <c r="A32" s="1">
        <v>3200</v>
      </c>
      <c r="B32" s="2">
        <v>2.5</v>
      </c>
      <c r="C32" s="3">
        <v>0.05</v>
      </c>
      <c r="D32" s="3">
        <v>0.02</v>
      </c>
      <c r="E32" s="3">
        <f t="shared" si="6"/>
        <v>6.2831853071795868E-2</v>
      </c>
      <c r="F32" s="3">
        <f t="shared" si="7"/>
        <v>2.5132741228718346E-2</v>
      </c>
      <c r="G32" s="4">
        <f t="shared" si="8"/>
        <v>9.7190980847349229E-2</v>
      </c>
      <c r="H32" s="4">
        <f t="shared" si="9"/>
        <v>6.2914667253649761E-2</v>
      </c>
      <c r="I32" s="4">
        <f t="shared" si="10"/>
        <v>2.5165866901459902E-2</v>
      </c>
      <c r="M32" s="4">
        <v>2.5165866901459902E-2</v>
      </c>
      <c r="N32">
        <v>9.7190980847349229E-2</v>
      </c>
    </row>
    <row r="35" spans="1:18" x14ac:dyDescent="0.3">
      <c r="D35" s="5" t="s">
        <v>7</v>
      </c>
      <c r="E35" s="9">
        <v>15.894544843865265</v>
      </c>
      <c r="F35" s="9">
        <v>0.7265425280053609</v>
      </c>
      <c r="G35" s="9">
        <v>0.39592800879772122</v>
      </c>
      <c r="H35" s="9">
        <v>0.25675636036772681</v>
      </c>
      <c r="I35" s="9">
        <v>0.25675636036772681</v>
      </c>
      <c r="J35" s="9">
        <v>0.19076020221856674</v>
      </c>
      <c r="K35" s="9">
        <v>0.12632937844610817</v>
      </c>
      <c r="L35" s="9">
        <v>6.2914667253649761E-2</v>
      </c>
      <c r="M35" s="9">
        <v>6.2914667253649761E-2</v>
      </c>
    </row>
    <row r="36" spans="1:18" x14ac:dyDescent="0.3">
      <c r="D36" s="5" t="s">
        <v>8</v>
      </c>
      <c r="E36" s="9">
        <v>1.3245454036554389</v>
      </c>
      <c r="F36" s="9">
        <v>0.1453085056010722</v>
      </c>
      <c r="G36" s="9">
        <v>6.5988001466286875E-2</v>
      </c>
      <c r="H36" s="9">
        <v>6.4189090091931703E-2</v>
      </c>
      <c r="I36" s="9">
        <v>6.4189090091931703E-2</v>
      </c>
      <c r="J36" s="9">
        <v>2.5434693629142236E-2</v>
      </c>
      <c r="K36" s="9">
        <v>2.5265875689221631E-2</v>
      </c>
      <c r="L36" s="9">
        <v>2.5165866901459902E-2</v>
      </c>
      <c r="M36" s="9">
        <v>2.5165866901459902E-2</v>
      </c>
    </row>
    <row r="37" spans="1:18" x14ac:dyDescent="0.3">
      <c r="D37" s="1" t="s">
        <v>13</v>
      </c>
      <c r="E37" s="9">
        <v>6.9401203254351946</v>
      </c>
      <c r="F37" s="9">
        <v>0.7081119514895714</v>
      </c>
      <c r="G37" s="9">
        <v>0.373089442061659</v>
      </c>
      <c r="H37" s="9">
        <v>0.25326465838936091</v>
      </c>
      <c r="I37" s="9">
        <v>0.19169738903705949</v>
      </c>
      <c r="J37" s="9">
        <v>0.15420981631965072</v>
      </c>
      <c r="K37" s="9">
        <v>0.12898585895889489</v>
      </c>
      <c r="L37" s="9">
        <v>0.11085363256814547</v>
      </c>
      <c r="M37" s="9">
        <v>9.7190980847349229E-2</v>
      </c>
    </row>
    <row r="39" spans="1:18" x14ac:dyDescent="0.3">
      <c r="A39" s="7" t="s">
        <v>15</v>
      </c>
      <c r="B39" s="7"/>
      <c r="C39" s="7"/>
      <c r="D39" s="7"/>
      <c r="I39" s="7" t="s">
        <v>18</v>
      </c>
      <c r="J39" s="7"/>
      <c r="K39" s="7"/>
      <c r="L39" s="7"/>
    </row>
    <row r="40" spans="1:18" x14ac:dyDescent="0.3">
      <c r="A40" t="s">
        <v>14</v>
      </c>
      <c r="B40" t="s">
        <v>1</v>
      </c>
      <c r="C40" t="s">
        <v>2</v>
      </c>
      <c r="D40" t="s">
        <v>3</v>
      </c>
      <c r="F40" t="s">
        <v>17</v>
      </c>
      <c r="G40" s="9">
        <v>1007</v>
      </c>
      <c r="I40" t="s">
        <v>14</v>
      </c>
      <c r="J40" t="s">
        <v>1</v>
      </c>
      <c r="K40" t="s">
        <v>2</v>
      </c>
      <c r="L40" t="s">
        <v>3</v>
      </c>
    </row>
    <row r="41" spans="1:18" x14ac:dyDescent="0.3">
      <c r="A41">
        <v>870</v>
      </c>
      <c r="B41">
        <v>2.9</v>
      </c>
      <c r="C41">
        <v>1</v>
      </c>
      <c r="D41" s="8">
        <f>PI()*C41/B41</f>
        <v>1.0833078115826873</v>
      </c>
      <c r="E41">
        <f>C41/B41</f>
        <v>0.34482758620689657</v>
      </c>
      <c r="F41">
        <f>A41/1007</f>
        <v>0.86395233366434954</v>
      </c>
      <c r="I41">
        <v>800</v>
      </c>
      <c r="J41">
        <v>3.1</v>
      </c>
      <c r="K41">
        <v>0.8</v>
      </c>
      <c r="L41" s="8">
        <f>PI()*K41/J41</f>
        <v>0.81073358802317241</v>
      </c>
      <c r="M41">
        <f>K41/J41</f>
        <v>0.25806451612903225</v>
      </c>
      <c r="N41">
        <f>I41/1007</f>
        <v>0.79443892750744782</v>
      </c>
      <c r="P41">
        <v>0.86395233366434954</v>
      </c>
      <c r="R41">
        <v>0.79443892750744782</v>
      </c>
    </row>
    <row r="42" spans="1:18" x14ac:dyDescent="0.3">
      <c r="A42">
        <v>900</v>
      </c>
      <c r="B42">
        <v>2.8</v>
      </c>
      <c r="C42">
        <v>0.9</v>
      </c>
      <c r="D42" s="8">
        <f t="shared" ref="D42:D48" si="11">PI()*C42/B42</f>
        <v>1.0097976386538621</v>
      </c>
      <c r="E42">
        <f t="shared" ref="E42:E48" si="12">C42/B42</f>
        <v>0.32142857142857145</v>
      </c>
      <c r="F42">
        <f t="shared" ref="F42:F48" si="13">A42/1007</f>
        <v>0.89374379344587884</v>
      </c>
      <c r="I42">
        <v>850</v>
      </c>
      <c r="J42">
        <v>3</v>
      </c>
      <c r="K42">
        <v>0.6</v>
      </c>
      <c r="L42" s="8">
        <f t="shared" ref="L42:L48" si="14">PI()*K42/J42</f>
        <v>0.62831853071795862</v>
      </c>
      <c r="M42">
        <f t="shared" ref="M42:M48" si="15">K42/J42</f>
        <v>0.19999999999999998</v>
      </c>
      <c r="N42">
        <f t="shared" ref="N42:N48" si="16">I42/1007</f>
        <v>0.84409136047666333</v>
      </c>
      <c r="P42">
        <v>0.89374379344587884</v>
      </c>
      <c r="R42">
        <v>0.84409136047666333</v>
      </c>
    </row>
    <row r="43" spans="1:18" x14ac:dyDescent="0.3">
      <c r="A43">
        <v>930</v>
      </c>
      <c r="B43">
        <v>2.7</v>
      </c>
      <c r="C43">
        <v>0.6</v>
      </c>
      <c r="D43" s="8">
        <f t="shared" si="11"/>
        <v>0.69813170079773179</v>
      </c>
      <c r="E43">
        <f t="shared" si="12"/>
        <v>0.22222222222222221</v>
      </c>
      <c r="F43">
        <f t="shared" si="13"/>
        <v>0.92353525322740815</v>
      </c>
      <c r="I43">
        <v>900</v>
      </c>
      <c r="J43">
        <v>2.8</v>
      </c>
      <c r="K43">
        <v>0.4</v>
      </c>
      <c r="L43" s="8">
        <f t="shared" si="14"/>
        <v>0.44879895051282764</v>
      </c>
      <c r="M43">
        <f t="shared" si="15"/>
        <v>0.14285714285714288</v>
      </c>
      <c r="N43">
        <f t="shared" si="16"/>
        <v>0.89374379344587884</v>
      </c>
      <c r="P43">
        <v>0.92353525322740815</v>
      </c>
      <c r="R43">
        <v>0.89374379344587884</v>
      </c>
    </row>
    <row r="44" spans="1:18" x14ac:dyDescent="0.3">
      <c r="A44">
        <v>960</v>
      </c>
      <c r="B44">
        <v>2.6</v>
      </c>
      <c r="C44">
        <v>0.4</v>
      </c>
      <c r="D44" s="8">
        <f t="shared" si="11"/>
        <v>0.483321946706122</v>
      </c>
      <c r="E44">
        <f t="shared" si="12"/>
        <v>0.15384615384615385</v>
      </c>
      <c r="F44">
        <f t="shared" si="13"/>
        <v>0.95332671300893745</v>
      </c>
      <c r="I44">
        <v>950</v>
      </c>
      <c r="J44">
        <v>2.5</v>
      </c>
      <c r="K44">
        <v>0.2</v>
      </c>
      <c r="L44" s="8">
        <f t="shared" si="14"/>
        <v>0.25132741228718347</v>
      </c>
      <c r="M44">
        <f t="shared" si="15"/>
        <v>0.08</v>
      </c>
      <c r="N44">
        <f t="shared" si="16"/>
        <v>0.94339622641509435</v>
      </c>
      <c r="P44">
        <v>0.95332671300893745</v>
      </c>
      <c r="R44">
        <v>0.94339622641509435</v>
      </c>
    </row>
    <row r="45" spans="1:18" x14ac:dyDescent="0.3">
      <c r="A45">
        <v>1000</v>
      </c>
      <c r="B45">
        <v>2.5</v>
      </c>
      <c r="C45">
        <v>0.05</v>
      </c>
      <c r="D45" s="8">
        <f t="shared" si="11"/>
        <v>6.2831853071795868E-2</v>
      </c>
      <c r="E45">
        <f t="shared" si="12"/>
        <v>0.02</v>
      </c>
      <c r="F45">
        <f t="shared" si="13"/>
        <v>0.99304865938430986</v>
      </c>
      <c r="I45">
        <v>1000</v>
      </c>
      <c r="J45">
        <v>2.5</v>
      </c>
      <c r="K45">
        <v>0</v>
      </c>
      <c r="L45" s="8">
        <f t="shared" si="14"/>
        <v>0</v>
      </c>
      <c r="M45">
        <f t="shared" si="15"/>
        <v>0</v>
      </c>
      <c r="N45">
        <f t="shared" si="16"/>
        <v>0.99304865938430986</v>
      </c>
      <c r="P45">
        <v>0.99304865938430986</v>
      </c>
      <c r="R45">
        <v>0.99304865938430986</v>
      </c>
    </row>
    <row r="46" spans="1:18" x14ac:dyDescent="0.3">
      <c r="A46">
        <v>1030</v>
      </c>
      <c r="B46">
        <v>2.4</v>
      </c>
      <c r="C46">
        <v>0.4</v>
      </c>
      <c r="D46" s="8">
        <f t="shared" si="11"/>
        <v>0.52359877559829893</v>
      </c>
      <c r="E46">
        <f t="shared" si="12"/>
        <v>0.16666666666666669</v>
      </c>
      <c r="F46">
        <f t="shared" si="13"/>
        <v>1.0228401191658392</v>
      </c>
      <c r="I46">
        <v>1050</v>
      </c>
      <c r="J46">
        <v>2.4</v>
      </c>
      <c r="K46">
        <v>0.2</v>
      </c>
      <c r="L46" s="8">
        <f t="shared" si="14"/>
        <v>0.26179938779914946</v>
      </c>
      <c r="M46">
        <f t="shared" si="15"/>
        <v>8.3333333333333343E-2</v>
      </c>
      <c r="N46">
        <f t="shared" si="16"/>
        <v>1.0427010923535254</v>
      </c>
      <c r="P46">
        <v>1.0228401191658392</v>
      </c>
      <c r="R46">
        <v>1.0427010923535254</v>
      </c>
    </row>
    <row r="47" spans="1:18" x14ac:dyDescent="0.3">
      <c r="A47">
        <v>1060</v>
      </c>
      <c r="B47">
        <v>2.4</v>
      </c>
      <c r="C47">
        <v>0.6</v>
      </c>
      <c r="D47" s="8">
        <f t="shared" si="11"/>
        <v>0.78539816339744828</v>
      </c>
      <c r="E47">
        <f t="shared" si="12"/>
        <v>0.25</v>
      </c>
      <c r="F47">
        <f t="shared" si="13"/>
        <v>1.0526315789473684</v>
      </c>
      <c r="I47">
        <v>1100</v>
      </c>
      <c r="J47">
        <v>2.4</v>
      </c>
      <c r="K47">
        <v>0.4</v>
      </c>
      <c r="L47" s="8">
        <f t="shared" si="14"/>
        <v>0.52359877559829893</v>
      </c>
      <c r="M47">
        <f t="shared" si="15"/>
        <v>0.16666666666666669</v>
      </c>
      <c r="N47">
        <f t="shared" si="16"/>
        <v>1.0923535253227408</v>
      </c>
      <c r="P47">
        <v>1.0526315789473684</v>
      </c>
      <c r="R47">
        <v>1.0923535253227408</v>
      </c>
    </row>
    <row r="48" spans="1:18" x14ac:dyDescent="0.3">
      <c r="A48">
        <v>1090</v>
      </c>
      <c r="B48">
        <v>2.2999999999999998</v>
      </c>
      <c r="C48">
        <v>0.7</v>
      </c>
      <c r="D48" s="8">
        <f t="shared" si="11"/>
        <v>0.95613689457080664</v>
      </c>
      <c r="E48">
        <f t="shared" si="12"/>
        <v>0.30434782608695654</v>
      </c>
      <c r="F48">
        <f t="shared" si="13"/>
        <v>1.0824230387288978</v>
      </c>
      <c r="I48">
        <v>1150</v>
      </c>
      <c r="J48">
        <v>2.2000000000000002</v>
      </c>
      <c r="K48">
        <v>0.6</v>
      </c>
      <c r="L48" s="8">
        <f t="shared" si="14"/>
        <v>0.8567979964335799</v>
      </c>
      <c r="M48">
        <f t="shared" si="15"/>
        <v>0.27272727272727271</v>
      </c>
      <c r="N48">
        <f t="shared" si="16"/>
        <v>1.1420059582919564</v>
      </c>
      <c r="P48">
        <v>1.0824230387288978</v>
      </c>
      <c r="R48">
        <v>1.1420059582919564</v>
      </c>
    </row>
    <row r="49" spans="1:19" x14ac:dyDescent="0.3">
      <c r="A49" s="7" t="s">
        <v>15</v>
      </c>
      <c r="B49" s="7"/>
      <c r="C49" s="7"/>
      <c r="D49" s="7"/>
      <c r="E49" s="7"/>
      <c r="F49" s="7"/>
      <c r="G49" s="7"/>
      <c r="H49" s="7"/>
      <c r="I49" s="7"/>
    </row>
    <row r="50" spans="1:19" x14ac:dyDescent="0.3">
      <c r="A50" t="s">
        <v>16</v>
      </c>
      <c r="B50" s="10">
        <v>0.34482758620689657</v>
      </c>
      <c r="C50" s="10">
        <v>0.32142857142857145</v>
      </c>
      <c r="D50" s="10">
        <v>0.22222222222222221</v>
      </c>
      <c r="E50" s="10">
        <v>0.15384615384615385</v>
      </c>
      <c r="F50" s="10">
        <v>0.02</v>
      </c>
      <c r="G50" s="10">
        <v>0.16666666666666669</v>
      </c>
      <c r="H50" s="10">
        <v>0.25</v>
      </c>
      <c r="I50" s="10">
        <v>0.30434782608695654</v>
      </c>
      <c r="L50" s="7" t="s">
        <v>20</v>
      </c>
      <c r="M50" s="7"/>
      <c r="N50" s="7"/>
      <c r="O50" s="7"/>
      <c r="P50" s="7" t="s">
        <v>19</v>
      </c>
      <c r="Q50" s="7"/>
      <c r="R50" s="7"/>
      <c r="S50" s="7"/>
    </row>
    <row r="51" spans="1:19" x14ac:dyDescent="0.3">
      <c r="A51" t="s">
        <v>17</v>
      </c>
      <c r="B51" s="10">
        <v>0.86395233366434954</v>
      </c>
      <c r="C51" s="10">
        <v>0.89374379344587884</v>
      </c>
      <c r="D51" s="10">
        <v>0.92353525322740815</v>
      </c>
      <c r="E51" s="10">
        <v>0.95332671300893745</v>
      </c>
      <c r="F51" s="10">
        <v>0.99304865938430986</v>
      </c>
      <c r="G51" s="10">
        <v>1.0228401191658392</v>
      </c>
      <c r="H51" s="10">
        <v>1.0526315789473684</v>
      </c>
      <c r="I51" s="10">
        <v>1.0824230387288978</v>
      </c>
      <c r="L51" s="1" t="s">
        <v>14</v>
      </c>
      <c r="M51" s="1" t="s">
        <v>1</v>
      </c>
      <c r="N51" s="1" t="s">
        <v>2</v>
      </c>
      <c r="O51" s="1" t="s">
        <v>3</v>
      </c>
      <c r="P51" s="1" t="s">
        <v>14</v>
      </c>
      <c r="Q51" s="1" t="s">
        <v>1</v>
      </c>
      <c r="R51" s="1" t="s">
        <v>2</v>
      </c>
      <c r="S51" s="1" t="s">
        <v>3</v>
      </c>
    </row>
    <row r="52" spans="1:19" x14ac:dyDescent="0.3">
      <c r="A52" s="7" t="s">
        <v>19</v>
      </c>
      <c r="B52" s="7"/>
      <c r="C52" s="7"/>
      <c r="D52" s="7"/>
      <c r="E52" s="7"/>
      <c r="F52" s="7"/>
      <c r="G52" s="7"/>
      <c r="H52" s="7"/>
      <c r="I52" s="7"/>
      <c r="L52" s="1">
        <v>870</v>
      </c>
      <c r="M52" s="1">
        <v>2.9</v>
      </c>
      <c r="N52" s="1">
        <v>1</v>
      </c>
      <c r="O52" s="3">
        <v>1.0833078115826873</v>
      </c>
      <c r="P52" s="1">
        <v>800</v>
      </c>
      <c r="Q52" s="1">
        <v>3.1</v>
      </c>
      <c r="R52" s="1">
        <v>0.8</v>
      </c>
      <c r="S52" s="3">
        <v>0.81073358802317241</v>
      </c>
    </row>
    <row r="53" spans="1:19" x14ac:dyDescent="0.3">
      <c r="A53" t="s">
        <v>16</v>
      </c>
      <c r="B53" s="11">
        <v>0.25806451612903225</v>
      </c>
      <c r="C53" s="11">
        <v>0.19999999999999998</v>
      </c>
      <c r="D53" s="11">
        <v>0.14285714285714288</v>
      </c>
      <c r="E53" s="11">
        <v>0.08</v>
      </c>
      <c r="F53" s="11">
        <v>0</v>
      </c>
      <c r="G53" s="11">
        <v>8.3333333333333343E-2</v>
      </c>
      <c r="H53" s="11">
        <v>0.16666666666666669</v>
      </c>
      <c r="I53" s="11">
        <v>0.27272727272727271</v>
      </c>
      <c r="L53" s="1">
        <v>900</v>
      </c>
      <c r="M53" s="1">
        <v>2.8</v>
      </c>
      <c r="N53" s="1">
        <v>0.9</v>
      </c>
      <c r="O53" s="3">
        <v>1.0097976386538621</v>
      </c>
      <c r="P53" s="1">
        <v>850</v>
      </c>
      <c r="Q53" s="1">
        <v>3</v>
      </c>
      <c r="R53" s="1">
        <v>0.6</v>
      </c>
      <c r="S53" s="3">
        <v>0.62831853071795862</v>
      </c>
    </row>
    <row r="54" spans="1:19" x14ac:dyDescent="0.3">
      <c r="A54" t="s">
        <v>17</v>
      </c>
      <c r="B54" s="11">
        <v>0.79443892750744782</v>
      </c>
      <c r="C54" s="11">
        <v>0.84409136047666333</v>
      </c>
      <c r="D54" s="11">
        <v>0.89374379344587884</v>
      </c>
      <c r="E54" s="11">
        <v>0.94339622641509435</v>
      </c>
      <c r="F54" s="11">
        <v>0.99304865938430986</v>
      </c>
      <c r="G54" s="11">
        <v>1.0427010923535254</v>
      </c>
      <c r="H54" s="11">
        <v>1.0923535253227408</v>
      </c>
      <c r="I54" s="11">
        <v>1.1420059582919564</v>
      </c>
      <c r="L54" s="1">
        <v>930</v>
      </c>
      <c r="M54" s="1">
        <v>2.7</v>
      </c>
      <c r="N54" s="1">
        <v>0.6</v>
      </c>
      <c r="O54" s="3">
        <v>0.69813170079773179</v>
      </c>
      <c r="P54" s="1">
        <v>900</v>
      </c>
      <c r="Q54" s="1">
        <v>2.8</v>
      </c>
      <c r="R54" s="1">
        <v>0.4</v>
      </c>
      <c r="S54" s="3">
        <v>0.44879895051282764</v>
      </c>
    </row>
    <row r="55" spans="1:19" x14ac:dyDescent="0.3">
      <c r="L55" s="1">
        <v>960</v>
      </c>
      <c r="M55" s="1">
        <v>2.6</v>
      </c>
      <c r="N55" s="1">
        <v>0.4</v>
      </c>
      <c r="O55" s="3">
        <v>0.483321946706122</v>
      </c>
      <c r="P55" s="1">
        <v>950</v>
      </c>
      <c r="Q55" s="1">
        <v>2.5</v>
      </c>
      <c r="R55" s="1">
        <v>0.2</v>
      </c>
      <c r="S55" s="3">
        <v>0.25132741228718347</v>
      </c>
    </row>
    <row r="56" spans="1:19" x14ac:dyDescent="0.3">
      <c r="L56" s="1">
        <v>1000</v>
      </c>
      <c r="M56" s="1">
        <v>2.5</v>
      </c>
      <c r="N56" s="1">
        <v>0.05</v>
      </c>
      <c r="O56" s="3">
        <v>6.2831853071795868E-2</v>
      </c>
      <c r="P56" s="1">
        <v>1000</v>
      </c>
      <c r="Q56" s="1">
        <v>2.5</v>
      </c>
      <c r="R56" s="1">
        <v>0</v>
      </c>
      <c r="S56" s="3">
        <v>0</v>
      </c>
    </row>
    <row r="57" spans="1:19" x14ac:dyDescent="0.3">
      <c r="L57" s="1">
        <v>1030</v>
      </c>
      <c r="M57" s="1">
        <v>2.4</v>
      </c>
      <c r="N57" s="1">
        <v>0.4</v>
      </c>
      <c r="O57" s="3">
        <v>0.52359877559829893</v>
      </c>
      <c r="P57" s="1">
        <v>1050</v>
      </c>
      <c r="Q57" s="1">
        <v>2.4</v>
      </c>
      <c r="R57" s="1">
        <v>0.2</v>
      </c>
      <c r="S57" s="3">
        <v>0.26179938779914946</v>
      </c>
    </row>
    <row r="58" spans="1:19" x14ac:dyDescent="0.3">
      <c r="L58" s="1">
        <v>1060</v>
      </c>
      <c r="M58" s="1">
        <v>2.4</v>
      </c>
      <c r="N58" s="1">
        <v>0.6</v>
      </c>
      <c r="O58" s="3">
        <v>0.78539816339744828</v>
      </c>
      <c r="P58" s="1">
        <v>1100</v>
      </c>
      <c r="Q58" s="1">
        <v>2.4</v>
      </c>
      <c r="R58" s="1">
        <v>0.4</v>
      </c>
      <c r="S58" s="3">
        <v>0.52359877559829893</v>
      </c>
    </row>
    <row r="59" spans="1:19" x14ac:dyDescent="0.3">
      <c r="L59" s="1">
        <v>1090</v>
      </c>
      <c r="M59" s="1">
        <v>2.2999999999999998</v>
      </c>
      <c r="N59" s="1">
        <v>0.7</v>
      </c>
      <c r="O59" s="3">
        <v>0.95613689457080664</v>
      </c>
      <c r="P59" s="1">
        <v>1150</v>
      </c>
      <c r="Q59" s="1">
        <v>2.2000000000000002</v>
      </c>
      <c r="R59" s="1">
        <v>0.6</v>
      </c>
      <c r="S59" s="3">
        <v>0.8567979964335799</v>
      </c>
    </row>
    <row r="60" spans="1:19" x14ac:dyDescent="0.3">
      <c r="O60" s="8"/>
    </row>
  </sheetData>
  <mergeCells count="8">
    <mergeCell ref="P50:S50"/>
    <mergeCell ref="A1:I1"/>
    <mergeCell ref="A22:I22"/>
    <mergeCell ref="A39:D39"/>
    <mergeCell ref="I39:L39"/>
    <mergeCell ref="A49:I49"/>
    <mergeCell ref="A52:I52"/>
    <mergeCell ref="L50:O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2022-09-14T11:05:42Z</dcterms:modified>
</cp:coreProperties>
</file>