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2.1.2\"/>
    </mc:Choice>
  </mc:AlternateContent>
  <xr:revisionPtr revIDLastSave="0" documentId="13_ncr:1_{115C13CF-9F03-4448-BD5F-88CC71E64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M4" i="1"/>
  <c r="J4" i="1"/>
  <c r="N6" i="1" s="1"/>
  <c r="H4" i="1"/>
  <c r="I4" i="1"/>
  <c r="N4" i="1" s="1"/>
  <c r="N16" i="1"/>
  <c r="N17" i="1"/>
  <c r="N18" i="1"/>
  <c r="N19" i="1"/>
  <c r="N15" i="1"/>
  <c r="L16" i="1"/>
  <c r="L17" i="1"/>
  <c r="L18" i="1"/>
  <c r="L19" i="1"/>
  <c r="L15" i="1"/>
  <c r="N24" i="1"/>
  <c r="L24" i="1"/>
  <c r="N23" i="1"/>
  <c r="L23" i="1"/>
  <c r="N22" i="1"/>
  <c r="L22" i="1"/>
  <c r="N21" i="1"/>
  <c r="L21" i="1"/>
  <c r="N20" i="1"/>
  <c r="O20" i="1" s="1"/>
  <c r="L20" i="1"/>
  <c r="M20" i="1" s="1"/>
  <c r="O10" i="1"/>
  <c r="M10" i="1"/>
  <c r="N11" i="1"/>
  <c r="N12" i="1"/>
  <c r="N13" i="1"/>
  <c r="N14" i="1"/>
  <c r="N10" i="1"/>
  <c r="L11" i="1"/>
  <c r="L12" i="1"/>
  <c r="L13" i="1"/>
  <c r="L14" i="1"/>
  <c r="L10" i="1"/>
  <c r="J15" i="1"/>
  <c r="J20" i="1"/>
  <c r="H15" i="1"/>
  <c r="H20" i="1"/>
  <c r="I15" i="1"/>
  <c r="I16" i="1"/>
  <c r="I17" i="1"/>
  <c r="I18" i="1"/>
  <c r="I19" i="1"/>
  <c r="I20" i="1"/>
  <c r="I21" i="1"/>
  <c r="I22" i="1"/>
  <c r="I23" i="1"/>
  <c r="I24" i="1"/>
  <c r="G15" i="1"/>
  <c r="G16" i="1"/>
  <c r="G17" i="1"/>
  <c r="G18" i="1"/>
  <c r="G19" i="1"/>
  <c r="G20" i="1"/>
  <c r="G21" i="1"/>
  <c r="G22" i="1"/>
  <c r="G23" i="1"/>
  <c r="G24" i="1"/>
  <c r="J10" i="1"/>
  <c r="H10" i="1"/>
  <c r="I10" i="1"/>
  <c r="I11" i="1"/>
  <c r="I12" i="1"/>
  <c r="I13" i="1"/>
  <c r="I14" i="1"/>
  <c r="G9" i="1"/>
  <c r="G10" i="1"/>
  <c r="G11" i="1"/>
  <c r="G12" i="1"/>
  <c r="G13" i="1"/>
  <c r="G14" i="1"/>
  <c r="I5" i="1"/>
  <c r="I6" i="1"/>
  <c r="I7" i="1"/>
  <c r="I8" i="1"/>
  <c r="I9" i="1"/>
  <c r="G5" i="1"/>
  <c r="G6" i="1"/>
  <c r="G7" i="1"/>
  <c r="G8" i="1"/>
  <c r="L9" i="1" l="1"/>
  <c r="L4" i="1"/>
  <c r="L8" i="1"/>
  <c r="L7" i="1"/>
  <c r="L6" i="1"/>
  <c r="L5" i="1"/>
  <c r="N9" i="1"/>
  <c r="N8" i="1"/>
  <c r="N7" i="1"/>
  <c r="N5" i="1"/>
  <c r="O15" i="1"/>
  <c r="M15" i="1"/>
</calcChain>
</file>

<file path=xl/sharedStrings.xml><?xml version="1.0" encoding="utf-8"?>
<sst xmlns="http://schemas.openxmlformats.org/spreadsheetml/2006/main" count="30" uniqueCount="20">
  <si>
    <t>T, сек</t>
  </si>
  <si>
    <t>№ замера</t>
  </si>
  <si>
    <t>h1</t>
  </si>
  <si>
    <t>h2</t>
  </si>
  <si>
    <t>гамма точно</t>
  </si>
  <si>
    <t>гамма приблизительно</t>
  </si>
  <si>
    <t>гамма сред</t>
  </si>
  <si>
    <t>P_0</t>
  </si>
  <si>
    <t>\ro g</t>
  </si>
  <si>
    <t>T</t>
  </si>
  <si>
    <t>дельта h</t>
  </si>
  <si>
    <t>1.310+-0.011</t>
  </si>
  <si>
    <t>1.308+-0.011</t>
  </si>
  <si>
    <t>1.289+-0.008</t>
  </si>
  <si>
    <t>1.287+-0.009</t>
  </si>
  <si>
    <t>1.25+-0.06</t>
  </si>
  <si>
    <t>gamma</t>
  </si>
  <si>
    <t>y_err</t>
  </si>
  <si>
    <t>1.324 +- 0.005</t>
  </si>
  <si>
    <t>1.321+-0.005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</si>
</sst>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166" fontId="0" fillId="0" borderId="3" xfId="0" applyNumberFormat="1" applyBorder="1"/>
    <xf numFmtId="166" fontId="0" fillId="0" borderId="1" xfId="0" applyNumberFormat="1" applyBorder="1"/>
    <xf numFmtId="166" fontId="0" fillId="0" borderId="8" xfId="0" applyNumberFormat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33"/>
  <sheetViews>
    <sheetView tabSelected="1" topLeftCell="E1" workbookViewId="0">
      <selection activeCell="Q5" sqref="Q5:W25"/>
    </sheetView>
  </sheetViews>
  <sheetFormatPr defaultRowHeight="14.4" x14ac:dyDescent="0.3"/>
  <cols>
    <col min="7" max="7" width="15" customWidth="1"/>
    <col min="9" max="9" width="20.77734375" customWidth="1"/>
    <col min="12" max="12" width="12" bestFit="1" customWidth="1"/>
    <col min="14" max="14" width="12" bestFit="1" customWidth="1"/>
    <col min="21" max="21" width="13" customWidth="1"/>
    <col min="23" max="23" width="12.33203125" customWidth="1"/>
  </cols>
  <sheetData>
    <row r="1" spans="3:23" x14ac:dyDescent="0.3">
      <c r="D1" t="s">
        <v>7</v>
      </c>
      <c r="E1">
        <v>99991.8</v>
      </c>
      <c r="F1" t="s">
        <v>8</v>
      </c>
      <c r="G1">
        <v>98.1</v>
      </c>
    </row>
    <row r="2" spans="3:23" ht="15" thickBot="1" x14ac:dyDescent="0.35"/>
    <row r="3" spans="3:23" ht="15" thickBot="1" x14ac:dyDescent="0.35">
      <c r="C3" s="14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6</v>
      </c>
      <c r="I3" s="15" t="s">
        <v>5</v>
      </c>
      <c r="J3" s="16" t="s">
        <v>6</v>
      </c>
    </row>
    <row r="4" spans="3:23" ht="15" thickBot="1" x14ac:dyDescent="0.35">
      <c r="C4" s="4">
        <v>0.5</v>
      </c>
      <c r="D4" s="5">
        <v>1</v>
      </c>
      <c r="E4" s="5">
        <v>18.5</v>
      </c>
      <c r="F4" s="5">
        <v>3.5</v>
      </c>
      <c r="G4" s="5">
        <v>1.3180000000000001</v>
      </c>
      <c r="H4" s="6">
        <f>AVERAGE(G5:G9)</f>
        <v>1.3243618708994345</v>
      </c>
      <c r="I4" s="5">
        <f>1.318</f>
        <v>1.3180000000000001</v>
      </c>
      <c r="J4" s="7">
        <f>AVERAGE(I5:I9)</f>
        <v>1.3214038249088134</v>
      </c>
      <c r="L4">
        <f>POWER(G4-$H$4,2)</f>
        <v>4.047340134107036E-5</v>
      </c>
      <c r="M4" s="17">
        <f>SQRT(SUM(L5:L9)/5)</f>
        <v>5.4469189243679479E-3</v>
      </c>
      <c r="N4">
        <f>POWER(I4-$J$4,2)</f>
        <v>1.1586024009857884E-5</v>
      </c>
      <c r="O4" s="17">
        <f>SQRT(SUM(N5:N9)/5)</f>
        <v>5.2502503060071299E-3</v>
      </c>
      <c r="Q4" s="14"/>
      <c r="R4" s="15"/>
      <c r="S4" s="15"/>
      <c r="T4" s="15"/>
      <c r="U4" s="15"/>
      <c r="V4" s="15"/>
      <c r="W4" s="16"/>
    </row>
    <row r="5" spans="3:23" ht="15" thickBot="1" x14ac:dyDescent="0.35">
      <c r="C5" s="8"/>
      <c r="D5" s="2">
        <v>2</v>
      </c>
      <c r="E5" s="2">
        <v>14.9</v>
      </c>
      <c r="F5" s="2">
        <v>3.6</v>
      </c>
      <c r="G5" s="2">
        <f t="shared" ref="G5:G24" si="0">LN(1+($G$1*E5/$E$1))/(LN(1+($G$1*E5/$E$1))-LN(1+($G$1*F5/$E$1)))</f>
        <v>1.3209056171468421</v>
      </c>
      <c r="H5" s="1"/>
      <c r="I5" s="2">
        <f t="shared" ref="I5:I24" si="1">E5/(E5-F5)</f>
        <v>1.3185840707964602</v>
      </c>
      <c r="J5" s="9"/>
      <c r="L5">
        <f t="shared" ref="L5:L9" si="2">POWER(G5-$H$4,2)</f>
        <v>1.194569000230903E-5</v>
      </c>
      <c r="M5" s="17"/>
      <c r="N5">
        <f t="shared" ref="N5:N9" si="3">POWER(I5-$J$4,2)</f>
        <v>7.9510132541324131E-6</v>
      </c>
      <c r="O5" s="17"/>
      <c r="Q5" s="14" t="s">
        <v>0</v>
      </c>
      <c r="R5" s="15" t="s">
        <v>2</v>
      </c>
      <c r="S5" s="15" t="s">
        <v>3</v>
      </c>
      <c r="T5" s="15" t="s">
        <v>4</v>
      </c>
      <c r="U5" s="15" t="s">
        <v>6</v>
      </c>
      <c r="V5" s="15" t="s">
        <v>5</v>
      </c>
      <c r="W5" s="16" t="s">
        <v>6</v>
      </c>
    </row>
    <row r="6" spans="3:23" x14ac:dyDescent="0.3">
      <c r="C6" s="8"/>
      <c r="D6" s="2">
        <v>3</v>
      </c>
      <c r="E6" s="2">
        <v>18.3</v>
      </c>
      <c r="F6" s="2">
        <v>4.4000000000000004</v>
      </c>
      <c r="G6" s="2">
        <f t="shared" si="0"/>
        <v>1.3193778993742764</v>
      </c>
      <c r="H6" s="1"/>
      <c r="I6" s="2">
        <f t="shared" si="1"/>
        <v>1.3165467625899281</v>
      </c>
      <c r="J6" s="9"/>
      <c r="L6">
        <f t="shared" si="2"/>
        <v>2.4839972163586354E-5</v>
      </c>
      <c r="M6" s="17"/>
      <c r="N6">
        <f>POWER(I6-$J$4,2)</f>
        <v>2.3591054369535202E-5</v>
      </c>
      <c r="O6" s="17"/>
      <c r="Q6" s="24">
        <v>0.5</v>
      </c>
      <c r="R6" s="2">
        <v>14.9</v>
      </c>
      <c r="S6" s="2">
        <v>3.6</v>
      </c>
      <c r="T6" s="19">
        <v>1.3209056171468421</v>
      </c>
      <c r="U6" s="27" t="s">
        <v>18</v>
      </c>
      <c r="V6" s="19">
        <v>1.3185840707964602</v>
      </c>
      <c r="W6" s="30" t="s">
        <v>19</v>
      </c>
    </row>
    <row r="7" spans="3:23" x14ac:dyDescent="0.3">
      <c r="C7" s="8"/>
      <c r="D7" s="2">
        <v>4</v>
      </c>
      <c r="E7" s="3">
        <v>20.5</v>
      </c>
      <c r="F7" s="3">
        <v>5</v>
      </c>
      <c r="G7" s="2">
        <f t="shared" si="0"/>
        <v>1.3258111289536185</v>
      </c>
      <c r="H7" s="1"/>
      <c r="I7" s="2">
        <f t="shared" si="1"/>
        <v>1.3225806451612903</v>
      </c>
      <c r="J7" s="9"/>
      <c r="L7">
        <f t="shared" si="2"/>
        <v>2.1003489076173533E-6</v>
      </c>
      <c r="M7" s="17"/>
      <c r="N7">
        <f t="shared" si="3"/>
        <v>1.3849059066397842E-6</v>
      </c>
      <c r="O7" s="17"/>
      <c r="Q7" s="25"/>
      <c r="R7" s="2">
        <v>18.3</v>
      </c>
      <c r="S7" s="2">
        <v>4.4000000000000004</v>
      </c>
      <c r="T7" s="19">
        <v>1.3193778993742764</v>
      </c>
      <c r="U7" s="28"/>
      <c r="V7" s="19">
        <v>1.3165467625899281</v>
      </c>
      <c r="W7" s="31"/>
    </row>
    <row r="8" spans="3:23" x14ac:dyDescent="0.3">
      <c r="C8" s="8"/>
      <c r="D8" s="2">
        <v>5</v>
      </c>
      <c r="E8" s="3">
        <v>20.100000000000001</v>
      </c>
      <c r="F8" s="3">
        <v>5</v>
      </c>
      <c r="G8" s="2">
        <f t="shared" si="0"/>
        <v>1.3343773931004126</v>
      </c>
      <c r="H8" s="1"/>
      <c r="I8" s="2">
        <f t="shared" si="1"/>
        <v>1.3311258278145695</v>
      </c>
      <c r="J8" s="9"/>
      <c r="L8">
        <f t="shared" si="2"/>
        <v>1.0031068495828564E-4</v>
      </c>
      <c r="M8" s="17"/>
      <c r="N8">
        <f t="shared" si="3"/>
        <v>9.4517340499529834E-5</v>
      </c>
      <c r="O8" s="17"/>
      <c r="Q8" s="25"/>
      <c r="R8" s="2">
        <v>20.5</v>
      </c>
      <c r="S8" s="2">
        <v>5</v>
      </c>
      <c r="T8" s="19">
        <v>1.3258111289536185</v>
      </c>
      <c r="U8" s="28"/>
      <c r="V8" s="19">
        <v>1.3225806451612903</v>
      </c>
      <c r="W8" s="31"/>
    </row>
    <row r="9" spans="3:23" ht="15" thickBot="1" x14ac:dyDescent="0.35">
      <c r="C9" s="10"/>
      <c r="D9" s="11">
        <v>6</v>
      </c>
      <c r="E9" s="11">
        <v>20.3</v>
      </c>
      <c r="F9" s="11">
        <v>4.9000000000000004</v>
      </c>
      <c r="G9" s="11">
        <f t="shared" si="0"/>
        <v>1.3213373159220221</v>
      </c>
      <c r="H9" s="12"/>
      <c r="I9" s="11">
        <f t="shared" si="1"/>
        <v>1.3181818181818181</v>
      </c>
      <c r="J9" s="13"/>
      <c r="L9">
        <f>POWER(G9-$H$4,2)</f>
        <v>9.1479328113900382E-6</v>
      </c>
      <c r="M9" s="17"/>
      <c r="N9">
        <f t="shared" si="3"/>
        <v>1.0381327348802588E-5</v>
      </c>
      <c r="O9" s="17"/>
      <c r="Q9" s="25"/>
      <c r="R9" s="2">
        <v>20.100000000000001</v>
      </c>
      <c r="S9" s="2">
        <v>5</v>
      </c>
      <c r="T9" s="19">
        <v>1.3343773931004126</v>
      </c>
      <c r="U9" s="28"/>
      <c r="V9" s="19">
        <v>1.3311258278145695</v>
      </c>
      <c r="W9" s="31"/>
    </row>
    <row r="10" spans="3:23" ht="15" thickBot="1" x14ac:dyDescent="0.35">
      <c r="C10" s="4">
        <v>1</v>
      </c>
      <c r="D10" s="5">
        <v>1</v>
      </c>
      <c r="E10" s="5">
        <v>19.7</v>
      </c>
      <c r="F10" s="5">
        <v>4.7</v>
      </c>
      <c r="G10" s="5">
        <f t="shared" si="0"/>
        <v>1.3163492924495415</v>
      </c>
      <c r="H10" s="6">
        <f>AVERAGE(G10:G14)</f>
        <v>1.3103504403855017</v>
      </c>
      <c r="I10" s="5">
        <f>E10/(E10-F10)</f>
        <v>1.3133333333333332</v>
      </c>
      <c r="J10" s="7">
        <f>AVERAGE(I10:I14)</f>
        <v>1.307764910687822</v>
      </c>
      <c r="L10">
        <f>POWER(G10-$H$10,2)</f>
        <v>3.5986226086233574E-5</v>
      </c>
      <c r="M10" s="17">
        <f>SQRT(SUM(L10:L14)/5)</f>
        <v>1.130598128727617E-2</v>
      </c>
      <c r="N10">
        <f>POWER(I10-$J$10,2)</f>
        <v>3.1007330759042764E-5</v>
      </c>
      <c r="O10" s="17">
        <f>SQRT(SUM(N10:N14)/5)</f>
        <v>1.0921355764673048E-2</v>
      </c>
      <c r="Q10" s="26"/>
      <c r="R10" s="11">
        <v>20.3</v>
      </c>
      <c r="S10" s="11">
        <v>4.9000000000000004</v>
      </c>
      <c r="T10" s="20">
        <v>1.3213373159220221</v>
      </c>
      <c r="U10" s="29"/>
      <c r="V10" s="20">
        <v>1.3181818181818181</v>
      </c>
      <c r="W10" s="32"/>
    </row>
    <row r="11" spans="3:23" x14ac:dyDescent="0.3">
      <c r="C11" s="8"/>
      <c r="D11" s="2">
        <v>2</v>
      </c>
      <c r="E11" s="3">
        <v>19.899999999999999</v>
      </c>
      <c r="F11" s="3">
        <v>4.9000000000000004</v>
      </c>
      <c r="G11" s="2">
        <f t="shared" si="0"/>
        <v>1.3298426801858678</v>
      </c>
      <c r="H11" s="1"/>
      <c r="I11" s="2">
        <f t="shared" si="1"/>
        <v>1.3266666666666667</v>
      </c>
      <c r="J11" s="9"/>
      <c r="L11">
        <f t="shared" ref="L11:N14" si="4">POWER(G11-$H$10,2)</f>
        <v>3.7994741243497522E-4</v>
      </c>
      <c r="M11" s="17"/>
      <c r="N11">
        <f t="shared" ref="N11:N14" si="5">POWER(I11-$J$10,2)</f>
        <v>3.5727637908379106E-4</v>
      </c>
      <c r="O11" s="17"/>
      <c r="Q11" s="4">
        <v>1</v>
      </c>
      <c r="R11" s="5">
        <v>19.7</v>
      </c>
      <c r="S11" s="5">
        <v>4.7</v>
      </c>
      <c r="T11" s="21">
        <v>1.3163492924495415</v>
      </c>
      <c r="U11" s="6" t="s">
        <v>11</v>
      </c>
      <c r="V11" s="21">
        <v>1.3133333333333332</v>
      </c>
      <c r="W11" s="7" t="s">
        <v>12</v>
      </c>
    </row>
    <row r="12" spans="3:23" x14ac:dyDescent="0.3">
      <c r="C12" s="8"/>
      <c r="D12" s="2">
        <v>3</v>
      </c>
      <c r="E12" s="3">
        <v>13.8</v>
      </c>
      <c r="F12" s="3">
        <v>3.2</v>
      </c>
      <c r="G12" s="2">
        <f t="shared" si="0"/>
        <v>1.3039247534914586</v>
      </c>
      <c r="H12" s="1"/>
      <c r="I12" s="2">
        <f t="shared" si="1"/>
        <v>1.3018867924528301</v>
      </c>
      <c r="J12" s="9"/>
      <c r="L12">
        <f t="shared" si="4"/>
        <v>4.1289452060277304E-5</v>
      </c>
      <c r="M12" s="17"/>
      <c r="N12">
        <f t="shared" si="5"/>
        <v>3.4552273984543668E-5</v>
      </c>
      <c r="O12" s="17"/>
      <c r="Q12" s="8"/>
      <c r="R12" s="2">
        <v>19.899999999999999</v>
      </c>
      <c r="S12" s="2">
        <v>4.9000000000000004</v>
      </c>
      <c r="T12" s="22">
        <v>1.3298426801858678</v>
      </c>
      <c r="U12" s="1"/>
      <c r="V12" s="22">
        <v>1.3266666666666667</v>
      </c>
      <c r="W12" s="9"/>
    </row>
    <row r="13" spans="3:23" x14ac:dyDescent="0.3">
      <c r="C13" s="8"/>
      <c r="D13" s="2">
        <v>4</v>
      </c>
      <c r="E13" s="3">
        <v>13.9</v>
      </c>
      <c r="F13" s="3">
        <v>3.2</v>
      </c>
      <c r="G13" s="2">
        <f t="shared" si="0"/>
        <v>1.3010989321550199</v>
      </c>
      <c r="H13" s="1"/>
      <c r="I13" s="2">
        <f t="shared" si="1"/>
        <v>1.2990654205607477</v>
      </c>
      <c r="J13" s="9"/>
      <c r="L13">
        <f t="shared" si="4"/>
        <v>8.559040453867285E-5</v>
      </c>
      <c r="M13" s="17"/>
      <c r="N13">
        <f t="shared" si="5"/>
        <v>7.5681128471062736E-5</v>
      </c>
      <c r="O13" s="17"/>
      <c r="Q13" s="8"/>
      <c r="R13" s="2">
        <v>13.8</v>
      </c>
      <c r="S13" s="2">
        <v>3.2</v>
      </c>
      <c r="T13" s="22">
        <v>1.3039247534914586</v>
      </c>
      <c r="U13" s="1"/>
      <c r="V13" s="22">
        <v>1.3018867924528301</v>
      </c>
      <c r="W13" s="9"/>
    </row>
    <row r="14" spans="3:23" ht="15" thickBot="1" x14ac:dyDescent="0.35">
      <c r="C14" s="10"/>
      <c r="D14" s="11">
        <v>5</v>
      </c>
      <c r="E14" s="11">
        <v>18.3</v>
      </c>
      <c r="F14" s="11">
        <v>4.2</v>
      </c>
      <c r="G14" s="11">
        <f t="shared" si="0"/>
        <v>1.3005365436456213</v>
      </c>
      <c r="H14" s="12"/>
      <c r="I14" s="11">
        <f t="shared" si="1"/>
        <v>1.2978723404255319</v>
      </c>
      <c r="J14" s="13"/>
      <c r="L14">
        <f t="shared" si="4"/>
        <v>9.6312569221035604E-5</v>
      </c>
      <c r="M14" s="17"/>
      <c r="N14">
        <f t="shared" si="5"/>
        <v>9.7862946394345791E-5</v>
      </c>
      <c r="O14" s="17"/>
      <c r="Q14" s="8"/>
      <c r="R14" s="2">
        <v>13.9</v>
      </c>
      <c r="S14" s="2">
        <v>3.2</v>
      </c>
      <c r="T14" s="22">
        <v>1.3010989321550199</v>
      </c>
      <c r="U14" s="1"/>
      <c r="V14" s="22">
        <v>1.2990654205607477</v>
      </c>
      <c r="W14" s="9"/>
    </row>
    <row r="15" spans="3:23" ht="15" thickBot="1" x14ac:dyDescent="0.35">
      <c r="C15" s="4">
        <v>2</v>
      </c>
      <c r="D15" s="5">
        <v>1</v>
      </c>
      <c r="E15" s="5">
        <v>21.3</v>
      </c>
      <c r="F15" s="5">
        <v>4.5999999999999996</v>
      </c>
      <c r="G15" s="5">
        <f t="shared" si="0"/>
        <v>1.2783150534030583</v>
      </c>
      <c r="H15" s="6">
        <f t="shared" ref="H15" si="6">AVERAGE(G15:G19)</f>
        <v>1.2894963946266476</v>
      </c>
      <c r="I15" s="5">
        <f t="shared" si="1"/>
        <v>1.2754491017964069</v>
      </c>
      <c r="J15" s="7">
        <f t="shared" ref="J15" si="7">AVERAGE(I15:I19)</f>
        <v>1.2869304614516672</v>
      </c>
      <c r="L15">
        <f>POWER(G15-$H$15,2)</f>
        <v>1.2502239155833678E-4</v>
      </c>
      <c r="M15" s="17">
        <f>SQRT(SUM(L15:L19)/5)</f>
        <v>8.4633354893015704E-3</v>
      </c>
      <c r="N15">
        <f>POWER(I15-$J$15,2)</f>
        <v>1.3182161953343926E-4</v>
      </c>
      <c r="O15" s="17">
        <f>SQRT(SUM(N15:N19)/5)</f>
        <v>8.490797128464506E-3</v>
      </c>
      <c r="Q15" s="10"/>
      <c r="R15" s="11">
        <v>18.3</v>
      </c>
      <c r="S15" s="11">
        <v>4.2</v>
      </c>
      <c r="T15" s="23">
        <v>1.3005365436456213</v>
      </c>
      <c r="U15" s="12"/>
      <c r="V15" s="23">
        <v>1.2978723404255319</v>
      </c>
      <c r="W15" s="13"/>
    </row>
    <row r="16" spans="3:23" x14ac:dyDescent="0.3">
      <c r="C16" s="8"/>
      <c r="D16" s="2">
        <v>2</v>
      </c>
      <c r="E16" s="3">
        <v>17.399999999999999</v>
      </c>
      <c r="F16" s="3">
        <v>4</v>
      </c>
      <c r="G16" s="2">
        <f t="shared" si="0"/>
        <v>1.3010464922283826</v>
      </c>
      <c r="H16" s="1"/>
      <c r="I16" s="2">
        <f t="shared" si="1"/>
        <v>1.2985074626865671</v>
      </c>
      <c r="J16" s="9"/>
      <c r="L16">
        <f t="shared" ref="L16:L19" si="8">POWER(G16-$H$15,2)</f>
        <v>1.3340475460960663E-4</v>
      </c>
      <c r="M16" s="17"/>
      <c r="N16">
        <f t="shared" ref="N16:N19" si="9">POWER(I16-$J$15,2)</f>
        <v>1.3402695759287401E-4</v>
      </c>
      <c r="O16" s="17"/>
      <c r="Q16" s="4">
        <v>2</v>
      </c>
      <c r="R16" s="5">
        <v>21.3</v>
      </c>
      <c r="S16" s="5">
        <v>4.5999999999999996</v>
      </c>
      <c r="T16" s="21">
        <v>1.2783150534030583</v>
      </c>
      <c r="U16" s="6" t="s">
        <v>13</v>
      </c>
      <c r="V16" s="21">
        <v>1.2754491017964069</v>
      </c>
      <c r="W16" s="7" t="s">
        <v>14</v>
      </c>
    </row>
    <row r="17" spans="3:23" x14ac:dyDescent="0.3">
      <c r="C17" s="8"/>
      <c r="D17" s="2">
        <v>3</v>
      </c>
      <c r="E17" s="3">
        <v>16.5</v>
      </c>
      <c r="F17" s="3">
        <v>3.6</v>
      </c>
      <c r="G17" s="2">
        <f t="shared" si="0"/>
        <v>1.281321161524474</v>
      </c>
      <c r="H17" s="1"/>
      <c r="I17" s="2">
        <f t="shared" si="1"/>
        <v>1.2790697674418605</v>
      </c>
      <c r="J17" s="9"/>
      <c r="L17">
        <f t="shared" si="8"/>
        <v>6.683443627487509E-5</v>
      </c>
      <c r="M17" s="17"/>
      <c r="N17">
        <f t="shared" si="9"/>
        <v>6.1790510315811137E-5</v>
      </c>
      <c r="O17" s="17"/>
      <c r="Q17" s="8"/>
      <c r="R17" s="2">
        <v>17.399999999999999</v>
      </c>
      <c r="S17" s="2">
        <v>4</v>
      </c>
      <c r="T17" s="22">
        <v>1.3010464922283826</v>
      </c>
      <c r="U17" s="1"/>
      <c r="V17" s="22">
        <v>1.2985074626865671</v>
      </c>
      <c r="W17" s="9"/>
    </row>
    <row r="18" spans="3:23" x14ac:dyDescent="0.3">
      <c r="C18" s="8"/>
      <c r="D18" s="2">
        <v>4</v>
      </c>
      <c r="E18" s="3">
        <v>17.7</v>
      </c>
      <c r="F18" s="3">
        <v>4</v>
      </c>
      <c r="G18" s="2">
        <f t="shared" si="0"/>
        <v>1.294496928791566</v>
      </c>
      <c r="H18" s="1"/>
      <c r="I18" s="2">
        <f t="shared" si="1"/>
        <v>1.2919708029197081</v>
      </c>
      <c r="J18" s="9"/>
      <c r="L18">
        <f t="shared" si="8"/>
        <v>2.500534193451629E-5</v>
      </c>
      <c r="M18" s="17"/>
      <c r="N18">
        <f t="shared" si="9"/>
        <v>2.5405042114452569E-5</v>
      </c>
      <c r="O18" s="17"/>
      <c r="Q18" s="8"/>
      <c r="R18" s="2">
        <v>16.5</v>
      </c>
      <c r="S18" s="2">
        <v>3.6</v>
      </c>
      <c r="T18" s="22">
        <v>1.281321161524474</v>
      </c>
      <c r="U18" s="1"/>
      <c r="V18" s="22">
        <v>1.2790697674418605</v>
      </c>
      <c r="W18" s="9"/>
    </row>
    <row r="19" spans="3:23" ht="15" thickBot="1" x14ac:dyDescent="0.35">
      <c r="C19" s="10"/>
      <c r="D19" s="11">
        <v>5</v>
      </c>
      <c r="E19" s="11">
        <v>18.7</v>
      </c>
      <c r="F19" s="11">
        <v>4.2</v>
      </c>
      <c r="G19" s="11">
        <f t="shared" si="0"/>
        <v>1.2923023371857572</v>
      </c>
      <c r="H19" s="12"/>
      <c r="I19" s="11">
        <f t="shared" si="1"/>
        <v>1.289655172413793</v>
      </c>
      <c r="J19" s="13"/>
      <c r="L19">
        <f t="shared" si="8"/>
        <v>7.8733136450225183E-6</v>
      </c>
      <c r="M19" s="17"/>
      <c r="N19">
        <f t="shared" si="9"/>
        <v>7.4240498271284322E-6</v>
      </c>
      <c r="O19" s="17"/>
      <c r="Q19" s="8"/>
      <c r="R19" s="2">
        <v>17.7</v>
      </c>
      <c r="S19" s="2">
        <v>4</v>
      </c>
      <c r="T19" s="22">
        <v>1.294496928791566</v>
      </c>
      <c r="U19" s="1"/>
      <c r="V19" s="22">
        <v>1.2919708029197081</v>
      </c>
      <c r="W19" s="9"/>
    </row>
    <row r="20" spans="3:23" ht="15" thickBot="1" x14ac:dyDescent="0.35">
      <c r="C20" s="4">
        <v>4</v>
      </c>
      <c r="D20" s="5">
        <v>1</v>
      </c>
      <c r="E20" s="5">
        <v>20.100000000000001</v>
      </c>
      <c r="F20" s="5">
        <v>4.2</v>
      </c>
      <c r="G20" s="5">
        <f t="shared" si="0"/>
        <v>1.2667451727515207</v>
      </c>
      <c r="H20" s="6">
        <f t="shared" ref="H20" si="10">AVERAGE(G20:G24)</f>
        <v>1.2519603212008161</v>
      </c>
      <c r="I20" s="5">
        <f t="shared" si="1"/>
        <v>1.2641509433962264</v>
      </c>
      <c r="J20" s="7">
        <f t="shared" ref="J20" si="11">AVERAGE(I20:I24)</f>
        <v>1.2495044340464918</v>
      </c>
      <c r="L20">
        <f>POWER(G20-$H$10,2)</f>
        <v>1.9014193654311191E-3</v>
      </c>
      <c r="M20" s="17">
        <f>SQRT(SUM(L20:L24)/5)</f>
        <v>5.9233853042408344E-2</v>
      </c>
      <c r="N20">
        <f>POWER(I20-$J$10,2)</f>
        <v>1.9021781429123719E-3</v>
      </c>
      <c r="O20" s="17">
        <f>SQRT(SUM(N20:N24)/5)</f>
        <v>5.9067545013961345E-2</v>
      </c>
      <c r="Q20" s="10"/>
      <c r="R20" s="11">
        <v>18.7</v>
      </c>
      <c r="S20" s="11">
        <v>4.2</v>
      </c>
      <c r="T20" s="23">
        <v>1.2923023371857572</v>
      </c>
      <c r="U20" s="12"/>
      <c r="V20" s="23">
        <v>1.289655172413793</v>
      </c>
      <c r="W20" s="13"/>
    </row>
    <row r="21" spans="3:23" x14ac:dyDescent="0.3">
      <c r="C21" s="8"/>
      <c r="D21" s="2">
        <v>2</v>
      </c>
      <c r="E21" s="3">
        <v>19.100000000000001</v>
      </c>
      <c r="F21" s="3">
        <v>3.8</v>
      </c>
      <c r="G21" s="2">
        <f t="shared" si="0"/>
        <v>1.2506843898651927</v>
      </c>
      <c r="H21" s="1"/>
      <c r="I21" s="2">
        <f t="shared" si="1"/>
        <v>1.2483660130718954</v>
      </c>
      <c r="J21" s="9"/>
      <c r="L21">
        <f t="shared" ref="L21:L24" si="12">POWER(G21-$H$10,2)</f>
        <v>3.5600375846920711E-3</v>
      </c>
      <c r="M21" s="17"/>
      <c r="N21">
        <f t="shared" ref="N21:N24" si="13">POWER(I21-$J$10,2)</f>
        <v>3.5282290379873233E-3</v>
      </c>
      <c r="O21" s="17"/>
      <c r="Q21" s="4">
        <v>4</v>
      </c>
      <c r="R21" s="5">
        <v>20.100000000000001</v>
      </c>
      <c r="S21" s="5">
        <v>4.2</v>
      </c>
      <c r="T21" s="18">
        <v>1.2667451727515207</v>
      </c>
      <c r="U21" s="6" t="s">
        <v>15</v>
      </c>
      <c r="V21" s="18">
        <v>1.2641509433962264</v>
      </c>
      <c r="W21" s="7" t="s">
        <v>15</v>
      </c>
    </row>
    <row r="22" spans="3:23" x14ac:dyDescent="0.3">
      <c r="C22" s="8"/>
      <c r="D22" s="2">
        <v>3</v>
      </c>
      <c r="E22" s="3">
        <v>21.9</v>
      </c>
      <c r="F22" s="3">
        <v>4.4000000000000004</v>
      </c>
      <c r="G22" s="2">
        <f t="shared" si="0"/>
        <v>1.2541181171514113</v>
      </c>
      <c r="H22" s="1"/>
      <c r="I22" s="2">
        <f t="shared" si="1"/>
        <v>1.2514285714285713</v>
      </c>
      <c r="J22" s="9"/>
      <c r="L22">
        <f t="shared" si="12"/>
        <v>3.1620741763032276E-3</v>
      </c>
      <c r="M22" s="17"/>
      <c r="N22">
        <f t="shared" si="13"/>
        <v>3.1737831211333845E-3</v>
      </c>
      <c r="O22" s="17"/>
      <c r="Q22" s="8"/>
      <c r="R22" s="2">
        <v>19.100000000000001</v>
      </c>
      <c r="S22" s="2">
        <v>3.8</v>
      </c>
      <c r="T22" s="19">
        <v>1.2506843898651927</v>
      </c>
      <c r="U22" s="1"/>
      <c r="V22" s="19">
        <v>1.2483660130718954</v>
      </c>
      <c r="W22" s="9"/>
    </row>
    <row r="23" spans="3:23" x14ac:dyDescent="0.3">
      <c r="C23" s="8"/>
      <c r="D23" s="2">
        <v>4</v>
      </c>
      <c r="E23" s="2">
        <v>22.5</v>
      </c>
      <c r="F23" s="3">
        <v>4.5</v>
      </c>
      <c r="G23" s="2">
        <f t="shared" si="0"/>
        <v>1.2527472218732925</v>
      </c>
      <c r="H23" s="1"/>
      <c r="I23" s="2">
        <f t="shared" si="1"/>
        <v>1.25</v>
      </c>
      <c r="J23" s="9"/>
      <c r="L23">
        <f t="shared" si="12"/>
        <v>3.3181307829653305E-3</v>
      </c>
      <c r="M23" s="17"/>
      <c r="N23">
        <f t="shared" si="13"/>
        <v>3.3367849067720487E-3</v>
      </c>
      <c r="O23" s="17"/>
      <c r="Q23" s="8"/>
      <c r="R23" s="2">
        <v>21.9</v>
      </c>
      <c r="S23" s="2">
        <v>4.4000000000000004</v>
      </c>
      <c r="T23" s="19">
        <v>1.2541181171514113</v>
      </c>
      <c r="U23" s="1"/>
      <c r="V23" s="19">
        <v>1.2514285714285713</v>
      </c>
      <c r="W23" s="9"/>
    </row>
    <row r="24" spans="3:23" ht="15" thickBot="1" x14ac:dyDescent="0.35">
      <c r="C24" s="10"/>
      <c r="D24" s="11">
        <v>5</v>
      </c>
      <c r="E24" s="11">
        <v>16.899999999999999</v>
      </c>
      <c r="F24" s="11">
        <v>3.2</v>
      </c>
      <c r="G24" s="11">
        <f t="shared" si="0"/>
        <v>1.2355067043626629</v>
      </c>
      <c r="H24" s="12"/>
      <c r="I24" s="11">
        <f t="shared" si="1"/>
        <v>1.2335766423357664</v>
      </c>
      <c r="J24" s="13"/>
      <c r="L24">
        <f t="shared" si="12"/>
        <v>5.6015848218563917E-3</v>
      </c>
      <c r="M24" s="17"/>
      <c r="N24">
        <f t="shared" si="13"/>
        <v>5.5038991610766161E-3</v>
      </c>
      <c r="O24" s="17"/>
      <c r="Q24" s="8"/>
      <c r="R24" s="2">
        <v>22.5</v>
      </c>
      <c r="S24" s="2">
        <v>4.5</v>
      </c>
      <c r="T24" s="19">
        <v>1.2527472218732925</v>
      </c>
      <c r="U24" s="1"/>
      <c r="V24" s="19">
        <v>1.25</v>
      </c>
      <c r="W24" s="9"/>
    </row>
    <row r="25" spans="3:23" ht="15" thickBot="1" x14ac:dyDescent="0.35">
      <c r="Q25" s="10"/>
      <c r="R25" s="11">
        <v>16.899999999999999</v>
      </c>
      <c r="S25" s="11">
        <v>3.2</v>
      </c>
      <c r="T25" s="20">
        <v>1.2355067043626629</v>
      </c>
      <c r="U25" s="12"/>
      <c r="V25" s="20">
        <v>1.2335766423357664</v>
      </c>
      <c r="W25" s="13"/>
    </row>
    <row r="28" spans="3:23" x14ac:dyDescent="0.3">
      <c r="C28" t="s">
        <v>9</v>
      </c>
      <c r="D28">
        <v>0</v>
      </c>
      <c r="E28">
        <v>5</v>
      </c>
      <c r="F28">
        <v>10</v>
      </c>
      <c r="G28">
        <v>15</v>
      </c>
      <c r="H28">
        <v>20</v>
      </c>
      <c r="I28">
        <v>25</v>
      </c>
      <c r="J28">
        <v>30</v>
      </c>
      <c r="K28">
        <v>35</v>
      </c>
      <c r="L28">
        <v>40</v>
      </c>
      <c r="M28">
        <v>45</v>
      </c>
      <c r="N28">
        <v>50</v>
      </c>
      <c r="O28">
        <v>55</v>
      </c>
      <c r="P28">
        <v>60</v>
      </c>
    </row>
    <row r="29" spans="3:23" x14ac:dyDescent="0.3">
      <c r="C29" t="s">
        <v>10</v>
      </c>
      <c r="D29">
        <v>20.399999999999999</v>
      </c>
      <c r="E29">
        <v>19.8</v>
      </c>
      <c r="F29">
        <v>19.5</v>
      </c>
      <c r="G29">
        <v>19.3</v>
      </c>
      <c r="H29">
        <v>19.100000000000001</v>
      </c>
      <c r="I29">
        <v>19.100000000000001</v>
      </c>
      <c r="J29">
        <v>18.899999999999999</v>
      </c>
      <c r="K29">
        <v>18.7</v>
      </c>
      <c r="L29">
        <v>18.7</v>
      </c>
      <c r="M29">
        <v>18.7</v>
      </c>
      <c r="N29">
        <v>18.600000000000001</v>
      </c>
      <c r="O29">
        <v>18.7</v>
      </c>
      <c r="P29">
        <v>18.7</v>
      </c>
    </row>
    <row r="31" spans="3:23" x14ac:dyDescent="0.3">
      <c r="O31" t="s">
        <v>9</v>
      </c>
      <c r="P31">
        <v>0.5</v>
      </c>
      <c r="Q31">
        <v>1</v>
      </c>
      <c r="R31">
        <v>2</v>
      </c>
      <c r="S31">
        <v>4</v>
      </c>
    </row>
    <row r="32" spans="3:23" x14ac:dyDescent="0.3">
      <c r="O32" t="s">
        <v>16</v>
      </c>
      <c r="P32">
        <v>1.3095421047919273</v>
      </c>
      <c r="Q32">
        <v>1.3103504403855017</v>
      </c>
      <c r="R32">
        <v>1.2894963946266476</v>
      </c>
      <c r="S32">
        <v>1.2519603212008161</v>
      </c>
    </row>
    <row r="33" spans="15:19" x14ac:dyDescent="0.3">
      <c r="O33" t="s">
        <v>17</v>
      </c>
      <c r="P33">
        <v>3.3000000000000002E-2</v>
      </c>
      <c r="Q33">
        <v>1.1299999999999999E-2</v>
      </c>
      <c r="R33">
        <v>8.3999999999999995E-3</v>
      </c>
      <c r="S33">
        <v>5.8999999999999997E-2</v>
      </c>
    </row>
  </sheetData>
  <mergeCells count="32">
    <mergeCell ref="Q11:Q15"/>
    <mergeCell ref="Q16:Q20"/>
    <mergeCell ref="Q21:Q25"/>
    <mergeCell ref="Q6:Q10"/>
    <mergeCell ref="U6:U10"/>
    <mergeCell ref="W21:W25"/>
    <mergeCell ref="U11:U15"/>
    <mergeCell ref="U16:U20"/>
    <mergeCell ref="U21:U25"/>
    <mergeCell ref="W6:W10"/>
    <mergeCell ref="W11:W15"/>
    <mergeCell ref="W16:W20"/>
    <mergeCell ref="H20:H24"/>
    <mergeCell ref="J20:J24"/>
    <mergeCell ref="M4:M9"/>
    <mergeCell ref="O4:O9"/>
    <mergeCell ref="M10:M14"/>
    <mergeCell ref="O10:O14"/>
    <mergeCell ref="M15:M19"/>
    <mergeCell ref="O15:O19"/>
    <mergeCell ref="M20:M24"/>
    <mergeCell ref="O20:O24"/>
    <mergeCell ref="C4:C9"/>
    <mergeCell ref="C10:C14"/>
    <mergeCell ref="C15:C19"/>
    <mergeCell ref="C20:C24"/>
    <mergeCell ref="H4:H9"/>
    <mergeCell ref="J4:J9"/>
    <mergeCell ref="H10:H14"/>
    <mergeCell ref="J10:J14"/>
    <mergeCell ref="H15:H19"/>
    <mergeCell ref="J15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2022-04-26T10:51:04Z</dcterms:modified>
</cp:coreProperties>
</file>