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filterPrivacy="1" defaultThemeVersion="124226"/>
  <xr:revisionPtr revIDLastSave="0" documentId="13_ncr:1_{A657659A-292B-498F-9CFB-C61AD55319A0}" xr6:coauthVersionLast="47" xr6:coauthVersionMax="47" xr10:uidLastSave="{00000000-0000-0000-0000-000000000000}"/>
  <bookViews>
    <workbookView xWindow="28680" yWindow="-120" windowWidth="29040" windowHeight="15840" tabRatio="642" xr2:uid="{00000000-000D-0000-FFFF-FFFF00000000}"/>
  </bookViews>
  <sheets>
    <sheet name="sensData" sheetId="81" r:id="rId1"/>
    <sheet name="sens1.0" sheetId="77" state="hidden" r:id="rId2"/>
    <sheet name="sens2.0_pc" sheetId="78" state="hidden" r:id="rId3"/>
    <sheet name="sens2.1_pc" sheetId="79" state="hidden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8" i="79" l="1"/>
  <c r="C18" i="79"/>
  <c r="B18" i="79"/>
  <c r="G17" i="79"/>
  <c r="C17" i="79" s="1"/>
  <c r="F17" i="79"/>
  <c r="F16" i="79"/>
  <c r="C16" i="79"/>
  <c r="B16" i="79"/>
  <c r="F15" i="79"/>
  <c r="C15" i="79"/>
  <c r="B15" i="79"/>
  <c r="F14" i="79"/>
  <c r="C14" i="79"/>
  <c r="B14" i="79"/>
  <c r="F13" i="79"/>
  <c r="C13" i="79"/>
  <c r="B13" i="79"/>
  <c r="F12" i="79"/>
  <c r="C12" i="79"/>
  <c r="B12" i="79"/>
  <c r="F11" i="79"/>
  <c r="C11" i="79"/>
  <c r="B11" i="79"/>
  <c r="F10" i="79"/>
  <c r="C10" i="79"/>
  <c r="B10" i="79"/>
  <c r="F9" i="79"/>
  <c r="C9" i="79"/>
  <c r="B9" i="79"/>
  <c r="F8" i="79"/>
  <c r="A8" i="79" s="1"/>
  <c r="F7" i="79"/>
  <c r="A7" i="79" s="1"/>
  <c r="G6" i="79"/>
  <c r="B6" i="79" s="1"/>
  <c r="F6" i="79"/>
  <c r="A6" i="79" s="1"/>
  <c r="G5" i="79"/>
  <c r="C5" i="79" s="1"/>
  <c r="F5" i="79"/>
  <c r="A5" i="79" s="1"/>
  <c r="G4" i="79"/>
  <c r="C4" i="79" s="1"/>
  <c r="F4" i="79"/>
  <c r="A4" i="79" s="1"/>
  <c r="G3" i="79"/>
  <c r="C3" i="79" s="1"/>
  <c r="F3" i="79"/>
  <c r="A3" i="79" s="1"/>
  <c r="G2" i="79"/>
  <c r="C2" i="79" s="1"/>
  <c r="F2" i="79"/>
  <c r="A2" i="79" s="1"/>
  <c r="F18" i="78"/>
  <c r="C18" i="78"/>
  <c r="B18" i="78"/>
  <c r="G17" i="78"/>
  <c r="C17" i="78" s="1"/>
  <c r="F17" i="78"/>
  <c r="F16" i="78"/>
  <c r="C16" i="78"/>
  <c r="B16" i="78"/>
  <c r="F15" i="78"/>
  <c r="C15" i="78"/>
  <c r="B15" i="78"/>
  <c r="F14" i="78"/>
  <c r="C14" i="78"/>
  <c r="B14" i="78"/>
  <c r="F13" i="78"/>
  <c r="C13" i="78"/>
  <c r="B13" i="78"/>
  <c r="F12" i="78"/>
  <c r="C12" i="78"/>
  <c r="B12" i="78"/>
  <c r="F11" i="78"/>
  <c r="C11" i="78"/>
  <c r="B11" i="78"/>
  <c r="F10" i="78"/>
  <c r="C10" i="78"/>
  <c r="B10" i="78"/>
  <c r="F9" i="78"/>
  <c r="C9" i="78"/>
  <c r="B9" i="78"/>
  <c r="F8" i="78"/>
  <c r="A8" i="78" s="1"/>
  <c r="F7" i="78"/>
  <c r="A7" i="78" s="1"/>
  <c r="G6" i="78"/>
  <c r="C6" i="78" s="1"/>
  <c r="F6" i="78"/>
  <c r="A6" i="78" s="1"/>
  <c r="G5" i="78"/>
  <c r="C5" i="78" s="1"/>
  <c r="F5" i="78"/>
  <c r="A5" i="78" s="1"/>
  <c r="G4" i="78"/>
  <c r="C4" i="78" s="1"/>
  <c r="F4" i="78"/>
  <c r="A4" i="78" s="1"/>
  <c r="G3" i="78"/>
  <c r="C3" i="78" s="1"/>
  <c r="F3" i="78"/>
  <c r="A3" i="78" s="1"/>
  <c r="G2" i="78"/>
  <c r="B2" i="78" s="1"/>
  <c r="F2" i="78"/>
  <c r="A2" i="78" s="1"/>
  <c r="F18" i="77"/>
  <c r="C18" i="77"/>
  <c r="B18" i="77"/>
  <c r="G17" i="77"/>
  <c r="C17" i="77" s="1"/>
  <c r="F17" i="77"/>
  <c r="F16" i="77"/>
  <c r="C16" i="77"/>
  <c r="B16" i="77"/>
  <c r="F15" i="77"/>
  <c r="C15" i="77"/>
  <c r="B15" i="77"/>
  <c r="F14" i="77"/>
  <c r="C14" i="77"/>
  <c r="B14" i="77"/>
  <c r="F13" i="77"/>
  <c r="C13" i="77"/>
  <c r="B13" i="77"/>
  <c r="F12" i="77"/>
  <c r="C12" i="77"/>
  <c r="B12" i="77"/>
  <c r="F11" i="77"/>
  <c r="C11" i="77"/>
  <c r="B11" i="77"/>
  <c r="F10" i="77"/>
  <c r="C10" i="77"/>
  <c r="B10" i="77"/>
  <c r="F9" i="77"/>
  <c r="C9" i="77"/>
  <c r="B9" i="77"/>
  <c r="F8" i="77"/>
  <c r="A8" i="77" s="1"/>
  <c r="D8" i="77"/>
  <c r="F7" i="77"/>
  <c r="A7" i="77" s="1"/>
  <c r="D7" i="77"/>
  <c r="G6" i="77"/>
  <c r="F6" i="77"/>
  <c r="A6" i="77" s="1"/>
  <c r="D6" i="77"/>
  <c r="G5" i="77"/>
  <c r="F5" i="77"/>
  <c r="A5" i="77" s="1"/>
  <c r="D5" i="77"/>
  <c r="G4" i="77"/>
  <c r="F4" i="77"/>
  <c r="A4" i="77" s="1"/>
  <c r="D4" i="77"/>
  <c r="C4" i="77"/>
  <c r="G3" i="77"/>
  <c r="F3" i="77"/>
  <c r="A3" i="77" s="1"/>
  <c r="D3" i="77"/>
  <c r="G2" i="77"/>
  <c r="F2" i="77"/>
  <c r="A2" i="77" s="1"/>
  <c r="D2" i="77"/>
  <c r="C2" i="78" l="1"/>
  <c r="B4" i="79"/>
  <c r="B17" i="79"/>
  <c r="C6" i="79"/>
  <c r="B2" i="79"/>
  <c r="B3" i="79"/>
  <c r="B17" i="78"/>
  <c r="B5" i="79"/>
  <c r="B3" i="78"/>
  <c r="B6" i="78"/>
  <c r="B4" i="78"/>
  <c r="B5" i="78"/>
  <c r="B17" i="77"/>
  <c r="B5" i="77"/>
  <c r="B3" i="77"/>
  <c r="B2" i="77"/>
  <c r="C5" i="77"/>
  <c r="B4" i="77"/>
  <c r="B6" i="77"/>
  <c r="C3" i="77"/>
  <c r="C6" i="77"/>
  <c r="C2" i="77"/>
  <c r="G8" i="77" l="1"/>
  <c r="C8" i="77" s="1"/>
  <c r="G8" i="78"/>
  <c r="G8" i="79"/>
  <c r="B8" i="77" l="1"/>
  <c r="C8" i="79"/>
  <c r="B8" i="79"/>
  <c r="C8" i="78"/>
  <c r="B8" i="78"/>
  <c r="G7" i="79"/>
  <c r="C7" i="79" l="1"/>
  <c r="B7" i="79"/>
  <c r="G7" i="78"/>
  <c r="G7" i="77"/>
  <c r="B7" i="77" l="1"/>
  <c r="C7" i="77"/>
  <c r="B7" i="78"/>
  <c r="C7" i="78"/>
</calcChain>
</file>

<file path=xl/sharedStrings.xml><?xml version="1.0" encoding="utf-8"?>
<sst xmlns="http://schemas.openxmlformats.org/spreadsheetml/2006/main" count="110" uniqueCount="26">
  <si>
    <t>running costs</t>
  </si>
  <si>
    <t>sensitivity data</t>
  </si>
  <si>
    <t>financial parameters</t>
  </si>
  <si>
    <t>range</t>
  </si>
  <si>
    <t>group</t>
  </si>
  <si>
    <t>bounds</t>
  </si>
  <si>
    <t>ref</t>
  </si>
  <si>
    <t>range:</t>
  </si>
  <si>
    <t>process parameter</t>
  </si>
  <si>
    <t>equivalence ratio</t>
  </si>
  <si>
    <t>intake temperature</t>
  </si>
  <si>
    <t>engine speed</t>
  </si>
  <si>
    <t>compression ratio</t>
  </si>
  <si>
    <t>adsorption pressure</t>
  </si>
  <si>
    <t>h2 purity</t>
  </si>
  <si>
    <t>adsorption time</t>
  </si>
  <si>
    <t>adsorption beds</t>
  </si>
  <si>
    <t>ac_z</t>
  </si>
  <si>
    <t>PFratio</t>
  </si>
  <si>
    <t>group1</t>
  </si>
  <si>
    <t>base</t>
  </si>
  <si>
    <t>p_ve</t>
  </si>
  <si>
    <t>p_e</t>
  </si>
  <si>
    <t>a</t>
  </si>
  <si>
    <t>dT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</si>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</sst>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0.0%"/>
  </numFmts>
  <fonts count="8" x14ac:knownFonts="1"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0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0"/>
      <color theme="1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2" fillId="2" borderId="1" applyNumberFormat="0" applyFont="0" applyAlignment="0" applyProtection="0"/>
  </cellStyleXfs>
  <cellXfs count="16">
    <xf numFmtId="0" fontId="0" fillId="0" borderId="0" xfId="0"/>
    <xf numFmtId="0" fontId="3" fillId="0" borderId="0" xfId="0" applyFont="1"/>
    <xf numFmtId="0" fontId="5" fillId="0" borderId="0" xfId="0" applyFont="1"/>
    <xf numFmtId="0" fontId="3" fillId="0" borderId="0" xfId="0" applyFont="1" applyAlignment="1">
      <alignment vertical="center"/>
    </xf>
    <xf numFmtId="9" fontId="5" fillId="0" borderId="0" xfId="2" applyFont="1" applyAlignment="1">
      <alignment horizontal="center"/>
    </xf>
    <xf numFmtId="9" fontId="3" fillId="0" borderId="0" xfId="2" applyFont="1" applyAlignment="1">
      <alignment horizontal="center"/>
    </xf>
    <xf numFmtId="0" fontId="4" fillId="0" borderId="0" xfId="0" applyFont="1" applyAlignment="1">
      <alignment vertical="center"/>
    </xf>
    <xf numFmtId="0" fontId="3" fillId="0" borderId="0" xfId="1" applyNumberFormat="1" applyFont="1" applyAlignment="1">
      <alignment vertical="center"/>
    </xf>
    <xf numFmtId="0" fontId="3" fillId="0" borderId="0" xfId="1" applyNumberFormat="1" applyFont="1"/>
    <xf numFmtId="0" fontId="5" fillId="0" borderId="0" xfId="0" applyFont="1" applyAlignment="1">
      <alignment horizontal="center"/>
    </xf>
    <xf numFmtId="0" fontId="5" fillId="0" borderId="0" xfId="1" applyNumberFormat="1" applyFont="1" applyAlignment="1"/>
    <xf numFmtId="0" fontId="0" fillId="0" borderId="0" xfId="0" applyAlignment="1">
      <alignment vertical="center"/>
    </xf>
    <xf numFmtId="11" fontId="3" fillId="0" borderId="0" xfId="2" applyNumberFormat="1" applyFont="1" applyAlignment="1">
      <alignment horizontal="center"/>
    </xf>
    <xf numFmtId="11" fontId="3" fillId="0" borderId="0" xfId="1" applyNumberFormat="1" applyFont="1" applyAlignment="1">
      <alignment vertical="center"/>
    </xf>
    <xf numFmtId="2" fontId="3" fillId="0" borderId="0" xfId="1" applyNumberFormat="1" applyFont="1" applyAlignment="1">
      <alignment vertical="center"/>
    </xf>
    <xf numFmtId="164" fontId="3" fillId="0" borderId="0" xfId="2" applyNumberFormat="1" applyFont="1" applyAlignment="1">
      <alignment horizontal="center"/>
    </xf>
  </cellXfs>
  <cellStyles count="5">
    <cellStyle name="Eingabe" xfId="4" builtinId="20" customBuiltin="1"/>
    <cellStyle name="Link" xfId="3" builtinId="8" customBuiltin="1"/>
    <cellStyle name="Prozent" xfId="2" builtinId="5"/>
    <cellStyle name="Standard" xfId="0" builtinId="0" customBuiltin="1"/>
    <cellStyle name="Währung" xfId="1" builtinId="4"/>
  </cellStyles>
  <dxfs count="0"/>
  <tableStyles count="0" defaultTableStyle="TableStyleMedium9" defaultPivotStyle="PivotStyleLight16"/>
  <colors>
    <mruColors>
      <color rgb="FFF4EE00"/>
      <color rgb="FF0000FF"/>
      <color rgb="FF4F81BD"/>
      <color rgb="FFFA950E"/>
      <color rgb="FF00EE00"/>
      <color rgb="FF03CFEB"/>
      <color rgb="FF00FF00"/>
      <color rgb="FFFF00FF"/>
      <color rgb="FF9933FF"/>
      <color rgb="FF16E1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7E0B2-40F2-4D43-9736-A4633AFFEB61}">
  <sheetPr>
    <tabColor theme="6" tint="0.79998168889431442"/>
  </sheetPr>
  <dimension ref="A1:J24"/>
  <sheetViews>
    <sheetView tabSelected="1" workbookViewId="0">
      <selection activeCell="C7" sqref="C7"/>
    </sheetView>
  </sheetViews>
  <sheetFormatPr baseColWidth="10" defaultColWidth="11.42578125" defaultRowHeight="12.75" x14ac:dyDescent="0.2"/>
  <cols>
    <col min="1" max="1" width="15" style="1" customWidth="1"/>
    <col min="2" max="2" width="12.42578125" style="8" customWidth="1"/>
    <col min="3" max="3" width="14.5703125" style="8" customWidth="1"/>
    <col min="4" max="4" width="11.5703125" style="5" customWidth="1"/>
    <col min="5" max="5" width="6.5703125" style="1" bestFit="1" customWidth="1"/>
    <col min="6" max="6" width="11.7109375" style="1" bestFit="1" customWidth="1"/>
    <col min="7" max="16384" width="11.42578125" style="1"/>
  </cols>
  <sheetData>
    <row r="1" spans="1:10" s="2" customFormat="1" x14ac:dyDescent="0.2">
      <c r="A1" s="6" t="s">
        <v>1</v>
      </c>
      <c r="B1" s="10" t="s">
        <v>5</v>
      </c>
      <c r="C1" s="10"/>
      <c r="D1" s="4" t="s">
        <v>3</v>
      </c>
      <c r="E1" s="2" t="s">
        <v>4</v>
      </c>
      <c r="F1" s="2" t="s">
        <v>20</v>
      </c>
      <c r="I1" s="9"/>
      <c r="J1" s="4"/>
    </row>
    <row r="2" spans="1:10" x14ac:dyDescent="0.2">
      <c r="A2" s="3" t="s">
        <v>24</v>
      </c>
      <c r="B2" s="7">
        <v>2</v>
      </c>
      <c r="C2" s="7">
        <v>25</v>
      </c>
      <c r="D2" s="5">
        <v>0.1</v>
      </c>
      <c r="E2" s="3" t="s">
        <v>19</v>
      </c>
      <c r="F2" s="1">
        <v>300</v>
      </c>
    </row>
    <row r="3" spans="1:10" x14ac:dyDescent="0.2">
      <c r="A3" s="3" t="s">
        <v>21</v>
      </c>
      <c r="B3" s="7">
        <v>2</v>
      </c>
      <c r="C3" s="14">
        <v>5</v>
      </c>
      <c r="E3" s="3"/>
    </row>
    <row r="4" spans="1:10" x14ac:dyDescent="0.2">
      <c r="A4" s="1" t="s">
        <v>22</v>
      </c>
      <c r="B4" s="8">
        <v>150</v>
      </c>
      <c r="C4" s="8">
        <v>500</v>
      </c>
      <c r="F4"/>
    </row>
    <row r="5" spans="1:10" x14ac:dyDescent="0.2">
      <c r="A5" s="3" t="s">
        <v>23</v>
      </c>
      <c r="B5" s="7">
        <v>0.5</v>
      </c>
      <c r="C5" s="7">
        <v>0.7</v>
      </c>
      <c r="E5" s="3"/>
      <c r="F5" s="11"/>
    </row>
    <row r="6" spans="1:10" x14ac:dyDescent="0.2">
      <c r="A6" s="3" t="s">
        <v>25</v>
      </c>
      <c r="B6" s="7">
        <v>0.05</v>
      </c>
      <c r="C6" s="7">
        <v>0.28999999999999998</v>
      </c>
      <c r="E6" s="3"/>
      <c r="F6" s="11"/>
    </row>
    <row r="7" spans="1:10" x14ac:dyDescent="0.2">
      <c r="A7" s="3"/>
      <c r="B7" s="13"/>
      <c r="C7" s="7"/>
      <c r="E7" s="3"/>
    </row>
    <row r="8" spans="1:10" x14ac:dyDescent="0.2">
      <c r="A8" s="3"/>
      <c r="B8" s="7"/>
      <c r="C8" s="7"/>
      <c r="E8" s="3"/>
    </row>
    <row r="9" spans="1:10" x14ac:dyDescent="0.2">
      <c r="B9" s="7"/>
      <c r="C9" s="7"/>
      <c r="E9" s="11"/>
    </row>
    <row r="10" spans="1:10" x14ac:dyDescent="0.2">
      <c r="B10" s="7"/>
      <c r="C10" s="7"/>
      <c r="E10" s="11"/>
    </row>
    <row r="11" spans="1:10" x14ac:dyDescent="0.2">
      <c r="B11" s="7"/>
      <c r="C11" s="7"/>
      <c r="E11" s="11"/>
    </row>
    <row r="12" spans="1:10" x14ac:dyDescent="0.2">
      <c r="B12" s="7"/>
      <c r="C12" s="7"/>
      <c r="E12" s="11"/>
    </row>
    <row r="13" spans="1:10" x14ac:dyDescent="0.2">
      <c r="B13" s="7"/>
      <c r="C13" s="7"/>
      <c r="E13" s="11"/>
    </row>
    <row r="14" spans="1:10" x14ac:dyDescent="0.2">
      <c r="B14" s="7"/>
      <c r="C14" s="7"/>
      <c r="E14" s="11"/>
    </row>
    <row r="15" spans="1:10" x14ac:dyDescent="0.2">
      <c r="B15" s="7"/>
      <c r="C15" s="7"/>
      <c r="E15" s="11"/>
    </row>
    <row r="16" spans="1:10" x14ac:dyDescent="0.2">
      <c r="B16" s="7"/>
      <c r="C16" s="7"/>
      <c r="E16" s="11"/>
    </row>
    <row r="17" spans="2:5" x14ac:dyDescent="0.2">
      <c r="B17" s="7"/>
      <c r="C17" s="7"/>
      <c r="E17" s="11"/>
    </row>
    <row r="18" spans="2:5" x14ac:dyDescent="0.2">
      <c r="B18" s="7"/>
      <c r="C18" s="7"/>
      <c r="E18" s="11"/>
    </row>
    <row r="19" spans="2:5" x14ac:dyDescent="0.2">
      <c r="B19" s="7"/>
      <c r="C19" s="7"/>
      <c r="E19" s="11"/>
    </row>
    <row r="20" spans="2:5" x14ac:dyDescent="0.2">
      <c r="B20" s="7"/>
      <c r="C20" s="7"/>
      <c r="E20" s="11"/>
    </row>
    <row r="21" spans="2:5" x14ac:dyDescent="0.2">
      <c r="B21" s="7"/>
      <c r="C21" s="7"/>
      <c r="E21" s="11"/>
    </row>
    <row r="22" spans="2:5" x14ac:dyDescent="0.2">
      <c r="B22" s="7"/>
      <c r="C22" s="7"/>
      <c r="E22" s="11"/>
    </row>
    <row r="23" spans="2:5" x14ac:dyDescent="0.2">
      <c r="B23" s="7"/>
      <c r="C23" s="7"/>
      <c r="E23" s="11"/>
    </row>
    <row r="24" spans="2:5" x14ac:dyDescent="0.2">
      <c r="B24" s="7"/>
      <c r="C24" s="7"/>
      <c r="E24" s="11"/>
    </row>
  </sheetData>
  <phoneticPr fontId="7" type="noConversion"/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59A48-44A7-4AAC-B066-83368D74ED35}">
  <sheetPr>
    <tabColor theme="6" tint="0.79998168889431442"/>
  </sheetPr>
  <dimension ref="A1:J34"/>
  <sheetViews>
    <sheetView workbookViewId="0">
      <selection activeCell="C4" sqref="C4"/>
    </sheetView>
  </sheetViews>
  <sheetFormatPr baseColWidth="10" defaultColWidth="11.42578125" defaultRowHeight="12.75" x14ac:dyDescent="0.2"/>
  <cols>
    <col min="1" max="1" width="15" style="1" customWidth="1"/>
    <col min="2" max="2" width="12.42578125" style="8" customWidth="1"/>
    <col min="3" max="3" width="14.5703125" style="8" customWidth="1"/>
    <col min="4" max="4" width="11.5703125" style="5" customWidth="1"/>
    <col min="5" max="5" width="19.5703125" style="1" customWidth="1"/>
    <col min="6" max="6" width="14.5703125" style="1" customWidth="1"/>
    <col min="7" max="16384" width="11.42578125" style="1"/>
  </cols>
  <sheetData>
    <row r="1" spans="1:10" s="2" customFormat="1" x14ac:dyDescent="0.2">
      <c r="A1" s="6" t="s">
        <v>1</v>
      </c>
      <c r="B1" s="10" t="s">
        <v>5</v>
      </c>
      <c r="C1" s="10"/>
      <c r="D1" s="4" t="s">
        <v>3</v>
      </c>
      <c r="E1" s="2" t="s">
        <v>4</v>
      </c>
      <c r="F1" s="2" t="s">
        <v>6</v>
      </c>
      <c r="I1" s="9" t="s">
        <v>7</v>
      </c>
      <c r="J1" s="4">
        <v>0.3</v>
      </c>
    </row>
    <row r="2" spans="1:10" x14ac:dyDescent="0.2">
      <c r="A2" s="3" t="e">
        <f t="shared" ref="A2:A8" si="0">F2</f>
        <v>#REF!</v>
      </c>
      <c r="B2" s="7" t="e">
        <f t="shared" ref="B2:B8" si="1">G2*(1-D2)</f>
        <v>#REF!</v>
      </c>
      <c r="C2" s="7" t="e">
        <f t="shared" ref="C2:C3" si="2">G2*(1+D2)</f>
        <v>#REF!</v>
      </c>
      <c r="D2" s="5">
        <f t="shared" ref="D2:D8" si="3">$J$1</f>
        <v>0.3</v>
      </c>
      <c r="E2" s="3" t="s">
        <v>2</v>
      </c>
      <c r="F2" s="1" t="e">
        <f>#REF!</f>
        <v>#REF!</v>
      </c>
      <c r="G2" s="1" t="e">
        <f>#REF!</f>
        <v>#REF!</v>
      </c>
    </row>
    <row r="3" spans="1:10" x14ac:dyDescent="0.2">
      <c r="A3" s="3" t="e">
        <f t="shared" si="0"/>
        <v>#REF!</v>
      </c>
      <c r="B3" s="7" t="e">
        <f t="shared" si="1"/>
        <v>#REF!</v>
      </c>
      <c r="C3" s="7" t="e">
        <f t="shared" si="2"/>
        <v>#REF!</v>
      </c>
      <c r="D3" s="5">
        <f t="shared" si="3"/>
        <v>0.3</v>
      </c>
      <c r="E3" s="3" t="s">
        <v>2</v>
      </c>
      <c r="F3" s="1" t="e">
        <f>#REF!</f>
        <v>#REF!</v>
      </c>
      <c r="G3" s="1" t="e">
        <f>#REF!</f>
        <v>#REF!</v>
      </c>
    </row>
    <row r="4" spans="1:10" x14ac:dyDescent="0.2">
      <c r="A4" s="3" t="e">
        <f t="shared" si="0"/>
        <v>#REF!</v>
      </c>
      <c r="B4" s="7" t="e">
        <f t="shared" si="1"/>
        <v>#REF!</v>
      </c>
      <c r="C4" s="7">
        <f>8760</f>
        <v>8760</v>
      </c>
      <c r="D4" s="5">
        <f t="shared" si="3"/>
        <v>0.3</v>
      </c>
      <c r="E4" s="3" t="s">
        <v>2</v>
      </c>
      <c r="F4" s="1" t="e">
        <f>#REF!</f>
        <v>#REF!</v>
      </c>
      <c r="G4" s="1" t="e">
        <f>#REF!</f>
        <v>#REF!</v>
      </c>
    </row>
    <row r="5" spans="1:10" x14ac:dyDescent="0.2">
      <c r="A5" s="3" t="e">
        <f t="shared" si="0"/>
        <v>#REF!</v>
      </c>
      <c r="B5" s="7" t="e">
        <f t="shared" si="1"/>
        <v>#REF!</v>
      </c>
      <c r="C5" s="7" t="e">
        <f t="shared" ref="C5:C8" si="4">G5*(1+D5)</f>
        <v>#REF!</v>
      </c>
      <c r="D5" s="5">
        <f t="shared" si="3"/>
        <v>0.3</v>
      </c>
      <c r="E5" s="3" t="s">
        <v>2</v>
      </c>
      <c r="F5" s="1" t="e">
        <f>#REF!</f>
        <v>#REF!</v>
      </c>
      <c r="G5" s="1" t="e">
        <f>#REF!</f>
        <v>#REF!</v>
      </c>
    </row>
    <row r="6" spans="1:10" x14ac:dyDescent="0.2">
      <c r="A6" s="3" t="e">
        <f t="shared" si="0"/>
        <v>#REF!</v>
      </c>
      <c r="B6" s="7" t="e">
        <f t="shared" si="1"/>
        <v>#REF!</v>
      </c>
      <c r="C6" s="7" t="e">
        <f t="shared" si="4"/>
        <v>#REF!</v>
      </c>
      <c r="D6" s="5">
        <f t="shared" si="3"/>
        <v>0.3</v>
      </c>
      <c r="E6" s="3" t="s">
        <v>2</v>
      </c>
      <c r="F6" s="1" t="e">
        <f>#REF!</f>
        <v>#REF!</v>
      </c>
      <c r="G6" s="1" t="e">
        <f>#REF!</f>
        <v>#REF!</v>
      </c>
    </row>
    <row r="7" spans="1:10" x14ac:dyDescent="0.2">
      <c r="A7" s="3" t="e">
        <f t="shared" si="0"/>
        <v>#REF!</v>
      </c>
      <c r="B7" s="13" t="e">
        <f t="shared" si="1"/>
        <v>#REF!</v>
      </c>
      <c r="C7" s="13" t="e">
        <f t="shared" si="4"/>
        <v>#REF!</v>
      </c>
      <c r="D7" s="5">
        <f t="shared" si="3"/>
        <v>0.3</v>
      </c>
      <c r="E7" s="3" t="s">
        <v>0</v>
      </c>
      <c r="F7" s="1" t="e">
        <f>#REF!</f>
        <v>#REF!</v>
      </c>
      <c r="G7" s="1" t="e">
        <f>#REF!</f>
        <v>#REF!</v>
      </c>
    </row>
    <row r="8" spans="1:10" x14ac:dyDescent="0.2">
      <c r="A8" s="3" t="e">
        <f t="shared" si="0"/>
        <v>#REF!</v>
      </c>
      <c r="B8" s="7" t="e">
        <f t="shared" si="1"/>
        <v>#REF!</v>
      </c>
      <c r="C8" s="7" t="e">
        <f t="shared" si="4"/>
        <v>#REF!</v>
      </c>
      <c r="D8" s="5">
        <f t="shared" si="3"/>
        <v>0.3</v>
      </c>
      <c r="E8" s="3" t="s">
        <v>0</v>
      </c>
      <c r="F8" s="1" t="e">
        <f>#REF!</f>
        <v>#REF!</v>
      </c>
      <c r="G8" s="1" t="e">
        <f>#REF!</f>
        <v>#REF!</v>
      </c>
    </row>
    <row r="9" spans="1:10" x14ac:dyDescent="0.2">
      <c r="A9" s="1" t="s">
        <v>9</v>
      </c>
      <c r="B9" s="7">
        <f>G9*(1-D9)</f>
        <v>1.71</v>
      </c>
      <c r="C9" s="7">
        <f>G9*(1+D9)</f>
        <v>1.8900000000000001</v>
      </c>
      <c r="D9" s="5">
        <v>0.05</v>
      </c>
      <c r="E9" s="11" t="s">
        <v>8</v>
      </c>
      <c r="F9" s="1" t="str">
        <f>A9</f>
        <v>equivalence ratio</v>
      </c>
      <c r="G9" s="1">
        <v>1.8</v>
      </c>
    </row>
    <row r="10" spans="1:10" x14ac:dyDescent="0.2">
      <c r="A10" s="1" t="s">
        <v>10</v>
      </c>
      <c r="B10" s="7">
        <f>G10*(1-D10)</f>
        <v>322.50150000000002</v>
      </c>
      <c r="C10" s="7">
        <f>G10*(1+D10)</f>
        <v>473.79849999999993</v>
      </c>
      <c r="D10" s="5">
        <v>0.19</v>
      </c>
      <c r="E10" s="11" t="s">
        <v>8</v>
      </c>
      <c r="F10" s="1" t="str">
        <f>A10</f>
        <v>intake temperature</v>
      </c>
      <c r="G10" s="1">
        <v>398.15</v>
      </c>
    </row>
    <row r="11" spans="1:10" x14ac:dyDescent="0.2">
      <c r="A11" s="1" t="s">
        <v>11</v>
      </c>
      <c r="B11" s="7">
        <f t="shared" ref="B11:B18" si="5">G11*(1-D11)</f>
        <v>600.6</v>
      </c>
      <c r="C11" s="7">
        <f t="shared" ref="C11:C18" si="6">G11*(1+D11)</f>
        <v>1499.3999999999999</v>
      </c>
      <c r="D11" s="5">
        <v>0.42799999999999999</v>
      </c>
      <c r="E11" s="11" t="s">
        <v>8</v>
      </c>
      <c r="F11" s="1" t="str">
        <f t="shared" ref="F11:F18" si="7">A11</f>
        <v>engine speed</v>
      </c>
      <c r="G11" s="1">
        <v>1050</v>
      </c>
    </row>
    <row r="12" spans="1:10" x14ac:dyDescent="0.2">
      <c r="A12" s="1" t="s">
        <v>12</v>
      </c>
      <c r="B12" s="7">
        <f t="shared" si="5"/>
        <v>18</v>
      </c>
      <c r="C12" s="7">
        <f t="shared" si="6"/>
        <v>22</v>
      </c>
      <c r="D12" s="5">
        <v>0.1</v>
      </c>
      <c r="E12" s="11" t="s">
        <v>8</v>
      </c>
      <c r="F12" s="1" t="str">
        <f t="shared" si="7"/>
        <v>compression ratio</v>
      </c>
      <c r="G12" s="1">
        <v>20</v>
      </c>
    </row>
    <row r="13" spans="1:10" x14ac:dyDescent="0.2">
      <c r="A13" s="1" t="s">
        <v>13</v>
      </c>
      <c r="B13" s="7">
        <f t="shared" si="5"/>
        <v>2.99</v>
      </c>
      <c r="C13" s="7">
        <f t="shared" si="6"/>
        <v>20.010000000000002</v>
      </c>
      <c r="D13" s="5">
        <v>0.74</v>
      </c>
      <c r="E13" s="11" t="s">
        <v>8</v>
      </c>
      <c r="F13" s="1" t="str">
        <f t="shared" si="7"/>
        <v>adsorption pressure</v>
      </c>
      <c r="G13" s="1">
        <v>11.5</v>
      </c>
    </row>
    <row r="14" spans="1:10" x14ac:dyDescent="0.2">
      <c r="A14" s="1" t="s">
        <v>14</v>
      </c>
      <c r="B14" s="7">
        <f t="shared" si="5"/>
        <v>0.99998990000100008</v>
      </c>
      <c r="C14" s="7">
        <f t="shared" si="6"/>
        <v>0.99999009999900013</v>
      </c>
      <c r="D14" s="12">
        <v>9.9999999999999995E-8</v>
      </c>
      <c r="E14" s="11" t="s">
        <v>8</v>
      </c>
      <c r="F14" s="1" t="str">
        <f t="shared" si="7"/>
        <v>h2 purity</v>
      </c>
      <c r="G14" s="1">
        <v>0.99999000000000005</v>
      </c>
    </row>
    <row r="15" spans="1:10" x14ac:dyDescent="0.2">
      <c r="A15" s="1" t="s">
        <v>15</v>
      </c>
      <c r="B15" s="7">
        <f t="shared" si="5"/>
        <v>210.00000000000003</v>
      </c>
      <c r="C15" s="7">
        <f t="shared" si="6"/>
        <v>1190</v>
      </c>
      <c r="D15" s="5">
        <v>0.7</v>
      </c>
      <c r="E15" s="11" t="s">
        <v>8</v>
      </c>
      <c r="F15" s="1" t="str">
        <f t="shared" si="7"/>
        <v>adsorption time</v>
      </c>
      <c r="G15" s="1">
        <v>700</v>
      </c>
    </row>
    <row r="16" spans="1:10" x14ac:dyDescent="0.2">
      <c r="A16" s="1" t="s">
        <v>16</v>
      </c>
      <c r="B16" s="7">
        <f t="shared" si="5"/>
        <v>3.9999996000000002</v>
      </c>
      <c r="C16" s="7">
        <f t="shared" si="6"/>
        <v>4.0000004000000002</v>
      </c>
      <c r="D16" s="12">
        <v>9.9999999999999995E-8</v>
      </c>
      <c r="E16" s="11" t="s">
        <v>8</v>
      </c>
      <c r="F16" s="1" t="str">
        <f t="shared" si="7"/>
        <v>adsorption beds</v>
      </c>
      <c r="G16" s="1">
        <v>4</v>
      </c>
    </row>
    <row r="17" spans="1:7" x14ac:dyDescent="0.2">
      <c r="A17" s="1" t="s">
        <v>17</v>
      </c>
      <c r="B17" s="7">
        <f t="shared" si="5"/>
        <v>2.3333331000000004</v>
      </c>
      <c r="C17" s="7">
        <f t="shared" si="6"/>
        <v>2.333333566666667</v>
      </c>
      <c r="D17" s="12">
        <v>9.9999999999999995E-8</v>
      </c>
      <c r="E17" s="11" t="s">
        <v>8</v>
      </c>
      <c r="F17" s="1" t="str">
        <f t="shared" si="7"/>
        <v>ac_z</v>
      </c>
      <c r="G17" s="1">
        <f>7/3</f>
        <v>2.3333333333333335</v>
      </c>
    </row>
    <row r="18" spans="1:7" x14ac:dyDescent="0.2">
      <c r="A18" t="s">
        <v>18</v>
      </c>
      <c r="B18" s="7">
        <f t="shared" si="5"/>
        <v>0.1</v>
      </c>
      <c r="C18" s="7">
        <f t="shared" si="6"/>
        <v>0.30000000000000004</v>
      </c>
      <c r="D18" s="5">
        <v>0.5</v>
      </c>
      <c r="E18" s="11" t="s">
        <v>8</v>
      </c>
      <c r="F18" s="1" t="str">
        <f t="shared" si="7"/>
        <v>PFratio</v>
      </c>
      <c r="G18" s="1">
        <v>0.2</v>
      </c>
    </row>
    <row r="19" spans="1:7" x14ac:dyDescent="0.2">
      <c r="B19" s="7"/>
      <c r="C19" s="7"/>
      <c r="E19" s="11"/>
    </row>
    <row r="20" spans="1:7" x14ac:dyDescent="0.2">
      <c r="B20" s="7"/>
      <c r="C20" s="7"/>
      <c r="E20" s="11"/>
    </row>
    <row r="21" spans="1:7" x14ac:dyDescent="0.2">
      <c r="B21" s="7"/>
      <c r="C21" s="7"/>
      <c r="E21" s="11"/>
    </row>
    <row r="22" spans="1:7" x14ac:dyDescent="0.2">
      <c r="B22" s="7"/>
      <c r="C22" s="7"/>
      <c r="E22" s="11"/>
    </row>
    <row r="23" spans="1:7" x14ac:dyDescent="0.2">
      <c r="B23" s="7"/>
      <c r="C23" s="7"/>
      <c r="E23" s="11"/>
    </row>
    <row r="24" spans="1:7" x14ac:dyDescent="0.2">
      <c r="B24" s="7"/>
      <c r="C24" s="7"/>
      <c r="E24" s="11"/>
    </row>
    <row r="25" spans="1:7" x14ac:dyDescent="0.2">
      <c r="B25" s="7"/>
      <c r="C25" s="7"/>
      <c r="E25" s="11"/>
    </row>
    <row r="26" spans="1:7" x14ac:dyDescent="0.2">
      <c r="B26" s="7"/>
      <c r="C26" s="7"/>
      <c r="E26" s="11"/>
    </row>
    <row r="27" spans="1:7" x14ac:dyDescent="0.2">
      <c r="B27" s="7"/>
      <c r="C27" s="7"/>
      <c r="E27" s="11"/>
    </row>
    <row r="28" spans="1:7" x14ac:dyDescent="0.2">
      <c r="B28" s="7"/>
      <c r="C28" s="7"/>
      <c r="E28" s="11"/>
    </row>
    <row r="29" spans="1:7" x14ac:dyDescent="0.2">
      <c r="B29" s="7"/>
      <c r="C29" s="7"/>
      <c r="E29" s="11"/>
    </row>
    <row r="30" spans="1:7" x14ac:dyDescent="0.2">
      <c r="B30" s="7"/>
      <c r="C30" s="7"/>
      <c r="E30" s="11"/>
    </row>
    <row r="31" spans="1:7" x14ac:dyDescent="0.2">
      <c r="B31" s="7"/>
      <c r="C31" s="7"/>
      <c r="E31" s="11"/>
    </row>
    <row r="32" spans="1:7" x14ac:dyDescent="0.2">
      <c r="B32" s="7"/>
      <c r="C32" s="7"/>
      <c r="E32" s="11"/>
    </row>
    <row r="33" spans="2:5" x14ac:dyDescent="0.2">
      <c r="B33" s="7"/>
      <c r="C33" s="7"/>
      <c r="E33" s="11"/>
    </row>
    <row r="34" spans="2:5" x14ac:dyDescent="0.2">
      <c r="B34" s="7"/>
      <c r="C34" s="7"/>
      <c r="E34" s="11"/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8A7154-5D19-4640-8264-268BE8F4DE48}">
  <sheetPr>
    <tabColor theme="6" tint="0.79998168889431442"/>
  </sheetPr>
  <dimension ref="A1:J34"/>
  <sheetViews>
    <sheetView workbookViewId="0">
      <selection activeCell="C4" sqref="C4"/>
    </sheetView>
  </sheetViews>
  <sheetFormatPr baseColWidth="10" defaultColWidth="11.42578125" defaultRowHeight="12.75" x14ac:dyDescent="0.2"/>
  <cols>
    <col min="1" max="1" width="15" style="1" customWidth="1"/>
    <col min="2" max="2" width="12.42578125" style="8" customWidth="1"/>
    <col min="3" max="3" width="14.5703125" style="8" customWidth="1"/>
    <col min="4" max="4" width="11.5703125" style="5" customWidth="1"/>
    <col min="5" max="5" width="19.5703125" style="1" customWidth="1"/>
    <col min="6" max="6" width="14.5703125" style="1" customWidth="1"/>
    <col min="7" max="16384" width="11.42578125" style="1"/>
  </cols>
  <sheetData>
    <row r="1" spans="1:10" s="2" customFormat="1" x14ac:dyDescent="0.2">
      <c r="A1" s="6" t="s">
        <v>1</v>
      </c>
      <c r="B1" s="10" t="s">
        <v>5</v>
      </c>
      <c r="C1" s="10"/>
      <c r="D1" s="4" t="s">
        <v>3</v>
      </c>
      <c r="E1" s="2" t="s">
        <v>4</v>
      </c>
      <c r="F1" s="2" t="s">
        <v>6</v>
      </c>
      <c r="I1" s="9" t="s">
        <v>7</v>
      </c>
      <c r="J1" s="4">
        <v>0.3</v>
      </c>
    </row>
    <row r="2" spans="1:10" x14ac:dyDescent="0.2">
      <c r="A2" s="3" t="e">
        <f t="shared" ref="A2:A8" si="0">F2</f>
        <v>#REF!</v>
      </c>
      <c r="B2" s="7" t="e">
        <f t="shared" ref="B2:B8" si="1">G2*(1-D2)</f>
        <v>#REF!</v>
      </c>
      <c r="C2" s="7" t="e">
        <f t="shared" ref="C2:C8" si="2">G2*(1+D2)</f>
        <v>#REF!</v>
      </c>
      <c r="D2" s="12">
        <v>1E-10</v>
      </c>
      <c r="E2" s="3" t="s">
        <v>2</v>
      </c>
      <c r="F2" s="1" t="e">
        <f>#REF!</f>
        <v>#REF!</v>
      </c>
      <c r="G2" s="1" t="e">
        <f>#REF!</f>
        <v>#REF!</v>
      </c>
    </row>
    <row r="3" spans="1:10" x14ac:dyDescent="0.2">
      <c r="A3" s="3" t="e">
        <f t="shared" si="0"/>
        <v>#REF!</v>
      </c>
      <c r="B3" s="7" t="e">
        <f t="shared" si="1"/>
        <v>#REF!</v>
      </c>
      <c r="C3" s="7" t="e">
        <f t="shared" si="2"/>
        <v>#REF!</v>
      </c>
      <c r="D3" s="12">
        <v>1E-10</v>
      </c>
      <c r="E3" s="3" t="s">
        <v>2</v>
      </c>
      <c r="F3" s="1" t="e">
        <f>#REF!</f>
        <v>#REF!</v>
      </c>
      <c r="G3" s="1" t="e">
        <f>#REF!</f>
        <v>#REF!</v>
      </c>
    </row>
    <row r="4" spans="1:10" x14ac:dyDescent="0.2">
      <c r="A4" s="3" t="e">
        <f t="shared" si="0"/>
        <v>#REF!</v>
      </c>
      <c r="B4" s="14" t="e">
        <f t="shared" si="1"/>
        <v>#REF!</v>
      </c>
      <c r="C4" s="14" t="e">
        <f t="shared" si="2"/>
        <v>#REF!</v>
      </c>
      <c r="D4" s="12">
        <v>1E-10</v>
      </c>
      <c r="E4" s="3" t="s">
        <v>2</v>
      </c>
      <c r="F4" s="1" t="e">
        <f>#REF!</f>
        <v>#REF!</v>
      </c>
      <c r="G4" s="1" t="e">
        <f>#REF!</f>
        <v>#REF!</v>
      </c>
    </row>
    <row r="5" spans="1:10" x14ac:dyDescent="0.2">
      <c r="A5" s="3" t="e">
        <f t="shared" si="0"/>
        <v>#REF!</v>
      </c>
      <c r="B5" s="7" t="e">
        <f t="shared" si="1"/>
        <v>#REF!</v>
      </c>
      <c r="C5" s="7" t="e">
        <f t="shared" si="2"/>
        <v>#REF!</v>
      </c>
      <c r="D5" s="12">
        <v>1E-10</v>
      </c>
      <c r="E5" s="3" t="s">
        <v>2</v>
      </c>
      <c r="F5" s="1" t="e">
        <f>#REF!</f>
        <v>#REF!</v>
      </c>
      <c r="G5" s="1" t="e">
        <f>#REF!</f>
        <v>#REF!</v>
      </c>
    </row>
    <row r="6" spans="1:10" x14ac:dyDescent="0.2">
      <c r="A6" s="3" t="e">
        <f t="shared" si="0"/>
        <v>#REF!</v>
      </c>
      <c r="B6" s="7" t="e">
        <f t="shared" si="1"/>
        <v>#REF!</v>
      </c>
      <c r="C6" s="7" t="e">
        <f t="shared" si="2"/>
        <v>#REF!</v>
      </c>
      <c r="D6" s="12">
        <v>1E-10</v>
      </c>
      <c r="E6" s="3" t="s">
        <v>2</v>
      </c>
      <c r="F6" s="1" t="e">
        <f>#REF!</f>
        <v>#REF!</v>
      </c>
      <c r="G6" s="1" t="e">
        <f>#REF!</f>
        <v>#REF!</v>
      </c>
    </row>
    <row r="7" spans="1:10" x14ac:dyDescent="0.2">
      <c r="A7" s="3" t="e">
        <f t="shared" si="0"/>
        <v>#REF!</v>
      </c>
      <c r="B7" s="13" t="e">
        <f t="shared" si="1"/>
        <v>#REF!</v>
      </c>
      <c r="C7" s="13" t="e">
        <f t="shared" si="2"/>
        <v>#REF!</v>
      </c>
      <c r="D7" s="12">
        <v>1E-10</v>
      </c>
      <c r="E7" s="3" t="s">
        <v>0</v>
      </c>
      <c r="F7" s="1" t="e">
        <f>#REF!</f>
        <v>#REF!</v>
      </c>
      <c r="G7" s="1" t="e">
        <f>#REF!</f>
        <v>#REF!</v>
      </c>
    </row>
    <row r="8" spans="1:10" x14ac:dyDescent="0.2">
      <c r="A8" s="3" t="e">
        <f t="shared" si="0"/>
        <v>#REF!</v>
      </c>
      <c r="B8" s="7" t="e">
        <f t="shared" si="1"/>
        <v>#REF!</v>
      </c>
      <c r="C8" s="7" t="e">
        <f t="shared" si="2"/>
        <v>#REF!</v>
      </c>
      <c r="D8" s="12">
        <v>1E-10</v>
      </c>
      <c r="E8" s="3" t="s">
        <v>0</v>
      </c>
      <c r="F8" s="1" t="e">
        <f>#REF!</f>
        <v>#REF!</v>
      </c>
      <c r="G8" s="1" t="e">
        <f>#REF!</f>
        <v>#REF!</v>
      </c>
    </row>
    <row r="9" spans="1:10" x14ac:dyDescent="0.2">
      <c r="A9" s="1" t="s">
        <v>9</v>
      </c>
      <c r="B9" s="7">
        <f>G9*(1-D9)</f>
        <v>1.5</v>
      </c>
      <c r="C9" s="7">
        <f>G9*(1+D9)</f>
        <v>2.5</v>
      </c>
      <c r="D9" s="5">
        <v>0.25</v>
      </c>
      <c r="E9" s="11" t="s">
        <v>8</v>
      </c>
      <c r="F9" s="1" t="str">
        <f>A9</f>
        <v>equivalence ratio</v>
      </c>
      <c r="G9" s="1">
        <v>2</v>
      </c>
    </row>
    <row r="10" spans="1:10" x14ac:dyDescent="0.2">
      <c r="A10" s="1" t="s">
        <v>10</v>
      </c>
      <c r="B10" s="7">
        <f>G10*(1-D10)</f>
        <v>322.50150000000002</v>
      </c>
      <c r="C10" s="7">
        <f>G10*(1+D10)</f>
        <v>473.79849999999993</v>
      </c>
      <c r="D10" s="5">
        <v>0.19</v>
      </c>
      <c r="E10" s="11" t="s">
        <v>8</v>
      </c>
      <c r="F10" s="1" t="str">
        <f>A10</f>
        <v>intake temperature</v>
      </c>
      <c r="G10" s="1">
        <v>398.15</v>
      </c>
    </row>
    <row r="11" spans="1:10" x14ac:dyDescent="0.2">
      <c r="A11" s="1" t="s">
        <v>11</v>
      </c>
      <c r="B11" s="7">
        <f t="shared" ref="B11:B18" si="3">G11*(1-D11)</f>
        <v>600.6</v>
      </c>
      <c r="C11" s="7">
        <f t="shared" ref="C11:C18" si="4">G11*(1+D11)</f>
        <v>1499.3999999999999</v>
      </c>
      <c r="D11" s="5">
        <v>0.42799999999999999</v>
      </c>
      <c r="E11" s="11" t="s">
        <v>8</v>
      </c>
      <c r="F11" s="1" t="str">
        <f t="shared" ref="F11:F18" si="5">A11</f>
        <v>engine speed</v>
      </c>
      <c r="G11" s="1">
        <v>1050</v>
      </c>
    </row>
    <row r="12" spans="1:10" x14ac:dyDescent="0.2">
      <c r="A12" s="1" t="s">
        <v>12</v>
      </c>
      <c r="B12" s="7">
        <f t="shared" si="3"/>
        <v>18</v>
      </c>
      <c r="C12" s="7">
        <f t="shared" si="4"/>
        <v>22</v>
      </c>
      <c r="D12" s="5">
        <v>0.1</v>
      </c>
      <c r="E12" s="11" t="s">
        <v>8</v>
      </c>
      <c r="F12" s="1" t="str">
        <f t="shared" si="5"/>
        <v>compression ratio</v>
      </c>
      <c r="G12" s="1">
        <v>20</v>
      </c>
    </row>
    <row r="13" spans="1:10" x14ac:dyDescent="0.2">
      <c r="A13" s="1" t="s">
        <v>13</v>
      </c>
      <c r="B13" s="7">
        <f t="shared" si="3"/>
        <v>2.99</v>
      </c>
      <c r="C13" s="7">
        <f t="shared" si="4"/>
        <v>20.010000000000002</v>
      </c>
      <c r="D13" s="5">
        <v>0.74</v>
      </c>
      <c r="E13" s="11" t="s">
        <v>8</v>
      </c>
      <c r="F13" s="1" t="str">
        <f t="shared" si="5"/>
        <v>adsorption pressure</v>
      </c>
      <c r="G13" s="1">
        <v>11.5</v>
      </c>
    </row>
    <row r="14" spans="1:10" x14ac:dyDescent="0.2">
      <c r="A14" s="1" t="s">
        <v>14</v>
      </c>
      <c r="B14" s="7">
        <f t="shared" si="3"/>
        <v>0.97999605049999994</v>
      </c>
      <c r="C14" s="7">
        <f t="shared" si="4"/>
        <v>0.99999394949999998</v>
      </c>
      <c r="D14" s="5">
        <v>1.01E-2</v>
      </c>
      <c r="E14" s="11" t="s">
        <v>8</v>
      </c>
      <c r="F14" s="1" t="str">
        <f t="shared" si="5"/>
        <v>h2 purity</v>
      </c>
      <c r="G14" s="1">
        <v>0.98999499999999996</v>
      </c>
    </row>
    <row r="15" spans="1:10" x14ac:dyDescent="0.2">
      <c r="A15" s="1" t="s">
        <v>15</v>
      </c>
      <c r="B15" s="7">
        <f t="shared" si="3"/>
        <v>210.00000000000003</v>
      </c>
      <c r="C15" s="7">
        <f t="shared" si="4"/>
        <v>1190</v>
      </c>
      <c r="D15" s="5">
        <v>0.7</v>
      </c>
      <c r="E15" s="11" t="s">
        <v>8</v>
      </c>
      <c r="F15" s="1" t="str">
        <f t="shared" si="5"/>
        <v>adsorption time</v>
      </c>
      <c r="G15" s="1">
        <v>700</v>
      </c>
    </row>
    <row r="16" spans="1:10" x14ac:dyDescent="0.2">
      <c r="A16" s="1" t="s">
        <v>16</v>
      </c>
      <c r="B16" s="7">
        <f t="shared" si="3"/>
        <v>3.9999999996</v>
      </c>
      <c r="C16" s="7">
        <f t="shared" si="4"/>
        <v>4.0000000004</v>
      </c>
      <c r="D16" s="12">
        <v>1E-10</v>
      </c>
      <c r="E16" s="11" t="s">
        <v>8</v>
      </c>
      <c r="F16" s="1" t="str">
        <f t="shared" si="5"/>
        <v>adsorption beds</v>
      </c>
      <c r="G16" s="1">
        <v>4</v>
      </c>
    </row>
    <row r="17" spans="1:7" x14ac:dyDescent="0.2">
      <c r="A17" s="1" t="s">
        <v>17</v>
      </c>
      <c r="B17" s="7">
        <f t="shared" si="3"/>
        <v>2.3333333331000001</v>
      </c>
      <c r="C17" s="7">
        <f t="shared" si="4"/>
        <v>2.3333333335666668</v>
      </c>
      <c r="D17" s="12">
        <v>1E-10</v>
      </c>
      <c r="E17" s="11" t="s">
        <v>8</v>
      </c>
      <c r="F17" s="1" t="str">
        <f t="shared" si="5"/>
        <v>ac_z</v>
      </c>
      <c r="G17" s="1">
        <f>7/3</f>
        <v>2.3333333333333335</v>
      </c>
    </row>
    <row r="18" spans="1:7" x14ac:dyDescent="0.2">
      <c r="A18" t="s">
        <v>18</v>
      </c>
      <c r="B18" s="7">
        <f t="shared" si="3"/>
        <v>0.1</v>
      </c>
      <c r="C18" s="7">
        <f t="shared" si="4"/>
        <v>0.30000000000000004</v>
      </c>
      <c r="D18" s="5">
        <v>0.5</v>
      </c>
      <c r="E18" s="11" t="s">
        <v>8</v>
      </c>
      <c r="F18" s="1" t="str">
        <f t="shared" si="5"/>
        <v>PFratio</v>
      </c>
      <c r="G18" s="1">
        <v>0.2</v>
      </c>
    </row>
    <row r="19" spans="1:7" x14ac:dyDescent="0.2">
      <c r="B19" s="7"/>
      <c r="C19" s="7"/>
      <c r="E19" s="11"/>
    </row>
    <row r="20" spans="1:7" x14ac:dyDescent="0.2">
      <c r="B20" s="7"/>
      <c r="C20" s="7"/>
      <c r="E20" s="11"/>
    </row>
    <row r="21" spans="1:7" x14ac:dyDescent="0.2">
      <c r="B21" s="7"/>
      <c r="C21" s="7"/>
      <c r="E21" s="11"/>
    </row>
    <row r="22" spans="1:7" x14ac:dyDescent="0.2">
      <c r="B22" s="7"/>
      <c r="C22" s="7"/>
      <c r="E22" s="11"/>
    </row>
    <row r="23" spans="1:7" x14ac:dyDescent="0.2">
      <c r="B23" s="7"/>
      <c r="C23" s="7"/>
      <c r="E23" s="11"/>
    </row>
    <row r="24" spans="1:7" x14ac:dyDescent="0.2">
      <c r="B24" s="7"/>
      <c r="C24" s="7"/>
      <c r="E24" s="11"/>
    </row>
    <row r="25" spans="1:7" x14ac:dyDescent="0.2">
      <c r="B25" s="7"/>
      <c r="C25" s="7"/>
      <c r="E25" s="11"/>
    </row>
    <row r="26" spans="1:7" x14ac:dyDescent="0.2">
      <c r="B26" s="7"/>
      <c r="C26" s="7"/>
      <c r="E26" s="11"/>
    </row>
    <row r="27" spans="1:7" x14ac:dyDescent="0.2">
      <c r="B27" s="7"/>
      <c r="C27" s="7"/>
      <c r="E27" s="11"/>
    </row>
    <row r="28" spans="1:7" x14ac:dyDescent="0.2">
      <c r="B28" s="7"/>
      <c r="C28" s="7"/>
      <c r="E28" s="11"/>
    </row>
    <row r="29" spans="1:7" x14ac:dyDescent="0.2">
      <c r="B29" s="7"/>
      <c r="C29" s="7"/>
      <c r="E29" s="11"/>
    </row>
    <row r="30" spans="1:7" x14ac:dyDescent="0.2">
      <c r="B30" s="7"/>
      <c r="C30" s="7"/>
      <c r="E30" s="11"/>
    </row>
    <row r="31" spans="1:7" x14ac:dyDescent="0.2">
      <c r="B31" s="7"/>
      <c r="C31" s="7"/>
      <c r="E31" s="11"/>
    </row>
    <row r="32" spans="1:7" x14ac:dyDescent="0.2">
      <c r="B32" s="7"/>
      <c r="C32" s="7"/>
      <c r="E32" s="11"/>
    </row>
    <row r="33" spans="2:5" x14ac:dyDescent="0.2">
      <c r="B33" s="7"/>
      <c r="C33" s="7"/>
      <c r="E33" s="11"/>
    </row>
    <row r="34" spans="2:5" x14ac:dyDescent="0.2">
      <c r="B34" s="7"/>
      <c r="C34" s="7"/>
      <c r="E34" s="11"/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0AA1B-2515-4361-ACDF-3C029C77930A}">
  <sheetPr>
    <tabColor theme="6" tint="0.79998168889431442"/>
  </sheetPr>
  <dimension ref="A1:J34"/>
  <sheetViews>
    <sheetView workbookViewId="0">
      <selection activeCell="C4" sqref="C4"/>
    </sheetView>
  </sheetViews>
  <sheetFormatPr baseColWidth="10" defaultColWidth="11.42578125" defaultRowHeight="12.75" x14ac:dyDescent="0.2"/>
  <cols>
    <col min="1" max="1" width="15" style="1" customWidth="1"/>
    <col min="2" max="2" width="12.42578125" style="8" customWidth="1"/>
    <col min="3" max="3" width="14.5703125" style="8" customWidth="1"/>
    <col min="4" max="4" width="11.5703125" style="5" customWidth="1"/>
    <col min="5" max="5" width="19.5703125" style="1" customWidth="1"/>
    <col min="6" max="6" width="14.5703125" style="1" customWidth="1"/>
    <col min="7" max="16384" width="11.42578125" style="1"/>
  </cols>
  <sheetData>
    <row r="1" spans="1:10" s="2" customFormat="1" x14ac:dyDescent="0.2">
      <c r="A1" s="6" t="s">
        <v>1</v>
      </c>
      <c r="B1" s="10" t="s">
        <v>5</v>
      </c>
      <c r="C1" s="10"/>
      <c r="D1" s="4" t="s">
        <v>3</v>
      </c>
      <c r="E1" s="2" t="s">
        <v>4</v>
      </c>
      <c r="F1" s="2" t="s">
        <v>6</v>
      </c>
      <c r="I1" s="9" t="s">
        <v>7</v>
      </c>
      <c r="J1" s="4">
        <v>0.3</v>
      </c>
    </row>
    <row r="2" spans="1:10" x14ac:dyDescent="0.2">
      <c r="A2" s="3" t="e">
        <f t="shared" ref="A2:A8" si="0">F2</f>
        <v>#REF!</v>
      </c>
      <c r="B2" s="7" t="e">
        <f t="shared" ref="B2:B8" si="1">G2*(1-D2)</f>
        <v>#REF!</v>
      </c>
      <c r="C2" s="7" t="e">
        <f t="shared" ref="C2:C8" si="2">G2*(1+D2)</f>
        <v>#REF!</v>
      </c>
      <c r="D2" s="12">
        <v>1E-10</v>
      </c>
      <c r="E2" s="3" t="s">
        <v>2</v>
      </c>
      <c r="F2" s="1" t="e">
        <f>#REF!</f>
        <v>#REF!</v>
      </c>
      <c r="G2" s="1" t="e">
        <f>#REF!</f>
        <v>#REF!</v>
      </c>
    </row>
    <row r="3" spans="1:10" x14ac:dyDescent="0.2">
      <c r="A3" s="3" t="e">
        <f t="shared" si="0"/>
        <v>#REF!</v>
      </c>
      <c r="B3" s="7" t="e">
        <f t="shared" si="1"/>
        <v>#REF!</v>
      </c>
      <c r="C3" s="7" t="e">
        <f t="shared" si="2"/>
        <v>#REF!</v>
      </c>
      <c r="D3" s="12">
        <v>1E-10</v>
      </c>
      <c r="E3" s="3" t="s">
        <v>2</v>
      </c>
      <c r="F3" s="1" t="e">
        <f>#REF!</f>
        <v>#REF!</v>
      </c>
      <c r="G3" s="1" t="e">
        <f>#REF!</f>
        <v>#REF!</v>
      </c>
    </row>
    <row r="4" spans="1:10" x14ac:dyDescent="0.2">
      <c r="A4" s="3" t="e">
        <f t="shared" si="0"/>
        <v>#REF!</v>
      </c>
      <c r="B4" s="14" t="e">
        <f t="shared" si="1"/>
        <v>#REF!</v>
      </c>
      <c r="C4" s="14" t="e">
        <f t="shared" si="2"/>
        <v>#REF!</v>
      </c>
      <c r="D4" s="12">
        <v>1E-10</v>
      </c>
      <c r="E4" s="3" t="s">
        <v>2</v>
      </c>
      <c r="F4" s="1" t="e">
        <f>#REF!</f>
        <v>#REF!</v>
      </c>
      <c r="G4" s="1" t="e">
        <f>#REF!</f>
        <v>#REF!</v>
      </c>
    </row>
    <row r="5" spans="1:10" x14ac:dyDescent="0.2">
      <c r="A5" s="3" t="e">
        <f t="shared" si="0"/>
        <v>#REF!</v>
      </c>
      <c r="B5" s="7" t="e">
        <f t="shared" si="1"/>
        <v>#REF!</v>
      </c>
      <c r="C5" s="7" t="e">
        <f t="shared" si="2"/>
        <v>#REF!</v>
      </c>
      <c r="D5" s="12">
        <v>1E-10</v>
      </c>
      <c r="E5" s="3" t="s">
        <v>2</v>
      </c>
      <c r="F5" s="1" t="e">
        <f>#REF!</f>
        <v>#REF!</v>
      </c>
      <c r="G5" s="1" t="e">
        <f>#REF!</f>
        <v>#REF!</v>
      </c>
    </row>
    <row r="6" spans="1:10" x14ac:dyDescent="0.2">
      <c r="A6" s="3" t="e">
        <f t="shared" si="0"/>
        <v>#REF!</v>
      </c>
      <c r="B6" s="7" t="e">
        <f t="shared" si="1"/>
        <v>#REF!</v>
      </c>
      <c r="C6" s="7" t="e">
        <f t="shared" si="2"/>
        <v>#REF!</v>
      </c>
      <c r="D6" s="12">
        <v>1E-10</v>
      </c>
      <c r="E6" s="3" t="s">
        <v>2</v>
      </c>
      <c r="F6" s="1" t="e">
        <f>#REF!</f>
        <v>#REF!</v>
      </c>
      <c r="G6" s="1" t="e">
        <f>#REF!</f>
        <v>#REF!</v>
      </c>
    </row>
    <row r="7" spans="1:10" x14ac:dyDescent="0.2">
      <c r="A7" s="3" t="e">
        <f t="shared" si="0"/>
        <v>#REF!</v>
      </c>
      <c r="B7" s="13" t="e">
        <f t="shared" si="1"/>
        <v>#REF!</v>
      </c>
      <c r="C7" s="13" t="e">
        <f t="shared" si="2"/>
        <v>#REF!</v>
      </c>
      <c r="D7" s="12">
        <v>1E-10</v>
      </c>
      <c r="E7" s="3" t="s">
        <v>0</v>
      </c>
      <c r="F7" s="1" t="e">
        <f>#REF!</f>
        <v>#REF!</v>
      </c>
      <c r="G7" s="1" t="e">
        <f>#REF!</f>
        <v>#REF!</v>
      </c>
    </row>
    <row r="8" spans="1:10" x14ac:dyDescent="0.2">
      <c r="A8" s="3" t="e">
        <f t="shared" si="0"/>
        <v>#REF!</v>
      </c>
      <c r="B8" s="7" t="e">
        <f t="shared" si="1"/>
        <v>#REF!</v>
      </c>
      <c r="C8" s="7" t="e">
        <f t="shared" si="2"/>
        <v>#REF!</v>
      </c>
      <c r="D8" s="12">
        <v>1E-10</v>
      </c>
      <c r="E8" s="3" t="s">
        <v>0</v>
      </c>
      <c r="F8" s="1" t="e">
        <f>#REF!</f>
        <v>#REF!</v>
      </c>
      <c r="G8" s="1" t="e">
        <f>#REF!</f>
        <v>#REF!</v>
      </c>
    </row>
    <row r="9" spans="1:10" x14ac:dyDescent="0.2">
      <c r="A9" s="1" t="s">
        <v>9</v>
      </c>
      <c r="B9" s="7">
        <f>G9*(1-D9)</f>
        <v>1.5</v>
      </c>
      <c r="C9" s="7">
        <f>G9*(1+D9)</f>
        <v>2.5</v>
      </c>
      <c r="D9" s="15">
        <v>0.25</v>
      </c>
      <c r="E9" s="11" t="s">
        <v>8</v>
      </c>
      <c r="F9" s="1" t="str">
        <f>A9</f>
        <v>equivalence ratio</v>
      </c>
      <c r="G9" s="1">
        <v>2</v>
      </c>
    </row>
    <row r="10" spans="1:10" x14ac:dyDescent="0.2">
      <c r="A10" s="1" t="s">
        <v>10</v>
      </c>
      <c r="B10" s="7">
        <f>G10*(1-D10)</f>
        <v>322.50150000000002</v>
      </c>
      <c r="C10" s="7">
        <f>G10*(1+D10)</f>
        <v>473.79849999999993</v>
      </c>
      <c r="D10" s="15">
        <v>0.19</v>
      </c>
      <c r="E10" s="11" t="s">
        <v>8</v>
      </c>
      <c r="F10" s="1" t="str">
        <f>A10</f>
        <v>intake temperature</v>
      </c>
      <c r="G10" s="1">
        <v>398.15</v>
      </c>
    </row>
    <row r="11" spans="1:10" x14ac:dyDescent="0.2">
      <c r="A11" s="1" t="s">
        <v>11</v>
      </c>
      <c r="B11" s="7">
        <f t="shared" ref="B11:B18" si="3">G11*(1-D11)</f>
        <v>600.6</v>
      </c>
      <c r="C11" s="7">
        <f t="shared" ref="C11:C18" si="4">G11*(1+D11)</f>
        <v>1499.3999999999999</v>
      </c>
      <c r="D11" s="15">
        <v>0.42799999999999999</v>
      </c>
      <c r="E11" s="11" t="s">
        <v>8</v>
      </c>
      <c r="F11" s="1" t="str">
        <f t="shared" ref="F11:F18" si="5">A11</f>
        <v>engine speed</v>
      </c>
      <c r="G11" s="1">
        <v>1050</v>
      </c>
    </row>
    <row r="12" spans="1:10" x14ac:dyDescent="0.2">
      <c r="A12" s="1" t="s">
        <v>12</v>
      </c>
      <c r="B12" s="7">
        <f t="shared" si="3"/>
        <v>18</v>
      </c>
      <c r="C12" s="7">
        <f t="shared" si="4"/>
        <v>22</v>
      </c>
      <c r="D12" s="15">
        <v>0.1</v>
      </c>
      <c r="E12" s="11" t="s">
        <v>8</v>
      </c>
      <c r="F12" s="1" t="str">
        <f t="shared" si="5"/>
        <v>compression ratio</v>
      </c>
      <c r="G12" s="1">
        <v>20</v>
      </c>
    </row>
    <row r="13" spans="1:10" x14ac:dyDescent="0.2">
      <c r="A13" s="1" t="s">
        <v>13</v>
      </c>
      <c r="B13" s="7">
        <f t="shared" si="3"/>
        <v>2.99</v>
      </c>
      <c r="C13" s="7">
        <f t="shared" si="4"/>
        <v>20.010000000000002</v>
      </c>
      <c r="D13" s="15">
        <v>0.74</v>
      </c>
      <c r="E13" s="11" t="s">
        <v>8</v>
      </c>
      <c r="F13" s="1" t="str">
        <f t="shared" si="5"/>
        <v>adsorption pressure</v>
      </c>
      <c r="G13" s="1">
        <v>11.5</v>
      </c>
    </row>
    <row r="14" spans="1:10" x14ac:dyDescent="0.2">
      <c r="A14" s="1" t="s">
        <v>14</v>
      </c>
      <c r="B14" s="7">
        <f t="shared" si="3"/>
        <v>0.99969999990003</v>
      </c>
      <c r="C14" s="7">
        <f t="shared" si="4"/>
        <v>0.99970000009997007</v>
      </c>
      <c r="D14" s="12">
        <v>1E-10</v>
      </c>
      <c r="E14" s="11" t="s">
        <v>8</v>
      </c>
      <c r="F14" s="1" t="str">
        <f t="shared" si="5"/>
        <v>h2 purity</v>
      </c>
      <c r="G14" s="1">
        <v>0.99970000000000003</v>
      </c>
    </row>
    <row r="15" spans="1:10" x14ac:dyDescent="0.2">
      <c r="A15" s="1" t="s">
        <v>15</v>
      </c>
      <c r="B15" s="7">
        <f t="shared" si="3"/>
        <v>210.00000000000003</v>
      </c>
      <c r="C15" s="7">
        <f t="shared" si="4"/>
        <v>1190</v>
      </c>
      <c r="D15" s="5">
        <v>0.7</v>
      </c>
      <c r="E15" s="11" t="s">
        <v>8</v>
      </c>
      <c r="F15" s="1" t="str">
        <f t="shared" si="5"/>
        <v>adsorption time</v>
      </c>
      <c r="G15" s="1">
        <v>700</v>
      </c>
    </row>
    <row r="16" spans="1:10" x14ac:dyDescent="0.2">
      <c r="A16" s="1" t="s">
        <v>16</v>
      </c>
      <c r="B16" s="7">
        <f t="shared" si="3"/>
        <v>3.9999999996</v>
      </c>
      <c r="C16" s="7">
        <f t="shared" si="4"/>
        <v>4.0000000004</v>
      </c>
      <c r="D16" s="12">
        <v>1E-10</v>
      </c>
      <c r="E16" s="11" t="s">
        <v>8</v>
      </c>
      <c r="F16" s="1" t="str">
        <f t="shared" si="5"/>
        <v>adsorption beds</v>
      </c>
      <c r="G16" s="1">
        <v>4</v>
      </c>
    </row>
    <row r="17" spans="1:7" x14ac:dyDescent="0.2">
      <c r="A17" s="1" t="s">
        <v>17</v>
      </c>
      <c r="B17" s="7">
        <f t="shared" si="3"/>
        <v>2.3333333331000001</v>
      </c>
      <c r="C17" s="7">
        <f t="shared" si="4"/>
        <v>2.3333333335666668</v>
      </c>
      <c r="D17" s="12">
        <v>1E-10</v>
      </c>
      <c r="E17" s="11" t="s">
        <v>8</v>
      </c>
      <c r="F17" s="1" t="str">
        <f t="shared" si="5"/>
        <v>ac_z</v>
      </c>
      <c r="G17" s="1">
        <f>7/3</f>
        <v>2.3333333333333335</v>
      </c>
    </row>
    <row r="18" spans="1:7" x14ac:dyDescent="0.2">
      <c r="A18" t="s">
        <v>18</v>
      </c>
      <c r="B18" s="7">
        <f t="shared" si="3"/>
        <v>0.1</v>
      </c>
      <c r="C18" s="7">
        <f t="shared" si="4"/>
        <v>0.30000000000000004</v>
      </c>
      <c r="D18" s="5">
        <v>0.5</v>
      </c>
      <c r="E18" s="11" t="s">
        <v>8</v>
      </c>
      <c r="F18" s="1" t="str">
        <f t="shared" si="5"/>
        <v>PFratio</v>
      </c>
      <c r="G18" s="1">
        <v>0.2</v>
      </c>
    </row>
    <row r="19" spans="1:7" x14ac:dyDescent="0.2">
      <c r="B19" s="7"/>
      <c r="C19" s="7"/>
      <c r="E19" s="11"/>
    </row>
    <row r="20" spans="1:7" x14ac:dyDescent="0.2">
      <c r="B20" s="7"/>
      <c r="C20" s="7"/>
      <c r="E20" s="11"/>
    </row>
    <row r="21" spans="1:7" x14ac:dyDescent="0.2">
      <c r="B21" s="7"/>
      <c r="C21" s="7"/>
      <c r="E21" s="11"/>
    </row>
    <row r="22" spans="1:7" x14ac:dyDescent="0.2">
      <c r="B22" s="7"/>
      <c r="C22" s="7"/>
      <c r="E22" s="11"/>
    </row>
    <row r="23" spans="1:7" x14ac:dyDescent="0.2">
      <c r="B23" s="7"/>
      <c r="C23" s="7"/>
      <c r="E23" s="11"/>
    </row>
    <row r="24" spans="1:7" x14ac:dyDescent="0.2">
      <c r="B24" s="7"/>
      <c r="C24" s="7"/>
      <c r="E24" s="11"/>
    </row>
    <row r="25" spans="1:7" x14ac:dyDescent="0.2">
      <c r="B25" s="7"/>
      <c r="C25" s="7"/>
      <c r="E25" s="11"/>
    </row>
    <row r="26" spans="1:7" x14ac:dyDescent="0.2">
      <c r="B26" s="7"/>
      <c r="C26" s="7"/>
      <c r="E26" s="11"/>
    </row>
    <row r="27" spans="1:7" x14ac:dyDescent="0.2">
      <c r="B27" s="7"/>
      <c r="C27" s="7"/>
      <c r="E27" s="11"/>
    </row>
    <row r="28" spans="1:7" x14ac:dyDescent="0.2">
      <c r="B28" s="7"/>
      <c r="C28" s="7"/>
      <c r="E28" s="11"/>
    </row>
    <row r="29" spans="1:7" x14ac:dyDescent="0.2">
      <c r="B29" s="7"/>
      <c r="C29" s="7"/>
      <c r="E29" s="11"/>
    </row>
    <row r="30" spans="1:7" x14ac:dyDescent="0.2">
      <c r="B30" s="7"/>
      <c r="C30" s="7"/>
      <c r="E30" s="11"/>
    </row>
    <row r="31" spans="1:7" x14ac:dyDescent="0.2">
      <c r="B31" s="7"/>
      <c r="C31" s="7"/>
      <c r="E31" s="11"/>
    </row>
    <row r="32" spans="1:7" x14ac:dyDescent="0.2">
      <c r="B32" s="7"/>
      <c r="C32" s="7"/>
      <c r="E32" s="11"/>
    </row>
    <row r="33" spans="2:5" x14ac:dyDescent="0.2">
      <c r="B33" s="7"/>
      <c r="C33" s="7"/>
      <c r="E33" s="11"/>
    </row>
    <row r="34" spans="2:5" x14ac:dyDescent="0.2">
      <c r="B34" s="7"/>
      <c r="C34" s="7"/>
      <c r="E34" s="11"/>
    </row>
  </sheetData>
  <pageMargins left="0.7" right="0.7" top="0.78740157499999996" bottom="0.78740157499999996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2 4 4 8 1 f 6 - a 2 6 9 - 4 8 6 8 - 9 6 2 4 - b 3 a 0 f a 5 f 9 3 1 1 "   x m l n s = " h t t p : / / s c h e m a s . m i c r o s o f t . c o m / D a t a M a s h u p " > A A A A A B g D A A B Q S w M E F A A C A A g A E o t W T F D n E L 6 o A A A A + A A A A B I A H A B D b 2 5 m a W c v U G F j a 2 F n Z S 5 4 b W w g o h g A K K A U A A A A A A A A A A A A A A A A A A A A A A A A A A A A h Y 9 N D o I w G E S v Q r q n P 8 A C z U d Z q D t J T E y M 2 6 Z U a I R i a L H c z Y V H 8 g q S K O r O 5 U z e J G 8 e t z v k Y 9 s E V 9 V b 3 Z k M M U x R o I z s S m 2 q D A 3 u F K Y o 5 7 A T 8 i w q F U y w s c v R 6 g z V z l 2 W h H j v s Y 9 x 1 1 c k o p S R Y 7 H d y 1 q 1 I t T G O m G k Q p 9 V + X + F O B x e M j z C y Q I n a c x w n D I g c w 2 F N l 8 k m o w x B f J T w m p o 3 N A r X q p w v Q E y R y D v F / w J U E s D B B Q A A g A I A B K L V k w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S i 1 Z M K I p H u A 4 A A A A R A A A A E w A c A E Z v c m 1 1 b G F z L 1 N l Y 3 R p b 2 4 x L m 0 g o h g A K K A U A A A A A A A A A A A A A A A A A A A A A A A A A A A A K 0 5 N L s n M z 1 M I h t C G 1 g B Q S w E C L Q A U A A I A C A A S i 1 Z M U O c Q v q g A A A D 4 A A A A E g A A A A A A A A A A A A A A A A A A A A A A Q 2 9 u Z m l n L 1 B h Y 2 t h Z 2 U u e G 1 s U E s B A i 0 A F A A C A A g A E o t W T A / K 6 a u k A A A A 6 Q A A A B M A A A A A A A A A A A A A A A A A 9 A A A A F t D b 2 5 0 Z W 5 0 X 1 R 5 c G V z X S 5 4 b W x Q S w E C L Q A U A A I A C A A S i 1 Z M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2 z R T E + t s Z U K D H h f j c 2 K O c A A A A A A C A A A A A A A Q Z g A A A A E A A C A A A A A i 5 3 V E v D C z w x b v + y H G i 0 c C R b k k f U R g d j H E M r n 0 s T J 0 u g A A A A A O g A A A A A I A A C A A A A A A A G s d R L a X k r y V t / M j 3 b V H q u g g J Z L q x w O i b N 9 j s S I f X l A A A A D A a r H F j p R u F 2 8 c M G f 8 W R 5 1 K 7 x Y p V p M x 9 k e V F N D 3 k a 2 K 6 V X O 1 h q 7 k Y m q 3 p g d x f n T A Y 6 V E e t d 9 L 2 Y C 1 v d F D u 9 V z G D t r u 8 o H S r Z W 1 a 3 U u 6 H y z g E A A A A C p A k 4 P P Y 9 V 4 H o / r x F a f M 8 1 w z N 4 I J I Q e g H P M e 6 O M N E r b g 5 Q X f G D H 4 H e 2 5 a i Y S u h 3 t C n o C 6 C e 9 C l R P 7 3 z T 2 1 g k t 2 < / D a t a M a s h u p > 
</file>

<file path=customXml/itemProps1.xml><?xml version="1.0" encoding="utf-8"?>
<ds:datastoreItem xmlns:ds="http://schemas.openxmlformats.org/officeDocument/2006/customXml" ds:itemID="{60F49AB0-0EB0-4DC5-8BA7-F7A1AE5ECB8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sensData</vt:lpstr>
      <vt:lpstr>sens1.0</vt:lpstr>
      <vt:lpstr>sens2.0_pc</vt:lpstr>
      <vt:lpstr>sens2.1_pc</vt:lpstr>
    </vt:vector>
  </TitlesOfParts>
  <LinksUpToDate>false</LinksUpToDate>
  <SharedDoc>false</SharedDoc>
  <HyperlinkBase>.\</HyperlinkBase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2006-09-21T08:52:22Z</dcterms:created>
  <dcterms:modified xsi:type="dcterms:W3CDTF">2023-08-15T16:47:52Z</dcterms:modified>
</cp:coreProperties>
</file>