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B012180F-3A7C-4972-B280-3A063923E5D5}" xr6:coauthVersionLast="47" xr6:coauthVersionMax="47" xr10:uidLastSave="{00000000-0000-0000-0000-000000000000}"/>
  <bookViews>
    <workbookView xWindow="-120" yWindow="-120" windowWidth="20730" windowHeight="11160" activeTab="2" xr2:uid="{EF084281-ADDA-41A3-ADD3-61700C3DBD1A}"/>
  </bookViews>
  <sheets>
    <sheet name="Sheet1" sheetId="1" r:id="rId1"/>
    <sheet name="Sheet2" sheetId="2" r:id="rId2"/>
    <sheet name="CUSTOM VIEW" sheetId="3" r:id="rId3"/>
    <sheet name="Sheet3" sheetId="4" r:id="rId4"/>
    <sheet name="slice" sheetId="6" r:id="rId5"/>
    <sheet name="Sheet4" sheetId="5" r:id="rId6"/>
  </sheets>
  <definedNames>
    <definedName name="Z_24539568_91D2_4331_A7A2_D2C10780153F_.wvu.Cols" localSheetId="2" hidden="1">'CUSTOM VIEW'!$A:$A</definedName>
    <definedName name="Z_647D9243_C62F_4E0B_B422_7EDD8D356F08_.wvu.Cols" localSheetId="2" hidden="1">'CUSTOM VIEW'!$A:$A,'CUSTOM VIEW'!$H:$I</definedName>
  </definedNames>
  <calcPr calcId="191029"/>
  <customWorkbookViews>
    <customWorkbookView name="MYSELF" guid="{A1EF0334-9737-4CD7-895A-59FECA4AA076}" maximized="1" xWindow="-8" yWindow="-8" windowWidth="1382" windowHeight="744" activeSheetId="3"/>
    <customWorkbookView name="MANAGER" guid="{24539568-91D2-4331-A7A2-D2C10780153F}" maximized="1" xWindow="-8" yWindow="-8" windowWidth="1382" windowHeight="744" activeSheetId="3"/>
    <customWorkbookView name="CLIENT" guid="{647D9243-C62F-4E0B-B422-7EDD8D356F08}" maximized="1" xWindow="-8" yWindow="-8" windowWidth="1382" windowHeight="74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6" l="1"/>
  <c r="B31" i="6"/>
  <c r="B9" i="6"/>
  <c r="B8" i="6"/>
  <c r="B7" i="6"/>
  <c r="D9" i="4"/>
  <c r="C10" i="5"/>
  <c r="D11" i="5"/>
  <c r="D12" i="5"/>
  <c r="D13" i="5"/>
  <c r="D14" i="5"/>
  <c r="D10" i="5"/>
  <c r="E11" i="5"/>
  <c r="E12" i="5"/>
  <c r="E13" i="5"/>
  <c r="E14" i="5"/>
  <c r="E10" i="5"/>
  <c r="F11" i="5"/>
  <c r="F12" i="5"/>
  <c r="F13" i="5"/>
  <c r="F14" i="5"/>
  <c r="F10" i="5"/>
  <c r="G11" i="5"/>
  <c r="G12" i="5"/>
  <c r="G13" i="5"/>
  <c r="G14" i="5"/>
  <c r="G10" i="5"/>
  <c r="C11" i="5"/>
  <c r="C12" i="5"/>
  <c r="C13" i="5"/>
  <c r="C14" i="5"/>
  <c r="C31" i="4"/>
  <c r="A22" i="4"/>
  <c r="E44" i="2"/>
  <c r="E45" i="2"/>
  <c r="E46" i="2"/>
  <c r="D44" i="2"/>
  <c r="D45" i="2"/>
  <c r="D46" i="2"/>
  <c r="C44" i="2"/>
  <c r="C45" i="2"/>
  <c r="C46" i="2"/>
  <c r="E43" i="2"/>
  <c r="D43" i="2"/>
  <c r="C43" i="2"/>
  <c r="B44" i="2"/>
  <c r="B45" i="2"/>
  <c r="B46" i="2"/>
  <c r="B43" i="2"/>
  <c r="G28" i="2"/>
  <c r="G23" i="2"/>
  <c r="G24" i="2"/>
  <c r="G25" i="2"/>
  <c r="G26" i="2"/>
  <c r="G27" i="2"/>
  <c r="G22" i="2"/>
  <c r="B28" i="2"/>
  <c r="C23" i="2" a="1"/>
  <c r="C23" i="2" s="1"/>
  <c r="C22" i="2" a="1"/>
  <c r="C22" i="2" s="1"/>
  <c r="E22" i="2"/>
  <c r="D23" i="2"/>
  <c r="D24" i="2"/>
  <c r="D25" i="2"/>
  <c r="D26" i="2"/>
  <c r="D27" i="2"/>
  <c r="D22" i="2"/>
  <c r="B27" i="2"/>
  <c r="B23" i="2"/>
  <c r="B24" i="2"/>
  <c r="B25" i="2"/>
  <c r="B26" i="2"/>
  <c r="B22" i="2"/>
  <c r="K11" i="2"/>
  <c r="K12" i="2"/>
  <c r="K13" i="2"/>
  <c r="K14" i="2"/>
  <c r="K15" i="2"/>
  <c r="K10" i="2"/>
  <c r="I11" i="2"/>
  <c r="I12" i="2"/>
  <c r="I13" i="2"/>
  <c r="I14" i="2"/>
  <c r="I15" i="2"/>
  <c r="I10" i="2"/>
  <c r="F12" i="2"/>
  <c r="F13" i="2"/>
  <c r="F14" i="2"/>
  <c r="F15" i="2"/>
  <c r="F11" i="2"/>
  <c r="E11" i="2"/>
  <c r="E12" i="2"/>
  <c r="E13" i="2"/>
  <c r="E14" i="2"/>
  <c r="E15" i="2"/>
  <c r="E10" i="2"/>
  <c r="D11" i="2"/>
  <c r="D12" i="2"/>
  <c r="D13" i="2"/>
  <c r="D14" i="2"/>
  <c r="D10" i="2"/>
  <c r="C11" i="2"/>
  <c r="C12" i="2"/>
  <c r="C13" i="2"/>
  <c r="C14" i="2"/>
  <c r="C10" i="2"/>
  <c r="B11" i="2"/>
  <c r="B12" i="2"/>
  <c r="B13" i="2"/>
  <c r="B14" i="2"/>
  <c r="B10" i="2"/>
  <c r="A103" i="1" l="1" a="1"/>
  <c r="A103" i="1" s="1"/>
  <c r="A100" i="1" a="1"/>
  <c r="A100" i="1" s="1"/>
  <c r="A87" i="1" a="1"/>
  <c r="A87" i="1" s="1"/>
  <c r="A80" i="1"/>
  <c r="A81" i="1"/>
  <c r="A79" i="1"/>
  <c r="F68" i="1"/>
  <c r="A63" i="1" a="1"/>
  <c r="A63" i="1" s="1"/>
  <c r="D58" i="1"/>
  <c r="D55" i="1"/>
  <c r="A50" i="1"/>
  <c r="A41" i="1" a="1"/>
  <c r="A41" i="1" s="1"/>
  <c r="A34" i="1" a="1"/>
  <c r="A34" i="1" s="1"/>
  <c r="A28" i="1"/>
  <c r="E22" i="1"/>
  <c r="E21" i="1"/>
  <c r="E19" i="1"/>
  <c r="E18" i="1"/>
  <c r="E17" i="1"/>
  <c r="E13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<sst xmlns="http://schemas.openxmlformats.org/spreadsheetml/2006/main" count="208" uniqueCount="158">
  <si>
    <t>value</t>
  </si>
  <si>
    <t>value("123")</t>
  </si>
  <si>
    <t>muhammed</t>
  </si>
  <si>
    <t>ilyas</t>
  </si>
  <si>
    <t>fawaz</t>
  </si>
  <si>
    <t>textsplit(A6)</t>
  </si>
  <si>
    <t>or</t>
  </si>
  <si>
    <t>data-&gt;data tool-&gt;text to column</t>
  </si>
  <si>
    <t>muhsi</t>
  </si>
  <si>
    <t>textsplit</t>
  </si>
  <si>
    <t>eg: ?  Ilyas,muhsi</t>
  </si>
  <si>
    <t>\next\finish</t>
  </si>
  <si>
    <t>riya is</t>
  </si>
  <si>
    <t>good</t>
  </si>
  <si>
    <t xml:space="preserve"> </t>
  </si>
  <si>
    <t>CONCAT(A13," ",A14)</t>
  </si>
  <si>
    <t>APPLE,BANANA,MELON</t>
  </si>
  <si>
    <t>LEN(A17)</t>
  </si>
  <si>
    <t>FIND(",",A17)</t>
  </si>
  <si>
    <t>RESULT</t>
  </si>
  <si>
    <t>RIGHT(A17,LEN(17)-FIND(",",A17)</t>
  </si>
  <si>
    <t>TEXT AFTER A CHARACTER</t>
  </si>
  <si>
    <t>FIND("E",A17)</t>
  </si>
  <si>
    <t>LEFT(A17,FIND("E",A18)</t>
  </si>
  <si>
    <t>TEXT BEFORE A CHARACTER</t>
  </si>
  <si>
    <t>RAND</t>
  </si>
  <si>
    <t>RANDOM NUMBER</t>
  </si>
  <si>
    <t>RAND()</t>
  </si>
  <si>
    <t>RANDARRAY</t>
  </si>
  <si>
    <t>10)</t>
  </si>
  <si>
    <t>RANDARRAY(5,10)</t>
  </si>
  <si>
    <t>RANDARRAY(5,1,5,15,TRUE)</t>
  </si>
  <si>
    <t>MOD</t>
  </si>
  <si>
    <t>MOD(25,4)</t>
  </si>
  <si>
    <t>IF(MOD(A55,2)=0,"EVEN""ODD")</t>
  </si>
  <si>
    <t>CHECK EVEN OR ODD USING MOD FUNCTION</t>
  </si>
  <si>
    <t>ISODD()</t>
  </si>
  <si>
    <t>ROW(A1:A10)</t>
  </si>
  <si>
    <t>ROW</t>
  </si>
  <si>
    <t>ROWS(A63#)</t>
  </si>
  <si>
    <t>COLUMN</t>
  </si>
  <si>
    <t>SEQUENCE</t>
  </si>
  <si>
    <t>SEQUENCE(2,5,10,5)</t>
  </si>
  <si>
    <t>SEQUENCE(5,1,20,-2)</t>
  </si>
  <si>
    <t>view file side by side</t>
  </si>
  <si>
    <t xml:space="preserve">cntrl+n </t>
  </si>
  <si>
    <t>endless</t>
  </si>
  <si>
    <t>view-&gt;view side by side</t>
  </si>
  <si>
    <t>isnumber(a10)</t>
  </si>
  <si>
    <t>is text(A10)</t>
  </si>
  <si>
    <t>ISBLANK(A10)</t>
  </si>
  <si>
    <t>ISEVEN(A11)</t>
  </si>
  <si>
    <t>IS0DD(A11)</t>
  </si>
  <si>
    <t>IF(ISTEXT(A10),"ISTEXT",IS NOT TEXT")</t>
  </si>
  <si>
    <t>ISNONTEXT(A10)</t>
  </si>
  <si>
    <t>TEXT</t>
  </si>
  <si>
    <t>#ILYAS!</t>
  </si>
  <si>
    <t>ISNULL(A22)</t>
  </si>
  <si>
    <t>ISERR(A22)</t>
  </si>
  <si>
    <t>ISLOGICAL(B22)</t>
  </si>
  <si>
    <t>ISLOGICAL(A23)</t>
  </si>
  <si>
    <t>ISREF(A22)</t>
  </si>
  <si>
    <t>NAME</t>
  </si>
  <si>
    <t>AGE</t>
  </si>
  <si>
    <t>ROLLNUM</t>
  </si>
  <si>
    <t>ANU</t>
  </si>
  <si>
    <t>MANU</t>
  </si>
  <si>
    <t>SAAM</t>
  </si>
  <si>
    <t>DANIYA</t>
  </si>
  <si>
    <t>DATA-&gt; DATA TOOLS -&gt; REMOVE DUPLICATE</t>
  </si>
  <si>
    <t>TIME</t>
  </si>
  <si>
    <t>HOUR</t>
  </si>
  <si>
    <t>MINUTE</t>
  </si>
  <si>
    <t>SECOND</t>
  </si>
  <si>
    <t>FIND AND REMOVE DUPLICATE</t>
  </si>
  <si>
    <t>CUSTOM VIEW</t>
  </si>
  <si>
    <t>CREATING CUSTOM VIEW</t>
  </si>
  <si>
    <t>DISPLAYING CUSTOM VIEW</t>
  </si>
  <si>
    <t>DELETING CUSTOM VIE</t>
  </si>
  <si>
    <t>OWNER NAME</t>
  </si>
  <si>
    <t xml:space="preserve"> PRODUCT</t>
  </si>
  <si>
    <t>PRICE IN DOLLARS</t>
  </si>
  <si>
    <t>DATE</t>
  </si>
  <si>
    <t>JOHN</t>
  </si>
  <si>
    <t>ABHI</t>
  </si>
  <si>
    <t>ILYAS</t>
  </si>
  <si>
    <t>ABU</t>
  </si>
  <si>
    <t>SUZUKI</t>
  </si>
  <si>
    <t>MARATHI</t>
  </si>
  <si>
    <t>ZEN</t>
  </si>
  <si>
    <t>BENZ</t>
  </si>
  <si>
    <t>$2500</t>
  </si>
  <si>
    <t>$3334</t>
  </si>
  <si>
    <t>$5676767</t>
  </si>
  <si>
    <t>$56554</t>
  </si>
  <si>
    <t>VIEW-&gt; CUSTOM VIEW</t>
  </si>
  <si>
    <t>Product ID</t>
  </si>
  <si>
    <t>Product Name</t>
  </si>
  <si>
    <t>Category</t>
  </si>
  <si>
    <t>Price</t>
  </si>
  <si>
    <t>Laptop</t>
  </si>
  <si>
    <t>Electronics</t>
  </si>
  <si>
    <t>Smartphone</t>
  </si>
  <si>
    <t>Headphones</t>
  </si>
  <si>
    <t>Microwave</t>
  </si>
  <si>
    <t>Home Appliances</t>
  </si>
  <si>
    <t>Refrigerator</t>
  </si>
  <si>
    <t>product id=</t>
  </si>
  <si>
    <t>Name</t>
  </si>
  <si>
    <t>Math Grade</t>
  </si>
  <si>
    <t>English Grade</t>
  </si>
  <si>
    <t>John</t>
  </si>
  <si>
    <t>Sarah</t>
  </si>
  <si>
    <t>Science Grade</t>
  </si>
  <si>
    <t>Emily</t>
  </si>
  <si>
    <t>Michael</t>
  </si>
  <si>
    <t>Student ID</t>
  </si>
  <si>
    <t xml:space="preserve"> Find the English Grade of the student with Student ID 1003.</t>
  </si>
  <si>
    <t>Month</t>
  </si>
  <si>
    <t>Jan</t>
  </si>
  <si>
    <t>Feb</t>
  </si>
  <si>
    <t>Mar</t>
  </si>
  <si>
    <t>Apr</t>
  </si>
  <si>
    <t>May</t>
  </si>
  <si>
    <t>Product A</t>
  </si>
  <si>
    <t>Product B</t>
  </si>
  <si>
    <t>Product C</t>
  </si>
  <si>
    <t>product a</t>
  </si>
  <si>
    <t>January</t>
  </si>
  <si>
    <t>February</t>
  </si>
  <si>
    <t>March</t>
  </si>
  <si>
    <t>April</t>
  </si>
  <si>
    <t>June</t>
  </si>
  <si>
    <t>July</t>
  </si>
  <si>
    <t>Washing Machine</t>
  </si>
  <si>
    <t>Air Conditioner</t>
  </si>
  <si>
    <t>Television</t>
  </si>
  <si>
    <t>Refrigerator Freezer</t>
  </si>
  <si>
    <t>IF(HLOOKUP(B31,B24:F27,2,FALSE)="","NOT FOUND", HLOOKUP(B31,B24:F27,2,FALSE))</t>
  </si>
  <si>
    <t>IFERROR(VLOOKUP(C9,A2:D6,4,FALSE), "Not Found")</t>
  </si>
  <si>
    <t>Region 1</t>
  </si>
  <si>
    <t>Region 2</t>
  </si>
  <si>
    <t>Region 3</t>
  </si>
  <si>
    <t>Region 4</t>
  </si>
  <si>
    <t>Region 5</t>
  </si>
  <si>
    <t>PRICE=</t>
  </si>
  <si>
    <t>loan payment</t>
  </si>
  <si>
    <t>Rate</t>
  </si>
  <si>
    <t>Term(months)</t>
  </si>
  <si>
    <t>loan Amount</t>
  </si>
  <si>
    <t>payment</t>
  </si>
  <si>
    <t>&lt;- insert formula</t>
  </si>
  <si>
    <t>Total</t>
  </si>
  <si>
    <t>interest</t>
  </si>
  <si>
    <t>PMT(B3/12,B4,-B5)</t>
  </si>
  <si>
    <t>B7*B4</t>
  </si>
  <si>
    <t>B8-B5</t>
  </si>
  <si>
    <t>data -&gt; what if analysis -&gt;goal 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</si>
</sst>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0" fillId="4" borderId="0" xfId="0" applyFill="1"/>
    <xf numFmtId="0" fontId="0" fillId="5" borderId="1" xfId="0" applyFill="1" applyBorder="1"/>
    <xf numFmtId="21" fontId="0" fillId="5" borderId="1" xfId="0" applyNumberFormat="1" applyFill="1" applyBorder="1"/>
    <xf numFmtId="18" fontId="0" fillId="5" borderId="1" xfId="0" applyNumberFormat="1" applyFill="1" applyBorder="1"/>
    <xf numFmtId="14" fontId="0" fillId="0" borderId="1" xfId="0" applyNumberForma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6" borderId="1" xfId="0" applyFill="1" applyBorder="1"/>
    <xf numFmtId="0" fontId="0" fillId="6" borderId="0" xfId="0" applyFill="1" applyBorder="1"/>
    <xf numFmtId="0" fontId="0" fillId="2" borderId="1" xfId="0" applyFill="1" applyBorder="1"/>
    <xf numFmtId="0" fontId="0" fillId="7" borderId="0" xfId="0" applyFill="1"/>
    <xf numFmtId="0" fontId="0" fillId="8" borderId="0" xfId="0" applyFill="1"/>
    <xf numFmtId="10" fontId="0" fillId="8" borderId="0" xfId="0" applyNumberFormat="1" applyFill="1"/>
    <xf numFmtId="3" fontId="0" fillId="8" borderId="0" xfId="0" applyNumberFormat="1" applyFill="1"/>
    <xf numFmtId="8" fontId="0" fillId="0" borderId="0" xfId="0" applyNumberForma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A763-DC4E-4C5E-B454-33B26751DAB7}">
  <dimension ref="A1:Q107"/>
  <sheetViews>
    <sheetView topLeftCell="A84" zoomScaleNormal="100" workbookViewId="0">
      <selection activeCell="F87" sqref="F87"/>
    </sheetView>
  </sheetViews>
  <sheetFormatPr defaultRowHeight="15" x14ac:dyDescent="0.25"/>
  <cols>
    <col min="1" max="1" width="24" bestFit="1" customWidth="1"/>
    <col min="2" max="2" width="6.42578125" bestFit="1" customWidth="1"/>
    <col min="3" max="3" width="6.140625" bestFit="1" customWidth="1"/>
  </cols>
  <sheetData>
    <row r="1" spans="1:15" ht="28.5" x14ac:dyDescent="0.45">
      <c r="A1" s="26" t="s">
        <v>0</v>
      </c>
      <c r="B1" s="26"/>
    </row>
    <row r="3" spans="1:15" x14ac:dyDescent="0.25">
      <c r="A3">
        <f>VALUE("123")</f>
        <v>123</v>
      </c>
      <c r="L3" s="27" t="s">
        <v>1</v>
      </c>
      <c r="M3" s="27"/>
    </row>
    <row r="5" spans="1:15" ht="28.5" x14ac:dyDescent="0.45">
      <c r="A5" s="26" t="s">
        <v>9</v>
      </c>
      <c r="B5" s="26"/>
    </row>
    <row r="6" spans="1:15" x14ac:dyDescent="0.25">
      <c r="A6" s="1" t="s">
        <v>2</v>
      </c>
      <c r="B6" t="s">
        <v>3</v>
      </c>
      <c r="C6" t="s">
        <v>4</v>
      </c>
      <c r="L6" s="27" t="s">
        <v>5</v>
      </c>
      <c r="M6" s="27"/>
    </row>
    <row r="7" spans="1:15" x14ac:dyDescent="0.25">
      <c r="A7" t="s">
        <v>10</v>
      </c>
      <c r="L7" s="27" t="s">
        <v>6</v>
      </c>
      <c r="M7" s="27"/>
    </row>
    <row r="8" spans="1:15" x14ac:dyDescent="0.25">
      <c r="L8" s="27" t="s">
        <v>7</v>
      </c>
      <c r="M8" s="27"/>
      <c r="N8" s="27"/>
      <c r="O8" s="27"/>
    </row>
    <row r="9" spans="1:15" x14ac:dyDescent="0.25">
      <c r="A9" s="1" t="s">
        <v>3</v>
      </c>
      <c r="B9" t="s">
        <v>8</v>
      </c>
      <c r="M9" t="s">
        <v>11</v>
      </c>
    </row>
    <row r="10" spans="1:15" x14ac:dyDescent="0.25">
      <c r="A10" s="1"/>
    </row>
    <row r="13" spans="1:15" x14ac:dyDescent="0.25">
      <c r="A13" t="s">
        <v>12</v>
      </c>
      <c r="E13" t="str">
        <f>_xlfn.CONCAT(A13," ",A14)</f>
        <v>riya is good</v>
      </c>
      <c r="L13" s="27" t="s">
        <v>15</v>
      </c>
      <c r="M13" s="27" t="s">
        <v>14</v>
      </c>
      <c r="N13" s="27"/>
      <c r="O13" s="27"/>
    </row>
    <row r="14" spans="1:15" x14ac:dyDescent="0.25">
      <c r="A14" t="s">
        <v>13</v>
      </c>
    </row>
    <row r="16" spans="1:15" ht="18.75" x14ac:dyDescent="0.3">
      <c r="A16" s="25" t="s">
        <v>21</v>
      </c>
      <c r="B16" s="25"/>
      <c r="E16" s="27" t="s">
        <v>19</v>
      </c>
      <c r="F16" s="27"/>
      <c r="G16" s="27"/>
      <c r="H16" s="27"/>
    </row>
    <row r="17" spans="1:15" x14ac:dyDescent="0.25">
      <c r="A17" t="s">
        <v>16</v>
      </c>
      <c r="E17">
        <f>FIND(",",A17)</f>
        <v>6</v>
      </c>
      <c r="L17" s="27" t="s">
        <v>18</v>
      </c>
      <c r="M17" s="27"/>
      <c r="N17" s="27"/>
      <c r="O17" s="27"/>
    </row>
    <row r="18" spans="1:15" x14ac:dyDescent="0.25">
      <c r="E18">
        <f>LEN(A17)</f>
        <v>18</v>
      </c>
      <c r="L18" s="27" t="s">
        <v>17</v>
      </c>
      <c r="M18" s="27"/>
      <c r="N18" s="27"/>
      <c r="O18" s="27"/>
    </row>
    <row r="19" spans="1:15" x14ac:dyDescent="0.25">
      <c r="E19" t="str">
        <f>RIGHT(A17,LEN(A17)-FIND(",",A17))</f>
        <v>BANANA,MELON</v>
      </c>
      <c r="L19" s="27" t="s">
        <v>20</v>
      </c>
      <c r="M19" s="27"/>
      <c r="N19" s="27"/>
      <c r="O19" s="27"/>
    </row>
    <row r="20" spans="1:15" ht="18.75" x14ac:dyDescent="0.3">
      <c r="A20" s="25" t="s">
        <v>24</v>
      </c>
      <c r="B20" s="25"/>
    </row>
    <row r="21" spans="1:15" x14ac:dyDescent="0.25">
      <c r="E21">
        <f>FIND("E",A17)</f>
        <v>5</v>
      </c>
      <c r="L21" t="s">
        <v>22</v>
      </c>
    </row>
    <row r="22" spans="1:15" x14ac:dyDescent="0.25">
      <c r="E22" t="str">
        <f>LEFT(A17,FIND("E",A17))</f>
        <v>APPLE</v>
      </c>
      <c r="L22" s="27" t="s">
        <v>23</v>
      </c>
      <c r="M22" s="27"/>
      <c r="N22" s="27"/>
      <c r="O22" s="27"/>
    </row>
    <row r="25" spans="1:15" x14ac:dyDescent="0.25">
      <c r="A25" s="2" t="s">
        <v>25</v>
      </c>
    </row>
    <row r="26" spans="1:15" x14ac:dyDescent="0.25">
      <c r="A26" t="s">
        <v>26</v>
      </c>
    </row>
    <row r="28" spans="1:15" x14ac:dyDescent="0.25">
      <c r="A28">
        <f ca="1">RAND()</f>
        <v>0.89086292242065268</v>
      </c>
      <c r="L28" s="2" t="s">
        <v>27</v>
      </c>
    </row>
    <row r="31" spans="1:15" ht="18.75" x14ac:dyDescent="0.3">
      <c r="A31" s="25" t="s">
        <v>28</v>
      </c>
      <c r="B31" s="25"/>
    </row>
    <row r="34" spans="1:17" x14ac:dyDescent="0.25">
      <c r="A34" cm="1">
        <f t="array" aca="1" ref="A34:J38" ca="1">_xlfn.RANDARRAY(5,10)</f>
        <v>0.31257070997636816</v>
      </c>
      <c r="B34">
        <f ca="1"/>
        <v>0.97815074769315546</v>
      </c>
      <c r="C34">
        <f ca="1"/>
        <v>0.12968463044845668</v>
      </c>
      <c r="D34">
        <f ca="1"/>
        <v>0.87813619066362003</v>
      </c>
      <c r="E34">
        <f ca="1"/>
        <v>0.43634628064354719</v>
      </c>
      <c r="F34">
        <f ca="1"/>
        <v>0.56812566271152432</v>
      </c>
      <c r="G34">
        <f ca="1"/>
        <v>0.18535608238629164</v>
      </c>
      <c r="H34">
        <f ca="1"/>
        <v>0.42930865115546912</v>
      </c>
      <c r="I34">
        <f ca="1"/>
        <v>0.49132475158690014</v>
      </c>
      <c r="J34">
        <f ca="1"/>
        <v>0.15409647677680272</v>
      </c>
    </row>
    <row r="35" spans="1:17" x14ac:dyDescent="0.25">
      <c r="A35">
        <f ca="1"/>
        <v>4.336062369204452E-2</v>
      </c>
      <c r="B35">
        <f ca="1"/>
        <v>0.66547225553001077</v>
      </c>
      <c r="C35">
        <f ca="1"/>
        <v>0.82256619633637151</v>
      </c>
      <c r="D35">
        <f ca="1"/>
        <v>0.15962936425213337</v>
      </c>
      <c r="E35">
        <f ca="1"/>
        <v>0.90078189298150635</v>
      </c>
      <c r="F35">
        <f ca="1"/>
        <v>0.63253995730301882</v>
      </c>
      <c r="G35">
        <f ca="1"/>
        <v>0.60908903284590932</v>
      </c>
      <c r="H35">
        <f ca="1"/>
        <v>0.90292847764201589</v>
      </c>
      <c r="I35">
        <f ca="1"/>
        <v>0.25623406640514834</v>
      </c>
      <c r="J35">
        <f ca="1"/>
        <v>0.11807710461422283</v>
      </c>
      <c r="N35" s="27" t="s">
        <v>30</v>
      </c>
      <c r="O35" s="27" t="s">
        <v>29</v>
      </c>
      <c r="P35" s="27"/>
      <c r="Q35" s="27"/>
    </row>
    <row r="36" spans="1:17" x14ac:dyDescent="0.25">
      <c r="A36">
        <f ca="1"/>
        <v>0.87993445054711117</v>
      </c>
      <c r="B36">
        <f ca="1"/>
        <v>0.44985636721494981</v>
      </c>
      <c r="C36">
        <f ca="1"/>
        <v>0.18856135237511884</v>
      </c>
      <c r="D36">
        <f ca="1"/>
        <v>7.3169766198517783E-2</v>
      </c>
      <c r="E36">
        <f ca="1"/>
        <v>0.33296768658754372</v>
      </c>
      <c r="F36">
        <f ca="1"/>
        <v>0.24512779191446454</v>
      </c>
      <c r="G36">
        <f ca="1"/>
        <v>0.20885189056961728</v>
      </c>
      <c r="H36">
        <f ca="1"/>
        <v>0.45608454211220173</v>
      </c>
      <c r="I36">
        <f ca="1"/>
        <v>0.61292783453781152</v>
      </c>
      <c r="J36">
        <f ca="1"/>
        <v>0.9373257173602576</v>
      </c>
    </row>
    <row r="37" spans="1:17" x14ac:dyDescent="0.25">
      <c r="A37">
        <f ca="1"/>
        <v>0.57760591030380826</v>
      </c>
      <c r="B37">
        <f ca="1"/>
        <v>0.62873697953787633</v>
      </c>
      <c r="C37">
        <f ca="1"/>
        <v>0.72166695957817728</v>
      </c>
      <c r="D37">
        <f ca="1"/>
        <v>0.6034301723464377</v>
      </c>
      <c r="E37">
        <f ca="1"/>
        <v>0.701868986780531</v>
      </c>
      <c r="F37">
        <f ca="1"/>
        <v>0.11107027585896212</v>
      </c>
      <c r="G37">
        <f ca="1"/>
        <v>0.53785794700458478</v>
      </c>
      <c r="H37">
        <f ca="1"/>
        <v>0.27894153480815009</v>
      </c>
      <c r="I37">
        <f ca="1"/>
        <v>0.29632696782354495</v>
      </c>
      <c r="J37">
        <f ca="1"/>
        <v>0.92312076859286019</v>
      </c>
    </row>
    <row r="38" spans="1:17" x14ac:dyDescent="0.25">
      <c r="A38">
        <f ca="1"/>
        <v>0.68254255454740287</v>
      </c>
      <c r="B38">
        <f ca="1"/>
        <v>0.32022851761335103</v>
      </c>
      <c r="C38">
        <f ca="1"/>
        <v>0.27973809559931184</v>
      </c>
      <c r="D38">
        <f ca="1"/>
        <v>0.67616044986626922</v>
      </c>
      <c r="E38">
        <f ca="1"/>
        <v>0.30718485118528882</v>
      </c>
      <c r="F38">
        <f ca="1"/>
        <v>0.98069442804339513</v>
      </c>
      <c r="G38">
        <f ca="1"/>
        <v>0.11036842934905988</v>
      </c>
      <c r="H38">
        <f ca="1"/>
        <v>0.85324837865461545</v>
      </c>
      <c r="I38">
        <f ca="1"/>
        <v>0.21707877674206011</v>
      </c>
      <c r="J38">
        <f ca="1"/>
        <v>0.65963851724136324</v>
      </c>
    </row>
    <row r="41" spans="1:17" x14ac:dyDescent="0.25">
      <c r="A41" cm="1">
        <f t="array" aca="1" ref="A41:A45" ca="1">_xlfn.RANDARRAY(5,1,5,15,TRUE)</f>
        <v>7</v>
      </c>
    </row>
    <row r="42" spans="1:17" x14ac:dyDescent="0.25">
      <c r="A42">
        <f ca="1"/>
        <v>7</v>
      </c>
      <c r="K42" s="27" t="s">
        <v>31</v>
      </c>
      <c r="L42" s="27"/>
      <c r="M42" s="27"/>
      <c r="N42" s="27"/>
    </row>
    <row r="43" spans="1:17" x14ac:dyDescent="0.25">
      <c r="A43">
        <f ca="1"/>
        <v>9</v>
      </c>
    </row>
    <row r="44" spans="1:17" x14ac:dyDescent="0.25">
      <c r="A44">
        <f ca="1"/>
        <v>7</v>
      </c>
    </row>
    <row r="45" spans="1:17" x14ac:dyDescent="0.25">
      <c r="A45">
        <f ca="1"/>
        <v>11</v>
      </c>
    </row>
    <row r="49" spans="1:14" x14ac:dyDescent="0.25">
      <c r="A49" s="4" t="s">
        <v>32</v>
      </c>
    </row>
    <row r="50" spans="1:14" x14ac:dyDescent="0.25">
      <c r="A50">
        <f>MOD(25,4)</f>
        <v>1</v>
      </c>
      <c r="K50" s="27" t="s">
        <v>33</v>
      </c>
      <c r="L50" s="27"/>
      <c r="M50" s="27"/>
      <c r="N50" s="27"/>
    </row>
    <row r="53" spans="1:14" x14ac:dyDescent="0.25">
      <c r="A53" s="28" t="s">
        <v>35</v>
      </c>
      <c r="B53" s="28"/>
      <c r="C53" s="28"/>
      <c r="D53" s="28"/>
    </row>
    <row r="55" spans="1:14" x14ac:dyDescent="0.25">
      <c r="A55">
        <v>36</v>
      </c>
      <c r="D55" t="str">
        <f>IF(MOD(A55,2)=0,"EVEN","ODD")</f>
        <v>EVEN</v>
      </c>
      <c r="K55" s="27" t="s">
        <v>34</v>
      </c>
      <c r="L55" s="27"/>
      <c r="M55" s="27"/>
      <c r="N55" s="27"/>
    </row>
    <row r="58" spans="1:14" x14ac:dyDescent="0.25">
      <c r="A58">
        <v>343</v>
      </c>
      <c r="D58" t="b">
        <f>ISODD(A58)</f>
        <v>1</v>
      </c>
      <c r="K58" s="27" t="s">
        <v>36</v>
      </c>
      <c r="L58" s="27"/>
      <c r="M58" s="27"/>
      <c r="N58" s="27"/>
    </row>
    <row r="62" spans="1:14" x14ac:dyDescent="0.25">
      <c r="A62" s="4" t="s">
        <v>38</v>
      </c>
    </row>
    <row r="63" spans="1:14" x14ac:dyDescent="0.25">
      <c r="A63" cm="1">
        <f t="array" ref="A63:A72">ROW(A1:A10)</f>
        <v>1</v>
      </c>
      <c r="K63" s="27" t="s">
        <v>37</v>
      </c>
      <c r="L63" s="27"/>
      <c r="M63" s="27"/>
      <c r="N63" s="27"/>
    </row>
    <row r="64" spans="1:14" x14ac:dyDescent="0.25">
      <c r="A64">
        <v>2</v>
      </c>
    </row>
    <row r="65" spans="1:11" x14ac:dyDescent="0.25">
      <c r="A65">
        <v>3</v>
      </c>
    </row>
    <row r="66" spans="1:11" x14ac:dyDescent="0.25">
      <c r="A66">
        <v>4</v>
      </c>
    </row>
    <row r="67" spans="1:11" x14ac:dyDescent="0.25">
      <c r="A67">
        <v>5</v>
      </c>
    </row>
    <row r="68" spans="1:11" x14ac:dyDescent="0.25">
      <c r="A68">
        <v>6</v>
      </c>
      <c r="F68">
        <f>ROWS(_xlfn.ANCHORARRAY(A63))</f>
        <v>10</v>
      </c>
      <c r="K68" t="s">
        <v>39</v>
      </c>
    </row>
    <row r="69" spans="1:11" x14ac:dyDescent="0.25">
      <c r="A69">
        <v>7</v>
      </c>
    </row>
    <row r="70" spans="1:11" x14ac:dyDescent="0.25">
      <c r="A70">
        <v>8</v>
      </c>
    </row>
    <row r="71" spans="1:11" x14ac:dyDescent="0.25">
      <c r="A71">
        <v>9</v>
      </c>
    </row>
    <row r="72" spans="1:11" x14ac:dyDescent="0.25">
      <c r="A72">
        <v>10</v>
      </c>
    </row>
    <row r="75" spans="1:11" x14ac:dyDescent="0.25">
      <c r="A75" s="4" t="s">
        <v>40</v>
      </c>
    </row>
    <row r="79" spans="1:11" x14ac:dyDescent="0.25">
      <c r="A79">
        <f>COLUMN()</f>
        <v>1</v>
      </c>
    </row>
    <row r="80" spans="1:11" x14ac:dyDescent="0.25">
      <c r="A80">
        <f>COLUMNS(A77:D78)</f>
        <v>4</v>
      </c>
    </row>
    <row r="81" spans="1:1" x14ac:dyDescent="0.25">
      <c r="A81">
        <f>COLUMNS(A78:K78)</f>
        <v>11</v>
      </c>
    </row>
    <row r="84" spans="1:1" x14ac:dyDescent="0.25">
      <c r="A84" s="3" t="s">
        <v>41</v>
      </c>
    </row>
    <row r="87" spans="1:1" x14ac:dyDescent="0.25">
      <c r="A87" cm="1">
        <f t="array" ref="A87:A96">_xlfn.SEQUENCE(10)</f>
        <v>1</v>
      </c>
    </row>
    <row r="88" spans="1:1" x14ac:dyDescent="0.25">
      <c r="A88">
        <v>2</v>
      </c>
    </row>
    <row r="89" spans="1:1" x14ac:dyDescent="0.25">
      <c r="A89">
        <v>3</v>
      </c>
    </row>
    <row r="90" spans="1:1" x14ac:dyDescent="0.25">
      <c r="A90">
        <v>4</v>
      </c>
    </row>
    <row r="91" spans="1:1" x14ac:dyDescent="0.25">
      <c r="A91">
        <v>5</v>
      </c>
    </row>
    <row r="92" spans="1:1" x14ac:dyDescent="0.25">
      <c r="A92">
        <v>6</v>
      </c>
    </row>
    <row r="93" spans="1:1" x14ac:dyDescent="0.25">
      <c r="A93">
        <v>7</v>
      </c>
    </row>
    <row r="94" spans="1:1" x14ac:dyDescent="0.25">
      <c r="A94">
        <v>8</v>
      </c>
    </row>
    <row r="95" spans="1:1" x14ac:dyDescent="0.25">
      <c r="A95">
        <v>9</v>
      </c>
    </row>
    <row r="96" spans="1:1" x14ac:dyDescent="0.25">
      <c r="A96">
        <v>10</v>
      </c>
    </row>
    <row r="100" spans="1:16" x14ac:dyDescent="0.25">
      <c r="A100" cm="1">
        <f t="array" ref="A100:E101">_xlfn.SEQUENCE(2,5,10,5)</f>
        <v>10</v>
      </c>
      <c r="B100">
        <v>15</v>
      </c>
      <c r="C100">
        <v>20</v>
      </c>
      <c r="D100">
        <v>25</v>
      </c>
      <c r="E100">
        <v>30</v>
      </c>
      <c r="M100" s="27" t="s">
        <v>42</v>
      </c>
      <c r="N100" s="27"/>
      <c r="O100" s="27"/>
      <c r="P100" s="27"/>
    </row>
    <row r="101" spans="1:16" x14ac:dyDescent="0.25">
      <c r="A101">
        <v>35</v>
      </c>
      <c r="B101">
        <v>40</v>
      </c>
      <c r="C101">
        <v>45</v>
      </c>
      <c r="D101">
        <v>50</v>
      </c>
      <c r="E101">
        <v>55</v>
      </c>
    </row>
    <row r="103" spans="1:16" x14ac:dyDescent="0.25">
      <c r="A103" cm="1">
        <f t="array" ref="A103:A107">_xlfn.SEQUENCE(5,1,20,-2)</f>
        <v>20</v>
      </c>
      <c r="M103" s="27" t="s">
        <v>43</v>
      </c>
      <c r="N103" s="27"/>
      <c r="O103" s="27"/>
      <c r="P103" s="27"/>
    </row>
    <row r="104" spans="1:16" x14ac:dyDescent="0.25">
      <c r="A104">
        <v>18</v>
      </c>
    </row>
    <row r="105" spans="1:16" x14ac:dyDescent="0.25">
      <c r="A105">
        <v>16</v>
      </c>
    </row>
    <row r="106" spans="1:16" x14ac:dyDescent="0.25">
      <c r="A106">
        <v>14</v>
      </c>
    </row>
    <row r="107" spans="1:16" x14ac:dyDescent="0.25">
      <c r="A107">
        <v>12</v>
      </c>
    </row>
  </sheetData>
  <customSheetViews>
    <customSheetView guid="{A1EF0334-9737-4CD7-895A-59FECA4AA076}" topLeftCell="A84">
      <selection activeCell="F87" sqref="F87"/>
      <pageMargins left="0.7" right="0.7" top="0.75" bottom="0.75" header="0.3" footer="0.3"/>
      <pageSetup orientation="portrait" r:id="rId1"/>
    </customSheetView>
    <customSheetView guid="{24539568-91D2-4331-A7A2-D2C10780153F}" topLeftCell="A84">
      <selection activeCell="F87" sqref="F87"/>
      <pageMargins left="0.7" right="0.7" top="0.75" bottom="0.75" header="0.3" footer="0.3"/>
      <pageSetup orientation="portrait" r:id="rId2"/>
    </customSheetView>
    <customSheetView guid="{647D9243-C62F-4E0B-B422-7EDD8D356F08}" topLeftCell="A84">
      <selection activeCell="F87" sqref="F87"/>
      <pageMargins left="0.7" right="0.7" top="0.75" bottom="0.75" header="0.3" footer="0.3"/>
      <pageSetup orientation="portrait" r:id="rId3"/>
    </customSheetView>
  </customSheetViews>
  <mergeCells count="24">
    <mergeCell ref="A53:D53"/>
    <mergeCell ref="M100:P100"/>
    <mergeCell ref="A20:B20"/>
    <mergeCell ref="A31:B31"/>
    <mergeCell ref="N35:Q35"/>
    <mergeCell ref="K42:N42"/>
    <mergeCell ref="K50:N50"/>
    <mergeCell ref="L17:O17"/>
    <mergeCell ref="L18:O18"/>
    <mergeCell ref="L19:O19"/>
    <mergeCell ref="M103:P103"/>
    <mergeCell ref="L22:O22"/>
    <mergeCell ref="K55:N55"/>
    <mergeCell ref="K58:N58"/>
    <mergeCell ref="K63:N63"/>
    <mergeCell ref="A16:B16"/>
    <mergeCell ref="A1:B1"/>
    <mergeCell ref="L3:M3"/>
    <mergeCell ref="A5:B5"/>
    <mergeCell ref="L6:M6"/>
    <mergeCell ref="L7:M7"/>
    <mergeCell ref="L8:O8"/>
    <mergeCell ref="L13:O13"/>
    <mergeCell ref="E16:H16"/>
  </mergeCell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FAC9-8E1A-4C9A-9918-8A76BD0319E8}">
  <dimension ref="A1:K46"/>
  <sheetViews>
    <sheetView topLeftCell="A26" workbookViewId="0">
      <selection activeCell="G41" sqref="G41"/>
    </sheetView>
  </sheetViews>
  <sheetFormatPr defaultRowHeight="15" x14ac:dyDescent="0.25"/>
  <cols>
    <col min="2" max="2" width="14.140625" bestFit="1" customWidth="1"/>
    <col min="3" max="3" width="14" bestFit="1" customWidth="1"/>
    <col min="4" max="4" width="13.28515625" bestFit="1" customWidth="1"/>
    <col min="5" max="5" width="14.85546875" bestFit="1" customWidth="1"/>
    <col min="6" max="6" width="10.85546875" bestFit="1" customWidth="1"/>
    <col min="9" max="9" width="35.140625" bestFit="1" customWidth="1"/>
    <col min="11" max="11" width="15.85546875" bestFit="1" customWidth="1"/>
  </cols>
  <sheetData>
    <row r="1" spans="1:11" x14ac:dyDescent="0.25">
      <c r="A1" s="28" t="s">
        <v>44</v>
      </c>
      <c r="B1" s="28"/>
      <c r="C1" s="28"/>
    </row>
    <row r="3" spans="1:11" x14ac:dyDescent="0.25">
      <c r="A3" t="s">
        <v>45</v>
      </c>
      <c r="I3" s="29" t="s">
        <v>47</v>
      </c>
      <c r="J3" s="29"/>
      <c r="K3" s="29"/>
    </row>
    <row r="8" spans="1:11" x14ac:dyDescent="0.25">
      <c r="B8" s="4" t="s">
        <v>49</v>
      </c>
      <c r="C8" s="4" t="s">
        <v>48</v>
      </c>
      <c r="D8" s="4" t="s">
        <v>50</v>
      </c>
      <c r="E8" s="4" t="s">
        <v>51</v>
      </c>
      <c r="F8" s="4" t="s">
        <v>52</v>
      </c>
      <c r="I8" s="4" t="s">
        <v>53</v>
      </c>
      <c r="K8" s="9" t="s">
        <v>54</v>
      </c>
    </row>
    <row r="10" spans="1:11" x14ac:dyDescent="0.25">
      <c r="A10" s="6" t="s">
        <v>46</v>
      </c>
      <c r="B10" t="b">
        <f>ISTEXT(A10)</f>
        <v>1</v>
      </c>
      <c r="C10" t="b">
        <f>ISNUMBER(A10)</f>
        <v>0</v>
      </c>
      <c r="D10" t="b">
        <f>ISBLANK(A10)</f>
        <v>0</v>
      </c>
      <c r="E10" t="e">
        <f>ISEVEN(A10)</f>
        <v>#VALUE!</v>
      </c>
      <c r="I10" t="str">
        <f>IF(ISTEXT(A10),"ISTEXT","NOT A TEXT")</f>
        <v>ISTEXT</v>
      </c>
      <c r="K10" t="b">
        <f>ISNONTEXT(A10)</f>
        <v>0</v>
      </c>
    </row>
    <row r="11" spans="1:11" x14ac:dyDescent="0.25">
      <c r="A11" s="6">
        <v>500</v>
      </c>
      <c r="B11" t="b">
        <f t="shared" ref="B11:B14" si="0">ISTEXT(A11)</f>
        <v>0</v>
      </c>
      <c r="C11" t="b">
        <f t="shared" ref="C11:C14" si="1">ISNUMBER(A11)</f>
        <v>1</v>
      </c>
      <c r="D11" t="b">
        <f t="shared" ref="D11:D14" si="2">ISBLANK(A11)</f>
        <v>0</v>
      </c>
      <c r="E11" t="b">
        <f t="shared" ref="E11:E15" si="3">ISEVEN(A11)</f>
        <v>1</v>
      </c>
      <c r="F11" t="b">
        <f>ISODD(A11)</f>
        <v>0</v>
      </c>
      <c r="I11" t="str">
        <f t="shared" ref="I11:I15" si="4">IF(ISTEXT(A11),"ISTEXT","NOT A TEXT")</f>
        <v>NOT A TEXT</v>
      </c>
      <c r="K11" t="b">
        <f t="shared" ref="K11:K15" si="5">ISNONTEXT(A11)</f>
        <v>1</v>
      </c>
    </row>
    <row r="12" spans="1:11" x14ac:dyDescent="0.25">
      <c r="A12" s="6"/>
      <c r="B12" t="b">
        <f t="shared" si="0"/>
        <v>0</v>
      </c>
      <c r="C12" t="b">
        <f t="shared" si="1"/>
        <v>0</v>
      </c>
      <c r="D12" t="b">
        <f t="shared" si="2"/>
        <v>1</v>
      </c>
      <c r="E12" t="b">
        <f t="shared" si="3"/>
        <v>1</v>
      </c>
      <c r="F12" t="b">
        <f t="shared" ref="F12:F15" si="6">ISODD(A12)</f>
        <v>0</v>
      </c>
      <c r="I12" t="str">
        <f t="shared" si="4"/>
        <v>NOT A TEXT</v>
      </c>
      <c r="K12" t="b">
        <f t="shared" si="5"/>
        <v>1</v>
      </c>
    </row>
    <row r="13" spans="1:11" x14ac:dyDescent="0.25">
      <c r="A13" s="6"/>
      <c r="B13" t="b">
        <f t="shared" si="0"/>
        <v>0</v>
      </c>
      <c r="C13" t="b">
        <f t="shared" si="1"/>
        <v>0</v>
      </c>
      <c r="D13" t="b">
        <f t="shared" si="2"/>
        <v>1</v>
      </c>
      <c r="E13" t="b">
        <f t="shared" si="3"/>
        <v>1</v>
      </c>
      <c r="F13" t="b">
        <f t="shared" si="6"/>
        <v>0</v>
      </c>
      <c r="I13" t="str">
        <f t="shared" si="4"/>
        <v>NOT A TEXT</v>
      </c>
      <c r="K13" t="b">
        <f t="shared" si="5"/>
        <v>1</v>
      </c>
    </row>
    <row r="14" spans="1:11" x14ac:dyDescent="0.25">
      <c r="A14" s="6">
        <v>1.1000000000000001</v>
      </c>
      <c r="B14" t="b">
        <f t="shared" si="0"/>
        <v>0</v>
      </c>
      <c r="C14" t="b">
        <f t="shared" si="1"/>
        <v>1</v>
      </c>
      <c r="D14" t="b">
        <f t="shared" si="2"/>
        <v>0</v>
      </c>
      <c r="E14" t="b">
        <f t="shared" si="3"/>
        <v>0</v>
      </c>
      <c r="F14" t="b">
        <f t="shared" si="6"/>
        <v>1</v>
      </c>
      <c r="I14" t="str">
        <f t="shared" si="4"/>
        <v>NOT A TEXT</v>
      </c>
      <c r="K14" t="b">
        <f t="shared" si="5"/>
        <v>1</v>
      </c>
    </row>
    <row r="15" spans="1:11" x14ac:dyDescent="0.25">
      <c r="A15" s="6">
        <v>23</v>
      </c>
      <c r="E15" t="b">
        <f t="shared" si="3"/>
        <v>0</v>
      </c>
      <c r="F15" t="b">
        <f t="shared" si="6"/>
        <v>1</v>
      </c>
      <c r="I15" t="str">
        <f t="shared" si="4"/>
        <v>NOT A TEXT</v>
      </c>
      <c r="K15" t="b">
        <f t="shared" si="5"/>
        <v>1</v>
      </c>
    </row>
    <row r="16" spans="1:11" x14ac:dyDescent="0.25">
      <c r="A16" s="6">
        <v>24</v>
      </c>
    </row>
    <row r="21" spans="1:7" ht="18.75" x14ac:dyDescent="0.3">
      <c r="B21" s="8" t="s">
        <v>58</v>
      </c>
      <c r="C21" s="10" t="s">
        <v>57</v>
      </c>
      <c r="D21" s="30" t="s">
        <v>59</v>
      </c>
      <c r="E21" s="31"/>
      <c r="G21" t="s">
        <v>61</v>
      </c>
    </row>
    <row r="22" spans="1:7" x14ac:dyDescent="0.25">
      <c r="A22">
        <v>12</v>
      </c>
      <c r="B22" t="b">
        <f>ISERR(A22)</f>
        <v>0</v>
      </c>
      <c r="C22" t="e" cm="1">
        <f t="array" aca="1" ref="C22" ca="1">ISNULL(A22)</f>
        <v>#NAME?</v>
      </c>
      <c r="D22" s="5" t="b">
        <f>ISLOGICAL(B22)</f>
        <v>1</v>
      </c>
      <c r="E22" s="5" t="b">
        <f>ISLOGICAL(A22)</f>
        <v>0</v>
      </c>
      <c r="G22" t="b">
        <f>ISREF(A22)</f>
        <v>1</v>
      </c>
    </row>
    <row r="23" spans="1:7" x14ac:dyDescent="0.25">
      <c r="A23" t="e">
        <v>#N/A</v>
      </c>
      <c r="B23" t="b">
        <f t="shared" ref="B23:B28" si="7">ISERR(A23)</f>
        <v>0</v>
      </c>
      <c r="C23" t="e" cm="1">
        <f t="array" aca="1" ref="C23" ca="1">ISNULL(A23)</f>
        <v>#NAME?</v>
      </c>
      <c r="D23" s="5" t="b">
        <f t="shared" ref="D23:D27" si="8">ISLOGICAL(B23)</f>
        <v>1</v>
      </c>
      <c r="E23" s="5" t="s">
        <v>60</v>
      </c>
      <c r="G23" t="b">
        <f t="shared" ref="G23:G27" si="9">ISREF(A23)</f>
        <v>1</v>
      </c>
    </row>
    <row r="24" spans="1:7" x14ac:dyDescent="0.25">
      <c r="A24" t="s">
        <v>55</v>
      </c>
      <c r="B24" t="b">
        <f t="shared" si="7"/>
        <v>0</v>
      </c>
      <c r="D24" s="5" t="b">
        <f t="shared" si="8"/>
        <v>1</v>
      </c>
      <c r="E24" s="5"/>
      <c r="G24" t="b">
        <f t="shared" si="9"/>
        <v>1</v>
      </c>
    </row>
    <row r="25" spans="1:7" x14ac:dyDescent="0.25">
      <c r="A25" t="e">
        <v>#NUM!</v>
      </c>
      <c r="B25" t="b">
        <f t="shared" si="7"/>
        <v>1</v>
      </c>
      <c r="D25" s="5" t="b">
        <f t="shared" si="8"/>
        <v>1</v>
      </c>
      <c r="E25" s="5"/>
      <c r="G25" t="b">
        <f t="shared" si="9"/>
        <v>1</v>
      </c>
    </row>
    <row r="26" spans="1:7" x14ac:dyDescent="0.25">
      <c r="A26" t="e">
        <v>#REF!</v>
      </c>
      <c r="B26" t="b">
        <f t="shared" si="7"/>
        <v>1</v>
      </c>
      <c r="D26" s="5" t="b">
        <f t="shared" si="8"/>
        <v>1</v>
      </c>
      <c r="E26" s="5"/>
      <c r="G26" t="b">
        <f t="shared" si="9"/>
        <v>1</v>
      </c>
    </row>
    <row r="27" spans="1:7" x14ac:dyDescent="0.25">
      <c r="A27" t="s">
        <v>56</v>
      </c>
      <c r="B27" t="b">
        <f t="shared" si="7"/>
        <v>0</v>
      </c>
      <c r="D27" s="5" t="b">
        <f t="shared" si="8"/>
        <v>1</v>
      </c>
      <c r="E27" s="5"/>
      <c r="G27" t="b">
        <f t="shared" si="9"/>
        <v>1</v>
      </c>
    </row>
    <row r="28" spans="1:7" x14ac:dyDescent="0.25">
      <c r="A28" t="e">
        <v>#NAME?</v>
      </c>
      <c r="B28" t="b">
        <f t="shared" si="7"/>
        <v>1</v>
      </c>
      <c r="G28" t="b">
        <f>ISREF(A28)</f>
        <v>1</v>
      </c>
    </row>
    <row r="31" spans="1:7" x14ac:dyDescent="0.25">
      <c r="A31" s="32" t="s">
        <v>74</v>
      </c>
      <c r="B31" s="32"/>
      <c r="C31" s="32"/>
    </row>
    <row r="33" spans="1:8" x14ac:dyDescent="0.25">
      <c r="A33" s="2" t="s">
        <v>62</v>
      </c>
      <c r="B33" s="2" t="s">
        <v>63</v>
      </c>
      <c r="C33" s="2" t="s">
        <v>64</v>
      </c>
    </row>
    <row r="34" spans="1:8" x14ac:dyDescent="0.25">
      <c r="A34" t="s">
        <v>65</v>
      </c>
      <c r="B34">
        <v>34</v>
      </c>
      <c r="C34">
        <v>1</v>
      </c>
    </row>
    <row r="35" spans="1:8" x14ac:dyDescent="0.25">
      <c r="A35" t="s">
        <v>66</v>
      </c>
      <c r="B35">
        <v>12</v>
      </c>
      <c r="C35">
        <v>2</v>
      </c>
    </row>
    <row r="36" spans="1:8" x14ac:dyDescent="0.25">
      <c r="A36" t="s">
        <v>67</v>
      </c>
      <c r="B36">
        <v>11</v>
      </c>
      <c r="C36">
        <v>4</v>
      </c>
      <c r="H36" t="s">
        <v>69</v>
      </c>
    </row>
    <row r="37" spans="1:8" x14ac:dyDescent="0.25">
      <c r="A37" t="s">
        <v>68</v>
      </c>
      <c r="B37">
        <v>23</v>
      </c>
      <c r="C37">
        <v>6</v>
      </c>
    </row>
    <row r="42" spans="1:8" x14ac:dyDescent="0.25">
      <c r="A42" s="11" t="s">
        <v>70</v>
      </c>
      <c r="B42" s="11" t="s">
        <v>71</v>
      </c>
      <c r="C42" s="11" t="s">
        <v>72</v>
      </c>
      <c r="D42" s="11" t="s">
        <v>73</v>
      </c>
      <c r="E42" s="11" t="s">
        <v>70</v>
      </c>
    </row>
    <row r="43" spans="1:8" x14ac:dyDescent="0.25">
      <c r="A43" s="12">
        <v>0.35052083333333334</v>
      </c>
      <c r="B43" s="11">
        <f>HOUR(A43)</f>
        <v>8</v>
      </c>
      <c r="C43" s="11">
        <f>MINUTE(A43)</f>
        <v>24</v>
      </c>
      <c r="D43" s="11">
        <f>SECOND(A43)</f>
        <v>45</v>
      </c>
      <c r="E43" s="13">
        <f>TIME(B43,C43,D43)</f>
        <v>0.35052083333333334</v>
      </c>
    </row>
    <row r="44" spans="1:8" x14ac:dyDescent="0.25">
      <c r="A44" s="12">
        <v>0.39218750000000002</v>
      </c>
      <c r="B44" s="11">
        <f t="shared" ref="B44:B46" si="10">HOUR(A44)</f>
        <v>9</v>
      </c>
      <c r="C44" s="11">
        <f t="shared" ref="C44:C46" si="11">MINUTE(A44)</f>
        <v>24</v>
      </c>
      <c r="D44" s="11">
        <f t="shared" ref="D44:D46" si="12">SECOND(A44)</f>
        <v>45</v>
      </c>
      <c r="E44" s="13">
        <f t="shared" ref="E44:E46" si="13">TIME(B44,C44,D44)</f>
        <v>0.39218750000000002</v>
      </c>
    </row>
    <row r="45" spans="1:8" x14ac:dyDescent="0.25">
      <c r="A45" s="12">
        <v>0.43385416666666698</v>
      </c>
      <c r="B45" s="11">
        <f t="shared" si="10"/>
        <v>10</v>
      </c>
      <c r="C45" s="11">
        <f t="shared" si="11"/>
        <v>24</v>
      </c>
      <c r="D45" s="11">
        <f t="shared" si="12"/>
        <v>45</v>
      </c>
      <c r="E45" s="13">
        <f t="shared" si="13"/>
        <v>0.43385416666666665</v>
      </c>
    </row>
    <row r="46" spans="1:8" x14ac:dyDescent="0.25">
      <c r="A46" s="12">
        <v>0.475520833333333</v>
      </c>
      <c r="B46" s="11">
        <f t="shared" si="10"/>
        <v>11</v>
      </c>
      <c r="C46" s="11">
        <f t="shared" si="11"/>
        <v>24</v>
      </c>
      <c r="D46" s="11">
        <f t="shared" si="12"/>
        <v>45</v>
      </c>
      <c r="E46" s="13">
        <f t="shared" si="13"/>
        <v>0.47552083333333334</v>
      </c>
    </row>
  </sheetData>
  <customSheetViews>
    <customSheetView guid="{A1EF0334-9737-4CD7-895A-59FECA4AA076}" topLeftCell="A27">
      <selection activeCell="G41" sqref="G41"/>
      <pageMargins left="0.7" right="0.7" top="0.75" bottom="0.75" header="0.3" footer="0.3"/>
      <pageSetup orientation="portrait" r:id="rId1"/>
    </customSheetView>
    <customSheetView guid="{24539568-91D2-4331-A7A2-D2C10780153F}" topLeftCell="A27">
      <selection activeCell="G41" sqref="G41"/>
      <pageMargins left="0.7" right="0.7" top="0.75" bottom="0.75" header="0.3" footer="0.3"/>
      <pageSetup orientation="portrait" r:id="rId2"/>
    </customSheetView>
    <customSheetView guid="{647D9243-C62F-4E0B-B422-7EDD8D356F08}" topLeftCell="A27">
      <selection activeCell="G41" sqref="G41"/>
      <pageMargins left="0.7" right="0.7" top="0.75" bottom="0.75" header="0.3" footer="0.3"/>
      <pageSetup orientation="portrait" r:id="rId3"/>
    </customSheetView>
  </customSheetViews>
  <mergeCells count="4">
    <mergeCell ref="A1:C1"/>
    <mergeCell ref="I3:K3"/>
    <mergeCell ref="D21:E21"/>
    <mergeCell ref="A31:C31"/>
  </mergeCells>
  <conditionalFormatting sqref="A33:C37">
    <cfRule type="duplicateValues" dxfId="0" priority="1"/>
  </conditionalFormatting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F3B0-6671-45CC-B49F-B4E903AF1FE8}">
  <dimension ref="A2:I16"/>
  <sheetViews>
    <sheetView tabSelected="1" workbookViewId="0">
      <selection activeCell="F5" sqref="F5:I9"/>
    </sheetView>
  </sheetViews>
  <sheetFormatPr defaultRowHeight="15" x14ac:dyDescent="0.25"/>
  <cols>
    <col min="1" max="1" width="25" customWidth="1"/>
    <col min="6" max="6" width="13.85546875" bestFit="1" customWidth="1"/>
    <col min="7" max="7" width="9.85546875" bestFit="1" customWidth="1"/>
    <col min="8" max="8" width="8.85546875" customWidth="1"/>
    <col min="9" max="9" width="10.42578125" customWidth="1"/>
  </cols>
  <sheetData>
    <row r="2" spans="1:9" x14ac:dyDescent="0.25">
      <c r="A2" s="7" t="s">
        <v>75</v>
      </c>
    </row>
    <row r="4" spans="1:9" x14ac:dyDescent="0.25">
      <c r="A4" t="s">
        <v>76</v>
      </c>
    </row>
    <row r="5" spans="1:9" ht="30" x14ac:dyDescent="0.25">
      <c r="A5" t="s">
        <v>77</v>
      </c>
      <c r="F5" s="15" t="s">
        <v>79</v>
      </c>
      <c r="G5" s="15" t="s">
        <v>80</v>
      </c>
      <c r="H5" s="16" t="s">
        <v>81</v>
      </c>
      <c r="I5" s="15" t="s">
        <v>82</v>
      </c>
    </row>
    <row r="6" spans="1:9" x14ac:dyDescent="0.25">
      <c r="A6" t="s">
        <v>78</v>
      </c>
      <c r="F6" s="5" t="s">
        <v>83</v>
      </c>
      <c r="G6" s="5" t="s">
        <v>87</v>
      </c>
      <c r="H6" s="5" t="s">
        <v>91</v>
      </c>
      <c r="I6" s="14">
        <v>37571</v>
      </c>
    </row>
    <row r="7" spans="1:9" x14ac:dyDescent="0.25">
      <c r="F7" s="5" t="s">
        <v>84</v>
      </c>
      <c r="G7" s="5" t="s">
        <v>88</v>
      </c>
      <c r="H7" s="5" t="s">
        <v>92</v>
      </c>
      <c r="I7" s="14">
        <v>45333</v>
      </c>
    </row>
    <row r="8" spans="1:9" x14ac:dyDescent="0.25">
      <c r="F8" s="5" t="s">
        <v>85</v>
      </c>
      <c r="G8" s="5" t="s">
        <v>89</v>
      </c>
      <c r="H8" s="5" t="s">
        <v>93</v>
      </c>
      <c r="I8" s="14">
        <v>44815</v>
      </c>
    </row>
    <row r="9" spans="1:9" x14ac:dyDescent="0.25">
      <c r="F9" s="5" t="s">
        <v>86</v>
      </c>
      <c r="G9" s="5" t="s">
        <v>90</v>
      </c>
      <c r="H9" s="5" t="s">
        <v>94</v>
      </c>
      <c r="I9" s="14">
        <v>45048</v>
      </c>
    </row>
    <row r="16" spans="1:9" x14ac:dyDescent="0.25">
      <c r="D16" s="33" t="s">
        <v>95</v>
      </c>
      <c r="E16" s="33"/>
      <c r="F16" s="33"/>
    </row>
  </sheetData>
  <customSheetViews>
    <customSheetView guid="{A1EF0334-9737-4CD7-895A-59FECA4AA076}">
      <selection activeCell="F5" sqref="F5:I9"/>
      <pageMargins left="0.7" right="0.7" top="0.75" bottom="0.75" header="0.3" footer="0.3"/>
    </customSheetView>
    <customSheetView guid="{24539568-91D2-4331-A7A2-D2C10780153F}" hiddenColumns="1" topLeftCell="B1">
      <selection sqref="A1:A1048576"/>
      <pageMargins left="0.7" right="0.7" top="0.75" bottom="0.75" header="0.3" footer="0.3"/>
    </customSheetView>
    <customSheetView guid="{647D9243-C62F-4E0B-B422-7EDD8D356F08}" hiddenColumns="1" topLeftCell="B1">
      <selection activeCell="H1" sqref="H1:I1048576"/>
      <pageMargins left="0.7" right="0.7" top="0.75" bottom="0.75" header="0.3" footer="0.3"/>
    </customSheetView>
  </customSheetViews>
  <mergeCells count="1">
    <mergeCell ref="D16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4C58-AA73-47AD-B027-797E237153F7}">
  <dimension ref="A1:N43"/>
  <sheetViews>
    <sheetView workbookViewId="0">
      <selection activeCell="G7" sqref="G7"/>
    </sheetView>
  </sheetViews>
  <sheetFormatPr defaultRowHeight="15" x14ac:dyDescent="0.25"/>
  <cols>
    <col min="1" max="1" width="54.85546875" bestFit="1" customWidth="1"/>
    <col min="2" max="2" width="13.7109375" bestFit="1" customWidth="1"/>
    <col min="3" max="3" width="16.5703125" bestFit="1" customWidth="1"/>
    <col min="4" max="4" width="13.140625" bestFit="1" customWidth="1"/>
    <col min="5" max="5" width="13.5703125" bestFit="1" customWidth="1"/>
  </cols>
  <sheetData>
    <row r="1" spans="1:13" x14ac:dyDescent="0.25">
      <c r="A1" s="17" t="s">
        <v>96</v>
      </c>
      <c r="B1" s="17" t="s">
        <v>97</v>
      </c>
      <c r="C1" s="17" t="s">
        <v>98</v>
      </c>
      <c r="D1" s="17" t="s">
        <v>99</v>
      </c>
    </row>
    <row r="2" spans="1:13" x14ac:dyDescent="0.25">
      <c r="A2" s="5">
        <v>101</v>
      </c>
      <c r="B2" s="5" t="s">
        <v>100</v>
      </c>
      <c r="C2" s="5" t="s">
        <v>101</v>
      </c>
      <c r="D2" s="5">
        <v>800</v>
      </c>
    </row>
    <row r="3" spans="1:13" x14ac:dyDescent="0.25">
      <c r="A3" s="5">
        <v>102</v>
      </c>
      <c r="B3" s="5" t="s">
        <v>102</v>
      </c>
      <c r="C3" s="5" t="s">
        <v>101</v>
      </c>
      <c r="D3" s="5">
        <v>600</v>
      </c>
    </row>
    <row r="4" spans="1:13" x14ac:dyDescent="0.25">
      <c r="A4" s="5"/>
      <c r="B4" s="5" t="s">
        <v>103</v>
      </c>
      <c r="C4" s="5" t="s">
        <v>101</v>
      </c>
      <c r="D4" s="5"/>
    </row>
    <row r="5" spans="1:13" x14ac:dyDescent="0.25">
      <c r="A5" s="5">
        <v>104</v>
      </c>
      <c r="B5" s="5" t="s">
        <v>104</v>
      </c>
      <c r="C5" s="5" t="s">
        <v>105</v>
      </c>
      <c r="D5" s="5">
        <v>120</v>
      </c>
    </row>
    <row r="6" spans="1:13" x14ac:dyDescent="0.25">
      <c r="A6" s="5">
        <v>105</v>
      </c>
      <c r="B6" s="5" t="s">
        <v>106</v>
      </c>
      <c r="C6" s="5" t="s">
        <v>105</v>
      </c>
      <c r="D6" s="5">
        <v>400</v>
      </c>
    </row>
    <row r="8" spans="1:13" x14ac:dyDescent="0.25">
      <c r="B8" t="s">
        <v>14</v>
      </c>
      <c r="D8" t="s">
        <v>145</v>
      </c>
    </row>
    <row r="9" spans="1:13" x14ac:dyDescent="0.25">
      <c r="B9" t="s">
        <v>107</v>
      </c>
      <c r="C9">
        <v>103</v>
      </c>
      <c r="D9" t="str">
        <f>IFERROR(VLOOKUP(C9,A2:D6,4,FALSE), "Not Found")</f>
        <v>Not Found</v>
      </c>
      <c r="G9" s="34" t="s">
        <v>139</v>
      </c>
      <c r="H9" s="34"/>
      <c r="I9" s="34"/>
      <c r="J9" s="34"/>
      <c r="K9" s="34"/>
      <c r="L9" s="34"/>
      <c r="M9" s="34"/>
    </row>
    <row r="15" spans="1:13" x14ac:dyDescent="0.25">
      <c r="A15" s="17" t="s">
        <v>116</v>
      </c>
      <c r="B15" s="17" t="s">
        <v>108</v>
      </c>
      <c r="C15" s="17" t="s">
        <v>109</v>
      </c>
      <c r="D15" s="17" t="s">
        <v>110</v>
      </c>
      <c r="E15" s="17" t="s">
        <v>113</v>
      </c>
    </row>
    <row r="16" spans="1:13" x14ac:dyDescent="0.25">
      <c r="A16" s="5">
        <v>1001</v>
      </c>
      <c r="B16" s="5" t="s">
        <v>111</v>
      </c>
      <c r="C16" s="5">
        <v>85</v>
      </c>
      <c r="D16" s="5">
        <v>92</v>
      </c>
      <c r="E16" s="5">
        <v>88</v>
      </c>
    </row>
    <row r="17" spans="1:14" x14ac:dyDescent="0.25">
      <c r="A17" s="5">
        <v>1002</v>
      </c>
      <c r="B17" s="5" t="s">
        <v>112</v>
      </c>
      <c r="C17" s="5">
        <v>78</v>
      </c>
      <c r="D17" s="5">
        <v>85</v>
      </c>
      <c r="E17" s="5">
        <v>90</v>
      </c>
    </row>
    <row r="18" spans="1:14" x14ac:dyDescent="0.25">
      <c r="A18" s="5">
        <v>1003</v>
      </c>
      <c r="B18" s="5" t="s">
        <v>114</v>
      </c>
      <c r="C18" s="5">
        <v>95</v>
      </c>
      <c r="D18" s="5">
        <v>88</v>
      </c>
      <c r="E18" s="5">
        <v>84</v>
      </c>
    </row>
    <row r="19" spans="1:14" x14ac:dyDescent="0.25">
      <c r="A19" s="5">
        <v>1004</v>
      </c>
      <c r="B19" s="5" t="s">
        <v>115</v>
      </c>
      <c r="C19" s="5">
        <v>82</v>
      </c>
      <c r="D19" s="5">
        <v>90</v>
      </c>
      <c r="E19" s="5">
        <v>86</v>
      </c>
    </row>
    <row r="20" spans="1:14" x14ac:dyDescent="0.25">
      <c r="A20" t="s">
        <v>117</v>
      </c>
    </row>
    <row r="22" spans="1:14" x14ac:dyDescent="0.25">
      <c r="A22">
        <f>VLOOKUP(A18,A16:E19,4,FALSE)</f>
        <v>88</v>
      </c>
    </row>
    <row r="24" spans="1:14" x14ac:dyDescent="0.25">
      <c r="A24" s="17" t="s">
        <v>118</v>
      </c>
      <c r="B24" s="5" t="s">
        <v>119</v>
      </c>
      <c r="C24" s="5" t="s">
        <v>120</v>
      </c>
      <c r="D24" s="5" t="s">
        <v>121</v>
      </c>
      <c r="E24" s="5" t="s">
        <v>122</v>
      </c>
      <c r="F24" s="5" t="s">
        <v>123</v>
      </c>
    </row>
    <row r="25" spans="1:14" x14ac:dyDescent="0.25">
      <c r="A25" s="17" t="s">
        <v>124</v>
      </c>
      <c r="B25" s="5">
        <v>100</v>
      </c>
      <c r="C25" s="5">
        <v>150</v>
      </c>
      <c r="D25" s="5"/>
      <c r="E25" s="5">
        <v>180</v>
      </c>
      <c r="F25" s="5">
        <v>220</v>
      </c>
    </row>
    <row r="26" spans="1:14" x14ac:dyDescent="0.25">
      <c r="A26" s="17" t="s">
        <v>125</v>
      </c>
      <c r="B26" s="5">
        <v>120</v>
      </c>
      <c r="C26" s="5">
        <v>160</v>
      </c>
      <c r="D26" s="5">
        <v>180</v>
      </c>
      <c r="E26" s="5">
        <v>190</v>
      </c>
      <c r="F26" s="5">
        <v>210</v>
      </c>
    </row>
    <row r="27" spans="1:14" x14ac:dyDescent="0.25">
      <c r="A27" s="17" t="s">
        <v>126</v>
      </c>
      <c r="B27" s="5">
        <v>110</v>
      </c>
      <c r="C27" s="5">
        <v>140</v>
      </c>
      <c r="D27" s="5">
        <v>170</v>
      </c>
      <c r="E27" s="5">
        <v>160</v>
      </c>
      <c r="F27" s="5">
        <v>205</v>
      </c>
    </row>
    <row r="29" spans="1:14" x14ac:dyDescent="0.25">
      <c r="A29" s="18"/>
    </row>
    <row r="30" spans="1:14" x14ac:dyDescent="0.25">
      <c r="C30" t="s">
        <v>127</v>
      </c>
    </row>
    <row r="31" spans="1:14" x14ac:dyDescent="0.25">
      <c r="B31" t="s">
        <v>121</v>
      </c>
      <c r="C31" s="20" t="str">
        <f>IF(HLOOKUP(B31,B24:F27,2,FALSE)="","NOT FOUND", HLOOKUP(B31,B24:F27,2,FALSE))</f>
        <v>NOT FOUND</v>
      </c>
      <c r="E31" s="34" t="s">
        <v>138</v>
      </c>
      <c r="F31" s="34"/>
      <c r="G31" s="34"/>
      <c r="H31" s="34"/>
      <c r="I31" s="34"/>
      <c r="J31" s="34"/>
      <c r="K31" s="34"/>
      <c r="L31" s="34"/>
      <c r="M31" s="34"/>
      <c r="N31" s="34"/>
    </row>
    <row r="34" spans="1:10" x14ac:dyDescent="0.25">
      <c r="A34" s="19" t="s">
        <v>96</v>
      </c>
      <c r="B34" s="19" t="s">
        <v>97</v>
      </c>
      <c r="C34" s="19" t="s">
        <v>98</v>
      </c>
      <c r="D34" s="19" t="s">
        <v>128</v>
      </c>
      <c r="E34" s="19" t="s">
        <v>129</v>
      </c>
      <c r="F34" s="19" t="s">
        <v>130</v>
      </c>
      <c r="G34" s="19" t="s">
        <v>131</v>
      </c>
      <c r="H34" s="19" t="s">
        <v>123</v>
      </c>
      <c r="I34" s="19" t="s">
        <v>132</v>
      </c>
      <c r="J34" s="19" t="s">
        <v>133</v>
      </c>
    </row>
    <row r="35" spans="1:10" x14ac:dyDescent="0.25">
      <c r="A35" s="5">
        <v>1001</v>
      </c>
      <c r="B35" s="5" t="s">
        <v>100</v>
      </c>
      <c r="C35" s="5" t="s">
        <v>101</v>
      </c>
      <c r="D35" s="5">
        <v>1200</v>
      </c>
      <c r="E35" s="5">
        <v>1300</v>
      </c>
      <c r="F35" s="5">
        <v>1500</v>
      </c>
      <c r="G35" s="5">
        <v>1400</v>
      </c>
      <c r="H35" s="5">
        <v>1350</v>
      </c>
      <c r="I35" s="5">
        <v>1250</v>
      </c>
      <c r="J35" s="5">
        <v>1450</v>
      </c>
    </row>
    <row r="36" spans="1:10" x14ac:dyDescent="0.25">
      <c r="A36" s="5">
        <v>1002</v>
      </c>
      <c r="B36" s="5" t="s">
        <v>102</v>
      </c>
      <c r="C36" s="5" t="s">
        <v>101</v>
      </c>
      <c r="D36" s="5">
        <v>700</v>
      </c>
      <c r="E36" s="5">
        <v>800</v>
      </c>
      <c r="F36" s="5">
        <v>750</v>
      </c>
      <c r="G36" s="5">
        <v>720</v>
      </c>
      <c r="H36" s="5">
        <v>800</v>
      </c>
      <c r="I36" s="5">
        <v>850</v>
      </c>
      <c r="J36" s="5">
        <v>900</v>
      </c>
    </row>
    <row r="37" spans="1:10" x14ac:dyDescent="0.25">
      <c r="A37" s="5">
        <v>1003</v>
      </c>
      <c r="B37" s="5" t="s">
        <v>103</v>
      </c>
      <c r="C37" s="5" t="s">
        <v>101</v>
      </c>
      <c r="D37" s="5">
        <v>150</v>
      </c>
      <c r="E37" s="5">
        <v>180</v>
      </c>
      <c r="F37" s="5">
        <v>200</v>
      </c>
      <c r="G37" s="5">
        <v>190</v>
      </c>
      <c r="H37" s="5">
        <v>160</v>
      </c>
      <c r="I37" s="5">
        <v>175</v>
      </c>
      <c r="J37" s="5">
        <v>210</v>
      </c>
    </row>
    <row r="38" spans="1:10" x14ac:dyDescent="0.25">
      <c r="A38" s="5">
        <v>1004</v>
      </c>
      <c r="B38" s="5" t="s">
        <v>104</v>
      </c>
      <c r="C38" s="5" t="s">
        <v>105</v>
      </c>
      <c r="D38" s="5">
        <v>500</v>
      </c>
      <c r="E38" s="5">
        <v>550</v>
      </c>
      <c r="F38" s="5">
        <v>580</v>
      </c>
      <c r="G38" s="5">
        <v>600</v>
      </c>
      <c r="H38" s="5">
        <v>620</v>
      </c>
      <c r="I38" s="5">
        <v>640</v>
      </c>
      <c r="J38" s="5">
        <v>680</v>
      </c>
    </row>
    <row r="39" spans="1:10" x14ac:dyDescent="0.25">
      <c r="A39" s="5">
        <v>1005</v>
      </c>
      <c r="B39" s="5" t="s">
        <v>106</v>
      </c>
      <c r="C39" s="5" t="s">
        <v>105</v>
      </c>
      <c r="D39" s="5">
        <v>900</v>
      </c>
      <c r="E39" s="5">
        <v>1000</v>
      </c>
      <c r="F39" s="5">
        <v>950</v>
      </c>
      <c r="G39" s="5">
        <v>1100</v>
      </c>
      <c r="H39" s="5">
        <v>1050</v>
      </c>
      <c r="I39" s="5">
        <v>1150</v>
      </c>
      <c r="J39" s="5">
        <v>1200</v>
      </c>
    </row>
    <row r="40" spans="1:10" x14ac:dyDescent="0.25">
      <c r="A40" s="5">
        <v>1006</v>
      </c>
      <c r="B40" s="5" t="s">
        <v>134</v>
      </c>
      <c r="C40" s="5" t="s">
        <v>105</v>
      </c>
      <c r="D40" s="5">
        <v>650</v>
      </c>
      <c r="E40" s="5">
        <v>700</v>
      </c>
      <c r="F40" s="5">
        <v>750</v>
      </c>
      <c r="G40" s="5">
        <v>780</v>
      </c>
      <c r="H40" s="5">
        <v>820</v>
      </c>
      <c r="I40" s="5">
        <v>850</v>
      </c>
      <c r="J40" s="5">
        <v>900</v>
      </c>
    </row>
    <row r="41" spans="1:10" x14ac:dyDescent="0.25">
      <c r="A41" s="5">
        <v>1007</v>
      </c>
      <c r="B41" s="5" t="s">
        <v>135</v>
      </c>
      <c r="C41" s="5" t="s">
        <v>105</v>
      </c>
      <c r="D41" s="5">
        <v>1100</v>
      </c>
      <c r="E41" s="5">
        <v>1150</v>
      </c>
      <c r="F41" s="5">
        <v>1200</v>
      </c>
      <c r="G41" s="5">
        <v>1250</v>
      </c>
      <c r="H41" s="5">
        <v>1300</v>
      </c>
      <c r="I41" s="5">
        <v>1350</v>
      </c>
      <c r="J41" s="5">
        <v>1400</v>
      </c>
    </row>
    <row r="42" spans="1:10" x14ac:dyDescent="0.25">
      <c r="A42" s="5">
        <v>1008</v>
      </c>
      <c r="B42" s="5" t="s">
        <v>136</v>
      </c>
      <c r="C42" s="5" t="s">
        <v>101</v>
      </c>
      <c r="D42" s="5">
        <v>1500</v>
      </c>
      <c r="E42" s="5">
        <v>1600</v>
      </c>
      <c r="F42" s="5">
        <v>1700</v>
      </c>
      <c r="G42" s="5">
        <v>1800</v>
      </c>
      <c r="H42" s="5">
        <v>1900</v>
      </c>
      <c r="I42" s="5">
        <v>2000</v>
      </c>
      <c r="J42" s="5">
        <v>2100</v>
      </c>
    </row>
    <row r="43" spans="1:10" x14ac:dyDescent="0.25">
      <c r="A43" s="5">
        <v>1009</v>
      </c>
      <c r="B43" s="5" t="s">
        <v>137</v>
      </c>
      <c r="C43" s="5" t="s">
        <v>105</v>
      </c>
      <c r="D43" s="5">
        <v>1300</v>
      </c>
      <c r="E43" s="5">
        <v>1400</v>
      </c>
      <c r="F43" s="5">
        <v>1500</v>
      </c>
      <c r="G43" s="5">
        <v>1600</v>
      </c>
      <c r="H43" s="5">
        <v>1700</v>
      </c>
      <c r="I43" s="5">
        <v>1800</v>
      </c>
      <c r="J43" s="5">
        <v>1900</v>
      </c>
    </row>
  </sheetData>
  <mergeCells count="2">
    <mergeCell ref="E31:N31"/>
    <mergeCell ref="G9:M9"/>
  </mergeCells>
  <dataValidations count="2">
    <dataValidation type="list" allowBlank="1" showInputMessage="1" showErrorMessage="1" sqref="C9" xr:uid="{C7C5131F-6F7C-482D-99A8-C9D8246C5A59}">
      <formula1>$A$2:$A$6</formula1>
    </dataValidation>
    <dataValidation type="list" allowBlank="1" showInputMessage="1" showErrorMessage="1" sqref="B31" xr:uid="{2248833E-3721-4B20-9518-7D1DC1CADFE2}">
      <formula1>$B$24:$F$24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21EA-F223-4FEB-AC27-1E026D6F0D9F}">
  <dimension ref="A1:I31"/>
  <sheetViews>
    <sheetView topLeftCell="A3" workbookViewId="0">
      <selection activeCell="G9" sqref="G9"/>
    </sheetView>
  </sheetViews>
  <sheetFormatPr defaultRowHeight="15" x14ac:dyDescent="0.25"/>
  <cols>
    <col min="1" max="1" width="13.85546875" bestFit="1" customWidth="1"/>
    <col min="2" max="2" width="10.7109375" bestFit="1" customWidth="1"/>
  </cols>
  <sheetData>
    <row r="1" spans="1:9" x14ac:dyDescent="0.25">
      <c r="A1" s="35" t="s">
        <v>146</v>
      </c>
      <c r="B1" s="35"/>
      <c r="C1" s="35"/>
    </row>
    <row r="3" spans="1:9" x14ac:dyDescent="0.25">
      <c r="A3" s="21" t="s">
        <v>147</v>
      </c>
      <c r="B3" s="22">
        <v>3.5000000000000003E-2</v>
      </c>
    </row>
    <row r="4" spans="1:9" x14ac:dyDescent="0.25">
      <c r="A4" s="21" t="s">
        <v>148</v>
      </c>
      <c r="B4" s="21">
        <v>51.786113999999998</v>
      </c>
    </row>
    <row r="5" spans="1:9" x14ac:dyDescent="0.25">
      <c r="A5" s="21" t="s">
        <v>149</v>
      </c>
      <c r="B5" s="23">
        <v>24000</v>
      </c>
    </row>
    <row r="7" spans="1:9" x14ac:dyDescent="0.25">
      <c r="A7" s="21" t="s">
        <v>150</v>
      </c>
      <c r="B7" s="24">
        <f>PMT(B3/12,B4,-B5)</f>
        <v>499.99969489181575</v>
      </c>
      <c r="C7" t="s">
        <v>151</v>
      </c>
      <c r="G7" s="33" t="s">
        <v>154</v>
      </c>
      <c r="H7" s="33"/>
      <c r="I7" s="33"/>
    </row>
    <row r="8" spans="1:9" x14ac:dyDescent="0.25">
      <c r="A8" s="21" t="s">
        <v>152</v>
      </c>
      <c r="B8" s="24">
        <f>B7*B4</f>
        <v>25893.041199632786</v>
      </c>
      <c r="G8" s="33" t="s">
        <v>155</v>
      </c>
      <c r="H8" s="33"/>
      <c r="I8" s="33"/>
    </row>
    <row r="9" spans="1:9" x14ac:dyDescent="0.25">
      <c r="A9" s="21" t="s">
        <v>153</v>
      </c>
      <c r="B9" s="24">
        <f>B8-B5</f>
        <v>1893.0411996327857</v>
      </c>
      <c r="G9" s="2" t="s">
        <v>156</v>
      </c>
    </row>
    <row r="17" spans="1:7" x14ac:dyDescent="0.25">
      <c r="A17" s="21" t="s">
        <v>147</v>
      </c>
      <c r="B17" s="22">
        <v>0.04</v>
      </c>
      <c r="G17" t="s">
        <v>157</v>
      </c>
    </row>
    <row r="18" spans="1:7" x14ac:dyDescent="0.25">
      <c r="A18" s="21" t="s">
        <v>148</v>
      </c>
      <c r="B18" s="21">
        <v>20.732341140406451</v>
      </c>
    </row>
    <row r="19" spans="1:7" x14ac:dyDescent="0.25">
      <c r="A19" s="21" t="s">
        <v>149</v>
      </c>
      <c r="B19" s="23">
        <v>20000</v>
      </c>
    </row>
    <row r="21" spans="1:7" x14ac:dyDescent="0.25">
      <c r="A21" s="21" t="s">
        <v>150</v>
      </c>
      <c r="B21" s="24">
        <f>PMT(B17/12,B18,-B19)</f>
        <v>999.99988858738857</v>
      </c>
    </row>
    <row r="27" spans="1:7" x14ac:dyDescent="0.25">
      <c r="A27" s="21" t="s">
        <v>147</v>
      </c>
      <c r="B27" s="22">
        <v>0.04</v>
      </c>
    </row>
    <row r="28" spans="1:7" x14ac:dyDescent="0.25">
      <c r="A28" s="21" t="s">
        <v>148</v>
      </c>
      <c r="B28" s="21">
        <v>26.146894422339802</v>
      </c>
    </row>
    <row r="29" spans="1:7" x14ac:dyDescent="0.25">
      <c r="A29" s="21" t="s">
        <v>149</v>
      </c>
      <c r="B29" s="23">
        <v>50000</v>
      </c>
    </row>
    <row r="31" spans="1:7" x14ac:dyDescent="0.25">
      <c r="A31" s="21" t="s">
        <v>150</v>
      </c>
      <c r="B31" s="24">
        <f>PMT(B27/12,B28,-B29)</f>
        <v>2000.0000170886499</v>
      </c>
    </row>
  </sheetData>
  <mergeCells count="3">
    <mergeCell ref="A1:C1"/>
    <mergeCell ref="G7:I7"/>
    <mergeCell ref="G8:I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FC0A-6A6B-4C56-9F22-1A19DD08AFF5}">
  <dimension ref="A1:G14"/>
  <sheetViews>
    <sheetView workbookViewId="0">
      <selection activeCell="D10" sqref="D10"/>
    </sheetView>
  </sheetViews>
  <sheetFormatPr defaultRowHeight="15" x14ac:dyDescent="0.25"/>
  <cols>
    <col min="1" max="2" width="13.7109375" bestFit="1" customWidth="1"/>
  </cols>
  <sheetData>
    <row r="1" spans="1:7" x14ac:dyDescent="0.25">
      <c r="A1" s="6" t="s">
        <v>97</v>
      </c>
      <c r="B1" s="6" t="s">
        <v>140</v>
      </c>
      <c r="C1" s="6" t="s">
        <v>141</v>
      </c>
      <c r="D1" s="6" t="s">
        <v>142</v>
      </c>
      <c r="E1" s="6" t="s">
        <v>143</v>
      </c>
      <c r="F1" s="6" t="s">
        <v>144</v>
      </c>
    </row>
    <row r="2" spans="1:7" x14ac:dyDescent="0.25">
      <c r="A2" s="5" t="s">
        <v>100</v>
      </c>
      <c r="B2" s="5">
        <v>1000</v>
      </c>
      <c r="C2" s="5">
        <v>1200</v>
      </c>
      <c r="D2" s="5">
        <v>1400</v>
      </c>
      <c r="E2" s="5">
        <v>1300</v>
      </c>
      <c r="F2" s="5">
        <v>1350</v>
      </c>
    </row>
    <row r="3" spans="1:7" x14ac:dyDescent="0.25">
      <c r="A3" s="5" t="s">
        <v>102</v>
      </c>
      <c r="B3" s="5">
        <v>800</v>
      </c>
      <c r="C3" s="5">
        <v>950</v>
      </c>
      <c r="D3" s="5">
        <v>1000</v>
      </c>
      <c r="E3" s="5">
        <v>900</v>
      </c>
      <c r="F3" s="5">
        <v>1000</v>
      </c>
    </row>
    <row r="4" spans="1:7" x14ac:dyDescent="0.25">
      <c r="A4" s="5" t="s">
        <v>103</v>
      </c>
      <c r="B4" s="5">
        <v>150</v>
      </c>
      <c r="C4" s="5">
        <v>180</v>
      </c>
      <c r="D4" s="5">
        <v>200</v>
      </c>
      <c r="E4" s="5">
        <v>180</v>
      </c>
      <c r="F4" s="5">
        <v>160</v>
      </c>
    </row>
    <row r="5" spans="1:7" x14ac:dyDescent="0.25">
      <c r="A5" s="5" t="s">
        <v>104</v>
      </c>
      <c r="B5" s="5">
        <v>300</v>
      </c>
      <c r="C5" s="5">
        <v>350</v>
      </c>
      <c r="D5" s="5">
        <v>400</v>
      </c>
      <c r="E5" s="5">
        <v>380</v>
      </c>
      <c r="F5" s="5">
        <v>390</v>
      </c>
    </row>
    <row r="6" spans="1:7" x14ac:dyDescent="0.25">
      <c r="A6" s="5" t="s">
        <v>106</v>
      </c>
      <c r="B6" s="5">
        <v>500</v>
      </c>
      <c r="C6" s="5">
        <v>700</v>
      </c>
      <c r="D6" s="5">
        <v>750</v>
      </c>
      <c r="E6" s="5">
        <v>650</v>
      </c>
      <c r="F6" s="5">
        <v>700</v>
      </c>
    </row>
    <row r="9" spans="1:7" x14ac:dyDescent="0.25">
      <c r="B9" s="6" t="s">
        <v>97</v>
      </c>
      <c r="C9" s="6" t="s">
        <v>140</v>
      </c>
      <c r="D9" s="6" t="s">
        <v>141</v>
      </c>
      <c r="E9" s="6" t="s">
        <v>142</v>
      </c>
      <c r="F9" s="6" t="s">
        <v>143</v>
      </c>
      <c r="G9" s="6" t="s">
        <v>144</v>
      </c>
    </row>
    <row r="10" spans="1:7" x14ac:dyDescent="0.25">
      <c r="B10" s="5" t="s">
        <v>100</v>
      </c>
      <c r="C10" s="5">
        <f>VLOOKUP(TRIM(B10),A2:F6,2,FALSE)</f>
        <v>1000</v>
      </c>
      <c r="D10" s="5">
        <f>VLOOKUP(TRIM(B10),A2:F6,3,FALSE)</f>
        <v>1200</v>
      </c>
      <c r="E10" s="5">
        <f>VLOOKUP(TRIM(B10),A2:F6,4,FALSE)</f>
        <v>1400</v>
      </c>
      <c r="F10" s="5">
        <f>VLOOKUP(TRIM(B10),$A$2:$F$6,5,FALSE)</f>
        <v>1300</v>
      </c>
      <c r="G10" s="5">
        <f>VLOOKUP(TRIM(B10),$A$2:$F$6,6,FALSE)</f>
        <v>1350</v>
      </c>
    </row>
    <row r="11" spans="1:7" x14ac:dyDescent="0.25">
      <c r="B11" s="5" t="s">
        <v>102</v>
      </c>
      <c r="C11" s="5">
        <f t="shared" ref="C11:C14" si="0">VLOOKUP(TRIM(B11),A3:F7,2,FALSE)</f>
        <v>800</v>
      </c>
      <c r="D11" s="5">
        <f t="shared" ref="D11:D14" si="1">VLOOKUP(TRIM(B11),A3:F7,3,FALSE)</f>
        <v>950</v>
      </c>
      <c r="E11" s="5">
        <f t="shared" ref="E11:E14" si="2">VLOOKUP(TRIM(B11),A3:F7,4,FALSE)</f>
        <v>1000</v>
      </c>
      <c r="F11" s="5">
        <f t="shared" ref="F11:F14" si="3">VLOOKUP(TRIM(B11),$A$2:$F$6,5,FALSE)</f>
        <v>900</v>
      </c>
      <c r="G11" s="5">
        <f t="shared" ref="G11:G14" si="4">VLOOKUP(TRIM(B11),$A$2:$F$6,6,FALSE)</f>
        <v>1000</v>
      </c>
    </row>
    <row r="12" spans="1:7" x14ac:dyDescent="0.25">
      <c r="B12" s="5" t="s">
        <v>103</v>
      </c>
      <c r="C12" s="5">
        <f t="shared" si="0"/>
        <v>150</v>
      </c>
      <c r="D12" s="5">
        <f t="shared" si="1"/>
        <v>180</v>
      </c>
      <c r="E12" s="5">
        <f t="shared" si="2"/>
        <v>200</v>
      </c>
      <c r="F12" s="5">
        <f t="shared" si="3"/>
        <v>180</v>
      </c>
      <c r="G12" s="5">
        <f t="shared" si="4"/>
        <v>160</v>
      </c>
    </row>
    <row r="13" spans="1:7" x14ac:dyDescent="0.25">
      <c r="B13" s="5" t="s">
        <v>104</v>
      </c>
      <c r="C13" s="5">
        <f t="shared" si="0"/>
        <v>300</v>
      </c>
      <c r="D13" s="5">
        <f t="shared" si="1"/>
        <v>350</v>
      </c>
      <c r="E13" s="5">
        <f t="shared" si="2"/>
        <v>400</v>
      </c>
      <c r="F13" s="5">
        <f t="shared" si="3"/>
        <v>380</v>
      </c>
      <c r="G13" s="5">
        <f t="shared" si="4"/>
        <v>390</v>
      </c>
    </row>
    <row r="14" spans="1:7" x14ac:dyDescent="0.25">
      <c r="B14" s="5" t="s">
        <v>106</v>
      </c>
      <c r="C14" s="5">
        <f t="shared" si="0"/>
        <v>500</v>
      </c>
      <c r="D14" s="5">
        <f t="shared" si="1"/>
        <v>700</v>
      </c>
      <c r="E14" s="5">
        <f t="shared" si="2"/>
        <v>750</v>
      </c>
      <c r="F14" s="5">
        <f t="shared" si="3"/>
        <v>650</v>
      </c>
      <c r="G14" s="5">
        <f t="shared" si="4"/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CUSTOM VIEW</vt:lpstr>
      <vt:lpstr>Sheet3</vt:lpstr>
      <vt:lpstr>slice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2025-01-02T04:04:54Z</dcterms:created>
  <dcterms:modified xsi:type="dcterms:W3CDTF">2025-01-09T07:43:35Z</dcterms:modified>
</cp:coreProperties>
</file>