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INT JURNAL\"/>
    </mc:Choice>
  </mc:AlternateContent>
  <bookViews>
    <workbookView xWindow="0" yWindow="0" windowWidth="20490" windowHeight="8115" xr2:uid="{1B039C85-BAE2-4A57-B2BB-6E073F26B7B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C9" i="1" l="1"/>
  <c r="B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E9" i="1" l="1"/>
  <c r="D9" i="1"/>
  <c r="F9" i="1"/>
  <c r="B15" i="1" s="1"/>
  <c r="B12" i="1" l="1"/>
  <c r="B16" i="1"/>
  <c r="B17" i="1" s="1"/>
  <c r="E23" i="1" s="1"/>
  <c r="C24" i="1" s="1"/>
  <c r="B13" i="1"/>
  <c r="B14" i="1" l="1"/>
  <c r="C23" i="1" s="1"/>
  <c r="C28" i="1" s="1"/>
  <c r="C29" i="1" l="1"/>
  <c r="C30" i="1" s="1"/>
</calcChain>
</file>

<file path=xl/sharedStrings.xml><?xml version="1.0" encoding="utf-8"?>
<sst xmlns="http://schemas.openxmlformats.org/spreadsheetml/2006/main" count="53" uniqueCount="49">
  <si>
    <t>X</t>
  </si>
  <si>
    <t>Y</t>
  </si>
  <si>
    <t>No</t>
  </si>
  <si>
    <t>X^2</t>
  </si>
  <si>
    <t>Y^2</t>
  </si>
  <si>
    <t>XY</t>
  </si>
  <si>
    <t>Jumlah</t>
  </si>
  <si>
    <t>Mengitung Rata-Rata</t>
  </si>
  <si>
    <t>Menghitung A = Konstanta</t>
  </si>
  <si>
    <t>Menghitung B = Koefisien Regresi</t>
  </si>
  <si>
    <t>Konstanta</t>
  </si>
  <si>
    <t>Koefisien</t>
  </si>
  <si>
    <t>Y=a+bX</t>
  </si>
  <si>
    <t>+</t>
  </si>
  <si>
    <t>Y = 800</t>
  </si>
  <si>
    <t xml:space="preserve">Jika Jumlah larutan nya PPM 800 (Variabel Y), Berapa Dosis yang dibutuhkan apabila target yang dibutuhkan dalam jumlah ditentukan </t>
  </si>
  <si>
    <t>jadi prediksi larutan yang sesuai mencapai adalah 4 ml</t>
  </si>
  <si>
    <t>Prediksikan Jumlah Habis nya nurtisi atau Larutan PPM jika Dosis nya 4 ml ?</t>
  </si>
  <si>
    <t>Variabel X</t>
  </si>
  <si>
    <t>Dosis Pupuk atau Nurtisi</t>
  </si>
  <si>
    <t>Vairabel Y</t>
  </si>
  <si>
    <t>Dosis Larutan Nurtisi (PPM)</t>
  </si>
  <si>
    <t>Wadah</t>
  </si>
  <si>
    <t>1 Liter</t>
  </si>
  <si>
    <t>ANALSIS DATA HIDROPONIK</t>
  </si>
  <si>
    <t>a = konstanta</t>
  </si>
  <si>
    <t>Y = a + bX</t>
  </si>
  <si>
    <t>Result Perhitungan Simple Regresi Linier</t>
  </si>
  <si>
    <t>a</t>
  </si>
  <si>
    <t>b</t>
  </si>
  <si>
    <t xml:space="preserve">Variabel Predictor </t>
  </si>
  <si>
    <t xml:space="preserve">atau Variabel Faktor Penyebab </t>
  </si>
  <si>
    <t>(Independent)</t>
  </si>
  <si>
    <t xml:space="preserve">Variabel Response </t>
  </si>
  <si>
    <t>atau Variabel Akibat (Dependent)</t>
  </si>
  <si>
    <t>b = koefisien regresi</t>
  </si>
  <si>
    <t>PENJELASAN</t>
  </si>
  <si>
    <t>Melaukan Prediksi Peramalan Variabel Penyebab dan Variabel Akibat</t>
  </si>
  <si>
    <t>1. Faktor Akibat</t>
  </si>
  <si>
    <t>2. Faktor Penyebab</t>
  </si>
  <si>
    <t>Ditanyakan</t>
  </si>
  <si>
    <t>Menghitung Konstanta</t>
  </si>
  <si>
    <t>.           n(Σx²) – (Σx)²</t>
  </si>
  <si>
    <r>
      <t>a =   </t>
    </r>
    <r>
      <rPr>
        <u/>
        <sz val="12"/>
        <color rgb="FF000000"/>
        <rFont val="Times New Roman"/>
        <family val="1"/>
      </rPr>
      <t>(Σy) (Σx²) – (Σx) (Σxy)</t>
    </r>
  </si>
  <si>
    <r>
      <t>b =   </t>
    </r>
    <r>
      <rPr>
        <u/>
        <sz val="12"/>
        <color rgb="FF000000"/>
        <rFont val="Times New Roman"/>
        <family val="1"/>
      </rPr>
      <t>n(Σxy) – (Σx) (Σy)</t>
    </r>
  </si>
  <si>
    <t>.           n(Σx²) – (Σx)²</t>
  </si>
  <si>
    <t xml:space="preserve">Menghitung Koefisien </t>
  </si>
  <si>
    <t>Result</t>
  </si>
  <si>
    <t>Jadi Jika Dosis pupuk nya 4 ml (Variabel X) maka diprediksikan jumlah larutan yang dibutukan mencapai 800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</si>
</sst>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right"/>
    </xf>
    <xf numFmtId="0" fontId="0" fillId="7" borderId="0" xfId="0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7DB32-5696-450F-A0D3-D6C7F30531A7}" name="Table1" displayName="Table1" ref="A1:F9" totalsRowShown="0" headerRowDxfId="21">
  <autoFilter ref="A1:F9" xr:uid="{BC030A67-D851-48D4-A61B-86EFB0BBB041}"/>
  <tableColumns count="6">
    <tableColumn id="1" xr3:uid="{B4E5B295-4E1B-4008-915E-C3B7F4E3A249}" name="No" dataDxfId="20"/>
    <tableColumn id="2" xr3:uid="{C6917363-7D48-4AC4-B6B1-C39EF844DF0E}" name="X" dataDxfId="19"/>
    <tableColumn id="3" xr3:uid="{77600255-DB03-4D42-B687-D3741C1DDB82}" name="Y" dataDxfId="18"/>
    <tableColumn id="4" xr3:uid="{53ACB7C9-9120-4D45-BD0B-4683735F11DE}" name="X^2"/>
    <tableColumn id="5" xr3:uid="{408BCD58-BFD0-4A6B-9280-AC980388AEF3}" name="Y^2"/>
    <tableColumn id="6" xr3:uid="{30E8D367-C5D9-41BC-BAB5-B41F715D37BE}" name="X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388E51-9DB6-43A3-BD74-41AF6DBFA21F}" name="Table3" displayName="Table3" ref="H4:J5" totalsRowShown="0" headerRowDxfId="17" dataDxfId="16">
  <autoFilter ref="H4:J5" xr:uid="{D338DA03-96A3-4E85-B641-83C1AD62019B}"/>
  <tableColumns count="3">
    <tableColumn id="1" xr3:uid="{C6DCEEE2-49C1-477A-BA47-C02665B00263}" name="Variabel X" dataDxfId="15"/>
    <tableColumn id="2" xr3:uid="{CD79D281-38A9-4734-939A-1B0E8472AB41}" name="Vairabel Y" dataDxfId="14"/>
    <tableColumn id="3" xr3:uid="{275786BE-5799-41E1-A551-1809F5590348}" name="Wadah" dataDxfId="13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CC00FB-6F94-4283-B660-9984FC4E83D8}" name="Table4" displayName="Table4" ref="H12:K15" totalsRowShown="0" headerRowDxfId="12" dataDxfId="11">
  <autoFilter ref="H12:K15" xr:uid="{488B8C3C-E026-4B56-A676-2D6AAB19CC7F}"/>
  <tableColumns count="4">
    <tableColumn id="1" xr3:uid="{6887BFB5-7A0B-41C2-B3FA-DA6111EA5507}" name="Y" dataDxfId="10"/>
    <tableColumn id="2" xr3:uid="{17BFCFD3-F4F9-4503-989E-9D99AA779096}" name="X" dataDxfId="9"/>
    <tableColumn id="3" xr3:uid="{59B18631-6D8F-4AF4-BE79-EBFA2C7B8412}" name="a" dataDxfId="8"/>
    <tableColumn id="4" xr3:uid="{0E64BE7D-3EDD-4603-AA01-6BE68F4C2242}" name="b" dataDxfId="7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D09750-2D64-4F33-A9F8-25AFCA6F0042}" name="Table2" displayName="Table2" ref="I18:J20" totalsRowShown="0" headerRowDxfId="4" dataDxfId="3">
  <autoFilter ref="I18:J20" xr:uid="{B225CE52-227C-4355-ABFD-5C5CB7F99F08}"/>
  <tableColumns count="2">
    <tableColumn id="1" xr3:uid="{204652FC-198B-44DA-9D47-C28989B6A54A}" name="Menghitung Konstanta" dataDxfId="6"/>
    <tableColumn id="2" xr3:uid="{EA04BA7C-C250-4E1E-B2CA-C741E9DAA47F}" name="Menghitung Koefisien " dataDxfId="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E6B311-A96E-433B-A41E-CE40FE0D5BDF}" name="Table6" displayName="Table6" ref="H18:H20" totalsRowShown="0" headerRowDxfId="1" dataDxfId="0">
  <autoFilter ref="H18:H20" xr:uid="{F7E929AF-4DFD-4B26-B0E9-4584085C1185}"/>
  <tableColumns count="1">
    <tableColumn id="1" xr3:uid="{CD51EC89-0C8F-4563-B170-5F38E75CFE3C}" name="No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2346-4194-400C-9E42-EAC22D671024}">
  <dimension ref="A1:L32"/>
  <sheetViews>
    <sheetView tabSelected="1" workbookViewId="0">
      <selection activeCell="A14" sqref="A14"/>
    </sheetView>
  </sheetViews>
  <sheetFormatPr defaultRowHeight="15" x14ac:dyDescent="0.25"/>
  <cols>
    <col min="1" max="1" width="32.5703125" customWidth="1"/>
    <col min="2" max="3" width="14" customWidth="1"/>
    <col min="4" max="4" width="12.42578125" customWidth="1"/>
    <col min="5" max="5" width="15.42578125" customWidth="1"/>
    <col min="6" max="6" width="18.28515625" customWidth="1"/>
    <col min="7" max="7" width="11.5703125" customWidth="1"/>
    <col min="8" max="8" width="32.42578125" customWidth="1"/>
    <col min="9" max="9" width="29.140625" customWidth="1"/>
    <col min="10" max="10" width="23.85546875" customWidth="1"/>
    <col min="11" max="11" width="22.140625" customWidth="1"/>
    <col min="12" max="12" width="11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</row>
    <row r="2" spans="1:11" x14ac:dyDescent="0.25">
      <c r="A2" s="1">
        <v>1</v>
      </c>
      <c r="B2" s="1">
        <v>1</v>
      </c>
      <c r="C2" s="1">
        <v>200</v>
      </c>
      <c r="D2">
        <f>B2^2</f>
        <v>1</v>
      </c>
      <c r="E2">
        <f>C2^2</f>
        <v>40000</v>
      </c>
      <c r="F2">
        <f>B2*C2</f>
        <v>200</v>
      </c>
    </row>
    <row r="3" spans="1:11" x14ac:dyDescent="0.25">
      <c r="A3" s="1">
        <v>2</v>
      </c>
      <c r="B3" s="1">
        <v>2.5</v>
      </c>
      <c r="C3" s="1">
        <v>500</v>
      </c>
      <c r="D3">
        <f t="shared" ref="D3:D8" si="0">B3^2</f>
        <v>6.25</v>
      </c>
      <c r="E3">
        <f t="shared" ref="E3:E8" si="1">C3^2</f>
        <v>250000</v>
      </c>
      <c r="F3">
        <f t="shared" ref="F3:F8" si="2">B3*C3</f>
        <v>1250</v>
      </c>
      <c r="I3" s="12" t="s">
        <v>24</v>
      </c>
    </row>
    <row r="4" spans="1:11" x14ac:dyDescent="0.25">
      <c r="A4" s="1">
        <v>3</v>
      </c>
      <c r="B4" s="1">
        <v>4</v>
      </c>
      <c r="C4" s="1">
        <v>800</v>
      </c>
      <c r="D4">
        <f t="shared" si="0"/>
        <v>16</v>
      </c>
      <c r="E4">
        <f t="shared" si="1"/>
        <v>640000</v>
      </c>
      <c r="F4">
        <f t="shared" si="2"/>
        <v>3200</v>
      </c>
      <c r="H4" s="1" t="s">
        <v>18</v>
      </c>
      <c r="I4" s="1" t="s">
        <v>20</v>
      </c>
      <c r="J4" s="1" t="s">
        <v>22</v>
      </c>
    </row>
    <row r="5" spans="1:11" x14ac:dyDescent="0.25">
      <c r="A5" s="1">
        <v>4</v>
      </c>
      <c r="B5" s="1">
        <v>5</v>
      </c>
      <c r="C5" s="1">
        <v>1000</v>
      </c>
      <c r="D5">
        <f t="shared" si="0"/>
        <v>25</v>
      </c>
      <c r="E5">
        <f t="shared" si="1"/>
        <v>1000000</v>
      </c>
      <c r="F5">
        <f t="shared" si="2"/>
        <v>5000</v>
      </c>
      <c r="H5" s="1" t="s">
        <v>19</v>
      </c>
      <c r="I5" s="1" t="s">
        <v>21</v>
      </c>
      <c r="J5" s="1" t="s">
        <v>23</v>
      </c>
    </row>
    <row r="6" spans="1:11" x14ac:dyDescent="0.25">
      <c r="A6" s="1">
        <v>5</v>
      </c>
      <c r="B6" s="1">
        <v>7</v>
      </c>
      <c r="C6" s="1">
        <v>1400</v>
      </c>
      <c r="D6">
        <f t="shared" si="0"/>
        <v>49</v>
      </c>
      <c r="E6">
        <f t="shared" si="1"/>
        <v>1960000</v>
      </c>
      <c r="F6">
        <f t="shared" si="2"/>
        <v>9800</v>
      </c>
    </row>
    <row r="7" spans="1:11" x14ac:dyDescent="0.25">
      <c r="A7" s="1">
        <v>6</v>
      </c>
      <c r="B7" s="1">
        <v>7.7</v>
      </c>
      <c r="C7" s="1">
        <v>1540</v>
      </c>
      <c r="D7">
        <f t="shared" si="0"/>
        <v>59.290000000000006</v>
      </c>
      <c r="E7">
        <f t="shared" si="1"/>
        <v>2371600</v>
      </c>
      <c r="F7">
        <f t="shared" si="2"/>
        <v>11858</v>
      </c>
    </row>
    <row r="8" spans="1:11" x14ac:dyDescent="0.25">
      <c r="A8" s="1">
        <v>7</v>
      </c>
      <c r="B8" s="1">
        <v>5.95</v>
      </c>
      <c r="C8" s="1">
        <v>1190</v>
      </c>
      <c r="D8">
        <f t="shared" si="0"/>
        <v>35.402500000000003</v>
      </c>
      <c r="E8">
        <f t="shared" si="1"/>
        <v>1416100</v>
      </c>
      <c r="F8">
        <f t="shared" si="2"/>
        <v>7080.5</v>
      </c>
    </row>
    <row r="9" spans="1:11" x14ac:dyDescent="0.25">
      <c r="A9" s="2" t="s">
        <v>6</v>
      </c>
      <c r="B9" s="2">
        <f>SUM(B1:B8)</f>
        <v>33.15</v>
      </c>
      <c r="C9" s="2">
        <f>SUM(C1:C8)</f>
        <v>6630</v>
      </c>
      <c r="D9" s="2">
        <f>SUM(D1:D8)</f>
        <v>191.94250000000002</v>
      </c>
      <c r="E9" s="2">
        <f>SUM(E1:E8)</f>
        <v>7677700</v>
      </c>
      <c r="F9" s="2">
        <f>SUM(F1:F8)</f>
        <v>38388.5</v>
      </c>
    </row>
    <row r="10" spans="1:11" x14ac:dyDescent="0.25">
      <c r="A10" s="3" t="s">
        <v>7</v>
      </c>
      <c r="B10" s="3">
        <f>AVERAGE(B2:B8)</f>
        <v>4.7357142857142858</v>
      </c>
      <c r="C10" s="3">
        <f>AVERAGE(C2:C8)</f>
        <v>947.14285714285711</v>
      </c>
      <c r="I10" s="1" t="s">
        <v>36</v>
      </c>
    </row>
    <row r="11" spans="1:11" x14ac:dyDescent="0.25">
      <c r="I11" s="1" t="s">
        <v>26</v>
      </c>
    </row>
    <row r="12" spans="1:11" x14ac:dyDescent="0.25">
      <c r="A12" t="s">
        <v>8</v>
      </c>
      <c r="B12">
        <f>(C9)*(D9)-(B9)*(F9)</f>
        <v>0</v>
      </c>
      <c r="H12" s="1" t="s">
        <v>1</v>
      </c>
      <c r="I12" s="1" t="s">
        <v>0</v>
      </c>
      <c r="J12" s="1" t="s">
        <v>28</v>
      </c>
      <c r="K12" s="1" t="s">
        <v>29</v>
      </c>
    </row>
    <row r="13" spans="1:11" x14ac:dyDescent="0.25">
      <c r="B13">
        <f>7*(D9)-(B9^2)</f>
        <v>244.67500000000018</v>
      </c>
      <c r="H13" s="1" t="s">
        <v>33</v>
      </c>
      <c r="I13" s="1" t="s">
        <v>30</v>
      </c>
      <c r="J13" s="1" t="s">
        <v>25</v>
      </c>
      <c r="K13" s="1" t="s">
        <v>35</v>
      </c>
    </row>
    <row r="14" spans="1:11" x14ac:dyDescent="0.25">
      <c r="A14" s="7" t="s">
        <v>10</v>
      </c>
      <c r="B14" s="4">
        <f>B12/B13</f>
        <v>0</v>
      </c>
      <c r="H14" s="1" t="s">
        <v>34</v>
      </c>
      <c r="I14" s="1" t="s">
        <v>31</v>
      </c>
      <c r="J14" s="1"/>
      <c r="K14" s="1"/>
    </row>
    <row r="15" spans="1:11" x14ac:dyDescent="0.25">
      <c r="A15" t="s">
        <v>9</v>
      </c>
      <c r="B15">
        <f>7*(F9)-(B9)*(C9)</f>
        <v>48935</v>
      </c>
      <c r="H15" s="1"/>
      <c r="I15" s="1" t="s">
        <v>32</v>
      </c>
      <c r="J15" s="1"/>
      <c r="K15" s="1"/>
    </row>
    <row r="16" spans="1:11" x14ac:dyDescent="0.25">
      <c r="B16">
        <f>7*(D9)-(B9^2)</f>
        <v>244.67500000000018</v>
      </c>
    </row>
    <row r="17" spans="1:12" x14ac:dyDescent="0.25">
      <c r="A17" s="7" t="s">
        <v>11</v>
      </c>
      <c r="B17" s="6">
        <f>B15/B16</f>
        <v>199.99999999999986</v>
      </c>
    </row>
    <row r="18" spans="1:12" x14ac:dyDescent="0.25">
      <c r="A18" s="9"/>
      <c r="B18" s="9"/>
      <c r="C18" s="9"/>
      <c r="D18" s="9"/>
      <c r="H18" s="1" t="s">
        <v>2</v>
      </c>
      <c r="I18" s="11" t="s">
        <v>41</v>
      </c>
      <c r="J18" s="11" t="s">
        <v>46</v>
      </c>
    </row>
    <row r="19" spans="1:12" ht="15.75" x14ac:dyDescent="0.25">
      <c r="C19" t="s">
        <v>27</v>
      </c>
      <c r="D19" s="11"/>
      <c r="H19" s="1">
        <v>1</v>
      </c>
      <c r="I19" s="13" t="s">
        <v>43</v>
      </c>
      <c r="J19" s="13" t="s">
        <v>44</v>
      </c>
      <c r="K19" s="11"/>
    </row>
    <row r="20" spans="1:12" ht="15.75" x14ac:dyDescent="0.25">
      <c r="C20" t="s">
        <v>37</v>
      </c>
      <c r="H20" s="1"/>
      <c r="I20" s="13" t="s">
        <v>45</v>
      </c>
      <c r="J20" s="13" t="s">
        <v>42</v>
      </c>
    </row>
    <row r="21" spans="1:12" x14ac:dyDescent="0.25">
      <c r="B21" t="s">
        <v>40</v>
      </c>
      <c r="C21" s="3" t="s">
        <v>17</v>
      </c>
      <c r="D21" s="3"/>
      <c r="E21" s="3"/>
      <c r="F21" s="3"/>
      <c r="G21" s="3"/>
      <c r="J21" s="11"/>
    </row>
    <row r="23" spans="1:12" x14ac:dyDescent="0.25">
      <c r="B23" s="10" t="s">
        <v>12</v>
      </c>
      <c r="C23" s="10">
        <f>B14</f>
        <v>0</v>
      </c>
      <c r="D23" s="10" t="s">
        <v>13</v>
      </c>
      <c r="E23" s="10">
        <f>B17</f>
        <v>199.99999999999986</v>
      </c>
      <c r="F23" s="5"/>
      <c r="G23" s="5"/>
      <c r="H23" s="5"/>
    </row>
    <row r="24" spans="1:12" x14ac:dyDescent="0.25">
      <c r="A24" t="s">
        <v>38</v>
      </c>
      <c r="B24" s="5" t="s">
        <v>47</v>
      </c>
      <c r="C24" s="5">
        <f>0+E23*B4</f>
        <v>799.99999999999943</v>
      </c>
      <c r="D24" s="5"/>
      <c r="E24" s="5"/>
      <c r="F24" s="5"/>
      <c r="G24" s="5"/>
      <c r="H24" s="5"/>
      <c r="I24" s="9"/>
      <c r="J24" s="9"/>
      <c r="K24" s="9"/>
      <c r="L24" s="9"/>
    </row>
    <row r="25" spans="1:12" x14ac:dyDescent="0.25">
      <c r="B25" s="5" t="s">
        <v>48</v>
      </c>
      <c r="C25" s="5"/>
      <c r="D25" s="5"/>
      <c r="E25" s="5"/>
      <c r="F25" s="5"/>
      <c r="G25" s="5"/>
      <c r="H25" s="5"/>
    </row>
    <row r="28" spans="1:12" x14ac:dyDescent="0.25">
      <c r="B28" s="8" t="s">
        <v>14</v>
      </c>
      <c r="C28" s="8">
        <f>C23+E23</f>
        <v>199.99999999999986</v>
      </c>
      <c r="D28" s="8"/>
      <c r="E28" s="8"/>
      <c r="F28" s="8"/>
      <c r="G28" s="8"/>
      <c r="H28" s="8"/>
    </row>
    <row r="29" spans="1:12" x14ac:dyDescent="0.25">
      <c r="B29" s="8">
        <v>200</v>
      </c>
      <c r="C29" s="8">
        <f>C4+C23</f>
        <v>800</v>
      </c>
      <c r="D29" s="8"/>
      <c r="E29" s="8"/>
      <c r="F29" s="8"/>
      <c r="G29" s="8"/>
      <c r="H29" s="8"/>
    </row>
    <row r="30" spans="1:12" x14ac:dyDescent="0.25">
      <c r="A30" t="s">
        <v>39</v>
      </c>
      <c r="B30" s="8" t="s">
        <v>47</v>
      </c>
      <c r="C30" s="8">
        <f>C29/E23</f>
        <v>4.0000000000000027</v>
      </c>
      <c r="D30" s="8"/>
      <c r="E30" s="8"/>
      <c r="F30" s="8"/>
      <c r="G30" s="8"/>
      <c r="H30" s="8"/>
    </row>
    <row r="31" spans="1:12" x14ac:dyDescent="0.25">
      <c r="B31" s="8" t="s">
        <v>15</v>
      </c>
      <c r="C31" s="8"/>
      <c r="D31" s="8"/>
      <c r="E31" s="8"/>
      <c r="F31" s="8"/>
      <c r="G31" s="8"/>
      <c r="H31" s="8"/>
    </row>
    <row r="32" spans="1:12" x14ac:dyDescent="0.25">
      <c r="B32" s="8" t="s">
        <v>16</v>
      </c>
      <c r="C32" s="8"/>
      <c r="D32" s="8"/>
      <c r="E32" s="8"/>
      <c r="F32" s="8"/>
      <c r="G32" s="8"/>
      <c r="H32" s="8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ilyasyasin</dc:creator>
  <cp:lastModifiedBy>ilyasyasin</cp:lastModifiedBy>
  <dcterms:created xsi:type="dcterms:W3CDTF">2018-02-28T03:45:55Z</dcterms:created>
  <dcterms:modified xsi:type="dcterms:W3CDTF">2018-02-28T05:28:51Z</dcterms:modified>
</cp:coreProperties>
</file>