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Documents\Alinghawa- PT\"/>
    </mc:Choice>
  </mc:AlternateContent>
  <xr:revisionPtr revIDLastSave="0" documentId="8_{5E090D78-B0E5-4240-B8C5-012F53DDF000}" xr6:coauthVersionLast="36" xr6:coauthVersionMax="3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r:id="rId1"/>
    <sheet name="Summary" sheetId="2" r:id="rId2"/>
    <sheet name="Daily Savings(NEW)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E38" i="2"/>
  <c r="E37" i="2"/>
  <c r="D37" i="2"/>
  <c r="C37" i="2"/>
  <c r="D30" i="4"/>
  <c r="D31" i="4"/>
  <c r="D24" i="4"/>
  <c r="L31" i="4"/>
  <c r="K31" i="4"/>
  <c r="J31" i="4"/>
  <c r="I31" i="4"/>
  <c r="H31" i="4"/>
  <c r="G31" i="4"/>
  <c r="F31" i="4"/>
  <c r="E31" i="4"/>
  <c r="L30" i="4"/>
  <c r="K30" i="4"/>
  <c r="J30" i="4"/>
  <c r="I30" i="4"/>
  <c r="H30" i="4"/>
  <c r="G30" i="4"/>
  <c r="F30" i="4"/>
  <c r="E30" i="4"/>
  <c r="C82" i="2"/>
  <c r="C83" i="2" s="1"/>
  <c r="D82" i="2"/>
  <c r="D83" i="2" s="1"/>
  <c r="C84" i="2" s="1"/>
  <c r="D84" i="2" s="1"/>
  <c r="E82" i="2"/>
  <c r="E83" i="2" s="1"/>
  <c r="F27" i="4"/>
  <c r="E27" i="4"/>
  <c r="D27" i="4"/>
  <c r="D28" i="4" s="1"/>
  <c r="C12" i="2"/>
  <c r="C13" i="2" s="1"/>
  <c r="C14" i="2" s="1"/>
  <c r="L28" i="4"/>
  <c r="K28" i="4"/>
  <c r="J28" i="4"/>
  <c r="I28" i="4"/>
  <c r="H28" i="4"/>
  <c r="G28" i="4"/>
  <c r="F28" i="4"/>
  <c r="E28" i="4"/>
  <c r="C34" i="4"/>
  <c r="C39" i="4"/>
  <c r="C40" i="4"/>
  <c r="C41" i="4" s="1"/>
  <c r="C64" i="4"/>
  <c r="C65" i="4" s="1"/>
  <c r="C63" i="4"/>
  <c r="C57" i="4"/>
  <c r="E24" i="4"/>
  <c r="D12" i="2"/>
  <c r="D13" i="2" s="1"/>
  <c r="L27" i="4"/>
  <c r="K27" i="4"/>
  <c r="J27" i="4"/>
  <c r="I27" i="4"/>
  <c r="H27" i="4"/>
  <c r="G27" i="4"/>
  <c r="E20" i="4"/>
  <c r="D26" i="4"/>
  <c r="D14" i="4"/>
  <c r="D20" i="4"/>
  <c r="D25" i="4"/>
  <c r="E84" i="2" l="1"/>
  <c r="F84" i="2" s="1"/>
  <c r="G84" i="2" s="1"/>
  <c r="H84" i="2" s="1"/>
  <c r="I84" i="2" s="1"/>
  <c r="J84" i="2" s="1"/>
  <c r="K84" i="2" s="1"/>
  <c r="D14" i="2"/>
  <c r="C38" i="2"/>
  <c r="C39" i="2" s="1"/>
  <c r="E12" i="2"/>
  <c r="E13" i="2" s="1"/>
  <c r="E14" i="2" s="1"/>
  <c r="F14" i="2" s="1"/>
  <c r="G14" i="2" s="1"/>
  <c r="H14" i="2" s="1"/>
  <c r="I14" i="2" s="1"/>
  <c r="J14" i="2" s="1"/>
  <c r="K14" i="2" s="1"/>
  <c r="D38" i="2"/>
  <c r="F20" i="4"/>
  <c r="G20" i="4"/>
  <c r="H20" i="4"/>
  <c r="I20" i="4"/>
  <c r="J20" i="4"/>
  <c r="K20" i="4"/>
  <c r="L20" i="4"/>
  <c r="L14" i="4"/>
  <c r="K14" i="4"/>
  <c r="J14" i="4"/>
  <c r="I14" i="4"/>
  <c r="H14" i="4"/>
  <c r="G14" i="4"/>
  <c r="F14" i="4"/>
  <c r="E14" i="4"/>
  <c r="L8" i="4"/>
  <c r="K8" i="4"/>
  <c r="J8" i="4"/>
  <c r="I8" i="4"/>
  <c r="H8" i="4"/>
  <c r="G8" i="4"/>
  <c r="F8" i="4"/>
  <c r="E8" i="4"/>
  <c r="D8" i="4"/>
  <c r="L26" i="4"/>
  <c r="K26" i="4"/>
  <c r="J26" i="4"/>
  <c r="I26" i="4"/>
  <c r="H26" i="4"/>
  <c r="G26" i="4"/>
  <c r="F26" i="4"/>
  <c r="E26" i="4"/>
  <c r="G25" i="4"/>
  <c r="L25" i="4"/>
  <c r="K25" i="4"/>
  <c r="J25" i="4"/>
  <c r="I25" i="4"/>
  <c r="H25" i="4"/>
  <c r="F25" i="4"/>
  <c r="L24" i="4"/>
  <c r="K24" i="4"/>
  <c r="J24" i="4"/>
  <c r="I24" i="4"/>
  <c r="H24" i="4"/>
  <c r="G24" i="4"/>
  <c r="F24" i="4"/>
  <c r="E25" i="4"/>
  <c r="D39" i="2" l="1"/>
  <c r="F39" i="2" s="1"/>
  <c r="G39" i="2" s="1"/>
  <c r="H39" i="2" s="1"/>
  <c r="I39" i="2" s="1"/>
  <c r="J39" i="2" s="1"/>
  <c r="K39" i="2" s="1"/>
</calcChain>
</file>

<file path=xl/sharedStrings.xml><?xml version="1.0" encoding="utf-8"?>
<sst xmlns="http://schemas.openxmlformats.org/spreadsheetml/2006/main" count="61" uniqueCount="32">
  <si>
    <t>Lines</t>
  </si>
  <si>
    <t>Status</t>
  </si>
  <si>
    <t>TEAM 1</t>
  </si>
  <si>
    <t>TEAM 2</t>
  </si>
  <si>
    <t>TEAM 3</t>
  </si>
  <si>
    <t>Total pcs</t>
  </si>
  <si>
    <t>Request Order pcs</t>
  </si>
  <si>
    <t>Cancellation Order pcs</t>
  </si>
  <si>
    <t xml:space="preserve">Ukay Ukay Store </t>
  </si>
  <si>
    <t>Total per Request</t>
  </si>
  <si>
    <t>Reques Order pcs</t>
  </si>
  <si>
    <t>Total per Cancelation</t>
  </si>
  <si>
    <t>Evaluation per Day</t>
  </si>
  <si>
    <t>-</t>
  </si>
  <si>
    <t>Monthly Total</t>
  </si>
  <si>
    <t>Accumulated Total</t>
  </si>
  <si>
    <t>Eval'n and SMD Total Savings/Day</t>
  </si>
  <si>
    <t>Price/Pc:</t>
  </si>
  <si>
    <t>Price per Ream:</t>
  </si>
  <si>
    <t>Quantity per Ream:</t>
  </si>
  <si>
    <t>Price per Pc:</t>
  </si>
  <si>
    <t>Ukay Ukay Usage/Month (Apr) :</t>
  </si>
  <si>
    <t>Total Saving per month:</t>
  </si>
  <si>
    <t>Ukay-Ukay</t>
  </si>
  <si>
    <t>Eval'n and SMD Total Savings/Ukay Ukay</t>
  </si>
  <si>
    <t>Ukay Ukay</t>
  </si>
  <si>
    <t>Sum</t>
  </si>
  <si>
    <t>Average</t>
  </si>
  <si>
    <t>Running Total</t>
  </si>
  <si>
    <t>Count</t>
  </si>
  <si>
    <t>Total Savings/Day Team 2</t>
  </si>
  <si>
    <t>Total Savings/Day Bondpaper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</si>
</sst>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2"/>
      <color theme="1"/>
      <name val="OCR A Extended"/>
      <family val="3"/>
    </font>
    <font>
      <sz val="11"/>
      <color theme="1"/>
      <name val="OCR A Extended"/>
      <family val="3"/>
    </font>
    <font>
      <sz val="16"/>
      <color theme="1"/>
      <name val="OCR A Extended"/>
      <family val="3"/>
    </font>
    <font>
      <b/>
      <sz val="10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OCR A Extended"/>
      <family val="3"/>
    </font>
    <font>
      <b/>
      <sz val="12"/>
      <color theme="0"/>
      <name val="Calibri"/>
      <family val="2"/>
      <scheme val="minor"/>
    </font>
    <font>
      <b/>
      <sz val="11"/>
      <color theme="0"/>
      <name val="Arial Black"/>
      <family val="2"/>
    </font>
    <font>
      <i/>
      <sz val="11"/>
      <color theme="1"/>
      <name val="Tahoma"/>
      <family val="2"/>
    </font>
    <font>
      <i/>
      <sz val="10"/>
      <color theme="1"/>
      <name val="Tahoma"/>
      <family val="2"/>
    </font>
    <font>
      <sz val="10"/>
      <color theme="1"/>
      <name val="Docs-Tahoma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17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7" fontId="3" fillId="4" borderId="1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9" fillId="12" borderId="1" xfId="0" applyFont="1" applyFill="1" applyBorder="1"/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5" borderId="1" xfId="0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8" fillId="0" borderId="0" xfId="0" applyFont="1"/>
    <xf numFmtId="0" fontId="8" fillId="17" borderId="0" xfId="0" applyFont="1" applyFill="1" applyBorder="1" applyAlignment="1">
      <alignment horizontal="center" vertical="center"/>
    </xf>
    <xf numFmtId="49" fontId="8" fillId="17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/>
    <xf numFmtId="0" fontId="8" fillId="2" borderId="0" xfId="0" applyFont="1" applyFill="1" applyBorder="1" applyAlignment="1"/>
    <xf numFmtId="0" fontId="0" fillId="17" borderId="0" xfId="0" applyFill="1"/>
    <xf numFmtId="0" fontId="8" fillId="15" borderId="0" xfId="0" applyFont="1" applyFill="1" applyBorder="1" applyAlignment="1">
      <alignment horizontal="center" vertical="center"/>
    </xf>
    <xf numFmtId="49" fontId="8" fillId="15" borderId="0" xfId="0" applyNumberFormat="1" applyFont="1" applyFill="1" applyBorder="1" applyAlignment="1">
      <alignment horizontal="right" vertical="center"/>
    </xf>
    <xf numFmtId="49" fontId="8" fillId="15" borderId="0" xfId="0" applyNumberFormat="1" applyFont="1" applyFill="1" applyBorder="1" applyAlignment="1">
      <alignment horizontal="right" vertical="center" wrapText="1"/>
    </xf>
    <xf numFmtId="49" fontId="2" fillId="18" borderId="0" xfId="0" applyNumberFormat="1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49" fontId="15" fillId="2" borderId="0" xfId="0" applyNumberFormat="1" applyFont="1" applyFill="1" applyBorder="1" applyAlignment="1">
      <alignment horizontal="center" vertical="center"/>
    </xf>
    <xf numFmtId="0" fontId="0" fillId="0" borderId="5" xfId="0" applyBorder="1"/>
    <xf numFmtId="16" fontId="11" fillId="0" borderId="2" xfId="0" applyNumberFormat="1" applyFont="1" applyBorder="1" applyAlignment="1">
      <alignment horizontal="center" vertical="center"/>
    </xf>
    <xf numFmtId="16" fontId="11" fillId="0" borderId="3" xfId="0" applyNumberFormat="1" applyFont="1" applyBorder="1" applyAlignment="1">
      <alignment horizontal="center" vertical="center"/>
    </xf>
    <xf numFmtId="0" fontId="16" fillId="14" borderId="7" xfId="0" applyFont="1" applyFill="1" applyBorder="1"/>
    <xf numFmtId="0" fontId="11" fillId="14" borderId="2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7" fillId="19" borderId="2" xfId="0" applyFont="1" applyFill="1" applyBorder="1" applyAlignment="1">
      <alignment vertical="center" wrapText="1"/>
    </xf>
    <xf numFmtId="0" fontId="11" fillId="19" borderId="6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7" fillId="20" borderId="8" xfId="0" applyFont="1" applyFill="1" applyBorder="1" applyAlignment="1">
      <alignment vertical="center" wrapText="1"/>
    </xf>
    <xf numFmtId="0" fontId="11" fillId="20" borderId="6" xfId="0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right"/>
    </xf>
    <xf numFmtId="0" fontId="8" fillId="12" borderId="0" xfId="0" applyFont="1" applyFill="1" applyBorder="1" applyAlignment="1"/>
    <xf numFmtId="0" fontId="0" fillId="12" borderId="0" xfId="0" applyFill="1" applyBorder="1"/>
    <xf numFmtId="0" fontId="10" fillId="12" borderId="0" xfId="0" applyFont="1" applyFill="1" applyBorder="1" applyAlignment="1">
      <alignment horizontal="right" vertical="center"/>
    </xf>
    <xf numFmtId="0" fontId="0" fillId="12" borderId="0" xfId="0" applyFont="1" applyFill="1" applyBorder="1"/>
    <xf numFmtId="0" fontId="12" fillId="2" borderId="0" xfId="0" applyFont="1" applyFill="1" applyBorder="1" applyAlignment="1">
      <alignment horizontal="right"/>
    </xf>
    <xf numFmtId="0" fontId="0" fillId="2" borderId="0" xfId="0" applyFill="1" applyBorder="1"/>
    <xf numFmtId="0" fontId="12" fillId="3" borderId="0" xfId="0" applyFont="1" applyFill="1" applyAlignment="1">
      <alignment horizontal="right"/>
    </xf>
    <xf numFmtId="0" fontId="18" fillId="3" borderId="0" xfId="0" applyFont="1" applyFill="1" applyAlignment="1">
      <alignment horizontal="right"/>
    </xf>
    <xf numFmtId="0" fontId="0" fillId="12" borderId="4" xfId="0" applyFont="1" applyFill="1" applyBorder="1"/>
    <xf numFmtId="0" fontId="0" fillId="12" borderId="4" xfId="0" applyFill="1" applyBorder="1"/>
    <xf numFmtId="0" fontId="0" fillId="3" borderId="4" xfId="0" applyFill="1" applyBorder="1"/>
    <xf numFmtId="0" fontId="0" fillId="21" borderId="5" xfId="0" applyFill="1" applyBorder="1"/>
    <xf numFmtId="16" fontId="11" fillId="21" borderId="2" xfId="0" applyNumberFormat="1" applyFont="1" applyFill="1" applyBorder="1" applyAlignment="1">
      <alignment horizontal="center" vertical="center"/>
    </xf>
    <xf numFmtId="16" fontId="11" fillId="21" borderId="3" xfId="0" applyNumberFormat="1" applyFont="1" applyFill="1" applyBorder="1" applyAlignment="1">
      <alignment horizontal="center" vertical="center"/>
    </xf>
    <xf numFmtId="0" fontId="16" fillId="19" borderId="7" xfId="0" applyFont="1" applyFill="1" applyBorder="1"/>
    <xf numFmtId="0" fontId="17" fillId="15" borderId="2" xfId="0" applyFont="1" applyFill="1" applyBorder="1" applyAlignment="1">
      <alignment vertical="center" wrapText="1"/>
    </xf>
    <xf numFmtId="0" fontId="11" fillId="15" borderId="6" xfId="0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9BD5"/>
      <color rgb="FFE3A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 1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Summary!$B$12</c:f>
              <c:strCache>
                <c:ptCount val="1"/>
                <c:pt idx="0">
                  <c:v>Ukay Ukay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Summary!$C$12:$K$12</c:f>
              <c:numCache>
                <c:formatCode>General</c:formatCode>
                <c:ptCount val="9"/>
                <c:pt idx="0">
                  <c:v>198</c:v>
                </c:pt>
                <c:pt idx="1">
                  <c:v>313</c:v>
                </c:pt>
                <c:pt idx="2">
                  <c:v>602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2-44E5-9ED1-D24A995062BB}"/>
            </c:ext>
          </c:extLst>
        </c:ser>
        <c:ser>
          <c:idx val="1"/>
          <c:order val="1"/>
          <c:tx>
            <c:strRef>
              <c:f>Summary!$B$13</c:f>
              <c:strCache>
                <c:ptCount val="1"/>
                <c:pt idx="0">
                  <c:v>Monthly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Summary!$C$13:$K$13</c:f>
              <c:numCache>
                <c:formatCode>General</c:formatCode>
                <c:ptCount val="9"/>
                <c:pt idx="0">
                  <c:v>198</c:v>
                </c:pt>
                <c:pt idx="1">
                  <c:v>313</c:v>
                </c:pt>
                <c:pt idx="2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2-44E5-9ED1-D24A99506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Summary!$B$14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Summary!$C$14:$K$14</c:f>
              <c:numCache>
                <c:formatCode>General</c:formatCode>
                <c:ptCount val="9"/>
                <c:pt idx="0">
                  <c:v>198</c:v>
                </c:pt>
                <c:pt idx="1">
                  <c:v>511</c:v>
                </c:pt>
                <c:pt idx="2">
                  <c:v>1113</c:v>
                </c:pt>
                <c:pt idx="3">
                  <c:v>1113</c:v>
                </c:pt>
                <c:pt idx="4">
                  <c:v>1113</c:v>
                </c:pt>
                <c:pt idx="5">
                  <c:v>1113</c:v>
                </c:pt>
                <c:pt idx="6">
                  <c:v>1113</c:v>
                </c:pt>
                <c:pt idx="7">
                  <c:v>1113</c:v>
                </c:pt>
                <c:pt idx="8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2-44E5-9ED1-D24A99506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dateAx>
        <c:axId val="1888490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Offset val="100"/>
        <c:baseTimeUnit val="months"/>
      </c:date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 2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Summary!$B$37</c:f>
              <c:strCache>
                <c:ptCount val="1"/>
                <c:pt idx="0">
                  <c:v>Ukay Ukay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Summary!$C$37:$K$37</c:f>
              <c:numCache>
                <c:formatCode>General</c:formatCode>
                <c:ptCount val="9"/>
                <c:pt idx="0">
                  <c:v>120</c:v>
                </c:pt>
                <c:pt idx="1">
                  <c:v>294</c:v>
                </c:pt>
                <c:pt idx="2">
                  <c:v>370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B-42DE-A6DB-158ED8D6B5B3}"/>
            </c:ext>
          </c:extLst>
        </c:ser>
        <c:ser>
          <c:idx val="1"/>
          <c:order val="1"/>
          <c:tx>
            <c:strRef>
              <c:f>Summary!$B$38</c:f>
              <c:strCache>
                <c:ptCount val="1"/>
                <c:pt idx="0">
                  <c:v>Monthly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Summary!$C$38:$K$38</c:f>
              <c:numCache>
                <c:formatCode>General</c:formatCode>
                <c:ptCount val="9"/>
                <c:pt idx="0">
                  <c:v>120</c:v>
                </c:pt>
                <c:pt idx="1">
                  <c:v>294</c:v>
                </c:pt>
                <c:pt idx="2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B-42DE-A6DB-158ED8D6B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Summary!$B$39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Summary!$C$39:$K$39</c:f>
              <c:numCache>
                <c:formatCode>General</c:formatCode>
                <c:ptCount val="9"/>
                <c:pt idx="0">
                  <c:v>120</c:v>
                </c:pt>
                <c:pt idx="1">
                  <c:v>414</c:v>
                </c:pt>
                <c:pt idx="2">
                  <c:v>784</c:v>
                </c:pt>
                <c:pt idx="3">
                  <c:v>784</c:v>
                </c:pt>
                <c:pt idx="4">
                  <c:v>784</c:v>
                </c:pt>
                <c:pt idx="5">
                  <c:v>784</c:v>
                </c:pt>
                <c:pt idx="6">
                  <c:v>784</c:v>
                </c:pt>
                <c:pt idx="7">
                  <c:v>784</c:v>
                </c:pt>
                <c:pt idx="8">
                  <c:v>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B-42DE-A6DB-158ED8D6B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dateAx>
        <c:axId val="1888490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Offset val="100"/>
        <c:baseTimeUnit val="months"/>
      </c:date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 3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Summary!$B$82</c:f>
              <c:strCache>
                <c:ptCount val="1"/>
                <c:pt idx="0">
                  <c:v>Ukay Ukay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Summary!$C$81:$K$81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Summary!$C$82:$K$82</c:f>
              <c:numCache>
                <c:formatCode>General</c:formatCode>
                <c:ptCount val="9"/>
                <c:pt idx="0">
                  <c:v>360</c:v>
                </c:pt>
                <c:pt idx="1">
                  <c:v>626</c:v>
                </c:pt>
                <c:pt idx="2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A-45E5-BD47-E5CF61E4EED2}"/>
            </c:ext>
          </c:extLst>
        </c:ser>
        <c:ser>
          <c:idx val="1"/>
          <c:order val="1"/>
          <c:tx>
            <c:strRef>
              <c:f>Summary!$B$83</c:f>
              <c:strCache>
                <c:ptCount val="1"/>
                <c:pt idx="0">
                  <c:v>Monthly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Summary!$C$81:$K$81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Summary!$C$83:$K$83</c:f>
              <c:numCache>
                <c:formatCode>General</c:formatCode>
                <c:ptCount val="9"/>
                <c:pt idx="0">
                  <c:v>360</c:v>
                </c:pt>
                <c:pt idx="1">
                  <c:v>626</c:v>
                </c:pt>
                <c:pt idx="2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A-45E5-BD47-E5CF61E4EE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Summary!$B$84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Summary!$C$81:$K$81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Summary!$C$84:$K$84</c:f>
              <c:numCache>
                <c:formatCode>General</c:formatCode>
                <c:ptCount val="9"/>
                <c:pt idx="0">
                  <c:v>626</c:v>
                </c:pt>
                <c:pt idx="1">
                  <c:v>1252</c:v>
                </c:pt>
                <c:pt idx="2">
                  <c:v>1854</c:v>
                </c:pt>
                <c:pt idx="3">
                  <c:v>1854</c:v>
                </c:pt>
                <c:pt idx="4">
                  <c:v>1854</c:v>
                </c:pt>
                <c:pt idx="5">
                  <c:v>1854</c:v>
                </c:pt>
                <c:pt idx="6">
                  <c:v>1854</c:v>
                </c:pt>
                <c:pt idx="7">
                  <c:v>1854</c:v>
                </c:pt>
                <c:pt idx="8">
                  <c:v>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5E5-BD47-E5CF61E4EE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dateAx>
        <c:axId val="1888490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Offset val="100"/>
        <c:baseTimeUnit val="months"/>
      </c:date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588818</xdr:colOff>
      <xdr:row>14</xdr:row>
      <xdr:rowOff>171882</xdr:rowOff>
    </xdr:from>
    <xdr:to>
      <xdr:col>11</xdr:col>
      <xdr:colOff>34637</xdr:colOff>
      <xdr:row>29</xdr:row>
      <xdr:rowOff>96548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1800C6-E57F-48C4-8CA1-FB428DF13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11</xdr:col>
      <xdr:colOff>55419</xdr:colOff>
      <xdr:row>54</xdr:row>
      <xdr:rowOff>115166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C07192-94D7-4D92-AA04-027BC2D1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28524</xdr:colOff>
      <xdr:row>84</xdr:row>
      <xdr:rowOff>132434</xdr:rowOff>
    </xdr:from>
    <xdr:to>
      <xdr:col>11</xdr:col>
      <xdr:colOff>84961</xdr:colOff>
      <xdr:row>99</xdr:row>
      <xdr:rowOff>57100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FB57C9-4926-4147-AF69-215F276C3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5" sqref="G5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K84"/>
  <sheetViews>
    <sheetView tabSelected="1" topLeftCell="A31" zoomScale="85" zoomScaleNormal="85" workbookViewId="0">
      <selection activeCell="O39" sqref="O39"/>
    </sheetView>
  </sheetViews>
  <sheetFormatPr defaultRowHeight="15"/>
  <cols>
    <col min="2" max="2" width="18" customWidth="1"/>
  </cols>
  <sheetData>
    <row r="6" spans="1:11">
      <c r="I6" s="43"/>
    </row>
    <row r="7" spans="1:11">
      <c r="I7" s="43"/>
    </row>
    <row r="10" spans="1:11" ht="15.75" thickBot="1">
      <c r="B10" s="43"/>
    </row>
    <row r="11" spans="1:11" ht="15.75" thickBot="1">
      <c r="A11" s="43"/>
      <c r="B11" s="54"/>
      <c r="C11" s="55">
        <v>45406</v>
      </c>
      <c r="D11" s="55">
        <v>45436</v>
      </c>
      <c r="E11" s="55">
        <v>45467</v>
      </c>
      <c r="F11" s="55">
        <v>45497</v>
      </c>
      <c r="G11" s="55">
        <v>45528</v>
      </c>
      <c r="H11" s="55">
        <v>45559</v>
      </c>
      <c r="I11" s="55">
        <v>45589</v>
      </c>
      <c r="J11" s="55">
        <v>45620</v>
      </c>
      <c r="K11" s="56">
        <v>45650</v>
      </c>
    </row>
    <row r="12" spans="1:11" ht="15.75" thickBot="1">
      <c r="B12" s="57" t="s">
        <v>25</v>
      </c>
      <c r="C12" s="58">
        <f>'Daily Savings(NEW)'!E27+'Daily Savings(NEW)'!F27+'Daily Savings(NEW)'!G27</f>
        <v>198</v>
      </c>
      <c r="D12" s="58">
        <f>'Daily Savings(NEW)'!G27+'Daily Savings(NEW)'!H27+'Daily Savings(NEW)'!I27</f>
        <v>313</v>
      </c>
      <c r="E12" s="58">
        <f>'Daily Savings(NEW)'!J28+'Daily Savings(NEW)'!K28+'Daily Savings(NEW)'!L28</f>
        <v>602</v>
      </c>
      <c r="F12" s="59" t="s">
        <v>13</v>
      </c>
      <c r="G12" s="59" t="s">
        <v>13</v>
      </c>
      <c r="H12" s="59" t="s">
        <v>13</v>
      </c>
      <c r="I12" s="59" t="s">
        <v>13</v>
      </c>
      <c r="J12" s="59" t="s">
        <v>13</v>
      </c>
      <c r="K12" s="59" t="s">
        <v>13</v>
      </c>
    </row>
    <row r="13" spans="1:11" ht="15.75" thickBot="1">
      <c r="B13" s="60" t="s">
        <v>14</v>
      </c>
      <c r="C13" s="61">
        <f>C12</f>
        <v>198</v>
      </c>
      <c r="D13" s="62">
        <f>D12</f>
        <v>313</v>
      </c>
      <c r="E13" s="62">
        <f>E12</f>
        <v>602</v>
      </c>
      <c r="F13" s="61"/>
      <c r="G13" s="61"/>
      <c r="H13" s="61"/>
      <c r="I13" s="61"/>
      <c r="J13" s="61"/>
      <c r="K13" s="61"/>
    </row>
    <row r="14" spans="1:11" ht="15.75" thickBot="1">
      <c r="B14" s="63" t="s">
        <v>15</v>
      </c>
      <c r="C14" s="64">
        <f>C13</f>
        <v>198</v>
      </c>
      <c r="D14" s="65">
        <f>C14+D13</f>
        <v>511</v>
      </c>
      <c r="E14" s="65">
        <f>D14+E13</f>
        <v>1113</v>
      </c>
      <c r="F14" s="64">
        <f>E14+F13</f>
        <v>1113</v>
      </c>
      <c r="G14" s="64">
        <f>F14+G13</f>
        <v>1113</v>
      </c>
      <c r="H14" s="64">
        <f>G14+H13</f>
        <v>1113</v>
      </c>
      <c r="I14" s="64">
        <f>H14+I13</f>
        <v>1113</v>
      </c>
      <c r="J14" s="64">
        <f>I14+J13</f>
        <v>1113</v>
      </c>
      <c r="K14" s="64">
        <f>J14+K13</f>
        <v>1113</v>
      </c>
    </row>
    <row r="35" spans="2:11" ht="15.75" thickBot="1"/>
    <row r="36" spans="2:11" ht="15.75" thickBot="1">
      <c r="B36" s="54"/>
      <c r="C36" s="55">
        <v>45406</v>
      </c>
      <c r="D36" s="55">
        <v>45436</v>
      </c>
      <c r="E36" s="55">
        <v>45467</v>
      </c>
      <c r="F36" s="55">
        <v>45497</v>
      </c>
      <c r="G36" s="55">
        <v>45528</v>
      </c>
      <c r="H36" s="55">
        <v>45559</v>
      </c>
      <c r="I36" s="55">
        <v>45589</v>
      </c>
      <c r="J36" s="55">
        <v>45620</v>
      </c>
      <c r="K36" s="56">
        <v>45650</v>
      </c>
    </row>
    <row r="37" spans="2:11" ht="15.75" thickBot="1">
      <c r="B37" s="57" t="s">
        <v>25</v>
      </c>
      <c r="C37" s="58">
        <f>'Daily Savings(NEW)'!D31+'Daily Savings(NEW)'!E31+'Daily Savings(NEW)'!F31</f>
        <v>120</v>
      </c>
      <c r="D37" s="58">
        <f>'Daily Savings(NEW)'!G31+'Daily Savings(NEW)'!H31+'Daily Savings(NEW)'!I31</f>
        <v>294</v>
      </c>
      <c r="E37" s="58">
        <f>'Daily Savings(NEW)'!J31+'Daily Savings(NEW)'!K31+'Daily Savings(NEW)'!L31</f>
        <v>370</v>
      </c>
      <c r="F37" s="59" t="s">
        <v>13</v>
      </c>
      <c r="G37" s="59" t="s">
        <v>13</v>
      </c>
      <c r="H37" s="59" t="s">
        <v>13</v>
      </c>
      <c r="I37" s="59" t="s">
        <v>13</v>
      </c>
      <c r="J37" s="59" t="s">
        <v>13</v>
      </c>
      <c r="K37" s="59" t="s">
        <v>13</v>
      </c>
    </row>
    <row r="38" spans="2:11" ht="15.75" thickBot="1">
      <c r="B38" s="60" t="s">
        <v>14</v>
      </c>
      <c r="C38" s="61">
        <f>C37</f>
        <v>120</v>
      </c>
      <c r="D38" s="62">
        <f>D37</f>
        <v>294</v>
      </c>
      <c r="E38" s="62">
        <f>E37</f>
        <v>370</v>
      </c>
      <c r="F38" s="61"/>
      <c r="G38" s="61"/>
      <c r="H38" s="61"/>
      <c r="I38" s="61"/>
      <c r="J38" s="61"/>
      <c r="K38" s="61"/>
    </row>
    <row r="39" spans="2:11" ht="15.75" thickBot="1">
      <c r="B39" s="63" t="s">
        <v>15</v>
      </c>
      <c r="C39" s="64">
        <f>C38</f>
        <v>120</v>
      </c>
      <c r="D39" s="65">
        <f>C39+D38</f>
        <v>414</v>
      </c>
      <c r="E39" s="65">
        <f>D39+E38</f>
        <v>784</v>
      </c>
      <c r="F39" s="64">
        <f>E39+F38</f>
        <v>784</v>
      </c>
      <c r="G39" s="64">
        <f>F39+G38</f>
        <v>784</v>
      </c>
      <c r="H39" s="64">
        <f>G39+H38</f>
        <v>784</v>
      </c>
      <c r="I39" s="64">
        <f>H39+I38</f>
        <v>784</v>
      </c>
      <c r="J39" s="64">
        <f>I39+J38</f>
        <v>784</v>
      </c>
      <c r="K39" s="64">
        <f>J39+K38</f>
        <v>784</v>
      </c>
    </row>
    <row r="71" spans="2:2">
      <c r="B71" s="40"/>
    </row>
    <row r="80" spans="2:2" ht="15.75" thickBot="1"/>
    <row r="81" spans="2:11" ht="15.75" thickBot="1">
      <c r="B81" s="78"/>
      <c r="C81" s="79">
        <v>45406</v>
      </c>
      <c r="D81" s="79">
        <v>45436</v>
      </c>
      <c r="E81" s="79">
        <v>45467</v>
      </c>
      <c r="F81" s="79">
        <v>45497</v>
      </c>
      <c r="G81" s="79">
        <v>45528</v>
      </c>
      <c r="H81" s="79">
        <v>45559</v>
      </c>
      <c r="I81" s="79">
        <v>45589</v>
      </c>
      <c r="J81" s="79">
        <v>45620</v>
      </c>
      <c r="K81" s="80">
        <v>45650</v>
      </c>
    </row>
    <row r="82" spans="2:11" ht="15.75" thickBot="1">
      <c r="B82" s="81" t="s">
        <v>25</v>
      </c>
      <c r="C82" s="62">
        <f>'Daily Savings(NEW)'!D28+'Daily Savings(NEW)'!E28+'Daily Savings(NEW)'!F28</f>
        <v>360</v>
      </c>
      <c r="D82" s="62">
        <f>'Daily Savings(NEW)'!G28+'Daily Savings(NEW)'!H28+'Daily Savings(NEW)'!I28</f>
        <v>626</v>
      </c>
      <c r="E82" s="62">
        <f>'Daily Savings(NEW)'!J28+'Daily Savings(NEW)'!K28+'Daily Savings(NEW)'!L28</f>
        <v>602</v>
      </c>
      <c r="F82" s="61"/>
      <c r="G82" s="61"/>
      <c r="H82" s="61"/>
      <c r="I82" s="61"/>
      <c r="J82" s="61"/>
      <c r="K82" s="61"/>
    </row>
    <row r="83" spans="2:11" ht="15.75" thickBot="1">
      <c r="B83" s="82" t="s">
        <v>14</v>
      </c>
      <c r="C83" s="83">
        <f>C82</f>
        <v>360</v>
      </c>
      <c r="D83" s="84">
        <f>D82</f>
        <v>626</v>
      </c>
      <c r="E83" s="84">
        <f>E82</f>
        <v>602</v>
      </c>
      <c r="F83" s="83"/>
      <c r="G83" s="83"/>
      <c r="H83" s="83"/>
      <c r="I83" s="83"/>
      <c r="J83" s="83"/>
      <c r="K83" s="83"/>
    </row>
    <row r="84" spans="2:11" ht="15.75" thickBot="1">
      <c r="B84" s="85" t="s">
        <v>15</v>
      </c>
      <c r="C84" s="86">
        <f>D83</f>
        <v>626</v>
      </c>
      <c r="D84" s="87">
        <f>C84+D83</f>
        <v>1252</v>
      </c>
      <c r="E84" s="87">
        <f>D84+E83</f>
        <v>1854</v>
      </c>
      <c r="F84" s="86">
        <f>E84+F83</f>
        <v>1854</v>
      </c>
      <c r="G84" s="86">
        <f>F84+G83</f>
        <v>1854</v>
      </c>
      <c r="H84" s="86">
        <f>G84+H83</f>
        <v>1854</v>
      </c>
      <c r="I84" s="86">
        <f>H84+I83</f>
        <v>1854</v>
      </c>
      <c r="J84" s="86">
        <f>I84+J83</f>
        <v>1854</v>
      </c>
      <c r="K84" s="86">
        <f>J84+K83</f>
        <v>1854</v>
      </c>
    </row>
  </sheetData>
  <conditionalFormatting sqref="C11:K14">
    <cfRule type="top10" dxfId="2" priority="3" percent="1" rank="10"/>
  </conditionalFormatting>
  <conditionalFormatting sqref="C36:K39">
    <cfRule type="top10" dxfId="1" priority="2" percent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6"/>
  <sheetViews>
    <sheetView zoomScale="85" zoomScaleNormal="85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D31" sqref="D31"/>
    </sheetView>
  </sheetViews>
  <sheetFormatPr defaultRowHeight="15"/>
  <cols>
    <col min="1" max="1" width="5.28515625" customWidth="1"/>
    <col min="2" max="2" width="25" customWidth="1"/>
    <col min="3" max="3" width="22.85546875" customWidth="1"/>
  </cols>
  <sheetData>
    <row r="1" spans="1:12">
      <c r="A1" s="12" t="s">
        <v>8</v>
      </c>
      <c r="B1" s="12"/>
      <c r="C1" s="12"/>
      <c r="D1" s="3"/>
      <c r="E1" s="3"/>
      <c r="I1" s="3"/>
      <c r="J1" s="3"/>
      <c r="K1" s="3"/>
      <c r="L1" s="3"/>
    </row>
    <row r="2" spans="1:12">
      <c r="A2" s="12"/>
      <c r="B2" s="12"/>
      <c r="C2" s="12"/>
      <c r="D2" s="3"/>
      <c r="E2" s="3"/>
      <c r="I2" s="3"/>
      <c r="J2" s="3"/>
      <c r="K2" s="3"/>
      <c r="L2" s="3"/>
    </row>
    <row r="3" spans="1:12">
      <c r="A3" s="12"/>
      <c r="B3" s="12"/>
      <c r="C3" s="12"/>
      <c r="D3" s="3"/>
      <c r="E3" s="3"/>
      <c r="I3" s="3"/>
      <c r="J3" s="3"/>
      <c r="K3" s="3"/>
      <c r="L3" s="3"/>
    </row>
    <row r="4" spans="1:12" ht="15.75">
      <c r="A4" s="13" t="s">
        <v>0</v>
      </c>
      <c r="B4" s="14"/>
      <c r="C4" s="15" t="s">
        <v>1</v>
      </c>
      <c r="D4" s="8">
        <v>45383</v>
      </c>
      <c r="E4" s="9"/>
      <c r="F4" s="9"/>
      <c r="G4" s="10">
        <v>45413</v>
      </c>
      <c r="H4" s="10"/>
      <c r="I4" s="10"/>
      <c r="J4" s="11">
        <v>45444</v>
      </c>
      <c r="K4" s="11"/>
      <c r="L4" s="11"/>
    </row>
    <row r="5" spans="1:12">
      <c r="A5" s="14"/>
      <c r="B5" s="14"/>
      <c r="C5" s="16"/>
      <c r="D5" s="38">
        <v>1</v>
      </c>
      <c r="E5" s="38">
        <v>2</v>
      </c>
      <c r="F5" s="38">
        <v>3</v>
      </c>
      <c r="G5" s="38">
        <v>1</v>
      </c>
      <c r="H5" s="38">
        <v>2</v>
      </c>
      <c r="I5" s="38">
        <v>3</v>
      </c>
      <c r="J5" s="38">
        <v>1</v>
      </c>
      <c r="K5" s="38">
        <v>2</v>
      </c>
      <c r="L5" s="38">
        <v>3</v>
      </c>
    </row>
    <row r="6" spans="1:12">
      <c r="A6" s="21" t="s">
        <v>2</v>
      </c>
      <c r="B6" s="21"/>
      <c r="C6" s="23" t="s">
        <v>6</v>
      </c>
      <c r="D6" s="24">
        <v>13</v>
      </c>
      <c r="E6" s="24">
        <v>20</v>
      </c>
      <c r="F6" s="24">
        <v>13</v>
      </c>
      <c r="G6" s="24">
        <v>23</v>
      </c>
      <c r="H6" s="25">
        <v>42</v>
      </c>
      <c r="I6" s="25">
        <v>32</v>
      </c>
      <c r="J6" s="25">
        <v>12</v>
      </c>
      <c r="K6" s="25">
        <v>32</v>
      </c>
      <c r="L6" s="25">
        <v>15</v>
      </c>
    </row>
    <row r="7" spans="1:12">
      <c r="A7" s="21"/>
      <c r="B7" s="21"/>
      <c r="C7" s="26" t="s">
        <v>7</v>
      </c>
      <c r="D7" s="27">
        <v>3</v>
      </c>
      <c r="E7" s="27">
        <v>0</v>
      </c>
      <c r="F7" s="27">
        <v>2</v>
      </c>
      <c r="G7" s="27">
        <v>2</v>
      </c>
      <c r="H7" s="28">
        <v>2</v>
      </c>
      <c r="I7" s="28">
        <v>2</v>
      </c>
      <c r="J7" s="28">
        <v>2</v>
      </c>
      <c r="K7" s="28">
        <v>2</v>
      </c>
      <c r="L7" s="28">
        <v>5</v>
      </c>
    </row>
    <row r="8" spans="1:12">
      <c r="A8" s="21"/>
      <c r="B8" s="21"/>
      <c r="C8" s="35" t="s">
        <v>5</v>
      </c>
      <c r="D8" s="37">
        <f t="shared" ref="D8:L8" si="0">SUM(D6+D7)</f>
        <v>16</v>
      </c>
      <c r="E8" s="37">
        <f t="shared" si="0"/>
        <v>20</v>
      </c>
      <c r="F8" s="37">
        <f t="shared" si="0"/>
        <v>15</v>
      </c>
      <c r="G8" s="37">
        <f t="shared" si="0"/>
        <v>25</v>
      </c>
      <c r="H8" s="36">
        <f t="shared" si="0"/>
        <v>44</v>
      </c>
      <c r="I8" s="36">
        <f t="shared" si="0"/>
        <v>34</v>
      </c>
      <c r="J8" s="36">
        <f t="shared" si="0"/>
        <v>14</v>
      </c>
      <c r="K8" s="36">
        <f t="shared" si="0"/>
        <v>34</v>
      </c>
      <c r="L8" s="36">
        <f t="shared" si="0"/>
        <v>20</v>
      </c>
    </row>
    <row r="9" spans="1:12">
      <c r="A9" s="21"/>
      <c r="B9" s="21"/>
      <c r="C9" s="39"/>
      <c r="D9" s="5"/>
      <c r="E9" s="5"/>
      <c r="F9" s="5"/>
      <c r="G9" s="5"/>
      <c r="H9" s="6"/>
      <c r="I9" s="6"/>
      <c r="J9" s="6"/>
      <c r="K9" s="6"/>
      <c r="L9" s="6"/>
    </row>
    <row r="10" spans="1:12">
      <c r="A10" s="21"/>
      <c r="B10" s="21"/>
      <c r="C10" s="39"/>
      <c r="D10" s="5"/>
      <c r="E10" s="5"/>
      <c r="F10" s="5"/>
      <c r="G10" s="5"/>
      <c r="H10" s="6"/>
      <c r="I10" s="6"/>
      <c r="J10" s="6"/>
      <c r="K10" s="6"/>
      <c r="L10" s="6"/>
    </row>
    <row r="11" spans="1:12">
      <c r="A11" s="4"/>
      <c r="B11" s="4"/>
      <c r="C11" s="1"/>
      <c r="D11" s="2"/>
      <c r="E11" s="2"/>
      <c r="F11" s="2"/>
      <c r="G11" s="2"/>
      <c r="H11" s="7"/>
      <c r="I11" s="7"/>
      <c r="J11" s="7"/>
      <c r="K11" s="7"/>
      <c r="L11" s="7"/>
    </row>
    <row r="12" spans="1:12">
      <c r="A12" s="19" t="s">
        <v>3</v>
      </c>
      <c r="B12" s="20"/>
      <c r="C12" s="29" t="s">
        <v>10</v>
      </c>
      <c r="D12" s="30">
        <v>30</v>
      </c>
      <c r="E12" s="30">
        <v>15</v>
      </c>
      <c r="F12" s="30">
        <v>5</v>
      </c>
      <c r="G12" s="30">
        <v>25</v>
      </c>
      <c r="H12" s="31">
        <v>15</v>
      </c>
      <c r="I12" s="31">
        <v>46</v>
      </c>
      <c r="J12" s="31">
        <v>30</v>
      </c>
      <c r="K12" s="31">
        <v>50</v>
      </c>
      <c r="L12" s="31">
        <v>50</v>
      </c>
    </row>
    <row r="13" spans="1:12">
      <c r="A13" s="20"/>
      <c r="B13" s="20"/>
      <c r="C13" s="26" t="s">
        <v>7</v>
      </c>
      <c r="D13" s="27">
        <v>5</v>
      </c>
      <c r="E13" s="27">
        <v>0</v>
      </c>
      <c r="F13" s="27">
        <v>5</v>
      </c>
      <c r="G13" s="27">
        <v>15</v>
      </c>
      <c r="H13" s="28">
        <v>5</v>
      </c>
      <c r="I13" s="28">
        <v>41</v>
      </c>
      <c r="J13" s="28">
        <v>14</v>
      </c>
      <c r="K13" s="28">
        <v>41</v>
      </c>
      <c r="L13" s="28">
        <v>0</v>
      </c>
    </row>
    <row r="14" spans="1:12">
      <c r="A14" s="20"/>
      <c r="B14" s="20"/>
      <c r="C14" s="35" t="s">
        <v>5</v>
      </c>
      <c r="D14" s="37">
        <f>SUM(D12+D13)</f>
        <v>35</v>
      </c>
      <c r="E14" s="37">
        <f>SUM(E12+E13)</f>
        <v>15</v>
      </c>
      <c r="F14" s="37">
        <f>SUM(F12+F13)</f>
        <v>10</v>
      </c>
      <c r="G14" s="37">
        <f t="shared" ref="G14:L14" si="1">G12+G13</f>
        <v>40</v>
      </c>
      <c r="H14" s="36">
        <f t="shared" si="1"/>
        <v>20</v>
      </c>
      <c r="I14" s="36">
        <f t="shared" si="1"/>
        <v>87</v>
      </c>
      <c r="J14" s="36">
        <f t="shared" si="1"/>
        <v>44</v>
      </c>
      <c r="K14" s="36">
        <f t="shared" si="1"/>
        <v>91</v>
      </c>
      <c r="L14" s="36">
        <f t="shared" si="1"/>
        <v>50</v>
      </c>
    </row>
    <row r="15" spans="1:12">
      <c r="A15" s="20"/>
      <c r="B15" s="20"/>
      <c r="C15" s="39"/>
      <c r="D15" s="5"/>
      <c r="E15" s="5"/>
      <c r="F15" s="5"/>
      <c r="G15" s="5"/>
      <c r="H15" s="6"/>
      <c r="I15" s="6"/>
      <c r="J15" s="6"/>
      <c r="K15" s="6"/>
      <c r="L15" s="6"/>
    </row>
    <row r="16" spans="1:12">
      <c r="A16" s="20"/>
      <c r="B16" s="20"/>
      <c r="C16" s="39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4"/>
      <c r="B17" s="4"/>
      <c r="C17" s="1"/>
      <c r="D17" s="7"/>
      <c r="E17" s="7"/>
      <c r="F17" s="7"/>
      <c r="G17" s="7"/>
      <c r="H17" s="7"/>
      <c r="I17" s="7"/>
      <c r="J17" s="7"/>
      <c r="K17" s="7"/>
      <c r="L17" s="7"/>
    </row>
    <row r="18" spans="1:12">
      <c r="A18" s="17" t="s">
        <v>4</v>
      </c>
      <c r="B18" s="18"/>
      <c r="C18" s="22" t="s">
        <v>6</v>
      </c>
      <c r="D18" s="34">
        <v>12</v>
      </c>
      <c r="E18" s="34">
        <v>15</v>
      </c>
      <c r="F18" s="34">
        <v>20</v>
      </c>
      <c r="G18" s="34">
        <v>13</v>
      </c>
      <c r="H18" s="34">
        <v>25</v>
      </c>
      <c r="I18" s="34">
        <v>10</v>
      </c>
      <c r="J18" s="34">
        <v>13</v>
      </c>
      <c r="K18" s="34">
        <v>14</v>
      </c>
      <c r="L18" s="34">
        <v>18</v>
      </c>
    </row>
    <row r="19" spans="1:12">
      <c r="A19" s="18"/>
      <c r="B19" s="18"/>
      <c r="C19" s="32" t="s">
        <v>7</v>
      </c>
      <c r="D19" s="33">
        <v>2</v>
      </c>
      <c r="E19" s="33">
        <v>5</v>
      </c>
      <c r="F19" s="33">
        <v>15</v>
      </c>
      <c r="G19" s="33">
        <v>5</v>
      </c>
      <c r="H19" s="33">
        <v>10</v>
      </c>
      <c r="I19" s="33">
        <v>0</v>
      </c>
      <c r="J19" s="33">
        <v>0</v>
      </c>
      <c r="K19" s="33">
        <v>0</v>
      </c>
      <c r="L19" s="33">
        <v>3</v>
      </c>
    </row>
    <row r="20" spans="1:12">
      <c r="A20" s="18"/>
      <c r="B20" s="18"/>
      <c r="C20" s="35" t="s">
        <v>5</v>
      </c>
      <c r="D20" s="36">
        <f t="shared" ref="D20:L20" si="2">D18+D19</f>
        <v>14</v>
      </c>
      <c r="E20" s="36">
        <f t="shared" si="2"/>
        <v>20</v>
      </c>
      <c r="F20" s="36">
        <f t="shared" si="2"/>
        <v>35</v>
      </c>
      <c r="G20" s="36">
        <f t="shared" si="2"/>
        <v>18</v>
      </c>
      <c r="H20" s="36">
        <f t="shared" si="2"/>
        <v>35</v>
      </c>
      <c r="I20" s="36">
        <f t="shared" si="2"/>
        <v>10</v>
      </c>
      <c r="J20" s="36">
        <f t="shared" si="2"/>
        <v>13</v>
      </c>
      <c r="K20" s="36">
        <f t="shared" si="2"/>
        <v>14</v>
      </c>
      <c r="L20" s="36">
        <f t="shared" si="2"/>
        <v>21</v>
      </c>
    </row>
    <row r="21" spans="1:12">
      <c r="A21" s="18"/>
      <c r="B21" s="18"/>
      <c r="C21" s="39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18"/>
      <c r="B22" s="18"/>
      <c r="C22" s="39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4" spans="1:12" ht="15" customHeight="1">
      <c r="A24" s="66" t="s">
        <v>9</v>
      </c>
      <c r="B24" s="66"/>
      <c r="C24" s="66"/>
      <c r="D24" s="70">
        <f>D6+D12+D18</f>
        <v>55</v>
      </c>
      <c r="E24" s="70">
        <f>E6+E12+E18</f>
        <v>50</v>
      </c>
      <c r="F24" s="75">
        <f t="shared" ref="D24:H25" si="3">F6+F12+F18</f>
        <v>38</v>
      </c>
      <c r="G24" s="70">
        <f t="shared" si="3"/>
        <v>61</v>
      </c>
      <c r="H24" s="70">
        <f t="shared" si="3"/>
        <v>82</v>
      </c>
      <c r="I24" s="75">
        <f>I18+I12+I6</f>
        <v>88</v>
      </c>
      <c r="J24" s="70">
        <f>J18+J12+J6</f>
        <v>55</v>
      </c>
      <c r="K24" s="70">
        <f>K6+K12+K19</f>
        <v>82</v>
      </c>
      <c r="L24" s="75">
        <f>L6+L12+L18</f>
        <v>83</v>
      </c>
    </row>
    <row r="25" spans="1:12" ht="15" customHeight="1">
      <c r="A25" s="66" t="s">
        <v>11</v>
      </c>
      <c r="B25" s="66"/>
      <c r="C25" s="66"/>
      <c r="D25" s="70">
        <f>D7+D13+D19</f>
        <v>10</v>
      </c>
      <c r="E25" s="70">
        <f t="shared" si="3"/>
        <v>5</v>
      </c>
      <c r="F25" s="75">
        <f t="shared" si="3"/>
        <v>22</v>
      </c>
      <c r="G25" s="70">
        <f t="shared" si="3"/>
        <v>22</v>
      </c>
      <c r="H25" s="70">
        <f t="shared" si="3"/>
        <v>17</v>
      </c>
      <c r="I25" s="75">
        <f>I7+I13+I19</f>
        <v>43</v>
      </c>
      <c r="J25" s="70">
        <f>J7+J13+J19</f>
        <v>16</v>
      </c>
      <c r="K25" s="70">
        <f>K7+K13+K19</f>
        <v>43</v>
      </c>
      <c r="L25" s="75">
        <f>L7+L13+L19</f>
        <v>8</v>
      </c>
    </row>
    <row r="26" spans="1:12" ht="15" customHeight="1">
      <c r="A26" s="66" t="s">
        <v>12</v>
      </c>
      <c r="B26" s="66"/>
      <c r="C26" s="66"/>
      <c r="D26" s="68">
        <f>D24-D25</f>
        <v>45</v>
      </c>
      <c r="E26" s="68">
        <f t="shared" ref="D26:L26" si="4">E24-E25</f>
        <v>45</v>
      </c>
      <c r="F26" s="76">
        <f t="shared" si="4"/>
        <v>16</v>
      </c>
      <c r="G26" s="68">
        <f t="shared" si="4"/>
        <v>39</v>
      </c>
      <c r="H26" s="68">
        <f t="shared" si="4"/>
        <v>65</v>
      </c>
      <c r="I26" s="76">
        <f t="shared" si="4"/>
        <v>45</v>
      </c>
      <c r="J26" s="68">
        <f t="shared" si="4"/>
        <v>39</v>
      </c>
      <c r="K26" s="68">
        <f t="shared" si="4"/>
        <v>39</v>
      </c>
      <c r="L26" s="76">
        <f t="shared" si="4"/>
        <v>75</v>
      </c>
    </row>
    <row r="27" spans="1:12" ht="15" customHeight="1">
      <c r="A27" s="67"/>
      <c r="B27" s="66" t="s">
        <v>16</v>
      </c>
      <c r="C27" s="66"/>
      <c r="D27" s="68">
        <f>D8+D14+D20</f>
        <v>65</v>
      </c>
      <c r="E27" s="68">
        <f>E8+E14+E20</f>
        <v>55</v>
      </c>
      <c r="F27" s="76">
        <f>F8+F14+F20</f>
        <v>60</v>
      </c>
      <c r="G27" s="68">
        <f>G8+G14+G20</f>
        <v>83</v>
      </c>
      <c r="H27" s="68">
        <f>H8+H14+H20</f>
        <v>99</v>
      </c>
      <c r="I27" s="76">
        <f>I8+I14+I20</f>
        <v>131</v>
      </c>
      <c r="J27" s="68">
        <f>J8+J14+J20</f>
        <v>71</v>
      </c>
      <c r="K27" s="68">
        <f>K8+K14+K20</f>
        <v>139</v>
      </c>
      <c r="L27" s="76">
        <f>L8+L14+L20</f>
        <v>91</v>
      </c>
    </row>
    <row r="28" spans="1:12" ht="15" customHeight="1">
      <c r="A28" s="67"/>
      <c r="B28" s="69" t="s">
        <v>24</v>
      </c>
      <c r="C28" s="69"/>
      <c r="D28" s="68">
        <f>D27*$C$34</f>
        <v>130</v>
      </c>
      <c r="E28" s="68">
        <f>E27*$C$34</f>
        <v>110</v>
      </c>
      <c r="F28" s="76">
        <f>F27*$C$34</f>
        <v>120</v>
      </c>
      <c r="G28" s="68">
        <f>G27*$C$34</f>
        <v>166</v>
      </c>
      <c r="H28" s="68">
        <f>H27*$C$34</f>
        <v>198</v>
      </c>
      <c r="I28" s="76">
        <f>I27*$C$34</f>
        <v>262</v>
      </c>
      <c r="J28" s="68">
        <f>J27*$C$34</f>
        <v>142</v>
      </c>
      <c r="K28" s="68">
        <f>K27*$C$34</f>
        <v>278</v>
      </c>
      <c r="L28" s="76">
        <f>L27*$C$34</f>
        <v>182</v>
      </c>
    </row>
    <row r="29" spans="1:12" ht="15" customHeight="1">
      <c r="A29" s="72"/>
      <c r="B29" s="71"/>
      <c r="C29" s="71"/>
      <c r="D29" s="72"/>
      <c r="E29" s="72"/>
      <c r="F29" s="72"/>
      <c r="G29" s="72"/>
      <c r="H29" s="72"/>
      <c r="I29" s="72"/>
      <c r="J29" s="45"/>
      <c r="K29" s="72"/>
      <c r="L29" s="72"/>
    </row>
    <row r="30" spans="1:12" ht="15" customHeight="1">
      <c r="A30" s="44"/>
      <c r="B30" s="73" t="s">
        <v>30</v>
      </c>
      <c r="C30" s="73"/>
      <c r="D30" s="44">
        <f>D14</f>
        <v>35</v>
      </c>
      <c r="E30" s="44">
        <f>E14</f>
        <v>15</v>
      </c>
      <c r="F30" s="77">
        <f>F14</f>
        <v>10</v>
      </c>
      <c r="G30" s="44">
        <f>G14</f>
        <v>40</v>
      </c>
      <c r="H30" s="44">
        <f>H14</f>
        <v>20</v>
      </c>
      <c r="I30" s="77">
        <f>I14</f>
        <v>87</v>
      </c>
      <c r="J30" s="44">
        <f>J14</f>
        <v>44</v>
      </c>
      <c r="K30" s="44">
        <f>K14</f>
        <v>91</v>
      </c>
      <c r="L30" s="77">
        <f>L14</f>
        <v>50</v>
      </c>
    </row>
    <row r="31" spans="1:12" ht="15" customHeight="1">
      <c r="A31" s="74" t="s">
        <v>31</v>
      </c>
      <c r="B31" s="74"/>
      <c r="C31" s="74"/>
      <c r="D31" s="44">
        <f>D30*$C$34</f>
        <v>70</v>
      </c>
      <c r="E31" s="44">
        <f>E30*$C$34</f>
        <v>30</v>
      </c>
      <c r="F31" s="77">
        <f>F30*$C$34</f>
        <v>20</v>
      </c>
      <c r="G31" s="44">
        <f>G30*$C$34</f>
        <v>80</v>
      </c>
      <c r="H31" s="44">
        <f>H30*$C$34</f>
        <v>40</v>
      </c>
      <c r="I31" s="77">
        <f>I30*$C$34</f>
        <v>174</v>
      </c>
      <c r="J31" s="44">
        <f>J30*$C$34</f>
        <v>88</v>
      </c>
      <c r="K31" s="44">
        <f>K30*$C$34</f>
        <v>182</v>
      </c>
      <c r="L31" s="77">
        <f>L30*$C$34</f>
        <v>100</v>
      </c>
    </row>
    <row r="32" spans="1:12" ht="15" customHeight="1">
      <c r="A32" s="44"/>
      <c r="B32" s="44"/>
      <c r="C32" s="44"/>
      <c r="D32" s="44"/>
      <c r="E32" s="44"/>
      <c r="F32" s="77"/>
      <c r="G32" s="44"/>
      <c r="H32" s="44"/>
      <c r="I32" s="77"/>
      <c r="J32" s="44"/>
      <c r="K32" s="44"/>
      <c r="L32" s="77"/>
    </row>
    <row r="33" spans="1:3" ht="15" customHeight="1"/>
    <row r="34" spans="1:3" ht="18.75">
      <c r="A34" s="43"/>
      <c r="B34" s="53" t="s">
        <v>17</v>
      </c>
      <c r="C34" s="52">
        <f>400/200</f>
        <v>2</v>
      </c>
    </row>
    <row r="35" spans="1:3">
      <c r="A35" s="43"/>
      <c r="B35" s="42"/>
      <c r="C35" s="41"/>
    </row>
    <row r="36" spans="1:3" ht="18.75">
      <c r="A36" s="43"/>
      <c r="B36" s="50"/>
      <c r="C36" s="51" t="s">
        <v>23</v>
      </c>
    </row>
    <row r="37" spans="1:3">
      <c r="B37" s="48" t="s">
        <v>18</v>
      </c>
      <c r="C37" s="47">
        <v>400</v>
      </c>
    </row>
    <row r="38" spans="1:3">
      <c r="B38" s="48" t="s">
        <v>19</v>
      </c>
      <c r="C38" s="47">
        <v>200</v>
      </c>
    </row>
    <row r="39" spans="1:3">
      <c r="B39" s="48" t="s">
        <v>20</v>
      </c>
      <c r="C39" s="47">
        <f>C37/C38</f>
        <v>2</v>
      </c>
    </row>
    <row r="40" spans="1:3" ht="30">
      <c r="B40" s="49" t="s">
        <v>21</v>
      </c>
      <c r="C40" s="47">
        <f>D8+E8+F8+D14+E14+F14+D20+E20+F20</f>
        <v>180</v>
      </c>
    </row>
    <row r="41" spans="1:3">
      <c r="B41" s="49" t="s">
        <v>22</v>
      </c>
      <c r="C41" s="47">
        <f>C38-C40</f>
        <v>20</v>
      </c>
    </row>
    <row r="42" spans="1:3">
      <c r="B42" s="46"/>
      <c r="C42" s="46"/>
    </row>
    <row r="43" spans="1:3">
      <c r="B43" s="46"/>
      <c r="C43" s="46"/>
    </row>
    <row r="44" spans="1:3">
      <c r="B44" s="46"/>
      <c r="C44" s="46"/>
    </row>
    <row r="45" spans="1:3">
      <c r="B45" s="46"/>
      <c r="C45" s="46"/>
    </row>
    <row r="46" spans="1:3">
      <c r="B46" s="46"/>
      <c r="C46" s="46"/>
    </row>
    <row r="47" spans="1:3">
      <c r="B47" s="46"/>
      <c r="C47" s="46"/>
    </row>
    <row r="48" spans="1:3">
      <c r="B48" s="46"/>
      <c r="C48" s="46"/>
    </row>
    <row r="49" spans="2:3">
      <c r="B49" s="46"/>
      <c r="C49" s="46"/>
    </row>
    <row r="50" spans="2:3">
      <c r="B50" s="46"/>
      <c r="C50" s="46"/>
    </row>
    <row r="51" spans="2:3">
      <c r="B51" s="46"/>
      <c r="C51" s="46"/>
    </row>
    <row r="52" spans="2:3">
      <c r="B52" s="46"/>
      <c r="C52" s="46"/>
    </row>
    <row r="53" spans="2:3">
      <c r="B53" s="46"/>
      <c r="C53" s="46"/>
    </row>
    <row r="54" spans="2:3">
      <c r="B54" s="46"/>
      <c r="C54" s="46"/>
    </row>
    <row r="55" spans="2:3">
      <c r="B55" s="46"/>
      <c r="C55" s="46"/>
    </row>
    <row r="56" spans="2:3">
      <c r="B56" s="46"/>
      <c r="C56" s="46"/>
    </row>
    <row r="57" spans="2:3" ht="18.75">
      <c r="B57" s="53" t="s">
        <v>17</v>
      </c>
      <c r="C57" s="52">
        <f>400/200</f>
        <v>2</v>
      </c>
    </row>
    <row r="58" spans="2:3">
      <c r="B58" s="42"/>
      <c r="C58" s="41"/>
    </row>
    <row r="59" spans="2:3">
      <c r="B59" s="42"/>
      <c r="C59" s="41"/>
    </row>
    <row r="60" spans="2:3" ht="18.75">
      <c r="B60" s="50"/>
      <c r="C60" s="51" t="s">
        <v>23</v>
      </c>
    </row>
    <row r="61" spans="2:3">
      <c r="B61" s="48" t="s">
        <v>18</v>
      </c>
      <c r="C61" s="47">
        <v>400</v>
      </c>
    </row>
    <row r="62" spans="2:3">
      <c r="B62" s="48" t="s">
        <v>19</v>
      </c>
      <c r="C62" s="47">
        <v>200</v>
      </c>
    </row>
    <row r="63" spans="2:3">
      <c r="B63" s="48" t="s">
        <v>20</v>
      </c>
      <c r="C63" s="47">
        <f>C61/C62</f>
        <v>2</v>
      </c>
    </row>
    <row r="64" spans="2:3" ht="30">
      <c r="B64" s="49" t="s">
        <v>21</v>
      </c>
      <c r="C64" s="47">
        <f>D32+E32+F32+D38+E38+F38+D44+E44+F44</f>
        <v>0</v>
      </c>
    </row>
    <row r="65" spans="2:3">
      <c r="B65" s="49" t="s">
        <v>22</v>
      </c>
      <c r="C65" s="47">
        <f>C62-C64</f>
        <v>200</v>
      </c>
    </row>
    <row r="66" spans="2:3">
      <c r="B66" s="46"/>
      <c r="C66" s="46"/>
    </row>
  </sheetData>
  <mergeCells count="20">
    <mergeCell ref="B29:C29"/>
    <mergeCell ref="B27:C27"/>
    <mergeCell ref="B30:C30"/>
    <mergeCell ref="A31:C31"/>
    <mergeCell ref="J4:L4"/>
    <mergeCell ref="B28:C28"/>
    <mergeCell ref="A1:C3"/>
    <mergeCell ref="A4:B5"/>
    <mergeCell ref="C4:C5"/>
    <mergeCell ref="D4:F4"/>
    <mergeCell ref="G4:I4"/>
    <mergeCell ref="A25:C25"/>
    <mergeCell ref="A26:C26"/>
    <mergeCell ref="A24:C24"/>
    <mergeCell ref="A6:B10"/>
    <mergeCell ref="C9:C10"/>
    <mergeCell ref="A12:B16"/>
    <mergeCell ref="C15:C16"/>
    <mergeCell ref="A18:B22"/>
    <mergeCell ref="C21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Daily Savings(NEW)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Josua N. Villacorte</dc:creator>
  <cp:lastModifiedBy>joostlavenang</cp:lastModifiedBy>
  <dcterms:created xsi:type="dcterms:W3CDTF">2024-10-29T07:42:11Z</dcterms:created>
  <dcterms:modified xsi:type="dcterms:W3CDTF">2024-11-05T18:22:24Z</dcterms:modified>
</cp:coreProperties>
</file>