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ocuments\Ang- PT\"/>
    </mc:Choice>
  </mc:AlternateContent>
  <xr:revisionPtr revIDLastSave="0" documentId="8_{632342F5-80B7-435C-8F0B-82A2CA54E19F}" xr6:coauthVersionLast="36" xr6:coauthVersionMax="3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ummary" sheetId="2" r:id="rId2"/>
    <sheet name="Daily Savings(NEW)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2" l="1"/>
  <c r="E64" i="2" s="1"/>
  <c r="D63" i="2"/>
  <c r="D64" i="2" s="1"/>
  <c r="C65" i="2" s="1"/>
  <c r="D65" i="2" s="1"/>
  <c r="C63" i="2"/>
  <c r="C64" i="2" s="1"/>
  <c r="C40" i="4"/>
  <c r="C41" i="4" s="1"/>
  <c r="C34" i="4"/>
  <c r="D31" i="4"/>
  <c r="C39" i="4"/>
  <c r="E65" i="2" l="1"/>
  <c r="F65" i="2" s="1"/>
  <c r="G65" i="2" s="1"/>
  <c r="H65" i="2" s="1"/>
  <c r="I65" i="2" s="1"/>
  <c r="J65" i="2" s="1"/>
  <c r="K65" i="2" s="1"/>
  <c r="D30" i="4"/>
  <c r="D24" i="4"/>
  <c r="L31" i="4"/>
  <c r="K31" i="4"/>
  <c r="J31" i="4"/>
  <c r="I31" i="4"/>
  <c r="H31" i="4"/>
  <c r="G31" i="4"/>
  <c r="F31" i="4"/>
  <c r="E31" i="4"/>
  <c r="L30" i="4"/>
  <c r="K30" i="4"/>
  <c r="J30" i="4"/>
  <c r="I30" i="4"/>
  <c r="H30" i="4"/>
  <c r="G30" i="4"/>
  <c r="F30" i="4"/>
  <c r="E30" i="4"/>
  <c r="E27" i="4"/>
  <c r="L28" i="4"/>
  <c r="K28" i="4"/>
  <c r="G28" i="4"/>
  <c r="E28" i="4"/>
  <c r="C64" i="4"/>
  <c r="C65" i="4" s="1"/>
  <c r="C63" i="4"/>
  <c r="C57" i="4"/>
  <c r="E24" i="4"/>
  <c r="L27" i="4"/>
  <c r="K27" i="4"/>
  <c r="G27" i="4"/>
  <c r="E20" i="4"/>
  <c r="D14" i="4"/>
  <c r="D20" i="4"/>
  <c r="D25" i="4"/>
  <c r="D26" i="4" s="1"/>
  <c r="D37" i="2" l="1"/>
  <c r="C37" i="2"/>
  <c r="C38" i="2" s="1"/>
  <c r="C39" i="2" s="1"/>
  <c r="E37" i="2"/>
  <c r="E38" i="2" s="1"/>
  <c r="D38" i="2"/>
  <c r="F20" i="4"/>
  <c r="G20" i="4"/>
  <c r="H20" i="4"/>
  <c r="I20" i="4"/>
  <c r="J20" i="4"/>
  <c r="K20" i="4"/>
  <c r="L20" i="4"/>
  <c r="L14" i="4"/>
  <c r="K14" i="4"/>
  <c r="J14" i="4"/>
  <c r="I14" i="4"/>
  <c r="H14" i="4"/>
  <c r="G14" i="4"/>
  <c r="F14" i="4"/>
  <c r="E14" i="4"/>
  <c r="L8" i="4"/>
  <c r="K8" i="4"/>
  <c r="J8" i="4"/>
  <c r="J27" i="4" s="1"/>
  <c r="J28" i="4" s="1"/>
  <c r="E12" i="2" s="1"/>
  <c r="E13" i="2" s="1"/>
  <c r="I8" i="4"/>
  <c r="I27" i="4" s="1"/>
  <c r="I28" i="4" s="1"/>
  <c r="H8" i="4"/>
  <c r="H27" i="4" s="1"/>
  <c r="G8" i="4"/>
  <c r="F8" i="4"/>
  <c r="F27" i="4" s="1"/>
  <c r="E8" i="4"/>
  <c r="D8" i="4"/>
  <c r="L26" i="4"/>
  <c r="K26" i="4"/>
  <c r="G26" i="4"/>
  <c r="E26" i="4"/>
  <c r="G25" i="4"/>
  <c r="L25" i="4"/>
  <c r="K25" i="4"/>
  <c r="J25" i="4"/>
  <c r="J26" i="4" s="1"/>
  <c r="I25" i="4"/>
  <c r="I26" i="4" s="1"/>
  <c r="H25" i="4"/>
  <c r="H26" i="4" s="1"/>
  <c r="F25" i="4"/>
  <c r="F26" i="4" s="1"/>
  <c r="L24" i="4"/>
  <c r="K24" i="4"/>
  <c r="J24" i="4"/>
  <c r="I24" i="4"/>
  <c r="H24" i="4"/>
  <c r="G24" i="4"/>
  <c r="F24" i="4"/>
  <c r="E25" i="4"/>
  <c r="H28" i="4" l="1"/>
  <c r="D12" i="2"/>
  <c r="D13" i="2" s="1"/>
  <c r="C12" i="2"/>
  <c r="C13" i="2" s="1"/>
  <c r="C14" i="2" s="1"/>
  <c r="F28" i="4"/>
  <c r="D27" i="4"/>
  <c r="D28" i="4" s="1"/>
  <c r="D39" i="2"/>
  <c r="D14" i="2" l="1"/>
  <c r="E14" i="2" s="1"/>
  <c r="F14" i="2" s="1"/>
  <c r="G14" i="2" s="1"/>
  <c r="H14" i="2" s="1"/>
  <c r="I14" i="2" s="1"/>
  <c r="J14" i="2" s="1"/>
  <c r="K14" i="2" s="1"/>
  <c r="E39" i="2"/>
  <c r="F39" i="2" s="1"/>
  <c r="G39" i="2" s="1"/>
  <c r="H39" i="2" s="1"/>
  <c r="I39" i="2" s="1"/>
  <c r="J39" i="2" s="1"/>
  <c r="K39" i="2" s="1"/>
</calcChain>
</file>

<file path=xl/sharedStrings.xml><?xml version="1.0" encoding="utf-8"?>
<sst xmlns="http://schemas.openxmlformats.org/spreadsheetml/2006/main" count="96" uniqueCount="33">
  <si>
    <t>Lines</t>
  </si>
  <si>
    <t>Status</t>
  </si>
  <si>
    <t>TEAM 1</t>
  </si>
  <si>
    <t>TEAM 2</t>
  </si>
  <si>
    <t>TEAM 3</t>
  </si>
  <si>
    <t>Total pcs</t>
  </si>
  <si>
    <t>Total per Request</t>
  </si>
  <si>
    <t>Total per Cancelation</t>
  </si>
  <si>
    <t>Evaluation per Day</t>
  </si>
  <si>
    <t>-</t>
  </si>
  <si>
    <t>Monthly Total</t>
  </si>
  <si>
    <t>Accumulated Total</t>
  </si>
  <si>
    <t>Eval'n and SMD Total Savings/Day</t>
  </si>
  <si>
    <t>Price/Pc:</t>
  </si>
  <si>
    <t>Price per Ream:</t>
  </si>
  <si>
    <t>Quantity per Ream:</t>
  </si>
  <si>
    <t>Price per Pc:</t>
  </si>
  <si>
    <t>Ukay Ukay Usage/Month (Apr) :</t>
  </si>
  <si>
    <t>Total Saving per month:</t>
  </si>
  <si>
    <t>Ukay-Ukay</t>
  </si>
  <si>
    <t>Total Savings/Day Team 2</t>
  </si>
  <si>
    <t xml:space="preserve">Tempered Glass Store </t>
  </si>
  <si>
    <t>Cancellation  pcs</t>
  </si>
  <si>
    <t>Request  pcs</t>
  </si>
  <si>
    <t>Reques  pcs</t>
  </si>
  <si>
    <t>Tempered Glass</t>
  </si>
  <si>
    <t>Tempered Glass Usage/Month (Apr) :</t>
  </si>
  <si>
    <t>Total Savings/Day Tempered Glass</t>
  </si>
  <si>
    <t xml:space="preserve">Eval'n and SMD Total Savings/Tempered Glass </t>
  </si>
  <si>
    <t>Lead Time</t>
  </si>
  <si>
    <t>Previous</t>
  </si>
  <si>
    <t>Current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</si>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</sst>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6"/>
      <color theme="1"/>
      <name val="Bookman Old Style"/>
      <family val="1"/>
    </font>
    <font>
      <sz val="11"/>
      <name val="Bookman Old Style"/>
      <family val="1"/>
    </font>
    <font>
      <b/>
      <sz val="11"/>
      <color theme="1"/>
      <name val="Bookman Old Style"/>
      <family val="1"/>
    </font>
    <font>
      <sz val="9"/>
      <color theme="1"/>
      <name val="Bookman Old Style"/>
      <family val="1"/>
    </font>
    <font>
      <sz val="10"/>
      <color theme="1"/>
      <name val="Bookman Old Style"/>
      <family val="1"/>
    </font>
    <font>
      <b/>
      <sz val="11"/>
      <color theme="0"/>
      <name val="Bookman Old Style"/>
      <family val="1"/>
    </font>
    <font>
      <b/>
      <sz val="12"/>
      <color theme="0"/>
      <name val="Bookman Old Style"/>
      <family val="1"/>
    </font>
    <font>
      <b/>
      <sz val="10"/>
      <color theme="0"/>
      <name val="Bookman Old Style"/>
      <family val="1"/>
    </font>
    <font>
      <sz val="11"/>
      <color theme="0"/>
      <name val="Bookman Old Style"/>
      <family val="1"/>
    </font>
    <font>
      <sz val="11"/>
      <color theme="0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/>
      <right style="medium">
        <color rgb="FF7F7F7F"/>
      </right>
      <top style="thick">
        <color rgb="FF7F7F7F"/>
      </top>
      <bottom style="thick">
        <color rgb="FF7F7F7F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medium">
        <color rgb="FF7F7F7F"/>
      </right>
      <top/>
      <bottom style="dotted">
        <color rgb="FF7F7F7F"/>
      </bottom>
      <diagonal/>
    </border>
    <border>
      <left/>
      <right style="medium">
        <color rgb="FF7F7F7F"/>
      </right>
      <top/>
      <bottom style="dotted">
        <color rgb="FF7F7F7F"/>
      </bottom>
      <diagonal/>
    </border>
    <border>
      <left/>
      <right style="thick">
        <color rgb="FF7F7F7F"/>
      </right>
      <top/>
      <bottom style="dotted">
        <color rgb="FF7F7F7F"/>
      </bottom>
      <diagonal/>
    </border>
    <border>
      <left style="thick">
        <color rgb="FF7F7F7F"/>
      </left>
      <right style="medium">
        <color rgb="FF7F7F7F"/>
      </right>
      <top/>
      <bottom style="thick">
        <color rgb="FF7F7F7F"/>
      </bottom>
      <diagonal/>
    </border>
    <border>
      <left/>
      <right style="medium">
        <color rgb="FF7F7F7F"/>
      </right>
      <top/>
      <bottom style="thick">
        <color rgb="FF7F7F7F"/>
      </bottom>
      <diagonal/>
    </border>
    <border>
      <left/>
      <right style="thick">
        <color rgb="FF7F7F7F"/>
      </right>
      <top/>
      <bottom style="thick">
        <color rgb="FF7F7F7F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Border="1"/>
    <xf numFmtId="49" fontId="11" fillId="5" borderId="0" xfId="0" applyNumberFormat="1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49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49" fontId="8" fillId="5" borderId="0" xfId="0" applyNumberFormat="1" applyFont="1" applyFill="1" applyBorder="1" applyAlignment="1">
      <alignment horizontal="right" vertical="center"/>
    </xf>
    <xf numFmtId="49" fontId="8" fillId="5" borderId="0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center"/>
    </xf>
    <xf numFmtId="0" fontId="3" fillId="7" borderId="0" xfId="0" applyFont="1" applyFill="1" applyBorder="1"/>
    <xf numFmtId="0" fontId="10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7" borderId="2" xfId="0" applyFont="1" applyFill="1" applyBorder="1"/>
    <xf numFmtId="0" fontId="10" fillId="7" borderId="3" xfId="0" applyFont="1" applyFill="1" applyBorder="1" applyAlignment="1">
      <alignment horizontal="right"/>
    </xf>
    <xf numFmtId="0" fontId="10" fillId="7" borderId="4" xfId="0" applyFont="1" applyFill="1" applyBorder="1" applyAlignment="1">
      <alignment horizontal="right"/>
    </xf>
    <xf numFmtId="0" fontId="10" fillId="7" borderId="5" xfId="0" applyFont="1" applyFill="1" applyBorder="1" applyAlignment="1">
      <alignment horizontal="right"/>
    </xf>
    <xf numFmtId="0" fontId="10" fillId="7" borderId="6" xfId="0" applyFont="1" applyFill="1" applyBorder="1" applyAlignment="1">
      <alignment horizontal="right"/>
    </xf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8" fillId="6" borderId="2" xfId="0" applyFont="1" applyFill="1" applyBorder="1" applyAlignment="1">
      <alignment horizontal="right"/>
    </xf>
    <xf numFmtId="0" fontId="8" fillId="6" borderId="3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right"/>
    </xf>
    <xf numFmtId="0" fontId="8" fillId="6" borderId="6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right"/>
    </xf>
    <xf numFmtId="0" fontId="8" fillId="6" borderId="7" xfId="0" applyFont="1" applyFill="1" applyBorder="1" applyAlignment="1">
      <alignment horizontal="right"/>
    </xf>
    <xf numFmtId="0" fontId="9" fillId="6" borderId="8" xfId="0" applyFont="1" applyFill="1" applyBorder="1" applyAlignment="1">
      <alignment horizontal="right" vertical="center"/>
    </xf>
    <xf numFmtId="0" fontId="9" fillId="6" borderId="9" xfId="0" applyFont="1" applyFill="1" applyBorder="1" applyAlignment="1">
      <alignment horizontal="right" vertical="center"/>
    </xf>
    <xf numFmtId="1" fontId="3" fillId="7" borderId="5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1" fontId="3" fillId="7" borderId="6" xfId="0" applyNumberFormat="1" applyFont="1" applyFill="1" applyBorder="1" applyAlignment="1">
      <alignment horizontal="center"/>
    </xf>
    <xf numFmtId="1" fontId="3" fillId="6" borderId="7" xfId="0" applyNumberFormat="1" applyFont="1" applyFill="1" applyBorder="1" applyAlignment="1">
      <alignment horizontal="center"/>
    </xf>
    <xf numFmtId="1" fontId="3" fillId="6" borderId="8" xfId="0" applyNumberFormat="1" applyFont="1" applyFill="1" applyBorder="1" applyAlignment="1">
      <alignment horizontal="center"/>
    </xf>
    <xf numFmtId="1" fontId="3" fillId="6" borderId="9" xfId="0" applyNumberFormat="1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 vertical="center"/>
    </xf>
    <xf numFmtId="2" fontId="12" fillId="2" borderId="10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right" vertical="center"/>
    </xf>
    <xf numFmtId="2" fontId="11" fillId="2" borderId="10" xfId="0" applyNumberFormat="1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right" vertical="center" wrapText="1"/>
    </xf>
    <xf numFmtId="0" fontId="14" fillId="2" borderId="10" xfId="0" applyFont="1" applyFill="1" applyBorder="1"/>
    <xf numFmtId="0" fontId="15" fillId="2" borderId="10" xfId="0" applyFont="1" applyFill="1" applyBorder="1" applyAlignment="1">
      <alignment horizontal="center" vertical="center"/>
    </xf>
    <xf numFmtId="1" fontId="15" fillId="2" borderId="1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vertical="center" wrapText="1"/>
    </xf>
    <xf numFmtId="0" fontId="2" fillId="2" borderId="10" xfId="0" applyFont="1" applyFill="1" applyBorder="1"/>
    <xf numFmtId="16" fontId="15" fillId="2" borderId="10" xfId="0" applyNumberFormat="1" applyFont="1" applyFill="1" applyBorder="1" applyAlignment="1">
      <alignment horizontal="center" vertical="center"/>
    </xf>
    <xf numFmtId="0" fontId="15" fillId="2" borderId="1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17" fillId="2" borderId="11" xfId="0" applyFont="1" applyFill="1" applyBorder="1" applyAlignment="1">
      <alignment vertical="center" wrapText="1"/>
    </xf>
    <xf numFmtId="16" fontId="17" fillId="2" borderId="12" xfId="0" applyNumberFormat="1" applyFont="1" applyFill="1" applyBorder="1" applyAlignment="1">
      <alignment horizontal="center" vertical="center" wrapText="1"/>
    </xf>
    <xf numFmtId="16" fontId="17" fillId="2" borderId="13" xfId="0" applyNumberFormat="1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7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B9BD5"/>
      <color rgb="FFE3A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1 Cost Reduction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Summary!$C$11</c:f>
              <c:strCache>
                <c:ptCount val="1"/>
                <c:pt idx="0">
                  <c:v>24-Apr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Summary!$C$12:$C$14</c:f>
              <c:numCache>
                <c:formatCode>General</c:formatCode>
                <c:ptCount val="3"/>
                <c:pt idx="0">
                  <c:v>208</c:v>
                </c:pt>
                <c:pt idx="1">
                  <c:v>208</c:v>
                </c:pt>
                <c:pt idx="2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44E5-9ED1-D24A995062BB}"/>
            </c:ext>
          </c:extLst>
        </c:ser>
        <c:ser>
          <c:idx val="1"/>
          <c:order val="1"/>
          <c:tx>
            <c:strRef>
              <c:f>Summary!$D$11</c:f>
              <c:strCache>
                <c:ptCount val="1"/>
                <c:pt idx="0">
                  <c:v>24-May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Summary!$D$12:$D$14</c:f>
              <c:numCache>
                <c:formatCode>General</c:formatCode>
                <c:ptCount val="3"/>
                <c:pt idx="0">
                  <c:v>318</c:v>
                </c:pt>
                <c:pt idx="1">
                  <c:v>318</c:v>
                </c:pt>
                <c:pt idx="2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2-44E5-9ED1-D24A995062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1888490464"/>
        <c:axId val="2081970400"/>
      </c:barChart>
      <c:lineChart>
        <c:grouping val="standard"/>
        <c:varyColors val="0"/>
        <c:ser>
          <c:idx val="2"/>
          <c:order val="2"/>
          <c:tx>
            <c:strRef>
              <c:f>Summary!$E$11</c:f>
              <c:strCache>
                <c:ptCount val="1"/>
                <c:pt idx="0">
                  <c:v>24-Jun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Summary!$E$12:$E$14</c:f>
              <c:numCache>
                <c:formatCode>0</c:formatCode>
                <c:ptCount val="3"/>
                <c:pt idx="0">
                  <c:v>232.14285714285717</c:v>
                </c:pt>
                <c:pt idx="1">
                  <c:v>232.14285714285717</c:v>
                </c:pt>
                <c:pt idx="2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2-44E5-9ED1-D24A995062BB}"/>
            </c:ext>
          </c:extLst>
        </c:ser>
        <c:ser>
          <c:idx val="3"/>
          <c:order val="3"/>
          <c:tx>
            <c:strRef>
              <c:f>Summary!$F$11</c:f>
              <c:strCache>
                <c:ptCount val="1"/>
                <c:pt idx="0">
                  <c:v>24-Jul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Summary!$F$12:$F$14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DE-4197-919D-5C2792CE4FB5}"/>
            </c:ext>
          </c:extLst>
        </c:ser>
        <c:ser>
          <c:idx val="4"/>
          <c:order val="4"/>
          <c:tx>
            <c:strRef>
              <c:f>Summary!$G$11</c:f>
              <c:strCache>
                <c:ptCount val="1"/>
                <c:pt idx="0">
                  <c:v>24-Aug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Summary!$G$12:$G$14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DE-4197-919D-5C2792CE4FB5}"/>
            </c:ext>
          </c:extLst>
        </c:ser>
        <c:ser>
          <c:idx val="5"/>
          <c:order val="5"/>
          <c:tx>
            <c:strRef>
              <c:f>Summary!$H$11</c:f>
              <c:strCache>
                <c:ptCount val="1"/>
                <c:pt idx="0">
                  <c:v>24-Sep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Summary!$H$12:$H$14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DE-4197-919D-5C2792CE4FB5}"/>
            </c:ext>
          </c:extLst>
        </c:ser>
        <c:ser>
          <c:idx val="6"/>
          <c:order val="6"/>
          <c:tx>
            <c:strRef>
              <c:f>Summary!$I$11</c:f>
              <c:strCache>
                <c:ptCount val="1"/>
                <c:pt idx="0">
                  <c:v>24-Oct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Summary!$I$12:$I$14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DE-4197-919D-5C2792CE4FB5}"/>
            </c:ext>
          </c:extLst>
        </c:ser>
        <c:ser>
          <c:idx val="7"/>
          <c:order val="7"/>
          <c:tx>
            <c:strRef>
              <c:f>Summary!$J$11</c:f>
              <c:strCache>
                <c:ptCount val="1"/>
                <c:pt idx="0">
                  <c:v>24-Nov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Summary!$J$12:$J$14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DE-4197-919D-5C2792CE4FB5}"/>
            </c:ext>
          </c:extLst>
        </c:ser>
        <c:ser>
          <c:idx val="8"/>
          <c:order val="8"/>
          <c:tx>
            <c:strRef>
              <c:f>Summary!$K$11</c:f>
              <c:strCache>
                <c:ptCount val="1"/>
                <c:pt idx="0">
                  <c:v>24-Dec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Summary!$B$12:$B$14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Summary!$K$12:$K$14</c:f>
              <c:numCache>
                <c:formatCode>General</c:formatCode>
                <c:ptCount val="3"/>
                <c:pt idx="0">
                  <c:v>0</c:v>
                </c:pt>
                <c:pt idx="2" formatCode="0">
                  <c:v>758.14285714285711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DE-4197-919D-5C2792CE4F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8490464"/>
        <c:axId val="2081970400"/>
      </c:lineChart>
      <c:catAx>
        <c:axId val="188849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70400"/>
        <c:crosses val="autoZero"/>
        <c:auto val="1"/>
        <c:lblAlgn val="ctr"/>
        <c:lblOffset val="100"/>
        <c:noMultiLvlLbl val="1"/>
      </c:catAx>
      <c:valAx>
        <c:axId val="20819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9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Team 2 Cost Reduction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Summary!$C$36</c:f>
              <c:strCache>
                <c:ptCount val="1"/>
                <c:pt idx="0">
                  <c:v>24-Apr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Summary!$C$37:$C$39</c:f>
              <c:numCache>
                <c:formatCode>0</c:formatCode>
                <c:ptCount val="3"/>
                <c:pt idx="0">
                  <c:v>42.857142857142861</c:v>
                </c:pt>
                <c:pt idx="1">
                  <c:v>42.857142857142861</c:v>
                </c:pt>
                <c:pt idx="2">
                  <c:v>42.857142857142861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B-42DE-A6DB-158ED8D6B5B3}"/>
            </c:ext>
          </c:extLst>
        </c:ser>
        <c:ser>
          <c:idx val="1"/>
          <c:order val="1"/>
          <c:tx>
            <c:strRef>
              <c:f>Summary!$D$36</c:f>
              <c:strCache>
                <c:ptCount val="1"/>
                <c:pt idx="0">
                  <c:v>24-May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Summary!$D$37:$D$39</c:f>
              <c:numCache>
                <c:formatCode>0</c:formatCode>
                <c:ptCount val="3"/>
                <c:pt idx="0">
                  <c:v>105</c:v>
                </c:pt>
                <c:pt idx="1">
                  <c:v>105</c:v>
                </c:pt>
                <c:pt idx="2">
                  <c:v>147.85714285714286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B-42DE-A6DB-158ED8D6B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1888490464"/>
        <c:axId val="2081970400"/>
      </c:barChart>
      <c:lineChart>
        <c:grouping val="standard"/>
        <c:varyColors val="0"/>
        <c:ser>
          <c:idx val="2"/>
          <c:order val="2"/>
          <c:tx>
            <c:strRef>
              <c:f>Summary!$E$36</c:f>
              <c:strCache>
                <c:ptCount val="1"/>
                <c:pt idx="0">
                  <c:v>24-Jun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016140974381754E-2"/>
                  <c:y val="-9.12957745871382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57B-4AD5-989A-141AAC2AB3F3}"/>
                </c:ext>
              </c:extLst>
            </c:dLbl>
            <c:dLbl>
              <c:idx val="1"/>
              <c:layout>
                <c:manualLayout>
                  <c:x val="-2.5187218379133208E-2"/>
                  <c:y val="-0.118684506963279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7B-4AD5-989A-141AAC2AB3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Summary!$E$37:$E$39</c:f>
              <c:numCache>
                <c:formatCode>0</c:formatCode>
                <c:ptCount val="3"/>
                <c:pt idx="0">
                  <c:v>132.14285714285714</c:v>
                </c:pt>
                <c:pt idx="1">
                  <c:v>132.14285714285714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B-42DE-A6DB-158ED8D6B5B3}"/>
            </c:ext>
          </c:extLst>
        </c:ser>
        <c:ser>
          <c:idx val="3"/>
          <c:order val="3"/>
          <c:tx>
            <c:strRef>
              <c:f>Summary!$F$36</c:f>
              <c:strCache>
                <c:ptCount val="1"/>
                <c:pt idx="0">
                  <c:v>24-Jul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Summary!$F$37:$F$39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B-4AD5-989A-141AAC2AB3F3}"/>
            </c:ext>
          </c:extLst>
        </c:ser>
        <c:ser>
          <c:idx val="4"/>
          <c:order val="4"/>
          <c:tx>
            <c:strRef>
              <c:f>Summary!$G$36</c:f>
              <c:strCache>
                <c:ptCount val="1"/>
                <c:pt idx="0">
                  <c:v>24-Aug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Summary!$G$37:$G$39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B-4AD5-989A-141AAC2AB3F3}"/>
            </c:ext>
          </c:extLst>
        </c:ser>
        <c:ser>
          <c:idx val="5"/>
          <c:order val="5"/>
          <c:tx>
            <c:strRef>
              <c:f>Summary!$H$36</c:f>
              <c:strCache>
                <c:ptCount val="1"/>
                <c:pt idx="0">
                  <c:v>24-Sep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Summary!$H$37:$H$39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7B-4AD5-989A-141AAC2AB3F3}"/>
            </c:ext>
          </c:extLst>
        </c:ser>
        <c:ser>
          <c:idx val="6"/>
          <c:order val="6"/>
          <c:tx>
            <c:strRef>
              <c:f>Summary!$I$36</c:f>
              <c:strCache>
                <c:ptCount val="1"/>
                <c:pt idx="0">
                  <c:v>24-Oct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Summary!$I$37:$I$39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7B-4AD5-989A-141AAC2AB3F3}"/>
            </c:ext>
          </c:extLst>
        </c:ser>
        <c:ser>
          <c:idx val="7"/>
          <c:order val="7"/>
          <c:tx>
            <c:strRef>
              <c:f>Summary!$J$36</c:f>
              <c:strCache>
                <c:ptCount val="1"/>
                <c:pt idx="0">
                  <c:v>24-Nov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Summary!$J$37:$J$39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7B-4AD5-989A-141AAC2AB3F3}"/>
            </c:ext>
          </c:extLst>
        </c:ser>
        <c:ser>
          <c:idx val="8"/>
          <c:order val="8"/>
          <c:tx>
            <c:strRef>
              <c:f>Summary!$K$36</c:f>
              <c:strCache>
                <c:ptCount val="1"/>
                <c:pt idx="0">
                  <c:v>24-Dec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Summary!$B$37:$B$39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Summary!$K$37:$K$39</c:f>
              <c:numCache>
                <c:formatCode>General</c:formatCode>
                <c:ptCount val="3"/>
                <c:pt idx="0">
                  <c:v>0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7B-4AD5-989A-141AAC2AB3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8490464"/>
        <c:axId val="2081970400"/>
      </c:lineChart>
      <c:catAx>
        <c:axId val="18884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70400"/>
        <c:crosses val="autoZero"/>
        <c:auto val="1"/>
        <c:lblAlgn val="ctr"/>
        <c:lblOffset val="100"/>
        <c:noMultiLvlLbl val="1"/>
      </c:catAx>
      <c:valAx>
        <c:axId val="20819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904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Team 3 Cost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Summary!$C$62</c:f>
              <c:strCache>
                <c:ptCount val="1"/>
                <c:pt idx="0">
                  <c:v>24-Apr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Summary!$C$63:$C$65</c:f>
              <c:numCache>
                <c:formatCode>0</c:formatCode>
                <c:ptCount val="3"/>
                <c:pt idx="0">
                  <c:v>137.14285714285714</c:v>
                </c:pt>
                <c:pt idx="1">
                  <c:v>137.14285714285714</c:v>
                </c:pt>
                <c:pt idx="2" formatCode="General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F-4B93-80D0-F5F0EC18D80A}"/>
            </c:ext>
          </c:extLst>
        </c:ser>
        <c:ser>
          <c:idx val="1"/>
          <c:order val="1"/>
          <c:tx>
            <c:strRef>
              <c:f>Summary!$D$62</c:f>
              <c:strCache>
                <c:ptCount val="1"/>
                <c:pt idx="0">
                  <c:v>24-May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Summary!$D$63:$D$65</c:f>
              <c:numCache>
                <c:formatCode>General</c:formatCode>
                <c:ptCount val="3"/>
                <c:pt idx="0">
                  <c:v>147</c:v>
                </c:pt>
                <c:pt idx="1">
                  <c:v>147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F-4B93-80D0-F5F0EC18D80A}"/>
            </c:ext>
          </c:extLst>
        </c:ser>
        <c:ser>
          <c:idx val="2"/>
          <c:order val="2"/>
          <c:tx>
            <c:strRef>
              <c:f>Summary!$E$62</c:f>
              <c:strCache>
                <c:ptCount val="1"/>
                <c:pt idx="0">
                  <c:v>24-Jun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Summary!$E$63:$E$65</c:f>
              <c:numCache>
                <c:formatCode>General</c:formatCode>
                <c:ptCount val="3"/>
                <c:pt idx="0">
                  <c:v>185</c:v>
                </c:pt>
                <c:pt idx="1">
                  <c:v>185</c:v>
                </c:pt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F-4B93-80D0-F5F0EC18D80A}"/>
            </c:ext>
          </c:extLst>
        </c:ser>
        <c:ser>
          <c:idx val="3"/>
          <c:order val="3"/>
          <c:tx>
            <c:strRef>
              <c:f>Summary!$F$62</c:f>
              <c:strCache>
                <c:ptCount val="1"/>
                <c:pt idx="0">
                  <c:v>24-Jul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Summary!$F$63:$F$65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FF-4B93-80D0-F5F0EC18D80A}"/>
            </c:ext>
          </c:extLst>
        </c:ser>
        <c:ser>
          <c:idx val="4"/>
          <c:order val="4"/>
          <c:tx>
            <c:strRef>
              <c:f>Summary!$G$62</c:f>
              <c:strCache>
                <c:ptCount val="1"/>
                <c:pt idx="0">
                  <c:v>24-Aug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Summary!$G$63:$G$65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FF-4B93-80D0-F5F0EC18D80A}"/>
            </c:ext>
          </c:extLst>
        </c:ser>
        <c:ser>
          <c:idx val="5"/>
          <c:order val="5"/>
          <c:tx>
            <c:strRef>
              <c:f>Summary!$H$62</c:f>
              <c:strCache>
                <c:ptCount val="1"/>
                <c:pt idx="0">
                  <c:v>24-Sep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Summary!$H$63:$H$65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FF-4B93-80D0-F5F0EC18D80A}"/>
            </c:ext>
          </c:extLst>
        </c:ser>
        <c:ser>
          <c:idx val="6"/>
          <c:order val="6"/>
          <c:tx>
            <c:strRef>
              <c:f>Summary!$I$62</c:f>
              <c:strCache>
                <c:ptCount val="1"/>
                <c:pt idx="0">
                  <c:v>24-Oct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Summary!$I$63:$I$65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FF-4B93-80D0-F5F0EC18D80A}"/>
            </c:ext>
          </c:extLst>
        </c:ser>
        <c:ser>
          <c:idx val="7"/>
          <c:order val="7"/>
          <c:tx>
            <c:strRef>
              <c:f>Summary!$J$62</c:f>
              <c:strCache>
                <c:ptCount val="1"/>
                <c:pt idx="0">
                  <c:v>24-Nov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Summary!$J$63:$J$65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FF-4B93-80D0-F5F0EC18D80A}"/>
            </c:ext>
          </c:extLst>
        </c:ser>
        <c:ser>
          <c:idx val="8"/>
          <c:order val="8"/>
          <c:tx>
            <c:strRef>
              <c:f>Summary!$K$62</c:f>
              <c:strCache>
                <c:ptCount val="1"/>
                <c:pt idx="0">
                  <c:v>24-Dec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Summary!$B$63:$B$65</c:f>
              <c:strCache>
                <c:ptCount val="3"/>
                <c:pt idx="0">
                  <c:v>Tempered Glass</c:v>
                </c:pt>
                <c:pt idx="1">
                  <c:v>Monthly Total</c:v>
                </c:pt>
                <c:pt idx="2">
                  <c:v>Accumulated Total</c:v>
                </c:pt>
              </c:strCache>
            </c:strRef>
          </c:cat>
          <c:val>
            <c:numRef>
              <c:f>Summary!$K$63:$K$65</c:f>
              <c:numCache>
                <c:formatCode>General</c:formatCode>
                <c:ptCount val="3"/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AFF-4B93-80D0-F5F0EC18D8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05167456"/>
        <c:axId val="1500570368"/>
      </c:barChart>
      <c:catAx>
        <c:axId val="160516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570368"/>
        <c:crosses val="autoZero"/>
        <c:auto val="1"/>
        <c:lblAlgn val="ctr"/>
        <c:lblOffset val="100"/>
        <c:noMultiLvlLbl val="0"/>
      </c:catAx>
      <c:valAx>
        <c:axId val="15005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6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588818</xdr:colOff>
      <xdr:row>14</xdr:row>
      <xdr:rowOff>171882</xdr:rowOff>
    </xdr:from>
    <xdr:to>
      <xdr:col>11</xdr:col>
      <xdr:colOff>34637</xdr:colOff>
      <xdr:row>29</xdr:row>
      <xdr:rowOff>96548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1800C6-E57F-48C4-8CA1-FB428DF13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156883</xdr:rowOff>
    </xdr:from>
    <xdr:to>
      <xdr:col>11</xdr:col>
      <xdr:colOff>55419</xdr:colOff>
      <xdr:row>54</xdr:row>
      <xdr:rowOff>81549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C07192-94D7-4D92-AA04-027BC2D13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65</xdr:row>
      <xdr:rowOff>101973</xdr:rowOff>
    </xdr:from>
    <xdr:to>
      <xdr:col>11</xdr:col>
      <xdr:colOff>11206</xdr:colOff>
      <xdr:row>79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A7F62-DA9F-45D2-BBFD-CA9617DAE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V71"/>
  <sheetViews>
    <sheetView tabSelected="1" zoomScale="25" zoomScaleNormal="25" workbookViewId="0">
      <selection activeCell="D59" sqref="D59"/>
    </sheetView>
  </sheetViews>
  <sheetFormatPr defaultRowHeight="15" x14ac:dyDescent="0.25"/>
  <cols>
    <col min="1" max="1" width="9.140625" style="88"/>
    <col min="2" max="2" width="18" style="88" customWidth="1"/>
    <col min="3" max="3" width="9.140625" style="88"/>
    <col min="4" max="4" width="12.7109375" style="88" customWidth="1"/>
    <col min="5" max="5" width="12.42578125" style="88" bestFit="1" customWidth="1"/>
    <col min="6" max="16384" width="9.140625" style="88"/>
  </cols>
  <sheetData>
    <row r="6" spans="1:22" x14ac:dyDescent="0.25">
      <c r="I6" s="89"/>
    </row>
    <row r="7" spans="1:22" x14ac:dyDescent="0.25">
      <c r="I7" s="89"/>
    </row>
    <row r="10" spans="1:22" ht="15.75" thickBot="1" x14ac:dyDescent="0.3">
      <c r="B10" s="89"/>
    </row>
    <row r="11" spans="1:22" ht="27" thickTop="1" thickBot="1" x14ac:dyDescent="0.3">
      <c r="A11" s="89"/>
      <c r="B11" s="85"/>
      <c r="C11" s="86">
        <v>45406</v>
      </c>
      <c r="D11" s="86">
        <v>45436</v>
      </c>
      <c r="E11" s="86">
        <v>45467</v>
      </c>
      <c r="F11" s="86">
        <v>45497</v>
      </c>
      <c r="G11" s="86">
        <v>45528</v>
      </c>
      <c r="H11" s="86">
        <v>45559</v>
      </c>
      <c r="I11" s="86">
        <v>45589</v>
      </c>
      <c r="J11" s="86">
        <v>45620</v>
      </c>
      <c r="K11" s="86">
        <v>45650</v>
      </c>
      <c r="M11" s="90" t="s">
        <v>29</v>
      </c>
      <c r="N11" s="91">
        <v>45406</v>
      </c>
      <c r="O11" s="91">
        <v>45436</v>
      </c>
      <c r="P11" s="91">
        <v>45467</v>
      </c>
      <c r="Q11" s="91">
        <v>45497</v>
      </c>
      <c r="R11" s="91">
        <v>45528</v>
      </c>
      <c r="S11" s="91">
        <v>45559</v>
      </c>
      <c r="T11" s="91">
        <v>45589</v>
      </c>
      <c r="U11" s="91">
        <v>45620</v>
      </c>
      <c r="V11" s="92">
        <v>45650</v>
      </c>
    </row>
    <row r="12" spans="1:22" ht="15.75" thickTop="1" x14ac:dyDescent="0.25">
      <c r="B12" s="87" t="s">
        <v>25</v>
      </c>
      <c r="C12" s="82">
        <f>'Daily Savings(NEW)'!E27+'Daily Savings(NEW)'!F27+'Daily Savings(NEW)'!G27</f>
        <v>208</v>
      </c>
      <c r="D12" s="82">
        <f>'Daily Savings(NEW)'!G27+'Daily Savings(NEW)'!H27+'Daily Savings(NEW)'!I27</f>
        <v>318</v>
      </c>
      <c r="E12" s="83">
        <f>'Daily Savings(NEW)'!J28+'Daily Savings(NEW)'!K28+'Daily Savings(NEW)'!L28</f>
        <v>232.14285714285717</v>
      </c>
      <c r="F12" s="82" t="s">
        <v>9</v>
      </c>
      <c r="G12" s="82" t="s">
        <v>9</v>
      </c>
      <c r="H12" s="82" t="s">
        <v>9</v>
      </c>
      <c r="I12" s="82" t="s">
        <v>9</v>
      </c>
      <c r="J12" s="82" t="s">
        <v>9</v>
      </c>
      <c r="K12" s="82" t="s">
        <v>9</v>
      </c>
      <c r="M12" s="93" t="s">
        <v>30</v>
      </c>
      <c r="N12" s="94"/>
      <c r="O12" s="94"/>
      <c r="P12" s="94"/>
      <c r="Q12" s="94"/>
      <c r="R12" s="94"/>
      <c r="S12" s="94"/>
      <c r="T12" s="94"/>
      <c r="U12" s="94"/>
      <c r="V12" s="95"/>
    </row>
    <row r="13" spans="1:22" x14ac:dyDescent="0.25">
      <c r="B13" s="84" t="s">
        <v>10</v>
      </c>
      <c r="C13" s="82">
        <f>C12</f>
        <v>208</v>
      </c>
      <c r="D13" s="82">
        <f>D12</f>
        <v>318</v>
      </c>
      <c r="E13" s="83">
        <f>E12</f>
        <v>232.14285714285717</v>
      </c>
      <c r="F13" s="82"/>
      <c r="G13" s="82"/>
      <c r="H13" s="82"/>
      <c r="I13" s="82"/>
      <c r="J13" s="82"/>
      <c r="K13" s="82"/>
      <c r="M13" s="93" t="s">
        <v>31</v>
      </c>
      <c r="N13" s="94"/>
      <c r="O13" s="94"/>
      <c r="P13" s="94"/>
      <c r="Q13" s="94"/>
      <c r="R13" s="94"/>
      <c r="S13" s="94"/>
      <c r="T13" s="94"/>
      <c r="U13" s="94"/>
      <c r="V13" s="95"/>
    </row>
    <row r="14" spans="1:22" ht="15.75" thickBot="1" x14ac:dyDescent="0.3">
      <c r="B14" s="84" t="s">
        <v>11</v>
      </c>
      <c r="C14" s="82">
        <f>C13</f>
        <v>208</v>
      </c>
      <c r="D14" s="82">
        <f t="shared" ref="D14:K14" si="0">C14+D13</f>
        <v>526</v>
      </c>
      <c r="E14" s="83">
        <f t="shared" si="0"/>
        <v>758.14285714285711</v>
      </c>
      <c r="F14" s="83">
        <f t="shared" si="0"/>
        <v>758.14285714285711</v>
      </c>
      <c r="G14" s="83">
        <f t="shared" si="0"/>
        <v>758.14285714285711</v>
      </c>
      <c r="H14" s="83">
        <f t="shared" si="0"/>
        <v>758.14285714285711</v>
      </c>
      <c r="I14" s="83">
        <f t="shared" si="0"/>
        <v>758.14285714285711</v>
      </c>
      <c r="J14" s="83">
        <f t="shared" si="0"/>
        <v>758.14285714285711</v>
      </c>
      <c r="K14" s="83">
        <f t="shared" si="0"/>
        <v>758.14285714285711</v>
      </c>
      <c r="M14" s="96" t="s">
        <v>32</v>
      </c>
      <c r="N14" s="97" t="s">
        <v>9</v>
      </c>
      <c r="O14" s="97" t="s">
        <v>9</v>
      </c>
      <c r="P14" s="97" t="s">
        <v>9</v>
      </c>
      <c r="Q14" s="97" t="s">
        <v>9</v>
      </c>
      <c r="R14" s="97" t="s">
        <v>9</v>
      </c>
      <c r="S14" s="97" t="s">
        <v>9</v>
      </c>
      <c r="T14" s="97" t="s">
        <v>9</v>
      </c>
      <c r="U14" s="97" t="s">
        <v>9</v>
      </c>
      <c r="V14" s="98" t="s">
        <v>9</v>
      </c>
    </row>
    <row r="15" spans="1:22" ht="15.75" thickTop="1" x14ac:dyDescent="0.25"/>
    <row r="35" spans="2:22" ht="15.75" thickBot="1" x14ac:dyDescent="0.3"/>
    <row r="36" spans="2:22" ht="27" thickTop="1" thickBot="1" x14ac:dyDescent="0.3">
      <c r="B36" s="85"/>
      <c r="C36" s="86">
        <v>45406</v>
      </c>
      <c r="D36" s="86">
        <v>45436</v>
      </c>
      <c r="E36" s="86">
        <v>45467</v>
      </c>
      <c r="F36" s="86">
        <v>45497</v>
      </c>
      <c r="G36" s="86">
        <v>45528</v>
      </c>
      <c r="H36" s="86">
        <v>45559</v>
      </c>
      <c r="I36" s="86">
        <v>45589</v>
      </c>
      <c r="J36" s="86">
        <v>45620</v>
      </c>
      <c r="K36" s="86">
        <v>45650</v>
      </c>
      <c r="M36" s="90" t="s">
        <v>29</v>
      </c>
      <c r="N36" s="91">
        <v>45406</v>
      </c>
      <c r="O36" s="91">
        <v>45436</v>
      </c>
      <c r="P36" s="91">
        <v>45467</v>
      </c>
      <c r="Q36" s="91">
        <v>45497</v>
      </c>
      <c r="R36" s="91">
        <v>45528</v>
      </c>
      <c r="S36" s="91">
        <v>45559</v>
      </c>
      <c r="T36" s="91">
        <v>45589</v>
      </c>
      <c r="U36" s="91">
        <v>45620</v>
      </c>
      <c r="V36" s="92">
        <v>45650</v>
      </c>
    </row>
    <row r="37" spans="2:22" ht="15.75" thickTop="1" x14ac:dyDescent="0.25">
      <c r="B37" s="87" t="s">
        <v>25</v>
      </c>
      <c r="C37" s="83">
        <f>'Daily Savings(NEW)'!D31+'Daily Savings(NEW)'!E31+'Daily Savings(NEW)'!F31</f>
        <v>42.857142857142861</v>
      </c>
      <c r="D37" s="83">
        <f>'Daily Savings(NEW)'!G31+'Daily Savings(NEW)'!H31+'Daily Savings(NEW)'!I31</f>
        <v>105</v>
      </c>
      <c r="E37" s="83">
        <f>'Daily Savings(NEW)'!J31+'Daily Savings(NEW)'!K31+'Daily Savings(NEW)'!L31</f>
        <v>132.14285714285714</v>
      </c>
      <c r="F37" s="82" t="s">
        <v>9</v>
      </c>
      <c r="G37" s="82" t="s">
        <v>9</v>
      </c>
      <c r="H37" s="82" t="s">
        <v>9</v>
      </c>
      <c r="I37" s="82" t="s">
        <v>9</v>
      </c>
      <c r="J37" s="82" t="s">
        <v>9</v>
      </c>
      <c r="K37" s="82" t="s">
        <v>9</v>
      </c>
      <c r="M37" s="93" t="s">
        <v>30</v>
      </c>
      <c r="N37" s="94"/>
      <c r="O37" s="94"/>
      <c r="P37" s="94"/>
      <c r="Q37" s="94"/>
      <c r="R37" s="94"/>
      <c r="S37" s="94"/>
      <c r="T37" s="94"/>
      <c r="U37" s="94"/>
      <c r="V37" s="95"/>
    </row>
    <row r="38" spans="2:22" x14ac:dyDescent="0.25">
      <c r="B38" s="84" t="s">
        <v>10</v>
      </c>
      <c r="C38" s="83">
        <f>C37</f>
        <v>42.857142857142861</v>
      </c>
      <c r="D38" s="83">
        <f>D37</f>
        <v>105</v>
      </c>
      <c r="E38" s="83">
        <f>E37</f>
        <v>132.14285714285714</v>
      </c>
      <c r="F38" s="82"/>
      <c r="G38" s="82"/>
      <c r="H38" s="82"/>
      <c r="I38" s="82"/>
      <c r="J38" s="82"/>
      <c r="K38" s="82"/>
      <c r="M38" s="93" t="s">
        <v>31</v>
      </c>
      <c r="N38" s="94"/>
      <c r="O38" s="94"/>
      <c r="P38" s="94"/>
      <c r="Q38" s="94"/>
      <c r="R38" s="94"/>
      <c r="S38" s="94"/>
      <c r="T38" s="94"/>
      <c r="U38" s="94"/>
      <c r="V38" s="95"/>
    </row>
    <row r="39" spans="2:22" ht="15.75" thickBot="1" x14ac:dyDescent="0.3">
      <c r="B39" s="84" t="s">
        <v>11</v>
      </c>
      <c r="C39" s="83">
        <f>C38</f>
        <v>42.857142857142861</v>
      </c>
      <c r="D39" s="83">
        <f t="shared" ref="D39:K39" si="1">C39+D38</f>
        <v>147.85714285714286</v>
      </c>
      <c r="E39" s="83">
        <f t="shared" si="1"/>
        <v>280</v>
      </c>
      <c r="F39" s="82">
        <f t="shared" si="1"/>
        <v>280</v>
      </c>
      <c r="G39" s="82">
        <f t="shared" si="1"/>
        <v>280</v>
      </c>
      <c r="H39" s="82">
        <f t="shared" si="1"/>
        <v>280</v>
      </c>
      <c r="I39" s="82">
        <f t="shared" si="1"/>
        <v>280</v>
      </c>
      <c r="J39" s="82">
        <f t="shared" si="1"/>
        <v>280</v>
      </c>
      <c r="K39" s="82">
        <f t="shared" si="1"/>
        <v>280</v>
      </c>
      <c r="M39" s="96" t="s">
        <v>32</v>
      </c>
      <c r="N39" s="97" t="s">
        <v>9</v>
      </c>
      <c r="O39" s="97" t="s">
        <v>9</v>
      </c>
      <c r="P39" s="97" t="s">
        <v>9</v>
      </c>
      <c r="Q39" s="97" t="s">
        <v>9</v>
      </c>
      <c r="R39" s="97" t="s">
        <v>9</v>
      </c>
      <c r="S39" s="97" t="s">
        <v>9</v>
      </c>
      <c r="T39" s="97" t="s">
        <v>9</v>
      </c>
      <c r="U39" s="97" t="s">
        <v>9</v>
      </c>
      <c r="V39" s="98" t="s">
        <v>9</v>
      </c>
    </row>
    <row r="40" spans="2:22" ht="15.75" thickTop="1" x14ac:dyDescent="0.25"/>
    <row r="61" spans="2:22" ht="15.75" thickBot="1" x14ac:dyDescent="0.3"/>
    <row r="62" spans="2:22" ht="27" thickTop="1" thickBot="1" x14ac:dyDescent="0.3">
      <c r="B62" s="85"/>
      <c r="C62" s="86">
        <v>45406</v>
      </c>
      <c r="D62" s="86">
        <v>45436</v>
      </c>
      <c r="E62" s="86">
        <v>45467</v>
      </c>
      <c r="F62" s="86">
        <v>45497</v>
      </c>
      <c r="G62" s="86">
        <v>45528</v>
      </c>
      <c r="H62" s="86">
        <v>45559</v>
      </c>
      <c r="I62" s="86">
        <v>45589</v>
      </c>
      <c r="J62" s="86">
        <v>45620</v>
      </c>
      <c r="K62" s="86">
        <v>45650</v>
      </c>
      <c r="M62" s="90" t="s">
        <v>29</v>
      </c>
      <c r="N62" s="91">
        <v>45406</v>
      </c>
      <c r="O62" s="91">
        <v>45436</v>
      </c>
      <c r="P62" s="91">
        <v>45467</v>
      </c>
      <c r="Q62" s="91">
        <v>45497</v>
      </c>
      <c r="R62" s="91">
        <v>45528</v>
      </c>
      <c r="S62" s="91">
        <v>45559</v>
      </c>
      <c r="T62" s="91">
        <v>45589</v>
      </c>
      <c r="U62" s="91">
        <v>45620</v>
      </c>
      <c r="V62" s="92">
        <v>45650</v>
      </c>
    </row>
    <row r="63" spans="2:22" ht="15.75" thickTop="1" x14ac:dyDescent="0.25">
      <c r="B63" s="87" t="s">
        <v>25</v>
      </c>
      <c r="C63" s="83">
        <f>'Daily Savings(NEW)'!D28+'Daily Savings(NEW)'!E28+'Daily Savings(NEW)'!F28</f>
        <v>137.14285714285714</v>
      </c>
      <c r="D63" s="82">
        <f>'Daily Savings(NEW)'!G30+'Daily Savings(NEW)'!H30+'Daily Savings(NEW)'!I30</f>
        <v>147</v>
      </c>
      <c r="E63" s="82">
        <f>'Daily Savings(NEW)'!J30+'Daily Savings(NEW)'!K30+'Daily Savings(NEW)'!L30</f>
        <v>185</v>
      </c>
      <c r="F63" s="82"/>
      <c r="G63" s="82"/>
      <c r="H63" s="82"/>
      <c r="I63" s="82"/>
      <c r="J63" s="82"/>
      <c r="K63" s="82"/>
      <c r="M63" s="100" t="s">
        <v>30</v>
      </c>
      <c r="N63" s="94"/>
      <c r="O63" s="94"/>
      <c r="P63" s="94"/>
      <c r="Q63" s="94"/>
      <c r="R63" s="94"/>
      <c r="S63" s="94"/>
      <c r="T63" s="94"/>
      <c r="U63" s="94"/>
      <c r="V63" s="95"/>
    </row>
    <row r="64" spans="2:22" x14ac:dyDescent="0.25">
      <c r="B64" s="84" t="s">
        <v>10</v>
      </c>
      <c r="C64" s="83">
        <f>C63</f>
        <v>137.14285714285714</v>
      </c>
      <c r="D64" s="82">
        <f>D63</f>
        <v>147</v>
      </c>
      <c r="E64" s="82">
        <f>E63</f>
        <v>185</v>
      </c>
      <c r="F64" s="82"/>
      <c r="G64" s="82"/>
      <c r="H64" s="82"/>
      <c r="I64" s="82"/>
      <c r="J64" s="82"/>
      <c r="K64" s="82"/>
      <c r="M64" s="93" t="s">
        <v>31</v>
      </c>
      <c r="N64" s="94"/>
      <c r="O64" s="94"/>
      <c r="P64" s="94"/>
      <c r="Q64" s="94"/>
      <c r="R64" s="94"/>
      <c r="S64" s="94"/>
      <c r="T64" s="94"/>
      <c r="U64" s="94"/>
      <c r="V64" s="95"/>
    </row>
    <row r="65" spans="2:22" ht="15.75" thickBot="1" x14ac:dyDescent="0.3">
      <c r="B65" s="84" t="s">
        <v>11</v>
      </c>
      <c r="C65" s="82">
        <f>D64</f>
        <v>147</v>
      </c>
      <c r="D65" s="82">
        <f t="shared" ref="D65" si="2">C65+D64</f>
        <v>294</v>
      </c>
      <c r="E65" s="82">
        <f t="shared" ref="E65" si="3">D65+E64</f>
        <v>479</v>
      </c>
      <c r="F65" s="82">
        <f t="shared" ref="F65" si="4">E65+F64</f>
        <v>479</v>
      </c>
      <c r="G65" s="82">
        <f t="shared" ref="G65" si="5">F65+G64</f>
        <v>479</v>
      </c>
      <c r="H65" s="82">
        <f t="shared" ref="H65" si="6">G65+H64</f>
        <v>479</v>
      </c>
      <c r="I65" s="82">
        <f t="shared" ref="I65" si="7">H65+I64</f>
        <v>479</v>
      </c>
      <c r="J65" s="82">
        <f t="shared" ref="J65" si="8">I65+J64</f>
        <v>479</v>
      </c>
      <c r="K65" s="82">
        <f t="shared" ref="K65" si="9">J65+K64</f>
        <v>479</v>
      </c>
      <c r="M65" s="96" t="s">
        <v>32</v>
      </c>
      <c r="N65" s="97" t="s">
        <v>9</v>
      </c>
      <c r="O65" s="97" t="s">
        <v>9</v>
      </c>
      <c r="P65" s="97" t="s">
        <v>9</v>
      </c>
      <c r="Q65" s="97" t="s">
        <v>9</v>
      </c>
      <c r="R65" s="97" t="s">
        <v>9</v>
      </c>
      <c r="S65" s="97" t="s">
        <v>9</v>
      </c>
      <c r="T65" s="97" t="s">
        <v>9</v>
      </c>
      <c r="U65" s="97" t="s">
        <v>9</v>
      </c>
      <c r="V65" s="98" t="s">
        <v>9</v>
      </c>
    </row>
    <row r="66" spans="2:22" ht="15.75" thickTop="1" x14ac:dyDescent="0.25"/>
    <row r="71" spans="2:22" x14ac:dyDescent="0.25">
      <c r="B71" s="99"/>
    </row>
  </sheetData>
  <conditionalFormatting sqref="C11:K14">
    <cfRule type="top10" dxfId="1" priority="3" percent="1" rank="10"/>
  </conditionalFormatting>
  <conditionalFormatting sqref="C36:K39">
    <cfRule type="top10" dxfId="0" priority="2" percent="1" rank="10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"/>
  <sheetViews>
    <sheetView zoomScale="85" zoomScaleNormal="85"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H41" sqref="H41"/>
    </sheetView>
  </sheetViews>
  <sheetFormatPr defaultRowHeight="15" x14ac:dyDescent="0.25"/>
  <cols>
    <col min="1" max="1" width="5.28515625" style="2" customWidth="1"/>
    <col min="2" max="2" width="25" style="2" customWidth="1"/>
    <col min="3" max="3" width="22.85546875" style="2" customWidth="1"/>
    <col min="4" max="16384" width="9.140625" style="2"/>
  </cols>
  <sheetData>
    <row r="1" spans="1:12" x14ac:dyDescent="0.25">
      <c r="A1" s="47" t="s">
        <v>21</v>
      </c>
      <c r="B1" s="47"/>
      <c r="C1" s="47"/>
      <c r="D1" s="1"/>
      <c r="E1" s="1"/>
      <c r="I1" s="1"/>
      <c r="J1" s="1"/>
      <c r="K1" s="1"/>
      <c r="L1" s="1"/>
    </row>
    <row r="2" spans="1:12" x14ac:dyDescent="0.25">
      <c r="A2" s="47"/>
      <c r="B2" s="47"/>
      <c r="C2" s="47"/>
      <c r="D2" s="1"/>
      <c r="E2" s="1"/>
      <c r="I2" s="1"/>
      <c r="J2" s="1"/>
      <c r="K2" s="1"/>
      <c r="L2" s="1"/>
    </row>
    <row r="3" spans="1:12" x14ac:dyDescent="0.25">
      <c r="A3" s="47"/>
      <c r="B3" s="47"/>
      <c r="C3" s="47"/>
      <c r="D3" s="1"/>
      <c r="E3" s="1"/>
      <c r="I3" s="1"/>
      <c r="J3" s="1"/>
      <c r="K3" s="1"/>
      <c r="L3" s="1"/>
    </row>
    <row r="4" spans="1:12" ht="15.75" x14ac:dyDescent="0.25">
      <c r="A4" s="24" t="s">
        <v>0</v>
      </c>
      <c r="B4" s="25"/>
      <c r="C4" s="24" t="s">
        <v>1</v>
      </c>
      <c r="D4" s="26">
        <v>45383</v>
      </c>
      <c r="E4" s="27"/>
      <c r="F4" s="27"/>
      <c r="G4" s="26">
        <v>45413</v>
      </c>
      <c r="H4" s="26"/>
      <c r="I4" s="26"/>
      <c r="J4" s="26">
        <v>45444</v>
      </c>
      <c r="K4" s="26"/>
      <c r="L4" s="26"/>
    </row>
    <row r="5" spans="1:12" x14ac:dyDescent="0.25">
      <c r="A5" s="25"/>
      <c r="B5" s="25"/>
      <c r="C5" s="25"/>
      <c r="D5" s="28">
        <v>1</v>
      </c>
      <c r="E5" s="28">
        <v>2</v>
      </c>
      <c r="F5" s="28">
        <v>3</v>
      </c>
      <c r="G5" s="28">
        <v>1</v>
      </c>
      <c r="H5" s="28">
        <v>2</v>
      </c>
      <c r="I5" s="28">
        <v>3</v>
      </c>
      <c r="J5" s="28">
        <v>1</v>
      </c>
      <c r="K5" s="28">
        <v>2</v>
      </c>
      <c r="L5" s="28">
        <v>3</v>
      </c>
    </row>
    <row r="6" spans="1:12" x14ac:dyDescent="0.25">
      <c r="A6" s="12" t="s">
        <v>2</v>
      </c>
      <c r="B6" s="12"/>
      <c r="C6" s="13" t="s">
        <v>23</v>
      </c>
      <c r="D6" s="14">
        <v>13</v>
      </c>
      <c r="E6" s="14">
        <v>20</v>
      </c>
      <c r="F6" s="14">
        <v>13</v>
      </c>
      <c r="G6" s="14">
        <v>23</v>
      </c>
      <c r="H6" s="15">
        <v>42</v>
      </c>
      <c r="I6" s="15">
        <v>32</v>
      </c>
      <c r="J6" s="15">
        <v>12</v>
      </c>
      <c r="K6" s="15">
        <v>32</v>
      </c>
      <c r="L6" s="15">
        <v>15</v>
      </c>
    </row>
    <row r="7" spans="1:12" x14ac:dyDescent="0.25">
      <c r="A7" s="12"/>
      <c r="B7" s="12"/>
      <c r="C7" s="13" t="s">
        <v>22</v>
      </c>
      <c r="D7" s="14">
        <v>5</v>
      </c>
      <c r="E7" s="14">
        <v>0</v>
      </c>
      <c r="F7" s="14">
        <v>12</v>
      </c>
      <c r="G7" s="14">
        <v>2</v>
      </c>
      <c r="H7" s="15">
        <v>5</v>
      </c>
      <c r="I7" s="15">
        <v>4</v>
      </c>
      <c r="J7" s="15">
        <v>26</v>
      </c>
      <c r="K7" s="15">
        <v>2</v>
      </c>
      <c r="L7" s="15">
        <v>5</v>
      </c>
    </row>
    <row r="8" spans="1:12" x14ac:dyDescent="0.25">
      <c r="A8" s="12"/>
      <c r="B8" s="12"/>
      <c r="C8" s="48" t="s">
        <v>5</v>
      </c>
      <c r="D8" s="50">
        <f t="shared" ref="D8:L8" si="0">SUM(D6+D7)</f>
        <v>18</v>
      </c>
      <c r="E8" s="50">
        <f t="shared" si="0"/>
        <v>20</v>
      </c>
      <c r="F8" s="50">
        <f t="shared" si="0"/>
        <v>25</v>
      </c>
      <c r="G8" s="50">
        <f t="shared" si="0"/>
        <v>25</v>
      </c>
      <c r="H8" s="49">
        <f t="shared" si="0"/>
        <v>47</v>
      </c>
      <c r="I8" s="49">
        <f t="shared" si="0"/>
        <v>36</v>
      </c>
      <c r="J8" s="49">
        <f t="shared" si="0"/>
        <v>38</v>
      </c>
      <c r="K8" s="49">
        <f t="shared" si="0"/>
        <v>34</v>
      </c>
      <c r="L8" s="49">
        <f t="shared" si="0"/>
        <v>20</v>
      </c>
    </row>
    <row r="9" spans="1:12" x14ac:dyDescent="0.25">
      <c r="A9" s="12"/>
      <c r="B9" s="12"/>
      <c r="C9" s="16"/>
      <c r="D9" s="14"/>
      <c r="E9" s="14"/>
      <c r="F9" s="14"/>
      <c r="G9" s="14"/>
      <c r="H9" s="15"/>
      <c r="I9" s="15"/>
      <c r="J9" s="15"/>
      <c r="K9" s="15"/>
      <c r="L9" s="15"/>
    </row>
    <row r="10" spans="1:12" x14ac:dyDescent="0.25">
      <c r="A10" s="12"/>
      <c r="B10" s="12"/>
      <c r="C10" s="16"/>
      <c r="D10" s="14"/>
      <c r="E10" s="14"/>
      <c r="F10" s="14"/>
      <c r="G10" s="14"/>
      <c r="H10" s="15"/>
      <c r="I10" s="15"/>
      <c r="J10" s="15"/>
      <c r="K10" s="15"/>
      <c r="L10" s="15"/>
    </row>
    <row r="11" spans="1:12" x14ac:dyDescent="0.25">
      <c r="A11" s="21"/>
      <c r="B11" s="21"/>
      <c r="C11" s="21"/>
      <c r="D11" s="23"/>
      <c r="E11" s="23"/>
      <c r="F11" s="23"/>
      <c r="G11" s="23"/>
      <c r="H11" s="22"/>
      <c r="I11" s="22"/>
      <c r="J11" s="22"/>
      <c r="K11" s="22"/>
      <c r="L11" s="22"/>
    </row>
    <row r="12" spans="1:12" x14ac:dyDescent="0.25">
      <c r="A12" s="12" t="s">
        <v>3</v>
      </c>
      <c r="B12" s="17"/>
      <c r="C12" s="18" t="s">
        <v>24</v>
      </c>
      <c r="D12" s="19">
        <v>30</v>
      </c>
      <c r="E12" s="19">
        <v>15</v>
      </c>
      <c r="F12" s="19">
        <v>5</v>
      </c>
      <c r="G12" s="19">
        <v>25</v>
      </c>
      <c r="H12" s="20">
        <v>15</v>
      </c>
      <c r="I12" s="20">
        <v>46</v>
      </c>
      <c r="J12" s="20">
        <v>30</v>
      </c>
      <c r="K12" s="20">
        <v>50</v>
      </c>
      <c r="L12" s="20">
        <v>50</v>
      </c>
    </row>
    <row r="13" spans="1:12" x14ac:dyDescent="0.25">
      <c r="A13" s="17"/>
      <c r="B13" s="17"/>
      <c r="C13" s="13" t="s">
        <v>22</v>
      </c>
      <c r="D13" s="14">
        <v>5</v>
      </c>
      <c r="E13" s="14">
        <v>0</v>
      </c>
      <c r="F13" s="14">
        <v>5</v>
      </c>
      <c r="G13" s="14">
        <v>15</v>
      </c>
      <c r="H13" s="15">
        <v>5</v>
      </c>
      <c r="I13" s="15">
        <v>41</v>
      </c>
      <c r="J13" s="15">
        <v>14</v>
      </c>
      <c r="K13" s="15">
        <v>41</v>
      </c>
      <c r="L13" s="15">
        <v>0</v>
      </c>
    </row>
    <row r="14" spans="1:12" x14ac:dyDescent="0.25">
      <c r="A14" s="17"/>
      <c r="B14" s="17"/>
      <c r="C14" s="48" t="s">
        <v>5</v>
      </c>
      <c r="D14" s="50">
        <f>SUM(D12+D13)</f>
        <v>35</v>
      </c>
      <c r="E14" s="50">
        <f>SUM(E12+E13)</f>
        <v>15</v>
      </c>
      <c r="F14" s="50">
        <f>SUM(F12+F13)</f>
        <v>10</v>
      </c>
      <c r="G14" s="50">
        <f t="shared" ref="G14:L14" si="1">G12+G13</f>
        <v>40</v>
      </c>
      <c r="H14" s="49">
        <f t="shared" si="1"/>
        <v>20</v>
      </c>
      <c r="I14" s="49">
        <f t="shared" si="1"/>
        <v>87</v>
      </c>
      <c r="J14" s="49">
        <f t="shared" si="1"/>
        <v>44</v>
      </c>
      <c r="K14" s="49">
        <f t="shared" si="1"/>
        <v>91</v>
      </c>
      <c r="L14" s="49">
        <f t="shared" si="1"/>
        <v>50</v>
      </c>
    </row>
    <row r="15" spans="1:12" x14ac:dyDescent="0.25">
      <c r="A15" s="17"/>
      <c r="B15" s="17"/>
      <c r="C15" s="16"/>
      <c r="D15" s="14"/>
      <c r="E15" s="14"/>
      <c r="F15" s="14"/>
      <c r="G15" s="14"/>
      <c r="H15" s="15"/>
      <c r="I15" s="15"/>
      <c r="J15" s="15"/>
      <c r="K15" s="15"/>
      <c r="L15" s="15"/>
    </row>
    <row r="16" spans="1:12" x14ac:dyDescent="0.25">
      <c r="A16" s="17"/>
      <c r="B16" s="17"/>
      <c r="C16" s="16"/>
      <c r="D16" s="15"/>
      <c r="E16" s="15"/>
      <c r="F16" s="15"/>
      <c r="G16" s="15"/>
      <c r="H16" s="15"/>
      <c r="I16" s="15"/>
      <c r="J16" s="15"/>
      <c r="K16" s="15"/>
      <c r="L16" s="15"/>
    </row>
    <row r="17" spans="1:14" x14ac:dyDescent="0.25">
      <c r="A17" s="21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N17" s="51"/>
    </row>
    <row r="18" spans="1:14" x14ac:dyDescent="0.25">
      <c r="A18" s="12" t="s">
        <v>4</v>
      </c>
      <c r="B18" s="17"/>
      <c r="C18" s="13" t="s">
        <v>23</v>
      </c>
      <c r="D18" s="15">
        <v>12</v>
      </c>
      <c r="E18" s="15">
        <v>15</v>
      </c>
      <c r="F18" s="15">
        <v>20</v>
      </c>
      <c r="G18" s="15">
        <v>13</v>
      </c>
      <c r="H18" s="15">
        <v>25</v>
      </c>
      <c r="I18" s="15">
        <v>10</v>
      </c>
      <c r="J18" s="15">
        <v>13</v>
      </c>
      <c r="K18" s="15">
        <v>14</v>
      </c>
      <c r="L18" s="15">
        <v>18</v>
      </c>
    </row>
    <row r="19" spans="1:14" x14ac:dyDescent="0.25">
      <c r="A19" s="17"/>
      <c r="B19" s="17"/>
      <c r="C19" s="13" t="s">
        <v>22</v>
      </c>
      <c r="D19" s="15">
        <v>2</v>
      </c>
      <c r="E19" s="15">
        <v>5</v>
      </c>
      <c r="F19" s="15">
        <v>15</v>
      </c>
      <c r="G19" s="15">
        <v>5</v>
      </c>
      <c r="H19" s="15">
        <v>10</v>
      </c>
      <c r="I19" s="15">
        <v>0</v>
      </c>
      <c r="J19" s="15">
        <v>0</v>
      </c>
      <c r="K19" s="15">
        <v>0</v>
      </c>
      <c r="L19" s="15">
        <v>3</v>
      </c>
    </row>
    <row r="20" spans="1:14" x14ac:dyDescent="0.25">
      <c r="A20" s="17"/>
      <c r="B20" s="17"/>
      <c r="C20" s="48" t="s">
        <v>5</v>
      </c>
      <c r="D20" s="49">
        <f t="shared" ref="D20:L20" si="2">D18+D19</f>
        <v>14</v>
      </c>
      <c r="E20" s="49">
        <f t="shared" si="2"/>
        <v>20</v>
      </c>
      <c r="F20" s="49">
        <f t="shared" si="2"/>
        <v>35</v>
      </c>
      <c r="G20" s="49">
        <f t="shared" si="2"/>
        <v>18</v>
      </c>
      <c r="H20" s="49">
        <f t="shared" si="2"/>
        <v>35</v>
      </c>
      <c r="I20" s="49">
        <f t="shared" si="2"/>
        <v>10</v>
      </c>
      <c r="J20" s="49">
        <f t="shared" si="2"/>
        <v>13</v>
      </c>
      <c r="K20" s="49">
        <f t="shared" si="2"/>
        <v>14</v>
      </c>
      <c r="L20" s="49">
        <f t="shared" si="2"/>
        <v>21</v>
      </c>
    </row>
    <row r="21" spans="1:14" x14ac:dyDescent="0.25">
      <c r="A21" s="17"/>
      <c r="B21" s="17"/>
      <c r="C21" s="16"/>
      <c r="D21" s="15"/>
      <c r="E21" s="15"/>
      <c r="F21" s="15"/>
      <c r="G21" s="15"/>
      <c r="H21" s="15"/>
      <c r="I21" s="15"/>
      <c r="J21" s="15"/>
      <c r="K21" s="15"/>
      <c r="L21" s="15"/>
    </row>
    <row r="22" spans="1:14" x14ac:dyDescent="0.25">
      <c r="A22" s="17"/>
      <c r="B22" s="17"/>
      <c r="C22" s="16"/>
      <c r="D22" s="15"/>
      <c r="E22" s="15"/>
      <c r="F22" s="15"/>
      <c r="G22" s="15"/>
      <c r="H22" s="15"/>
      <c r="I22" s="15"/>
      <c r="J22" s="15"/>
      <c r="K22" s="15"/>
      <c r="L22" s="15"/>
    </row>
    <row r="24" spans="1:14" ht="15" customHeight="1" x14ac:dyDescent="0.25">
      <c r="A24" s="60" t="s">
        <v>6</v>
      </c>
      <c r="B24" s="61"/>
      <c r="C24" s="62"/>
      <c r="D24" s="35">
        <f>D6+D12+D18</f>
        <v>55</v>
      </c>
      <c r="E24" s="36">
        <f>E6+E12+E18</f>
        <v>50</v>
      </c>
      <c r="F24" s="37">
        <f t="shared" ref="E24:H25" si="3">F6+F12+F18</f>
        <v>38</v>
      </c>
      <c r="G24" s="35">
        <f t="shared" si="3"/>
        <v>61</v>
      </c>
      <c r="H24" s="36">
        <f t="shared" si="3"/>
        <v>82</v>
      </c>
      <c r="I24" s="37">
        <f>I18+I12+I6</f>
        <v>88</v>
      </c>
      <c r="J24" s="35">
        <f>J18+J12+J6</f>
        <v>55</v>
      </c>
      <c r="K24" s="36">
        <f>K6+K12+K19</f>
        <v>82</v>
      </c>
      <c r="L24" s="37">
        <f>L6+L12+L18</f>
        <v>83</v>
      </c>
    </row>
    <row r="25" spans="1:14" ht="15" customHeight="1" x14ac:dyDescent="0.25">
      <c r="A25" s="63" t="s">
        <v>7</v>
      </c>
      <c r="B25" s="29"/>
      <c r="C25" s="64"/>
      <c r="D25" s="38">
        <f>D7+D13+D19</f>
        <v>12</v>
      </c>
      <c r="E25" s="30">
        <f t="shared" si="3"/>
        <v>5</v>
      </c>
      <c r="F25" s="39">
        <f t="shared" si="3"/>
        <v>32</v>
      </c>
      <c r="G25" s="38">
        <f t="shared" si="3"/>
        <v>22</v>
      </c>
      <c r="H25" s="30">
        <f t="shared" si="3"/>
        <v>20</v>
      </c>
      <c r="I25" s="39">
        <f>I7+I13+I19</f>
        <v>45</v>
      </c>
      <c r="J25" s="38">
        <f>J7+J13+J19</f>
        <v>40</v>
      </c>
      <c r="K25" s="30">
        <f>K7+K13+K19</f>
        <v>43</v>
      </c>
      <c r="L25" s="39">
        <f>L7+L13+L19</f>
        <v>8</v>
      </c>
    </row>
    <row r="26" spans="1:14" ht="15" customHeight="1" x14ac:dyDescent="0.25">
      <c r="A26" s="63" t="s">
        <v>8</v>
      </c>
      <c r="B26" s="29"/>
      <c r="C26" s="64"/>
      <c r="D26" s="38">
        <f>D24-D25</f>
        <v>43</v>
      </c>
      <c r="E26" s="30">
        <f t="shared" ref="E26:L26" si="4">E24-E25</f>
        <v>45</v>
      </c>
      <c r="F26" s="39">
        <f t="shared" si="4"/>
        <v>6</v>
      </c>
      <c r="G26" s="38">
        <f t="shared" si="4"/>
        <v>39</v>
      </c>
      <c r="H26" s="30">
        <f t="shared" si="4"/>
        <v>62</v>
      </c>
      <c r="I26" s="39">
        <f t="shared" si="4"/>
        <v>43</v>
      </c>
      <c r="J26" s="38">
        <f t="shared" si="4"/>
        <v>15</v>
      </c>
      <c r="K26" s="30">
        <f t="shared" si="4"/>
        <v>39</v>
      </c>
      <c r="L26" s="39">
        <f t="shared" si="4"/>
        <v>75</v>
      </c>
    </row>
    <row r="27" spans="1:14" ht="15" customHeight="1" x14ac:dyDescent="0.25">
      <c r="A27" s="65"/>
      <c r="B27" s="29" t="s">
        <v>12</v>
      </c>
      <c r="C27" s="64"/>
      <c r="D27" s="38">
        <f t="shared" ref="D27:L27" si="5">D8+D14+D20</f>
        <v>67</v>
      </c>
      <c r="E27" s="30">
        <f t="shared" si="5"/>
        <v>55</v>
      </c>
      <c r="F27" s="39">
        <f t="shared" si="5"/>
        <v>70</v>
      </c>
      <c r="G27" s="38">
        <f t="shared" si="5"/>
        <v>83</v>
      </c>
      <c r="H27" s="30">
        <f t="shared" si="5"/>
        <v>102</v>
      </c>
      <c r="I27" s="39">
        <f t="shared" si="5"/>
        <v>133</v>
      </c>
      <c r="J27" s="38">
        <f t="shared" si="5"/>
        <v>95</v>
      </c>
      <c r="K27" s="30">
        <f t="shared" si="5"/>
        <v>139</v>
      </c>
      <c r="L27" s="39">
        <f t="shared" si="5"/>
        <v>91</v>
      </c>
    </row>
    <row r="28" spans="1:14" ht="15" customHeight="1" x14ac:dyDescent="0.25">
      <c r="A28" s="66"/>
      <c r="B28" s="67" t="s">
        <v>28</v>
      </c>
      <c r="C28" s="68"/>
      <c r="D28" s="72">
        <f t="shared" ref="D28:L28" si="6">D27*$C$34</f>
        <v>47.857142857142861</v>
      </c>
      <c r="E28" s="73">
        <f t="shared" si="6"/>
        <v>39.285714285714285</v>
      </c>
      <c r="F28" s="74">
        <f t="shared" si="6"/>
        <v>50</v>
      </c>
      <c r="G28" s="72">
        <f t="shared" si="6"/>
        <v>59.285714285714285</v>
      </c>
      <c r="H28" s="73">
        <f t="shared" si="6"/>
        <v>72.857142857142861</v>
      </c>
      <c r="I28" s="74">
        <f t="shared" si="6"/>
        <v>95</v>
      </c>
      <c r="J28" s="72">
        <f t="shared" si="6"/>
        <v>67.857142857142861</v>
      </c>
      <c r="K28" s="73">
        <f t="shared" si="6"/>
        <v>99.285714285714292</v>
      </c>
      <c r="L28" s="74">
        <f t="shared" si="6"/>
        <v>65</v>
      </c>
    </row>
    <row r="29" spans="1:14" ht="15" customHeight="1" x14ac:dyDescent="0.3">
      <c r="A29" s="31"/>
      <c r="B29" s="32"/>
      <c r="C29" s="32"/>
      <c r="D29" s="33"/>
      <c r="E29" s="33"/>
      <c r="F29" s="33"/>
      <c r="G29" s="33"/>
      <c r="H29" s="33"/>
      <c r="I29" s="33"/>
      <c r="J29" s="34"/>
      <c r="K29" s="33"/>
      <c r="L29" s="33"/>
    </row>
    <row r="30" spans="1:14" ht="15" customHeight="1" x14ac:dyDescent="0.3">
      <c r="A30" s="52"/>
      <c r="B30" s="53" t="s">
        <v>20</v>
      </c>
      <c r="C30" s="54"/>
      <c r="D30" s="43">
        <f t="shared" ref="D30:L30" si="7">D14</f>
        <v>35</v>
      </c>
      <c r="E30" s="44">
        <f t="shared" si="7"/>
        <v>15</v>
      </c>
      <c r="F30" s="45">
        <f t="shared" si="7"/>
        <v>10</v>
      </c>
      <c r="G30" s="43">
        <f t="shared" si="7"/>
        <v>40</v>
      </c>
      <c r="H30" s="44">
        <f t="shared" si="7"/>
        <v>20</v>
      </c>
      <c r="I30" s="45">
        <f t="shared" si="7"/>
        <v>87</v>
      </c>
      <c r="J30" s="43">
        <f t="shared" si="7"/>
        <v>44</v>
      </c>
      <c r="K30" s="44">
        <f t="shared" si="7"/>
        <v>91</v>
      </c>
      <c r="L30" s="45">
        <f t="shared" si="7"/>
        <v>50</v>
      </c>
    </row>
    <row r="31" spans="1:14" ht="15" customHeight="1" x14ac:dyDescent="0.3">
      <c r="A31" s="55" t="s">
        <v>27</v>
      </c>
      <c r="B31" s="32"/>
      <c r="C31" s="56"/>
      <c r="D31" s="46">
        <f t="shared" ref="D31:L31" si="8">D30*$C$34</f>
        <v>25</v>
      </c>
      <c r="E31" s="70">
        <f t="shared" si="8"/>
        <v>10.714285714285715</v>
      </c>
      <c r="F31" s="71">
        <f t="shared" si="8"/>
        <v>7.1428571428571432</v>
      </c>
      <c r="G31" s="69">
        <f t="shared" si="8"/>
        <v>28.571428571428573</v>
      </c>
      <c r="H31" s="70">
        <f t="shared" si="8"/>
        <v>14.285714285714286</v>
      </c>
      <c r="I31" s="71">
        <f t="shared" si="8"/>
        <v>62.142857142857146</v>
      </c>
      <c r="J31" s="69">
        <f t="shared" si="8"/>
        <v>31.428571428571431</v>
      </c>
      <c r="K31" s="33">
        <f t="shared" si="8"/>
        <v>65</v>
      </c>
      <c r="L31" s="71">
        <f t="shared" si="8"/>
        <v>35.714285714285715</v>
      </c>
    </row>
    <row r="32" spans="1:14" ht="15" customHeight="1" x14ac:dyDescent="0.25">
      <c r="A32" s="57"/>
      <c r="B32" s="58"/>
      <c r="C32" s="59"/>
      <c r="D32" s="40"/>
      <c r="E32" s="41"/>
      <c r="F32" s="42"/>
      <c r="G32" s="40"/>
      <c r="H32" s="41"/>
      <c r="I32" s="42"/>
      <c r="J32" s="40"/>
      <c r="K32" s="41"/>
      <c r="L32" s="42"/>
    </row>
    <row r="33" spans="1:3" ht="15" customHeight="1" x14ac:dyDescent="0.25"/>
    <row r="34" spans="1:3" ht="15.75" x14ac:dyDescent="0.25">
      <c r="A34" s="3"/>
      <c r="B34" s="75" t="s">
        <v>13</v>
      </c>
      <c r="C34" s="76">
        <f>500/700</f>
        <v>0.7142857142857143</v>
      </c>
    </row>
    <row r="35" spans="1:3" x14ac:dyDescent="0.25">
      <c r="A35" s="3"/>
      <c r="B35" s="75"/>
      <c r="C35" s="77"/>
    </row>
    <row r="36" spans="1:3" x14ac:dyDescent="0.25">
      <c r="A36" s="3"/>
      <c r="B36" s="75"/>
      <c r="C36" s="77" t="s">
        <v>25</v>
      </c>
    </row>
    <row r="37" spans="1:3" x14ac:dyDescent="0.25">
      <c r="B37" s="78" t="s">
        <v>14</v>
      </c>
      <c r="C37" s="77">
        <v>500</v>
      </c>
    </row>
    <row r="38" spans="1:3" x14ac:dyDescent="0.25">
      <c r="B38" s="78" t="s">
        <v>15</v>
      </c>
      <c r="C38" s="77">
        <v>700</v>
      </c>
    </row>
    <row r="39" spans="1:3" x14ac:dyDescent="0.25">
      <c r="B39" s="78" t="s">
        <v>16</v>
      </c>
      <c r="C39" s="79">
        <f>C37/C38</f>
        <v>0.7142857142857143</v>
      </c>
    </row>
    <row r="40" spans="1:3" ht="30" x14ac:dyDescent="0.25">
      <c r="B40" s="80" t="s">
        <v>26</v>
      </c>
      <c r="C40" s="77">
        <f>D8+E8+F8+D14+E14+F14+D20+E20+F20</f>
        <v>192</v>
      </c>
    </row>
    <row r="41" spans="1:3" ht="30" x14ac:dyDescent="0.25">
      <c r="B41" s="80" t="s">
        <v>18</v>
      </c>
      <c r="C41" s="77">
        <f>C38-C40</f>
        <v>508</v>
      </c>
    </row>
    <row r="42" spans="1:3" x14ac:dyDescent="0.25">
      <c r="B42" s="81"/>
      <c r="C42" s="81"/>
    </row>
    <row r="43" spans="1:3" x14ac:dyDescent="0.25">
      <c r="B43" s="81"/>
      <c r="C43" s="81"/>
    </row>
    <row r="57" spans="2:3" ht="15.75" x14ac:dyDescent="0.25">
      <c r="B57" s="4" t="s">
        <v>13</v>
      </c>
      <c r="C57" s="5">
        <f>400/200</f>
        <v>2</v>
      </c>
    </row>
    <row r="58" spans="2:3" x14ac:dyDescent="0.25">
      <c r="B58" s="6"/>
      <c r="C58" s="7"/>
    </row>
    <row r="59" spans="2:3" x14ac:dyDescent="0.25">
      <c r="B59" s="6"/>
      <c r="C59" s="7"/>
    </row>
    <row r="60" spans="2:3" x14ac:dyDescent="0.25">
      <c r="B60" s="8"/>
      <c r="C60" s="9" t="s">
        <v>19</v>
      </c>
    </row>
    <row r="61" spans="2:3" x14ac:dyDescent="0.25">
      <c r="B61" s="10" t="s">
        <v>14</v>
      </c>
      <c r="C61" s="7">
        <v>400</v>
      </c>
    </row>
    <row r="62" spans="2:3" x14ac:dyDescent="0.25">
      <c r="B62" s="10" t="s">
        <v>15</v>
      </c>
      <c r="C62" s="7">
        <v>200</v>
      </c>
    </row>
    <row r="63" spans="2:3" x14ac:dyDescent="0.25">
      <c r="B63" s="10" t="s">
        <v>16</v>
      </c>
      <c r="C63" s="7">
        <f>C61/C62</f>
        <v>2</v>
      </c>
    </row>
    <row r="64" spans="2:3" ht="30" x14ac:dyDescent="0.25">
      <c r="B64" s="11" t="s">
        <v>17</v>
      </c>
      <c r="C64" s="7">
        <f>D32+E32+F32+D38+E38+F38+D44+E44+F44</f>
        <v>0</v>
      </c>
    </row>
    <row r="65" spans="2:3" ht="30" x14ac:dyDescent="0.25">
      <c r="B65" s="11" t="s">
        <v>18</v>
      </c>
      <c r="C65" s="7">
        <f>C62-C64</f>
        <v>200</v>
      </c>
    </row>
  </sheetData>
  <mergeCells count="20">
    <mergeCell ref="A1:C3"/>
    <mergeCell ref="A4:B5"/>
    <mergeCell ref="C4:C5"/>
    <mergeCell ref="D4:F4"/>
    <mergeCell ref="G4:I4"/>
    <mergeCell ref="B29:C29"/>
    <mergeCell ref="B27:C27"/>
    <mergeCell ref="B30:C30"/>
    <mergeCell ref="A31:C31"/>
    <mergeCell ref="J4:L4"/>
    <mergeCell ref="B28:C28"/>
    <mergeCell ref="A25:C25"/>
    <mergeCell ref="A26:C26"/>
    <mergeCell ref="A24:C24"/>
    <mergeCell ref="A6:B10"/>
    <mergeCell ref="C9:C10"/>
    <mergeCell ref="A12:B16"/>
    <mergeCell ref="C15:C16"/>
    <mergeCell ref="A18:B22"/>
    <mergeCell ref="C21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Summary</vt:lpstr>
      <vt:lpstr>Daily Savings(NEW)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N. Villacorte</dc:creator>
  <cp:lastModifiedBy>joostlavenang</cp:lastModifiedBy>
  <dcterms:created xsi:type="dcterms:W3CDTF">2024-10-29T07:42:11Z</dcterms:created>
  <dcterms:modified xsi:type="dcterms:W3CDTF">2024-11-05T18:49:35Z</dcterms:modified>
</cp:coreProperties>
</file>