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231"/>
  <workbookPr defaultThemeVersion="202300"/>
  <mc:AlternateContent xmlns:mc="http://schemas.openxmlformats.org/markup-compatibility/2006">
    <mc:Choice Requires="x15">
      <x15ac:absPath xmlns:x15ac="http://schemas.microsoft.com/office/spreadsheetml/2010/11/ac" url="C:\Users\adria\Documents\GitHub\AltiumGithub\Karman Delta Arm\"/>
    </mc:Choice>
  </mc:AlternateContent>
  <xr:revisionPtr revIDLastSave="0" documentId="13_ncr:1_{83159B67-4154-458D-B4A4-41D4EA42FB8A}" xr6:coauthVersionLast="47" xr6:coauthVersionMax="47" xr10:uidLastSave="{00000000-0000-0000-0000-000000000000}"/>
  <bookViews>
    <workbookView xWindow="37965" yWindow="2010" windowWidth="21600" windowHeight="12645" tabRatio="745" activeTab="4" xr2:uid="{C397F53C-48EF-47A2-AFE9-4806826F5736}"/>
  </bookViews>
  <sheets>
    <sheet name="Requirements" sheetId="1" r:id="rId1"/>
    <sheet name="SW Functions" sheetId="7" r:id="rId2"/>
    <sheet name="FMEA" sheetId="2" r:id="rId3"/>
    <sheet name="Power State Diagram" sheetId="3" r:id="rId4"/>
    <sheet name="TO DO" sheetId="5" r:id="rId5"/>
    <sheet name="Problems" sheetId="4" r:id="rId6"/>
    <sheet name="Lessons Learned" sheetId="6" r:id="rId7"/>
    <sheet name="Calculations" sheetId="8" r:id="rId8"/>
    <sheet name="uC pinout" sheetId="9" r:id="rId9"/>
    <sheet name="New Parts" sheetId="10" r:id="rId10"/>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3" i="2" l="1"/>
  <c r="G4" i="2"/>
  <c r="G5" i="2"/>
  <c r="G6" i="2"/>
  <c r="G7" i="2"/>
  <c r="G8" i="2"/>
  <c r="G9" i="2"/>
  <c r="G10" i="2"/>
  <c r="G11" i="2"/>
  <c r="G12" i="2"/>
  <c r="G13" i="2"/>
  <c r="G14" i="2"/>
  <c r="G2" i="2"/>
  <c r="B8" i="8"/>
  <c r="B16" i="8"/>
  <c r="B7" i="8"/>
</calcChain>
</file>

<file path=xl/sharedStrings.xml><?xml version="1.0" encoding="utf-8"?>
<sst xmlns="http://schemas.openxmlformats.org/spreadsheetml/2006/main" count="678" uniqueCount="397">
  <si>
    <t>Failure Mode</t>
  </si>
  <si>
    <t>Worst case consequence</t>
  </si>
  <si>
    <t>Hazard</t>
  </si>
  <si>
    <t>Likelihood score</t>
  </si>
  <si>
    <t>RBM</t>
  </si>
  <si>
    <t>Mitigation</t>
  </si>
  <si>
    <t>RAM</t>
  </si>
  <si>
    <t>Notes</t>
  </si>
  <si>
    <t>No</t>
  </si>
  <si>
    <t>Remaining Risk</t>
  </si>
  <si>
    <t>Flight controller has no safety system. Software not written to safety standards.</t>
  </si>
  <si>
    <t>Requirement</t>
  </si>
  <si>
    <t>Req No</t>
  </si>
  <si>
    <t>Operating Voltage</t>
  </si>
  <si>
    <t>Shock</t>
  </si>
  <si>
    <t>Vibration</t>
  </si>
  <si>
    <t>Temperature</t>
  </si>
  <si>
    <t>Humidity</t>
  </si>
  <si>
    <t>Functionality</t>
  </si>
  <si>
    <t>General</t>
  </si>
  <si>
    <t>Must boot up with outputs OFF</t>
  </si>
  <si>
    <t>Must power up with outputs OFF by default</t>
  </si>
  <si>
    <t>Must keep outputs OFF during programming / reset</t>
  </si>
  <si>
    <t>Must only turn outputs on when commanded</t>
  </si>
  <si>
    <t>Must turn outputs OFF when commanded</t>
  </si>
  <si>
    <t>Load current</t>
  </si>
  <si>
    <t>Should be Arduino-esque</t>
  </si>
  <si>
    <t>Debug serial</t>
  </si>
  <si>
    <t>Add programming connector</t>
  </si>
  <si>
    <t>Add O/P senses to uC</t>
  </si>
  <si>
    <t>To Do</t>
  </si>
  <si>
    <t>Done</t>
  </si>
  <si>
    <t>a</t>
  </si>
  <si>
    <t>Problem</t>
  </si>
  <si>
    <t>Root Cause</t>
  </si>
  <si>
    <t>Possible avoidance measures</t>
  </si>
  <si>
    <t>Check Load Currents</t>
  </si>
  <si>
    <t>Add status LED &amp; O/P state LEDs</t>
  </si>
  <si>
    <t>Add POR</t>
  </si>
  <si>
    <t>Failure of arming system causes unintended O/P activation</t>
  </si>
  <si>
    <t>Failure of comms</t>
  </si>
  <si>
    <t>Battery goes flat</t>
  </si>
  <si>
    <t>Launch before ultimate arming of O/Ps - so O/Ps go off when comms failure detected</t>
  </si>
  <si>
    <t>Launch checklist</t>
  </si>
  <si>
    <t>Launch before top stage ready</t>
  </si>
  <si>
    <t>MCAD link</t>
  </si>
  <si>
    <t>Add mating connectors in unmated positions in 3D</t>
  </si>
  <si>
    <t>Add layer idents</t>
  </si>
  <si>
    <t>Add PCB part No inc BOM entry</t>
  </si>
  <si>
    <t>Back annotate</t>
  </si>
  <si>
    <t>Distance from rocket to control PC for safety</t>
  </si>
  <si>
    <t>Message handling</t>
  </si>
  <si>
    <t>CH1 ON</t>
  </si>
  <si>
    <t>CH1 OFF</t>
  </si>
  <si>
    <t>CH2 ON</t>
  </si>
  <si>
    <t>CH2 OFF</t>
  </si>
  <si>
    <t>CH3 ON</t>
  </si>
  <si>
    <t>CH3 OFF</t>
  </si>
  <si>
    <t>CH4 ON</t>
  </si>
  <si>
    <t>CH4 OFF</t>
  </si>
  <si>
    <t>Ultimate Arm</t>
  </si>
  <si>
    <t>Ultimate disarm</t>
  </si>
  <si>
    <t>Status</t>
  </si>
  <si>
    <t>Heartbeat</t>
  </si>
  <si>
    <t>Battery voltage measurement</t>
  </si>
  <si>
    <t>Flash version No at startup on status LED</t>
  </si>
  <si>
    <t>Status LED</t>
  </si>
  <si>
    <t>Output sense measurement</t>
  </si>
  <si>
    <t>Heartbeat loss = disarm unless in ultimate arm</t>
  </si>
  <si>
    <t>LED current (mA)</t>
  </si>
  <si>
    <t>Supply voltage (V)</t>
  </si>
  <si>
    <t>O/P LED resistor</t>
  </si>
  <si>
    <t>Load resistor (Ohm)</t>
  </si>
  <si>
    <t>O/P voltage sense</t>
  </si>
  <si>
    <t>Top R (KOhm)</t>
  </si>
  <si>
    <t>Bottom R (KOhm)</t>
  </si>
  <si>
    <t>Out Voltage (V)</t>
  </si>
  <si>
    <t>Sense Voltage (V)</t>
  </si>
  <si>
    <t>Resistor power (W)</t>
  </si>
  <si>
    <t>Pin number</t>
  </si>
  <si>
    <t>Pin functions</t>
  </si>
  <si>
    <t>Alternate functions</t>
  </si>
  <si>
    <t>Additional functions</t>
  </si>
  <si>
    <t>B5</t>
  </si>
  <si>
    <t>PC14-</t>
  </si>
  <si>
    <t>OSC32_IN</t>
  </si>
  <si>
    <t>I/O</t>
  </si>
  <si>
    <t>FT</t>
  </si>
  <si>
    <t>-</t>
  </si>
  <si>
    <t>C5</t>
  </si>
  <si>
    <t>PC15-</t>
  </si>
  <si>
    <t>OSC32_OUT</t>
  </si>
  <si>
    <t>TC</t>
  </si>
  <si>
    <t>D5</t>
  </si>
  <si>
    <t>NRST</t>
  </si>
  <si>
    <t>RST</t>
  </si>
  <si>
    <t>C4</t>
  </si>
  <si>
    <t>VDDA</t>
  </si>
  <si>
    <t>S</t>
  </si>
  <si>
    <t>(3)(4)</t>
  </si>
  <si>
    <t>E5</t>
  </si>
  <si>
    <t>PA0-CK_IN</t>
  </si>
  <si>
    <t>TTa</t>
  </si>
  <si>
    <t xml:space="preserve">USART2_RX, </t>
  </si>
  <si>
    <t xml:space="preserve">LPTIM1_IN1, </t>
  </si>
  <si>
    <t xml:space="preserve">TIM2_CH1, </t>
  </si>
  <si>
    <t xml:space="preserve">USART2_CTS, TIM2_ETR, </t>
  </si>
  <si>
    <t xml:space="preserve">LPUART1_RX, </t>
  </si>
  <si>
    <t>COMP1_OUT</t>
  </si>
  <si>
    <t xml:space="preserve">COMP1_INM, </t>
  </si>
  <si>
    <t xml:space="preserve">ADC_IN0, </t>
  </si>
  <si>
    <t>RTC_TAMP2/WKU</t>
  </si>
  <si>
    <t>P1/CK_IN</t>
  </si>
  <si>
    <t>B4</t>
  </si>
  <si>
    <t>PA1</t>
  </si>
  <si>
    <t xml:space="preserve">EVENTOUT, </t>
  </si>
  <si>
    <t xml:space="preserve">LPTIM1_IN2, </t>
  </si>
  <si>
    <t xml:space="preserve">TIM2_CH2, </t>
  </si>
  <si>
    <t xml:space="preserve">I2C1_SMBA, </t>
  </si>
  <si>
    <t xml:space="preserve">USART2_RTS_DE, </t>
  </si>
  <si>
    <t xml:space="preserve">TIM21_ETR, </t>
  </si>
  <si>
    <t>LPUART1_TX</t>
  </si>
  <si>
    <t>D4</t>
  </si>
  <si>
    <t>PA2</t>
  </si>
  <si>
    <t xml:space="preserve">TIM21_CH1, TIM2_CH3, </t>
  </si>
  <si>
    <t xml:space="preserve">USART2_TX, </t>
  </si>
  <si>
    <t xml:space="preserve">LPUART1_TX, </t>
  </si>
  <si>
    <t>COMP2_OUT</t>
  </si>
  <si>
    <t xml:space="preserve">COMP2_INM, </t>
  </si>
  <si>
    <t xml:space="preserve">ADC_IN2, </t>
  </si>
  <si>
    <t>RTC_TAMP3/RTC_</t>
  </si>
  <si>
    <t>TS/RTC_OUT/WKU P3</t>
  </si>
  <si>
    <t>E4</t>
  </si>
  <si>
    <t>PA3</t>
  </si>
  <si>
    <t xml:space="preserve">TIM21_CH2, </t>
  </si>
  <si>
    <t xml:space="preserve">TIM2_CH4, </t>
  </si>
  <si>
    <t>LPUART1_RX</t>
  </si>
  <si>
    <t>B3</t>
  </si>
  <si>
    <t>PA4</t>
  </si>
  <si>
    <t xml:space="preserve">SPI1_NSS, </t>
  </si>
  <si>
    <t xml:space="preserve">LPTIM1_ETR, I2C1_SCL, </t>
  </si>
  <si>
    <t xml:space="preserve">USART2_CK, </t>
  </si>
  <si>
    <t xml:space="preserve">TIM2_ETR, </t>
  </si>
  <si>
    <t>ADC_IN4</t>
  </si>
  <si>
    <t>D3</t>
  </si>
  <si>
    <t>PA5</t>
  </si>
  <si>
    <t xml:space="preserve">SPI1_SCK, </t>
  </si>
  <si>
    <t>TIM2_CH1</t>
  </si>
  <si>
    <t>ADC_IN5</t>
  </si>
  <si>
    <t>E3</t>
  </si>
  <si>
    <t>PA6</t>
  </si>
  <si>
    <t xml:space="preserve">SPI1_MISO, </t>
  </si>
  <si>
    <t xml:space="preserve">LPTIM1_ETR, </t>
  </si>
  <si>
    <t xml:space="preserve">LPUART1_CTS, </t>
  </si>
  <si>
    <t>ADC_IN6</t>
  </si>
  <si>
    <t>C3</t>
  </si>
  <si>
    <t>PA7</t>
  </si>
  <si>
    <t xml:space="preserve">SPI1_MOSI, </t>
  </si>
  <si>
    <t xml:space="preserve">LPTIM1_OUT, </t>
  </si>
  <si>
    <t xml:space="preserve">USART2_CTS, </t>
  </si>
  <si>
    <t>E2</t>
  </si>
  <si>
    <t>PB0</t>
  </si>
  <si>
    <t>TIM2_CH3</t>
  </si>
  <si>
    <t xml:space="preserve">ADC_IN8, </t>
  </si>
  <si>
    <t>VREF_OUT</t>
  </si>
  <si>
    <t>D2</t>
  </si>
  <si>
    <t>PB1</t>
  </si>
  <si>
    <t>LPUART1_RTS_DE</t>
  </si>
  <si>
    <t>, TIM2_CH4</t>
  </si>
  <si>
    <t xml:space="preserve">ADC_IN9, </t>
  </si>
  <si>
    <t>PB2</t>
  </si>
  <si>
    <t>LPTIM1_OUT</t>
  </si>
  <si>
    <t>E1</t>
  </si>
  <si>
    <t>VSS</t>
  </si>
  <si>
    <t>D1</t>
  </si>
  <si>
    <t>VDD</t>
  </si>
  <si>
    <t>C1</t>
  </si>
  <si>
    <t>PA8</t>
  </si>
  <si>
    <t xml:space="preserve">MCO, LPTIM1_IN1, </t>
  </si>
  <si>
    <t>B1</t>
  </si>
  <si>
    <t>PA9</t>
  </si>
  <si>
    <t>FTf</t>
  </si>
  <si>
    <t xml:space="preserve">MCO, I2C1_SCL, </t>
  </si>
  <si>
    <t>TIM21_CH2, COMP1_OUT</t>
  </si>
  <si>
    <t>C2</t>
  </si>
  <si>
    <t>PA10</t>
  </si>
  <si>
    <t xml:space="preserve">TIM21_CH1, I2C1_SDA, </t>
  </si>
  <si>
    <t xml:space="preserve">RTC_REFIN, </t>
  </si>
  <si>
    <t xml:space="preserve">TIM2_CH3, </t>
  </si>
  <si>
    <t>PA11</t>
  </si>
  <si>
    <t xml:space="preserve">LPTIM1_OUT, EVENTOUT, </t>
  </si>
  <si>
    <t>PA12</t>
  </si>
  <si>
    <t>A1</t>
  </si>
  <si>
    <t>PA13</t>
  </si>
  <si>
    <t xml:space="preserve">SWDIO, </t>
  </si>
  <si>
    <t xml:space="preserve">I2C1_SDA, </t>
  </si>
  <si>
    <t>A2</t>
  </si>
  <si>
    <t>PA14</t>
  </si>
  <si>
    <t xml:space="preserve">SWCLK, </t>
  </si>
  <si>
    <t>PA15</t>
  </si>
  <si>
    <t>B2</t>
  </si>
  <si>
    <t>PB3</t>
  </si>
  <si>
    <t>EVENTOUT</t>
  </si>
  <si>
    <t>COMP2_INM</t>
  </si>
  <si>
    <t>PB4</t>
  </si>
  <si>
    <t>SPI1_MISO, EVENTOUT</t>
  </si>
  <si>
    <t>COMP2_INP</t>
  </si>
  <si>
    <t>PB5</t>
  </si>
  <si>
    <t>TIM21_CH1</t>
  </si>
  <si>
    <t>A3</t>
  </si>
  <si>
    <t>PB6</t>
  </si>
  <si>
    <t xml:space="preserve">USART2_TX, I2C1_SCL, </t>
  </si>
  <si>
    <t>A4</t>
  </si>
  <si>
    <t>PB7</t>
  </si>
  <si>
    <t xml:space="preserve">USART2_RX, I2C1_SDA, </t>
  </si>
  <si>
    <t xml:space="preserve">LPTIM1_IN2, TIM2_CH4, </t>
  </si>
  <si>
    <t>COMP2_INP, VREF_PVD_IN</t>
  </si>
  <si>
    <t>A5</t>
  </si>
  <si>
    <t>PB9-BOOT0</t>
  </si>
  <si>
    <t>I</t>
  </si>
  <si>
    <t>B</t>
  </si>
  <si>
    <t>BOOT0 (Boot memory selection)</t>
  </si>
  <si>
    <t>PB8</t>
  </si>
  <si>
    <t xml:space="preserve">I2C1_SCL, </t>
  </si>
  <si>
    <t>SPI1_NSS</t>
  </si>
  <si>
    <t>LED Forward voltage (V)</t>
  </si>
  <si>
    <t>TSSOP14</t>
  </si>
  <si>
    <t>UFQFPN20</t>
  </si>
  <si>
    <t>TSSOP20</t>
  </si>
  <si>
    <t>UFQFPN28</t>
  </si>
  <si>
    <t>LQFP32</t>
  </si>
  <si>
    <t>WLCSP25</t>
  </si>
  <si>
    <t>Pin type</t>
  </si>
  <si>
    <t>I/O structure</t>
  </si>
  <si>
    <t>Pin name (function after reset)</t>
  </si>
  <si>
    <r>
      <t xml:space="preserve">UFQFPN32 </t>
    </r>
    <r>
      <rPr>
        <b/>
        <vertAlign val="superscript"/>
        <sz val="9"/>
        <color rgb="FF000000"/>
        <rFont val="Arial"/>
        <family val="2"/>
      </rPr>
      <t>(1)</t>
    </r>
  </si>
  <si>
    <t xml:space="preserve">                                                                                                                                                                                                                                                                                                                                                                                                                                                                                                                                                                                                                                                                                                                                                                                                                                                                                                                                                                                                                                                                                                                                                                                                                                                                                                                                                                                                                                                                                                                                                                                                                                                                                                                                                                                                                                                                                                                                                                                                                                                                                                                                                                                                                                                                                                                                                                                                                                                                                                                                                                                                                                                                                                                                                                                                                                                                                                                                                                                                                                                                                                                                                                                                                                                                                                                                                                                                                                                                                                                                                                                                                                                                                                                                                                                                                                                                                                                                                                                                                                                                                                                                                                                                                                                                                                                                                                                                                                                                                                                                                                                                                                                                                                                                                                                                                                                                                                                                                                                                                                                                                                                                                                  </t>
  </si>
  <si>
    <t xml:space="preserve">COMP1_INP, </t>
  </si>
  <si>
    <t>ADC_IN1</t>
  </si>
  <si>
    <t>COMP2_INP,</t>
  </si>
  <si>
    <t xml:space="preserve"> ADC_IN3</t>
  </si>
  <si>
    <t xml:space="preserve">COMP2_INP, </t>
  </si>
  <si>
    <t>ADC_IN7</t>
  </si>
  <si>
    <t>Consider board shape - leaving cutout to allow removal without disassembling rocket centre tube.</t>
  </si>
  <si>
    <t>Add gate pot down resistors to protect P fet Vgs</t>
  </si>
  <si>
    <t>Add decouplers to Vsense lines</t>
  </si>
  <si>
    <t>Setup layerstack</t>
  </si>
  <si>
    <t>Check ADC I/P Z</t>
  </si>
  <si>
    <t>Manuf Part No</t>
  </si>
  <si>
    <t>Description</t>
  </si>
  <si>
    <t>Schematic Symbol</t>
  </si>
  <si>
    <t>Footprint</t>
  </si>
  <si>
    <t>3D Step</t>
  </si>
  <si>
    <t>Supplier Part No</t>
  </si>
  <si>
    <t>Supplier</t>
  </si>
  <si>
    <t>Cost x1</t>
  </si>
  <si>
    <t>Datasheet</t>
  </si>
  <si>
    <t>Sort multiple symbols for same parts</t>
  </si>
  <si>
    <t>Change 0.1% resistor symbol to rectangle</t>
  </si>
  <si>
    <t>Add PCB templates</t>
  </si>
  <si>
    <t>Sort pull down resistors (internal uC pull up is nominal 45K, 25K min)</t>
  </si>
  <si>
    <t>Usage</t>
  </si>
  <si>
    <t>BATT_SENSE_1</t>
  </si>
  <si>
    <t>BATT_SENSE_2</t>
  </si>
  <si>
    <t>BATT_SENSE_5</t>
  </si>
  <si>
    <t>OUT_EN_1</t>
  </si>
  <si>
    <t>OUT_EN_2</t>
  </si>
  <si>
    <t>OUT_EN_3</t>
  </si>
  <si>
    <t>OUT_EN_4</t>
  </si>
  <si>
    <t>OUT_EN_5</t>
  </si>
  <si>
    <t>OUT_EN_6</t>
  </si>
  <si>
    <t>LED_RED</t>
  </si>
  <si>
    <t>LED_GREEN</t>
  </si>
  <si>
    <t>LED_BLUE</t>
  </si>
  <si>
    <t>sd-datapower-8-l</t>
  </si>
  <si>
    <t>Diodes on all battery connections</t>
  </si>
  <si>
    <t>Add RS485 line terminators</t>
  </si>
  <si>
    <t>Add conformal coating</t>
  </si>
  <si>
    <t>Detail</t>
  </si>
  <si>
    <t>Min</t>
  </si>
  <si>
    <t>Typ</t>
  </si>
  <si>
    <t>Max</t>
  </si>
  <si>
    <t>Units</t>
  </si>
  <si>
    <t>V</t>
  </si>
  <si>
    <t>A</t>
  </si>
  <si>
    <t>Current per output channel</t>
  </si>
  <si>
    <t>No voltage on outputs at any time</t>
  </si>
  <si>
    <t>TBD</t>
  </si>
  <si>
    <r>
      <rPr>
        <sz val="11"/>
        <color theme="1"/>
        <rFont val="Arial"/>
        <family val="2"/>
      </rPr>
      <t>°</t>
    </r>
    <r>
      <rPr>
        <sz val="11"/>
        <color theme="1"/>
        <rFont val="Aptos Narrow"/>
        <family val="2"/>
        <scheme val="minor"/>
      </rPr>
      <t>C</t>
    </r>
  </si>
  <si>
    <t>If comms interrupted then outputs turn OFF (unless set to Ultimate Arm)</t>
  </si>
  <si>
    <t>Current (quiescent)</t>
  </si>
  <si>
    <t>mA</t>
  </si>
  <si>
    <t>Quiescent current per power domain (drawn by each uC, RS485 transceiver &amp; LEDs). Majority of this is the RS385 transceivers &amp; indicator LEDs</t>
  </si>
  <si>
    <t>Must monitor a heartbeat message sent to confirm comms is active</t>
  </si>
  <si>
    <t>Must ignore heartbeat when in Ultimate Arm state</t>
  </si>
  <si>
    <t>Ultimate Arm state maintains states of outputs even with no comms (when magnetic connector disconnects upon launch)</t>
  </si>
  <si>
    <t>Need to visually show what mode it is in (On, Armed, Ultimate Arm, Error etc)</t>
  </si>
  <si>
    <t>Length of cable to be driven by RS485</t>
  </si>
  <si>
    <t>m</t>
  </si>
  <si>
    <t>Need to have debug serial port for SW development</t>
  </si>
  <si>
    <t>Ideally have Arduino deployed as framework for SW development</t>
  </si>
  <si>
    <t>Nice To Have</t>
  </si>
  <si>
    <t>Must monitor &amp; report all battery voltages</t>
  </si>
  <si>
    <t>All connectors must be polarised and latching</t>
  </si>
  <si>
    <t>Must have full electrical isolation between primary, backup and communications power domains</t>
  </si>
  <si>
    <t>Diode-OR combination of each of the batteries within primary domain powers primary uC. Same for backup uC.
Ensures each uC runs from the highest voltage battery in each domain</t>
  </si>
  <si>
    <t>Input and output connections must be different</t>
  </si>
  <si>
    <t>Avoids possibility of incorrect connection</t>
  </si>
  <si>
    <t>Transmit individual battery voltages back to control PC</t>
  </si>
  <si>
    <t>Control PC</t>
  </si>
  <si>
    <t>Must allow control of individual output stages</t>
  </si>
  <si>
    <t>Must display status of individual output stages</t>
  </si>
  <si>
    <t>Show OFF / ARMED</t>
  </si>
  <si>
    <t>Must display status of comms link</t>
  </si>
  <si>
    <t>Shows time since last reset and proves comms is alive</t>
  </si>
  <si>
    <t>Must display time since reset for each uC</t>
  </si>
  <si>
    <t>Response to heartbeat</t>
  </si>
  <si>
    <t>Show OFF / ULTIMATE ARMED</t>
  </si>
  <si>
    <t>Must display Ultimate Arm time countdown</t>
  </si>
  <si>
    <t>External event in any domain must not affect other domains</t>
  </si>
  <si>
    <t>System divided into 3 totally isolated circuitry domains - Primary, Backup &amp; comms. Any fault in one domain must not ripple through to other domains</t>
  </si>
  <si>
    <t xml:space="preserve">As batteries are connected, there must be no chance of the flight controllers being energised </t>
  </si>
  <si>
    <t>Residual risk of ESD strike affecting flight controller &amp; Arming PCB at same time</t>
  </si>
  <si>
    <t>During uC boot, O/Ps are usually pulled Hi by high value resistor inside uC. This must not turn on the output stages</t>
  </si>
  <si>
    <t>During uC reset/programming, O/Ps are usually pulled Hi by high value resistor inside uC. This must not turn on the output stages</t>
  </si>
  <si>
    <t>Command can be sent to enable/disable Ultimate Arm</t>
  </si>
  <si>
    <t>Must maintain and transmit incrementing count of time since power applied (1 sec res)</t>
  </si>
  <si>
    <t>Must have debug serial port</t>
  </si>
  <si>
    <t>Must have programming header</t>
  </si>
  <si>
    <t>Allows human readable text to be displayed on a terminal program during SW dev.</t>
  </si>
  <si>
    <t>Connects to STM32 programmer via pogo pins</t>
  </si>
  <si>
    <t>Number of Primary outputs</t>
  </si>
  <si>
    <t>Number of Primary batteries</t>
  </si>
  <si>
    <t>Number of Backup batteries</t>
  </si>
  <si>
    <t>Number of Backup outputs</t>
  </si>
  <si>
    <t>Should be able to do ~1km - depends on Baud rate. TBD</t>
  </si>
  <si>
    <t>Isolation voltage between domains</t>
  </si>
  <si>
    <t>Short circuit current limit managed by battery packs</t>
  </si>
  <si>
    <t>PCB tracking &amp; components must handle max short circuit current of battery pack</t>
  </si>
  <si>
    <t>Current limiting to be done by battery packs</t>
  </si>
  <si>
    <t>Must be able to enable/disable Ultimate Arm when comms are connected</t>
  </si>
  <si>
    <t>Needed so it is safe to approach rocket - power automatically turns off if comms lost.</t>
  </si>
  <si>
    <t>Needed so power is not turned off after launch when comms cable detaches</t>
  </si>
  <si>
    <t>RGB LEDS needed during assembly to show status. Could be switched off for launch to save power.</t>
  </si>
  <si>
    <t>Must have output state LEDs</t>
  </si>
  <si>
    <t>To indicate when a given output is switched on.</t>
  </si>
  <si>
    <t>Must be brown our resistant</t>
  </si>
  <si>
    <t>Must power each uC (primary and backup) from diode combined batteries (only in that domain)</t>
  </si>
  <si>
    <t>Batteries must not be combined for outputs</t>
  </si>
  <si>
    <t>Avoids reverse connection and prevents accidental disconnection</t>
  </si>
  <si>
    <t>Must display Ultimate Arm status</t>
  </si>
  <si>
    <t>Must have uC status LEDs</t>
  </si>
  <si>
    <t>Must reset cleanly when uC voltage drops to avoid unexpected behaviour.</t>
  </si>
  <si>
    <t>Must maintain independence of each battery for individual outputs</t>
  </si>
  <si>
    <t>Must be tolerant to reverse polarity connection of a battery</t>
  </si>
  <si>
    <t>Suitable for 1x or 2 x LiPo cell battery packs</t>
  </si>
  <si>
    <t>Severity Score</t>
  </si>
  <si>
    <t>Low Severity or Low Liklihood</t>
  </si>
  <si>
    <t>High Severity or High Liklihood</t>
  </si>
  <si>
    <t>&lt;=2 = OK</t>
  </si>
  <si>
    <t>&gt;2 = Med</t>
  </si>
  <si>
    <t>&gt;9 = High</t>
  </si>
  <si>
    <t>Failed flight</t>
  </si>
  <si>
    <t>Failure of Primary power domain system, causing failure of power to primary flight controller system.</t>
  </si>
  <si>
    <t>Loss of function</t>
  </si>
  <si>
    <t>Secondary power domain fully independent so secondary flight controller operates as intended</t>
  </si>
  <si>
    <t>None</t>
  </si>
  <si>
    <t>Change P FETS to higher current devices</t>
  </si>
  <si>
    <t>Change mounting holes to isolated</t>
  </si>
  <si>
    <t>Add domain ident blob links</t>
  </si>
  <si>
    <t>OUT_SENSE_2</t>
  </si>
  <si>
    <t>OUT_SENSE_1</t>
  </si>
  <si>
    <t>r</t>
  </si>
  <si>
    <t>Add conformal coating layers</t>
  </si>
  <si>
    <t>Sort RS485 driver to single pair version</t>
  </si>
  <si>
    <t>Sort Outjobs</t>
  </si>
  <si>
    <t>Redo board shape to allow for external switches &amp; debug headers</t>
  </si>
  <si>
    <t>Sort problems with Tag Connect footprint - keepouts &amp; mech size</t>
  </si>
  <si>
    <t>Finish tracking</t>
  </si>
  <si>
    <t>Full rules check</t>
  </si>
  <si>
    <t>Routing layer 2mm cutter tool path</t>
  </si>
  <si>
    <t>Drawing notes</t>
  </si>
  <si>
    <t>PCB Number - change from XXXXXX</t>
  </si>
  <si>
    <t>Sort designators</t>
  </si>
  <si>
    <t>Sort assembly layer designators</t>
  </si>
  <si>
    <t>Get standard stackup from PCB manuf</t>
  </si>
  <si>
    <t>Sort BomDoc</t>
  </si>
  <si>
    <t>Sort BOM Excel template</t>
  </si>
  <si>
    <t>Remove parts under compile mask</t>
  </si>
  <si>
    <t>Setup rules re domain separation</t>
  </si>
  <si>
    <t>Small gap to pass wires through (middle of iso area)</t>
  </si>
  <si>
    <t>Tent vias</t>
  </si>
  <si>
    <t>Stitching vias</t>
  </si>
  <si>
    <t>Solder blobs showing as short circuit and not working with copper pour</t>
  </si>
  <si>
    <t>Turn back on rules temporarily disabled</t>
  </si>
  <si>
    <t>Investigate CAN</t>
  </si>
  <si>
    <t>Sort transceiver 3D body shape - currently on layer 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</si>
</sst>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1"/>
      <color theme="1"/>
      <name val="Aptos Narrow"/>
      <family val="2"/>
      <scheme val="minor"/>
    </font>
    <font>
      <b/>
      <sz val="11"/>
      <color theme="1"/>
      <name val="Aptos Narrow"/>
      <scheme val="minor"/>
    </font>
    <font>
      <sz val="11"/>
      <color theme="1"/>
      <name val="Webdings"/>
      <family val="1"/>
      <charset val="2"/>
    </font>
    <font>
      <b/>
      <sz val="9"/>
      <color rgb="FF000000"/>
      <name val="Arial"/>
      <family val="2"/>
    </font>
    <font>
      <sz val="9"/>
      <color rgb="FF000000"/>
      <name val="Arial"/>
      <family val="2"/>
    </font>
    <font>
      <sz val="7"/>
      <color rgb="FF000000"/>
      <name val="Arial"/>
      <family val="2"/>
    </font>
    <font>
      <sz val="11"/>
      <color theme="1"/>
      <name val="Aptos Narrow"/>
      <scheme val="minor"/>
    </font>
    <font>
      <b/>
      <vertAlign val="superscript"/>
      <sz val="9"/>
      <color rgb="FF000000"/>
      <name val="Arial"/>
      <family val="2"/>
    </font>
    <font>
      <u/>
      <sz val="11"/>
      <color theme="10"/>
      <name val="Aptos Narrow"/>
      <family val="2"/>
      <scheme val="minor"/>
    </font>
    <font>
      <sz val="11"/>
      <color theme="1"/>
      <name val="Arial"/>
      <family val="2"/>
    </font>
  </fonts>
  <fills count="8">
    <fill>
      <patternFill patternType="none"/>
    </fill>
    <fill>
      <patternFill patternType="gray125"/>
    </fill>
    <fill>
      <patternFill patternType="solid">
        <fgColor theme="3" tint="0.89999084444715716"/>
        <bgColor indexed="64"/>
      </patternFill>
    </fill>
    <fill>
      <patternFill patternType="solid">
        <fgColor rgb="FF92D050"/>
        <bgColor indexed="64"/>
      </patternFill>
    </fill>
    <fill>
      <patternFill patternType="solid">
        <fgColor rgb="FFFFFF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rgb="FF00B0F0"/>
        <bgColor indexed="64"/>
      </patternFill>
    </fill>
  </fills>
  <borders count="12">
    <border>
      <left/>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style="medium">
        <color rgb="FF000000"/>
      </right>
      <top/>
      <bottom style="thick">
        <color rgb="FF000000"/>
      </bottom>
      <diagonal/>
    </border>
    <border>
      <left style="medium">
        <color rgb="FF000000"/>
      </left>
      <right style="medium">
        <color rgb="FF000000"/>
      </right>
      <top/>
      <bottom style="thick">
        <color rgb="FF000000"/>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right style="medium">
        <color rgb="FF000000"/>
      </right>
      <top/>
      <bottom style="medium">
        <color rgb="FF000000"/>
      </bottom>
      <diagonal/>
    </border>
    <border>
      <left/>
      <right style="medium">
        <color rgb="FF000000"/>
      </right>
      <top/>
      <bottom/>
      <diagonal/>
    </border>
    <border>
      <left style="medium">
        <color rgb="FF000000"/>
      </left>
      <right style="medium">
        <color rgb="FF000000"/>
      </right>
      <top style="medium">
        <color rgb="FF000000"/>
      </top>
      <bottom/>
      <diagonal/>
    </border>
    <border>
      <left style="medium">
        <color rgb="FF000000"/>
      </left>
      <right style="medium">
        <color rgb="FF000000"/>
      </right>
      <top style="thick">
        <color rgb="FF000000"/>
      </top>
      <bottom/>
      <diagonal/>
    </border>
  </borders>
  <cellStyleXfs count="2">
    <xf numFmtId="0" fontId="0" fillId="0" borderId="0"/>
    <xf numFmtId="0" fontId="8" fillId="0" borderId="0" applyNumberFormat="0" applyFill="0" applyBorder="0" applyAlignment="0" applyProtection="0"/>
  </cellStyleXfs>
  <cellXfs count="85">
    <xf numFmtId="0" fontId="0" fillId="0" borderId="0" xfId="0"/>
    <xf numFmtId="0" fontId="0" fillId="0" borderId="0" xfId="0" applyAlignment="1">
      <alignment wrapText="1"/>
    </xf>
    <xf numFmtId="0" fontId="1" fillId="0" borderId="0" xfId="0" applyFont="1" applyAlignment="1">
      <alignment wrapText="1"/>
    </xf>
    <xf numFmtId="0" fontId="1" fillId="2" borderId="0" xfId="0" applyFont="1" applyFill="1" applyAlignment="1">
      <alignment wrapText="1"/>
    </xf>
    <xf numFmtId="0" fontId="0" fillId="2" borderId="0" xfId="0" applyFill="1" applyAlignment="1">
      <alignment wrapText="1"/>
    </xf>
    <xf numFmtId="0" fontId="1" fillId="0" borderId="0" xfId="0" applyFont="1"/>
    <xf numFmtId="0" fontId="2" fillId="0" borderId="0" xfId="0" applyFont="1" applyAlignment="1">
      <alignment wrapText="1"/>
    </xf>
    <xf numFmtId="0" fontId="0" fillId="0" borderId="0" xfId="0" applyAlignment="1">
      <alignment horizontal="center"/>
    </xf>
    <xf numFmtId="0" fontId="0" fillId="3" borderId="0" xfId="0" applyFill="1"/>
    <xf numFmtId="0" fontId="0" fillId="4" borderId="0" xfId="0" applyFill="1"/>
    <xf numFmtId="0" fontId="3" fillId="0" borderId="4" xfId="0" applyFont="1" applyBorder="1" applyAlignment="1">
      <alignment horizontal="center" vertical="center" wrapText="1"/>
    </xf>
    <xf numFmtId="0" fontId="3" fillId="0" borderId="4" xfId="0" applyFont="1" applyBorder="1" applyAlignment="1">
      <alignment horizontal="justify" vertical="center" wrapText="1"/>
    </xf>
    <xf numFmtId="0" fontId="4" fillId="0" borderId="9" xfId="0" applyFont="1" applyBorder="1" applyAlignment="1">
      <alignment vertical="center" wrapText="1"/>
    </xf>
    <xf numFmtId="0" fontId="4" fillId="0" borderId="9" xfId="0" applyFont="1" applyBorder="1" applyAlignment="1">
      <alignment horizontal="justify" vertical="center" wrapText="1"/>
    </xf>
    <xf numFmtId="0" fontId="4" fillId="0" borderId="9" xfId="0" applyFont="1" applyBorder="1" applyAlignment="1">
      <alignment horizontal="center" vertical="center" wrapText="1"/>
    </xf>
    <xf numFmtId="0" fontId="4" fillId="0" borderId="8" xfId="0" applyFont="1" applyBorder="1" applyAlignment="1">
      <alignment vertical="center" wrapText="1"/>
    </xf>
    <xf numFmtId="0" fontId="4" fillId="0" borderId="8" xfId="0" applyFont="1" applyBorder="1" applyAlignment="1">
      <alignment horizontal="justify" vertical="center" wrapText="1"/>
    </xf>
    <xf numFmtId="0" fontId="4" fillId="0" borderId="6" xfId="0" applyFont="1" applyBorder="1" applyAlignment="1">
      <alignment vertical="center" wrapText="1"/>
    </xf>
    <xf numFmtId="0" fontId="0" fillId="0" borderId="8" xfId="0" applyBorder="1" applyAlignment="1">
      <alignment vertical="center" wrapText="1"/>
    </xf>
    <xf numFmtId="0" fontId="4" fillId="0" borderId="8" xfId="0" applyFont="1" applyBorder="1" applyAlignment="1">
      <alignment horizontal="center" vertical="center" wrapText="1"/>
    </xf>
    <xf numFmtId="0" fontId="5" fillId="0" borderId="8" xfId="0" applyFont="1" applyBorder="1" applyAlignment="1">
      <alignment horizontal="center" vertical="center" wrapText="1"/>
    </xf>
    <xf numFmtId="0" fontId="4" fillId="0" borderId="8" xfId="0" applyFont="1" applyBorder="1" applyAlignment="1">
      <alignment horizontal="left" vertical="center" wrapText="1" indent="1"/>
    </xf>
    <xf numFmtId="0" fontId="0" fillId="0" borderId="9" xfId="0" applyBorder="1" applyAlignment="1">
      <alignment vertical="center" wrapText="1"/>
    </xf>
    <xf numFmtId="0" fontId="4" fillId="0" borderId="9" xfId="0" applyFont="1" applyBorder="1" applyAlignment="1">
      <alignment horizontal="left" vertical="center" wrapText="1" indent="1"/>
    </xf>
    <xf numFmtId="0" fontId="4" fillId="0" borderId="6" xfId="0" applyFont="1" applyBorder="1" applyAlignment="1">
      <alignment horizontal="center" vertical="center" wrapText="1"/>
    </xf>
    <xf numFmtId="0" fontId="4" fillId="0" borderId="10" xfId="0" applyFont="1" applyBorder="1" applyAlignment="1">
      <alignment horizontal="center" vertical="center" wrapText="1"/>
    </xf>
    <xf numFmtId="0" fontId="4" fillId="0" borderId="7" xfId="0" applyFont="1" applyBorder="1" applyAlignment="1">
      <alignment horizontal="center" vertical="center" wrapText="1"/>
    </xf>
    <xf numFmtId="0" fontId="3" fillId="0" borderId="5" xfId="0" applyFont="1" applyBorder="1" applyAlignment="1">
      <alignment horizontal="center" vertical="center" textRotation="90" wrapText="1"/>
    </xf>
    <xf numFmtId="0" fontId="3" fillId="0" borderId="4" xfId="0" applyFont="1" applyBorder="1" applyAlignment="1">
      <alignment horizontal="center" vertical="center" textRotation="90" wrapText="1"/>
    </xf>
    <xf numFmtId="0" fontId="4" fillId="3" borderId="9" xfId="0" applyFont="1" applyFill="1" applyBorder="1" applyAlignment="1">
      <alignment horizontal="center" vertical="center" wrapText="1"/>
    </xf>
    <xf numFmtId="0" fontId="0" fillId="5" borderId="0" xfId="0" applyFill="1"/>
    <xf numFmtId="0" fontId="3" fillId="5" borderId="4" xfId="0" applyFont="1" applyFill="1" applyBorder="1" applyAlignment="1">
      <alignment horizontal="center" vertical="center" textRotation="90" wrapText="1"/>
    </xf>
    <xf numFmtId="0" fontId="4" fillId="5" borderId="8" xfId="0" applyFont="1" applyFill="1" applyBorder="1" applyAlignment="1">
      <alignment vertical="center" wrapText="1"/>
    </xf>
    <xf numFmtId="0" fontId="4" fillId="5" borderId="8" xfId="0" applyFont="1" applyFill="1" applyBorder="1" applyAlignment="1">
      <alignment horizontal="center" vertical="center" wrapText="1"/>
    </xf>
    <xf numFmtId="0" fontId="4" fillId="3" borderId="8" xfId="0" applyFont="1" applyFill="1" applyBorder="1" applyAlignment="1">
      <alignment horizontal="center" vertical="center" wrapText="1"/>
    </xf>
    <xf numFmtId="0" fontId="4" fillId="3" borderId="7" xfId="0" applyFont="1" applyFill="1" applyBorder="1" applyAlignment="1">
      <alignment horizontal="center" vertical="center" wrapText="1"/>
    </xf>
    <xf numFmtId="0" fontId="4" fillId="3" borderId="9" xfId="0" applyFont="1" applyFill="1" applyBorder="1" applyAlignment="1">
      <alignment horizontal="left" vertical="center" wrapText="1" indent="1"/>
    </xf>
    <xf numFmtId="0" fontId="4" fillId="6" borderId="9" xfId="0" applyFont="1" applyFill="1" applyBorder="1" applyAlignment="1">
      <alignment horizontal="center" vertical="center" wrapText="1"/>
    </xf>
    <xf numFmtId="0" fontId="4" fillId="7" borderId="9" xfId="0" applyFont="1" applyFill="1" applyBorder="1" applyAlignment="1">
      <alignment horizontal="center" vertical="center" wrapText="1"/>
    </xf>
    <xf numFmtId="0" fontId="4" fillId="7" borderId="8" xfId="0" applyFont="1" applyFill="1" applyBorder="1" applyAlignment="1">
      <alignment vertical="center" wrapText="1"/>
    </xf>
    <xf numFmtId="0" fontId="4" fillId="7" borderId="8"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8" fillId="0" borderId="0" xfId="1"/>
    <xf numFmtId="0" fontId="1" fillId="0" borderId="0" xfId="0" applyFont="1" applyAlignment="1">
      <alignment horizontal="center"/>
    </xf>
    <xf numFmtId="0" fontId="6" fillId="0" borderId="0" xfId="0" applyFont="1" applyAlignment="1">
      <alignment wrapText="1"/>
    </xf>
    <xf numFmtId="0" fontId="0" fillId="0" borderId="0" xfId="0" applyAlignment="1">
      <alignment horizontal="left" wrapText="1"/>
    </xf>
    <xf numFmtId="0" fontId="3" fillId="0" borderId="10" xfId="0" applyFont="1" applyBorder="1" applyAlignment="1">
      <alignment horizontal="justify" vertical="center" wrapText="1"/>
    </xf>
    <xf numFmtId="0" fontId="3" fillId="0" borderId="5" xfId="0" applyFont="1" applyBorder="1" applyAlignment="1">
      <alignment horizontal="justify" vertical="center" wrapText="1"/>
    </xf>
    <xf numFmtId="0" fontId="3" fillId="0" borderId="1" xfId="0" applyFont="1" applyBorder="1" applyAlignment="1">
      <alignment horizontal="center" vertical="center" wrapText="1"/>
    </xf>
    <xf numFmtId="0" fontId="3" fillId="0" borderId="3" xfId="0" applyFont="1" applyBorder="1" applyAlignment="1">
      <alignment horizontal="center" vertical="center" wrapText="1"/>
    </xf>
    <xf numFmtId="0" fontId="4" fillId="0" borderId="11" xfId="0" applyFont="1" applyBorder="1" applyAlignment="1">
      <alignment vertical="center" wrapText="1"/>
    </xf>
    <xf numFmtId="0" fontId="4" fillId="0" borderId="6" xfId="0" applyFont="1" applyBorder="1" applyAlignment="1">
      <alignment vertical="center" wrapText="1"/>
    </xf>
    <xf numFmtId="0" fontId="4" fillId="5" borderId="11" xfId="0" applyFont="1" applyFill="1" applyBorder="1" applyAlignment="1">
      <alignment vertical="center" wrapText="1"/>
    </xf>
    <xf numFmtId="0" fontId="4" fillId="5" borderId="6" xfId="0" applyFont="1" applyFill="1" applyBorder="1" applyAlignment="1">
      <alignment vertical="center" wrapText="1"/>
    </xf>
    <xf numFmtId="0" fontId="3" fillId="0" borderId="10" xfId="0" applyFont="1" applyBorder="1" applyAlignment="1">
      <alignment horizontal="center" vertical="center" wrapText="1"/>
    </xf>
    <xf numFmtId="0" fontId="3" fillId="0" borderId="5" xfId="0" applyFont="1" applyBorder="1" applyAlignment="1">
      <alignment horizontal="center" vertical="center" wrapText="1"/>
    </xf>
    <xf numFmtId="0" fontId="4" fillId="0" borderId="11" xfId="0" applyFont="1" applyBorder="1" applyAlignment="1">
      <alignment horizontal="center" vertical="center" wrapText="1"/>
    </xf>
    <xf numFmtId="0" fontId="4" fillId="0" borderId="6" xfId="0" applyFont="1" applyBorder="1" applyAlignment="1">
      <alignment horizontal="center" vertical="center" wrapText="1"/>
    </xf>
    <xf numFmtId="0" fontId="4" fillId="0" borderId="11" xfId="0" applyFont="1" applyBorder="1" applyAlignment="1">
      <alignment horizontal="justify" vertical="center" wrapText="1"/>
    </xf>
    <xf numFmtId="0" fontId="4" fillId="0" borderId="6" xfId="0" applyFont="1" applyBorder="1" applyAlignment="1">
      <alignment horizontal="justify" vertical="center" wrapText="1"/>
    </xf>
    <xf numFmtId="0" fontId="4" fillId="0" borderId="10" xfId="0" applyFont="1" applyBorder="1" applyAlignment="1">
      <alignment vertical="center" wrapText="1"/>
    </xf>
    <xf numFmtId="0" fontId="4" fillId="5" borderId="10" xfId="0" applyFont="1" applyFill="1" applyBorder="1" applyAlignment="1">
      <alignment vertical="center" wrapText="1"/>
    </xf>
    <xf numFmtId="0" fontId="4" fillId="0" borderId="10" xfId="0" applyFont="1" applyBorder="1" applyAlignment="1">
      <alignment horizontal="justify" vertical="center" wrapText="1"/>
    </xf>
    <xf numFmtId="0" fontId="3" fillId="0" borderId="2" xfId="0" applyFont="1" applyBorder="1" applyAlignment="1">
      <alignment horizontal="center" vertical="center" wrapText="1"/>
    </xf>
    <xf numFmtId="0" fontId="3" fillId="0" borderId="10" xfId="0" applyFont="1" applyBorder="1" applyAlignment="1">
      <alignment horizontal="center" vertical="center" textRotation="90" wrapText="1"/>
    </xf>
    <xf numFmtId="0" fontId="3" fillId="0" borderId="5" xfId="0" applyFont="1" applyBorder="1" applyAlignment="1">
      <alignment horizontal="center" vertical="center" textRotation="90" wrapText="1"/>
    </xf>
    <xf numFmtId="0" fontId="4" fillId="0" borderId="7" xfId="0" applyFont="1" applyBorder="1" applyAlignment="1">
      <alignment vertical="center" wrapText="1"/>
    </xf>
    <xf numFmtId="0" fontId="4" fillId="5" borderId="7" xfId="0" applyFont="1" applyFill="1" applyBorder="1" applyAlignment="1">
      <alignment vertical="center" wrapText="1"/>
    </xf>
    <xf numFmtId="0" fontId="4" fillId="0" borderId="10" xfId="0" applyFont="1" applyBorder="1" applyAlignment="1">
      <alignment horizontal="center" vertical="center" wrapText="1"/>
    </xf>
    <xf numFmtId="0" fontId="4" fillId="0" borderId="7" xfId="0" applyFont="1" applyBorder="1" applyAlignment="1">
      <alignment horizontal="justify" vertical="center" wrapText="1"/>
    </xf>
    <xf numFmtId="0" fontId="4" fillId="0" borderId="7" xfId="0" applyFont="1" applyBorder="1" applyAlignment="1">
      <alignment horizontal="center" vertical="center" wrapText="1"/>
    </xf>
    <xf numFmtId="0" fontId="4" fillId="7" borderId="10" xfId="0" applyFont="1" applyFill="1" applyBorder="1" applyAlignment="1">
      <alignment vertical="center" wrapText="1"/>
    </xf>
    <xf numFmtId="0" fontId="4" fillId="7" borderId="7" xfId="0" applyFont="1" applyFill="1" applyBorder="1" applyAlignment="1">
      <alignment vertical="center" wrapText="1"/>
    </xf>
    <xf numFmtId="0" fontId="4" fillId="7" borderId="6" xfId="0" applyFont="1" applyFill="1" applyBorder="1" applyAlignment="1">
      <alignment vertical="center" wrapText="1"/>
    </xf>
    <xf numFmtId="0" fontId="4" fillId="7" borderId="10" xfId="0" applyFont="1" applyFill="1" applyBorder="1" applyAlignment="1">
      <alignment horizontal="center" vertical="center" wrapText="1"/>
    </xf>
    <xf numFmtId="0" fontId="4" fillId="7" borderId="7" xfId="0" applyFont="1" applyFill="1" applyBorder="1" applyAlignment="1">
      <alignment horizontal="center" vertical="center" wrapText="1"/>
    </xf>
    <xf numFmtId="0" fontId="4" fillId="7" borderId="6" xfId="0" applyFont="1" applyFill="1" applyBorder="1" applyAlignment="1">
      <alignment horizontal="center" vertical="center" wrapText="1"/>
    </xf>
    <xf numFmtId="0" fontId="5" fillId="0" borderId="11" xfId="0" applyFont="1" applyBorder="1" applyAlignment="1">
      <alignment horizontal="center" vertical="center" wrapText="1"/>
    </xf>
    <xf numFmtId="0" fontId="5" fillId="0" borderId="7" xfId="0" applyFont="1" applyBorder="1" applyAlignment="1">
      <alignment horizontal="center" vertical="center" wrapText="1"/>
    </xf>
    <xf numFmtId="0" fontId="5" fillId="0" borderId="6" xfId="0" applyFont="1" applyBorder="1" applyAlignment="1">
      <alignment horizontal="center" vertical="center" wrapText="1"/>
    </xf>
    <xf numFmtId="0" fontId="5" fillId="0" borderId="10" xfId="0" applyFont="1" applyBorder="1" applyAlignment="1">
      <alignment horizontal="center" vertical="center" wrapText="1"/>
    </xf>
    <xf numFmtId="0" fontId="4" fillId="7" borderId="11" xfId="0" applyFont="1" applyFill="1" applyBorder="1" applyAlignment="1">
      <alignment horizontal="center" vertical="center" wrapText="1"/>
    </xf>
    <xf numFmtId="0" fontId="4" fillId="5" borderId="10" xfId="0" applyFont="1" applyFill="1" applyBorder="1" applyAlignment="1">
      <alignment horizontal="center" vertical="center" wrapText="1"/>
    </xf>
    <xf numFmtId="0" fontId="4" fillId="5" borderId="7" xfId="0" applyFont="1" applyFill="1" applyBorder="1" applyAlignment="1">
      <alignment horizontal="center" vertical="center" wrapText="1"/>
    </xf>
    <xf numFmtId="0" fontId="4" fillId="5" borderId="6" xfId="0" applyFont="1" applyFill="1" applyBorder="1" applyAlignment="1">
      <alignment horizontal="center" vertical="center"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drawing1.xml><?xml version="1.0" encoding="utf-8"?>
<xdr:wsDr xmlns:xdr="http://schemas.openxmlformats.org/drawingml/2006/spreadsheetDrawing" xmlns:a="http://schemas.openxmlformats.org/drawingml/2006/main">
  <xdr:twoCellAnchor>
    <xdr:from>
      <xdr:col>8</xdr:col>
      <xdr:colOff>171450</xdr:colOff>
      <xdr:row>5</xdr:row>
      <xdr:rowOff>47626</xdr:rowOff>
    </xdr:from>
    <xdr:to>
      <xdr:col>9</xdr:col>
      <xdr:colOff>638175</xdr:colOff>
      <xdr:row>8</xdr:row>
      <xdr:rowOff>95251</xdr:rowOff>
    </xdr:to>
    <xdr:sp macro="" textlink="">
      <xdr:nvSpPr>
        <xdr:cNvPr id="2" name="Flowchart: Process 1">
          <a:extLst>
            <a:ext uri="{FF2B5EF4-FFF2-40B4-BE49-F238E27FC236}">
              <a16:creationId xmlns:a16="http://schemas.microsoft.com/office/drawing/2014/main" id="{668B3BF6-BB3F-4AFA-61B8-1F7C78E9262E}"/>
            </a:ext>
          </a:extLst>
        </xdr:cNvPr>
        <xdr:cNvSpPr/>
      </xdr:nvSpPr>
      <xdr:spPr>
        <a:xfrm>
          <a:off x="5657850" y="952501"/>
          <a:ext cx="1152525" cy="5905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ALL</a:t>
          </a:r>
          <a:r>
            <a:rPr lang="en-GB" sz="1100" baseline="0"/>
            <a:t> OFF</a:t>
          </a:r>
          <a:endParaRPr lang="en-GB" sz="1100"/>
        </a:p>
      </xdr:txBody>
    </xdr:sp>
    <xdr:clientData/>
  </xdr:twoCellAnchor>
  <xdr:twoCellAnchor>
    <xdr:from>
      <xdr:col>7</xdr:col>
      <xdr:colOff>495300</xdr:colOff>
      <xdr:row>9</xdr:row>
      <xdr:rowOff>104774</xdr:rowOff>
    </xdr:from>
    <xdr:to>
      <xdr:col>10</xdr:col>
      <xdr:colOff>257175</xdr:colOff>
      <xdr:row>15</xdr:row>
      <xdr:rowOff>171449</xdr:rowOff>
    </xdr:to>
    <xdr:sp macro="" textlink="">
      <xdr:nvSpPr>
        <xdr:cNvPr id="3" name="Flowchart: Decision 2">
          <a:extLst>
            <a:ext uri="{FF2B5EF4-FFF2-40B4-BE49-F238E27FC236}">
              <a16:creationId xmlns:a16="http://schemas.microsoft.com/office/drawing/2014/main" id="{FF77954C-FBB8-DF6D-8757-6817A77FE5C1}"/>
            </a:ext>
          </a:extLst>
        </xdr:cNvPr>
        <xdr:cNvSpPr/>
      </xdr:nvSpPr>
      <xdr:spPr>
        <a:xfrm>
          <a:off x="5295900" y="1733549"/>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BATTERY</a:t>
          </a:r>
        </a:p>
        <a:p>
          <a:pPr algn="ctr"/>
          <a:r>
            <a:rPr lang="en-GB" sz="1100" baseline="0"/>
            <a:t>CONNECTED</a:t>
          </a:r>
          <a:endParaRPr lang="en-GB" sz="1100"/>
        </a:p>
      </xdr:txBody>
    </xdr:sp>
    <xdr:clientData/>
  </xdr:twoCellAnchor>
  <xdr:twoCellAnchor>
    <xdr:from>
      <xdr:col>8</xdr:col>
      <xdr:colOff>171450</xdr:colOff>
      <xdr:row>17</xdr:row>
      <xdr:rowOff>57150</xdr:rowOff>
    </xdr:from>
    <xdr:to>
      <xdr:col>9</xdr:col>
      <xdr:colOff>638175</xdr:colOff>
      <xdr:row>20</xdr:row>
      <xdr:rowOff>66675</xdr:rowOff>
    </xdr:to>
    <xdr:sp macro="" textlink="">
      <xdr:nvSpPr>
        <xdr:cNvPr id="4" name="Flowchart: Process 3">
          <a:extLst>
            <a:ext uri="{FF2B5EF4-FFF2-40B4-BE49-F238E27FC236}">
              <a16:creationId xmlns:a16="http://schemas.microsoft.com/office/drawing/2014/main" id="{C89883A8-C4E9-4E73-AAFC-39B06A1F7193}"/>
            </a:ext>
          </a:extLst>
        </xdr:cNvPr>
        <xdr:cNvSpPr/>
      </xdr:nvSpPr>
      <xdr:spPr>
        <a:xfrm>
          <a:off x="5657850" y="3133725"/>
          <a:ext cx="1152525" cy="5524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SAFETY ON</a:t>
          </a:r>
        </a:p>
        <a:p>
          <a:pPr algn="ctr"/>
          <a:r>
            <a:rPr lang="en-GB" sz="1100"/>
            <a:t>MAIN OFF</a:t>
          </a:r>
        </a:p>
      </xdr:txBody>
    </xdr:sp>
    <xdr:clientData/>
  </xdr:twoCellAnchor>
  <xdr:twoCellAnchor>
    <xdr:from>
      <xdr:col>7</xdr:col>
      <xdr:colOff>523875</xdr:colOff>
      <xdr:row>21</xdr:row>
      <xdr:rowOff>95250</xdr:rowOff>
    </xdr:from>
    <xdr:to>
      <xdr:col>10</xdr:col>
      <xdr:colOff>285750</xdr:colOff>
      <xdr:row>27</xdr:row>
      <xdr:rowOff>161925</xdr:rowOff>
    </xdr:to>
    <xdr:sp macro="" textlink="">
      <xdr:nvSpPr>
        <xdr:cNvPr id="5" name="Flowchart: Decision 4">
          <a:extLst>
            <a:ext uri="{FF2B5EF4-FFF2-40B4-BE49-F238E27FC236}">
              <a16:creationId xmlns:a16="http://schemas.microsoft.com/office/drawing/2014/main" id="{4C071D4E-0DB0-43FF-8ECF-8BD706715BFF}"/>
            </a:ext>
          </a:extLst>
        </xdr:cNvPr>
        <xdr:cNvSpPr/>
      </xdr:nvSpPr>
      <xdr:spPr>
        <a:xfrm>
          <a:off x="5324475" y="3895725"/>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RBF</a:t>
          </a:r>
        </a:p>
        <a:p>
          <a:pPr algn="ctr"/>
          <a:r>
            <a:rPr lang="en-GB" sz="1100" baseline="0"/>
            <a:t>CONNECTED</a:t>
          </a:r>
          <a:endParaRPr lang="en-GB" sz="1100"/>
        </a:p>
      </xdr:txBody>
    </xdr:sp>
    <xdr:clientData/>
  </xdr:twoCellAnchor>
  <xdr:twoCellAnchor>
    <xdr:from>
      <xdr:col>8</xdr:col>
      <xdr:colOff>0</xdr:colOff>
      <xdr:row>30</xdr:row>
      <xdr:rowOff>0</xdr:rowOff>
    </xdr:from>
    <xdr:to>
      <xdr:col>9</xdr:col>
      <xdr:colOff>466725</xdr:colOff>
      <xdr:row>33</xdr:row>
      <xdr:rowOff>9525</xdr:rowOff>
    </xdr:to>
    <xdr:sp macro="" textlink="">
      <xdr:nvSpPr>
        <xdr:cNvPr id="6" name="Flowchart: Process 5">
          <a:extLst>
            <a:ext uri="{FF2B5EF4-FFF2-40B4-BE49-F238E27FC236}">
              <a16:creationId xmlns:a16="http://schemas.microsoft.com/office/drawing/2014/main" id="{C3E761DB-4CA3-421B-B21D-8517089ACF48}"/>
            </a:ext>
          </a:extLst>
        </xdr:cNvPr>
        <xdr:cNvSpPr/>
      </xdr:nvSpPr>
      <xdr:spPr>
        <a:xfrm>
          <a:off x="5486400" y="5429250"/>
          <a:ext cx="1152525" cy="552450"/>
        </a:xfrm>
        <a:prstGeom prst="flowChartProcess">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SAFETY ON</a:t>
          </a:r>
        </a:p>
        <a:p>
          <a:pPr algn="ctr"/>
          <a:r>
            <a:rPr lang="en-GB" sz="1100"/>
            <a:t>MAIN OFF</a:t>
          </a:r>
        </a:p>
      </xdr:txBody>
    </xdr:sp>
    <xdr:clientData/>
  </xdr:twoCellAnchor>
  <xdr:twoCellAnchor>
    <xdr:from>
      <xdr:col>8</xdr:col>
      <xdr:colOff>0</xdr:colOff>
      <xdr:row>36</xdr:row>
      <xdr:rowOff>0</xdr:rowOff>
    </xdr:from>
    <xdr:to>
      <xdr:col>10</xdr:col>
      <xdr:colOff>447675</xdr:colOff>
      <xdr:row>42</xdr:row>
      <xdr:rowOff>66675</xdr:rowOff>
    </xdr:to>
    <xdr:sp macro="" textlink="">
      <xdr:nvSpPr>
        <xdr:cNvPr id="7" name="Flowchart: Decision 6">
          <a:extLst>
            <a:ext uri="{FF2B5EF4-FFF2-40B4-BE49-F238E27FC236}">
              <a16:creationId xmlns:a16="http://schemas.microsoft.com/office/drawing/2014/main" id="{333D9B1D-46A0-438F-86BA-B4D294CEE2B3}"/>
            </a:ext>
          </a:extLst>
        </xdr:cNvPr>
        <xdr:cNvSpPr/>
      </xdr:nvSpPr>
      <xdr:spPr>
        <a:xfrm>
          <a:off x="5486400" y="6515100"/>
          <a:ext cx="1819275" cy="1152525"/>
        </a:xfrm>
        <a:prstGeom prst="flowChartDecision">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1100"/>
            <a:t>BATTERY</a:t>
          </a:r>
        </a:p>
        <a:p>
          <a:pPr algn="ctr"/>
          <a:r>
            <a:rPr lang="en-GB" sz="1100" baseline="0"/>
            <a:t>CONNECTED</a:t>
          </a:r>
          <a:endParaRPr lang="en-GB"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9</xdr:col>
      <xdr:colOff>0</xdr:colOff>
      <xdr:row>38</xdr:row>
      <xdr:rowOff>0</xdr:rowOff>
    </xdr:from>
    <xdr:to>
      <xdr:col>9</xdr:col>
      <xdr:colOff>104775</xdr:colOff>
      <xdr:row>38</xdr:row>
      <xdr:rowOff>0</xdr:rowOff>
    </xdr:to>
    <xdr:grpSp>
      <xdr:nvGrpSpPr>
        <xdr:cNvPr id="2068" name="Group 325769">
          <a:extLst>
            <a:ext uri="{FF2B5EF4-FFF2-40B4-BE49-F238E27FC236}">
              <a16:creationId xmlns:a16="http://schemas.microsoft.com/office/drawing/2014/main" id="{B0135970-47D4-E77C-C143-71CF234C306F}"/>
            </a:ext>
          </a:extLst>
        </xdr:cNvPr>
        <xdr:cNvGrpSpPr>
          <a:grpSpLocks/>
        </xdr:cNvGrpSpPr>
      </xdr:nvGrpSpPr>
      <xdr:grpSpPr bwMode="auto">
        <a:xfrm>
          <a:off x="6172200" y="11715750"/>
          <a:ext cx="104775" cy="0"/>
          <a:chOff x="0" y="0"/>
          <a:chExt cx="107435" cy="443838"/>
        </a:xfrm>
      </xdr:grpSpPr>
      <xdr:sp macro="" textlink="">
        <xdr:nvSpPr>
          <xdr:cNvPr id="2086" name="Rectangle 6377">
            <a:extLst>
              <a:ext uri="{FF2B5EF4-FFF2-40B4-BE49-F238E27FC236}">
                <a16:creationId xmlns:a16="http://schemas.microsoft.com/office/drawing/2014/main" id="{C20B06DC-A83C-17B8-BED4-7EBB4C6A4638}"/>
              </a:ext>
            </a:extLst>
          </xdr:cNvPr>
          <xdr:cNvSpPr>
            <a:spLocks noChangeArrowheads="1"/>
          </xdr:cNvSpPr>
        </xdr:nvSpPr>
        <xdr:spPr bwMode="auto">
          <a:xfrm rot="-5399999">
            <a:off x="-223707" y="77241"/>
            <a:ext cx="590305" cy="1428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900" b="1" i="0" u="none" strike="noStrike" baseline="0">
                <a:solidFill>
                  <a:srgbClr val="000000"/>
                </a:solidFill>
                <a:latin typeface="Arial"/>
                <a:cs typeface="Arial"/>
              </a:rPr>
              <a:t>Pin type</a:t>
            </a:r>
          </a:p>
        </xdr:txBody>
      </xdr:sp>
    </xdr:grpSp>
    <xdr:clientData/>
  </xdr:twoCellAnchor>
  <xdr:twoCellAnchor>
    <xdr:from>
      <xdr:col>9</xdr:col>
      <xdr:colOff>0</xdr:colOff>
      <xdr:row>74</xdr:row>
      <xdr:rowOff>0</xdr:rowOff>
    </xdr:from>
    <xdr:to>
      <xdr:col>9</xdr:col>
      <xdr:colOff>104775</xdr:colOff>
      <xdr:row>74</xdr:row>
      <xdr:rowOff>0</xdr:rowOff>
    </xdr:to>
    <xdr:grpSp>
      <xdr:nvGrpSpPr>
        <xdr:cNvPr id="2087" name="Group 308739">
          <a:extLst>
            <a:ext uri="{FF2B5EF4-FFF2-40B4-BE49-F238E27FC236}">
              <a16:creationId xmlns:a16="http://schemas.microsoft.com/office/drawing/2014/main" id="{701077C9-0ABF-E02F-D40B-5CA2BA6852A5}"/>
            </a:ext>
          </a:extLst>
        </xdr:cNvPr>
        <xdr:cNvGrpSpPr>
          <a:grpSpLocks/>
        </xdr:cNvGrpSpPr>
      </xdr:nvGrpSpPr>
      <xdr:grpSpPr bwMode="auto">
        <a:xfrm>
          <a:off x="6172200" y="21764625"/>
          <a:ext cx="104775" cy="0"/>
          <a:chOff x="0" y="0"/>
          <a:chExt cx="107435" cy="443838"/>
        </a:xfrm>
      </xdr:grpSpPr>
      <xdr:sp macro="" textlink="">
        <xdr:nvSpPr>
          <xdr:cNvPr id="2124" name="Rectangle 6531">
            <a:extLst>
              <a:ext uri="{FF2B5EF4-FFF2-40B4-BE49-F238E27FC236}">
                <a16:creationId xmlns:a16="http://schemas.microsoft.com/office/drawing/2014/main" id="{3B8D97B8-9EB8-46B9-96D3-C84D29710276}"/>
              </a:ext>
            </a:extLst>
          </xdr:cNvPr>
          <xdr:cNvSpPr>
            <a:spLocks noChangeArrowheads="1"/>
          </xdr:cNvSpPr>
        </xdr:nvSpPr>
        <xdr:spPr bwMode="auto">
          <a:xfrm rot="-5399999">
            <a:off x="-223707" y="77241"/>
            <a:ext cx="590305" cy="142889"/>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txBody>
          <a:bodyPr vertOverflow="clip" wrap="square" lIns="0" tIns="0" rIns="0" bIns="0" anchor="t" upright="1"/>
          <a:lstStyle/>
          <a:p>
            <a:pPr algn="l" rtl="0">
              <a:defRPr sz="1000"/>
            </a:pPr>
            <a:r>
              <a:rPr lang="en-GB" sz="900" b="1" i="0" u="none" strike="noStrike" baseline="0">
                <a:solidFill>
                  <a:srgbClr val="000000"/>
                </a:solidFill>
                <a:latin typeface="Arial"/>
                <a:cs typeface="Arial"/>
              </a:rPr>
              <a:t>Pin type</a:t>
            </a:r>
          </a:p>
        </xdr:txBody>
      </xdr:sp>
    </xdr:grpSp>
    <xdr:clientData/>
  </xdr:twoCellAnchor>
  <xdr:twoCellAnchor>
    <xdr:from>
      <xdr:col>19</xdr:col>
      <xdr:colOff>628650</xdr:colOff>
      <xdr:row>3</xdr:row>
      <xdr:rowOff>190501</xdr:rowOff>
    </xdr:from>
    <xdr:to>
      <xdr:col>28</xdr:col>
      <xdr:colOff>371475</xdr:colOff>
      <xdr:row>11</xdr:row>
      <xdr:rowOff>219076</xdr:rowOff>
    </xdr:to>
    <xdr:sp macro="" textlink="">
      <xdr:nvSpPr>
        <xdr:cNvPr id="4" name="TextBox 3">
          <a:extLst>
            <a:ext uri="{FF2B5EF4-FFF2-40B4-BE49-F238E27FC236}">
              <a16:creationId xmlns:a16="http://schemas.microsoft.com/office/drawing/2014/main" id="{E3509167-5756-F2B3-EE67-555D7B4D05DA}"/>
            </a:ext>
          </a:extLst>
        </xdr:cNvPr>
        <xdr:cNvSpPr txBox="1"/>
      </xdr:nvSpPr>
      <xdr:spPr>
        <a:xfrm>
          <a:off x="13658850" y="752476"/>
          <a:ext cx="5915025" cy="28194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b="1" i="0" u="none" strike="noStrike" baseline="0">
              <a:solidFill>
                <a:schemeClr val="dk1"/>
              </a:solidFill>
              <a:latin typeface="+mn-lt"/>
              <a:ea typeface="+mn-ea"/>
              <a:cs typeface="+mn-cs"/>
            </a:rPr>
            <a:t>Notes</a:t>
          </a:r>
        </a:p>
        <a:p>
          <a:r>
            <a:rPr lang="en-GB" sz="1100" b="0" i="0" u="none" strike="noStrike" baseline="0">
              <a:solidFill>
                <a:schemeClr val="dk1"/>
              </a:solidFill>
              <a:latin typeface="+mn-lt"/>
              <a:ea typeface="+mn-ea"/>
              <a:cs typeface="+mn-cs"/>
            </a:rPr>
            <a:t>1. VSS pins are connected to the exposed pad (see </a:t>
          </a:r>
          <a:r>
            <a:rPr lang="en-GB" sz="1100" b="0" i="1" u="none" strike="noStrike" baseline="0">
              <a:solidFill>
                <a:schemeClr val="dk1"/>
              </a:solidFill>
              <a:latin typeface="+mn-lt"/>
              <a:ea typeface="+mn-ea"/>
              <a:cs typeface="+mn-cs"/>
            </a:rPr>
            <a:t>Figure 35: UFQFPN32 - 32-pin, 5x5 mm, 0.5 mm pitch ultra thin fine pitch</a:t>
          </a:r>
        </a:p>
        <a:p>
          <a:r>
            <a:rPr lang="en-GB" sz="1100" b="0" i="1" u="none" strike="noStrike" baseline="0">
              <a:solidFill>
                <a:schemeClr val="dk1"/>
              </a:solidFill>
              <a:latin typeface="+mn-lt"/>
              <a:ea typeface="+mn-ea"/>
              <a:cs typeface="+mn-cs"/>
            </a:rPr>
            <a:t>quad flat package outline</a:t>
          </a:r>
          <a:r>
            <a:rPr lang="en-GB" sz="1100" b="0" i="0" u="none" strike="noStrike" baseline="0">
              <a:solidFill>
                <a:schemeClr val="dk1"/>
              </a:solidFill>
              <a:latin typeface="+mn-lt"/>
              <a:ea typeface="+mn-ea"/>
              <a:cs typeface="+mn-cs"/>
            </a:rPr>
            <a:t>).</a:t>
          </a:r>
        </a:p>
        <a:p>
          <a:r>
            <a:rPr lang="en-GB" sz="1100" b="0" i="0" u="none" strike="noStrike" baseline="0">
              <a:solidFill>
                <a:schemeClr val="dk1"/>
              </a:solidFill>
              <a:latin typeface="+mn-lt"/>
              <a:ea typeface="+mn-ea"/>
              <a:cs typeface="+mn-cs"/>
            </a:rPr>
            <a:t>2. Device reset input/internal reset output (active low).</a:t>
          </a:r>
        </a:p>
        <a:p>
          <a:r>
            <a:rPr lang="en-GB" sz="1100" b="0" i="0" u="none" strike="noStrike" baseline="0">
              <a:solidFill>
                <a:schemeClr val="dk1"/>
              </a:solidFill>
              <a:latin typeface="+mn-lt"/>
              <a:ea typeface="+mn-ea"/>
              <a:cs typeface="+mn-cs"/>
            </a:rPr>
            <a:t>3. Analog power supply.</a:t>
          </a:r>
        </a:p>
        <a:p>
          <a:r>
            <a:rPr lang="en-GB" sz="1100" b="0" i="0" u="none" strike="noStrike" baseline="0">
              <a:solidFill>
                <a:schemeClr val="dk1"/>
              </a:solidFill>
              <a:latin typeface="+mn-lt"/>
              <a:ea typeface="+mn-ea"/>
              <a:cs typeface="+mn-cs"/>
            </a:rPr>
            <a:t>4. On TSSOP14 package, VDDA is internally connected to VDD.</a:t>
          </a:r>
        </a:p>
        <a:p>
          <a:r>
            <a:rPr lang="en-GB" sz="1100" b="0" i="0" u="none" strike="noStrike" baseline="0">
              <a:solidFill>
                <a:schemeClr val="dk1"/>
              </a:solidFill>
              <a:latin typeface="+mn-lt"/>
              <a:ea typeface="+mn-ea"/>
              <a:cs typeface="+mn-cs"/>
            </a:rPr>
            <a:t>5. Digital and analog ground.</a:t>
          </a:r>
        </a:p>
        <a:p>
          <a:r>
            <a:rPr lang="en-GB" sz="1100" b="0" i="0" u="none" strike="noStrike" baseline="0">
              <a:solidFill>
                <a:schemeClr val="dk1"/>
              </a:solidFill>
              <a:latin typeface="+mn-lt"/>
              <a:ea typeface="+mn-ea"/>
              <a:cs typeface="+mn-cs"/>
            </a:rPr>
            <a:t>6. Digital power supply.</a:t>
          </a:r>
        </a:p>
        <a:p>
          <a:r>
            <a:rPr lang="en-GB" sz="1100" b="0" i="0" u="none" strike="noStrike" baseline="0">
              <a:solidFill>
                <a:schemeClr val="dk1"/>
              </a:solidFill>
              <a:latin typeface="+mn-lt"/>
              <a:ea typeface="+mn-ea"/>
              <a:cs typeface="+mn-cs"/>
            </a:rPr>
            <a:t>7. PA14 pin on TSSOP14 package acts as an output pin when the embedded bootloader is active (SPI1_MISO). On empty devices (devices from factory), the bootloader is active due to the empty check mechanism (refer to RM0377 reference manual). PA14 pin also acts as SWCLK. When programming devices in TSSOP14 for the first time, it is necessary to use the "connect under reset" method and the SWD interface to disable the bootloader by driving this PA14/SWCLK pin</a:t>
          </a:r>
          <a:endParaRPr lang="en-GB" sz="1100"/>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hyperlink" Target="https://coda-systems.co.uk/product/swift-dock-spring-loaded-multipoint-docking-connectors/swift-dock-data/sd-datapower-8-l/"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F6A196-8522-4EEC-B7D5-4A212435A6F3}">
  <dimension ref="A1:I53"/>
  <sheetViews>
    <sheetView workbookViewId="0">
      <selection activeCell="H10" sqref="H10"/>
    </sheetView>
  </sheetViews>
  <sheetFormatPr defaultRowHeight="14.25"/>
  <cols>
    <col min="2" max="2" width="44.25" style="1" customWidth="1"/>
    <col min="3" max="3" width="37.75" style="1" bestFit="1" customWidth="1"/>
    <col min="4" max="7" width="9" style="7"/>
    <col min="8" max="8" width="55.375" style="1" customWidth="1"/>
    <col min="9" max="9" width="51.25" customWidth="1"/>
  </cols>
  <sheetData>
    <row r="1" spans="1:8" s="5" customFormat="1" ht="15">
      <c r="A1" s="5" t="s">
        <v>12</v>
      </c>
      <c r="B1" s="2" t="s">
        <v>11</v>
      </c>
      <c r="C1" s="2" t="s">
        <v>278</v>
      </c>
      <c r="D1" s="43" t="s">
        <v>279</v>
      </c>
      <c r="E1" s="43" t="s">
        <v>280</v>
      </c>
      <c r="F1" s="43" t="s">
        <v>281</v>
      </c>
      <c r="G1" s="43" t="s">
        <v>282</v>
      </c>
      <c r="H1" s="2" t="s">
        <v>7</v>
      </c>
    </row>
    <row r="2" spans="1:8" s="5" customFormat="1" ht="15">
      <c r="B2" s="2" t="s">
        <v>19</v>
      </c>
      <c r="C2" s="2"/>
      <c r="D2" s="43"/>
      <c r="E2" s="43"/>
      <c r="F2" s="43"/>
      <c r="G2" s="43"/>
      <c r="H2" s="2"/>
    </row>
    <row r="3" spans="1:8">
      <c r="B3" s="1" t="s">
        <v>13</v>
      </c>
      <c r="C3" s="1" t="s">
        <v>355</v>
      </c>
      <c r="D3" s="7">
        <v>3.7</v>
      </c>
      <c r="F3" s="7">
        <v>10</v>
      </c>
      <c r="G3" s="7" t="s">
        <v>283</v>
      </c>
    </row>
    <row r="4" spans="1:8" ht="57">
      <c r="B4" s="1" t="s">
        <v>290</v>
      </c>
      <c r="C4" s="1" t="s">
        <v>292</v>
      </c>
      <c r="F4" s="7">
        <v>30</v>
      </c>
      <c r="G4" s="7" t="s">
        <v>291</v>
      </c>
    </row>
    <row r="5" spans="1:8">
      <c r="B5" s="1" t="s">
        <v>14</v>
      </c>
      <c r="F5" s="7" t="s">
        <v>287</v>
      </c>
    </row>
    <row r="6" spans="1:8">
      <c r="B6" s="1" t="s">
        <v>15</v>
      </c>
      <c r="F6" s="7" t="s">
        <v>287</v>
      </c>
    </row>
    <row r="7" spans="1:8">
      <c r="B7" s="1" t="s">
        <v>16</v>
      </c>
      <c r="D7" s="7">
        <v>-20</v>
      </c>
      <c r="F7" s="7">
        <v>85</v>
      </c>
      <c r="G7" s="7" t="s">
        <v>288</v>
      </c>
    </row>
    <row r="8" spans="1:8">
      <c r="B8" s="1" t="s">
        <v>17</v>
      </c>
      <c r="F8" s="7" t="s">
        <v>287</v>
      </c>
      <c r="H8" s="1" t="s">
        <v>277</v>
      </c>
    </row>
    <row r="9" spans="1:8">
      <c r="B9" s="1" t="s">
        <v>25</v>
      </c>
      <c r="C9" s="1" t="s">
        <v>285</v>
      </c>
      <c r="F9" s="7">
        <v>3</v>
      </c>
      <c r="G9" s="7" t="s">
        <v>284</v>
      </c>
    </row>
    <row r="10" spans="1:8">
      <c r="B10" s="1" t="s">
        <v>332</v>
      </c>
      <c r="D10" s="7">
        <v>2</v>
      </c>
    </row>
    <row r="11" spans="1:8">
      <c r="B11" s="1" t="s">
        <v>331</v>
      </c>
      <c r="D11" s="7">
        <v>2</v>
      </c>
    </row>
    <row r="12" spans="1:8">
      <c r="B12" s="1" t="s">
        <v>333</v>
      </c>
      <c r="D12" s="7">
        <v>2</v>
      </c>
    </row>
    <row r="13" spans="1:8">
      <c r="B13" s="1" t="s">
        <v>334</v>
      </c>
      <c r="D13" s="7">
        <v>2</v>
      </c>
    </row>
    <row r="14" spans="1:8">
      <c r="B14" s="1" t="s">
        <v>50</v>
      </c>
      <c r="C14" s="1" t="s">
        <v>297</v>
      </c>
      <c r="D14" s="7">
        <v>10</v>
      </c>
      <c r="F14" s="7" t="s">
        <v>287</v>
      </c>
      <c r="G14" s="7" t="s">
        <v>298</v>
      </c>
      <c r="H14" s="45" t="s">
        <v>335</v>
      </c>
    </row>
    <row r="15" spans="1:8">
      <c r="B15" s="1" t="s">
        <v>336</v>
      </c>
      <c r="D15" s="7">
        <v>4000</v>
      </c>
      <c r="G15" s="7" t="s">
        <v>283</v>
      </c>
      <c r="H15" s="45"/>
    </row>
    <row r="17" spans="2:9" ht="15">
      <c r="B17" s="2" t="s">
        <v>18</v>
      </c>
    </row>
    <row r="18" spans="2:9" ht="42.75">
      <c r="B18" s="1" t="s">
        <v>304</v>
      </c>
      <c r="C18" s="1" t="s">
        <v>319</v>
      </c>
      <c r="H18" s="1" t="s">
        <v>320</v>
      </c>
      <c r="I18" t="s">
        <v>322</v>
      </c>
    </row>
    <row r="19" spans="2:9" ht="28.5">
      <c r="B19" s="1" t="s">
        <v>21</v>
      </c>
      <c r="C19" s="1" t="s">
        <v>286</v>
      </c>
      <c r="H19" s="1" t="s">
        <v>321</v>
      </c>
    </row>
    <row r="20" spans="2:9" ht="28.5">
      <c r="B20" s="1" t="s">
        <v>20</v>
      </c>
      <c r="C20" s="1" t="s">
        <v>286</v>
      </c>
      <c r="H20" s="1" t="s">
        <v>323</v>
      </c>
    </row>
    <row r="21" spans="2:9" ht="28.5">
      <c r="B21" s="1" t="s">
        <v>22</v>
      </c>
      <c r="C21" s="1" t="s">
        <v>286</v>
      </c>
      <c r="H21" s="1" t="s">
        <v>324</v>
      </c>
    </row>
    <row r="22" spans="2:9">
      <c r="B22" s="1" t="s">
        <v>23</v>
      </c>
    </row>
    <row r="23" spans="2:9">
      <c r="B23" s="1" t="s">
        <v>24</v>
      </c>
    </row>
    <row r="24" spans="2:9" ht="28.5">
      <c r="B24" s="1" t="s">
        <v>340</v>
      </c>
      <c r="C24" s="1" t="s">
        <v>325</v>
      </c>
    </row>
    <row r="25" spans="2:9" ht="28.5">
      <c r="B25" s="1" t="s">
        <v>293</v>
      </c>
      <c r="C25" s="1" t="s">
        <v>289</v>
      </c>
      <c r="H25" s="1" t="s">
        <v>341</v>
      </c>
    </row>
    <row r="26" spans="2:9" ht="57">
      <c r="B26" s="1" t="s">
        <v>294</v>
      </c>
      <c r="C26" s="1" t="s">
        <v>295</v>
      </c>
      <c r="H26" s="1" t="s">
        <v>342</v>
      </c>
    </row>
    <row r="27" spans="2:9" ht="28.5">
      <c r="B27" s="1" t="s">
        <v>351</v>
      </c>
      <c r="C27" s="1" t="s">
        <v>296</v>
      </c>
      <c r="H27" s="1" t="s">
        <v>343</v>
      </c>
    </row>
    <row r="28" spans="2:9" ht="28.5">
      <c r="B28" s="1" t="s">
        <v>344</v>
      </c>
      <c r="C28" s="1" t="s">
        <v>345</v>
      </c>
    </row>
    <row r="29" spans="2:9" ht="28.5">
      <c r="B29" s="1" t="s">
        <v>346</v>
      </c>
      <c r="C29" s="1" t="s">
        <v>352</v>
      </c>
    </row>
    <row r="30" spans="2:9" ht="28.5">
      <c r="B30" s="1" t="s">
        <v>302</v>
      </c>
      <c r="C30" s="1" t="s">
        <v>308</v>
      </c>
    </row>
    <row r="31" spans="2:9" ht="71.25">
      <c r="B31" s="1" t="s">
        <v>347</v>
      </c>
      <c r="C31" s="1" t="s">
        <v>305</v>
      </c>
    </row>
    <row r="32" spans="2:9" ht="28.5">
      <c r="B32" s="1" t="s">
        <v>353</v>
      </c>
      <c r="C32" s="1" t="s">
        <v>348</v>
      </c>
    </row>
    <row r="33" spans="2:8" ht="28.5">
      <c r="B33" s="1" t="s">
        <v>303</v>
      </c>
      <c r="C33" s="1" t="s">
        <v>349</v>
      </c>
    </row>
    <row r="34" spans="2:8">
      <c r="B34" s="1" t="s">
        <v>306</v>
      </c>
      <c r="C34" s="1" t="s">
        <v>307</v>
      </c>
    </row>
    <row r="35" spans="2:8" ht="28.5">
      <c r="B35" s="1" t="s">
        <v>354</v>
      </c>
      <c r="C35" s="44" t="s">
        <v>275</v>
      </c>
    </row>
    <row r="36" spans="2:8" ht="28.5">
      <c r="B36" s="1" t="s">
        <v>326</v>
      </c>
      <c r="C36" s="1" t="s">
        <v>314</v>
      </c>
    </row>
    <row r="37" spans="2:8" ht="28.5">
      <c r="B37" s="1" t="s">
        <v>327</v>
      </c>
      <c r="C37" s="1" t="s">
        <v>299</v>
      </c>
      <c r="H37" s="1" t="s">
        <v>329</v>
      </c>
    </row>
    <row r="38" spans="2:8">
      <c r="B38" s="1" t="s">
        <v>328</v>
      </c>
      <c r="H38" s="1" t="s">
        <v>330</v>
      </c>
    </row>
    <row r="39" spans="2:8" ht="28.5">
      <c r="B39" s="1" t="s">
        <v>338</v>
      </c>
      <c r="C39" s="1" t="s">
        <v>339</v>
      </c>
      <c r="H39" s="1" t="s">
        <v>337</v>
      </c>
    </row>
    <row r="41" spans="2:8" ht="15">
      <c r="B41" s="2" t="s">
        <v>309</v>
      </c>
    </row>
    <row r="42" spans="2:8">
      <c r="B42" s="44" t="s">
        <v>310</v>
      </c>
    </row>
    <row r="43" spans="2:8">
      <c r="B43" s="44" t="s">
        <v>311</v>
      </c>
      <c r="C43" s="1" t="s">
        <v>312</v>
      </c>
    </row>
    <row r="44" spans="2:8">
      <c r="B44" s="44" t="s">
        <v>313</v>
      </c>
      <c r="C44" s="1" t="s">
        <v>316</v>
      </c>
    </row>
    <row r="45" spans="2:8">
      <c r="B45" s="44" t="s">
        <v>315</v>
      </c>
    </row>
    <row r="46" spans="2:8">
      <c r="B46" s="44" t="s">
        <v>350</v>
      </c>
      <c r="C46" s="1" t="s">
        <v>317</v>
      </c>
    </row>
    <row r="47" spans="2:8">
      <c r="B47" s="44" t="s">
        <v>318</v>
      </c>
    </row>
    <row r="48" spans="2:8">
      <c r="B48" s="44"/>
    </row>
    <row r="49" spans="2:3">
      <c r="B49" s="44"/>
    </row>
    <row r="50" spans="2:3">
      <c r="B50" s="44"/>
    </row>
    <row r="51" spans="2:3">
      <c r="B51" s="44"/>
    </row>
    <row r="52" spans="2:3" ht="15">
      <c r="B52" s="2" t="s">
        <v>301</v>
      </c>
    </row>
    <row r="53" spans="2:3" ht="28.5">
      <c r="B53" s="1" t="s">
        <v>26</v>
      </c>
      <c r="C53" s="1" t="s">
        <v>300</v>
      </c>
    </row>
  </sheetData>
  <pageMargins left="0.7" right="0.7" top="0.75" bottom="0.75" header="0.3" footer="0.3"/>
  <pageSetup paperSize="9" orientation="portrait" horizontalDpi="180" verticalDpi="18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CE67EDC-82AC-429D-88AC-E2E8E455B911}">
  <dimension ref="A1:I3"/>
  <sheetViews>
    <sheetView workbookViewId="0">
      <selection activeCell="B7" sqref="B7"/>
    </sheetView>
  </sheetViews>
  <sheetFormatPr defaultRowHeight="14.25"/>
  <cols>
    <col min="1" max="1" width="14.75" bestFit="1" customWidth="1"/>
    <col min="2" max="2" width="41.125" bestFit="1" customWidth="1"/>
    <col min="3" max="3" width="17.125" bestFit="1" customWidth="1"/>
    <col min="6" max="6" width="15.625" bestFit="1" customWidth="1"/>
    <col min="8" max="8" width="9.875" bestFit="1" customWidth="1"/>
  </cols>
  <sheetData>
    <row r="1" spans="1:9" s="5" customFormat="1" ht="15">
      <c r="A1" s="5" t="s">
        <v>248</v>
      </c>
      <c r="B1" s="5" t="s">
        <v>249</v>
      </c>
      <c r="C1" s="5" t="s">
        <v>250</v>
      </c>
      <c r="D1" s="5" t="s">
        <v>251</v>
      </c>
      <c r="E1" s="5" t="s">
        <v>252</v>
      </c>
      <c r="F1" s="5" t="s">
        <v>253</v>
      </c>
      <c r="G1" s="5" t="s">
        <v>254</v>
      </c>
      <c r="H1" s="5" t="s">
        <v>256</v>
      </c>
      <c r="I1" s="5" t="s">
        <v>255</v>
      </c>
    </row>
    <row r="3" spans="1:9">
      <c r="A3" s="42" t="s">
        <v>274</v>
      </c>
    </row>
  </sheetData>
  <hyperlinks>
    <hyperlink ref="A3" r:id="rId1" xr:uid="{D88ABD38-E231-4061-B234-D6814A940DB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82823-096A-48CF-BFEE-FA10C2B38574}">
  <dimension ref="A2:A20"/>
  <sheetViews>
    <sheetView workbookViewId="0">
      <selection activeCell="D27" sqref="D27"/>
    </sheetView>
  </sheetViews>
  <sheetFormatPr defaultRowHeight="14.25"/>
  <cols>
    <col min="1" max="1" width="39.625" bestFit="1" customWidth="1"/>
  </cols>
  <sheetData>
    <row r="2" spans="1:1">
      <c r="A2" t="s">
        <v>65</v>
      </c>
    </row>
    <row r="3" spans="1:1">
      <c r="A3" t="s">
        <v>51</v>
      </c>
    </row>
    <row r="4" spans="1:1">
      <c r="A4" s="7" t="s">
        <v>52</v>
      </c>
    </row>
    <row r="5" spans="1:1">
      <c r="A5" s="7" t="s">
        <v>53</v>
      </c>
    </row>
    <row r="6" spans="1:1">
      <c r="A6" s="7" t="s">
        <v>54</v>
      </c>
    </row>
    <row r="7" spans="1:1">
      <c r="A7" s="7" t="s">
        <v>55</v>
      </c>
    </row>
    <row r="8" spans="1:1">
      <c r="A8" s="7" t="s">
        <v>56</v>
      </c>
    </row>
    <row r="9" spans="1:1">
      <c r="A9" s="7" t="s">
        <v>57</v>
      </c>
    </row>
    <row r="10" spans="1:1">
      <c r="A10" s="7" t="s">
        <v>58</v>
      </c>
    </row>
    <row r="11" spans="1:1">
      <c r="A11" s="7" t="s">
        <v>59</v>
      </c>
    </row>
    <row r="12" spans="1:1">
      <c r="A12" s="7" t="s">
        <v>60</v>
      </c>
    </row>
    <row r="13" spans="1:1">
      <c r="A13" s="7" t="s">
        <v>61</v>
      </c>
    </row>
    <row r="14" spans="1:1">
      <c r="A14" s="7" t="s">
        <v>62</v>
      </c>
    </row>
    <row r="15" spans="1:1">
      <c r="A15" s="7" t="s">
        <v>63</v>
      </c>
    </row>
    <row r="16" spans="1:1">
      <c r="A16" t="s">
        <v>64</v>
      </c>
    </row>
    <row r="17" spans="1:1">
      <c r="A17" t="s">
        <v>66</v>
      </c>
    </row>
    <row r="18" spans="1:1">
      <c r="A18" t="s">
        <v>27</v>
      </c>
    </row>
    <row r="19" spans="1:1">
      <c r="A19" t="s">
        <v>67</v>
      </c>
    </row>
    <row r="20" spans="1:1">
      <c r="A20" t="s">
        <v>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C4DD1C-15A9-44F1-BE9F-52B5D8C66ABF}">
  <dimension ref="A1:N27"/>
  <sheetViews>
    <sheetView workbookViewId="0">
      <selection activeCell="C13" sqref="C13"/>
    </sheetView>
  </sheetViews>
  <sheetFormatPr defaultColWidth="9" defaultRowHeight="14.25"/>
  <cols>
    <col min="1" max="1" width="9" style="1"/>
    <col min="2" max="2" width="35.5" style="1" customWidth="1"/>
    <col min="3" max="3" width="25" style="1" customWidth="1"/>
    <col min="4" max="4" width="23.5" style="1" bestFit="1" customWidth="1"/>
    <col min="5" max="5" width="9" style="1"/>
    <col min="6" max="6" width="10" style="1" customWidth="1"/>
    <col min="7" max="7" width="9" style="1"/>
    <col min="8" max="8" width="1.125" style="4" customWidth="1"/>
    <col min="9" max="10" width="29.375" style="1" customWidth="1"/>
    <col min="11" max="11" width="9" style="1"/>
    <col min="12" max="12" width="10.25" style="1" customWidth="1"/>
    <col min="13" max="13" width="9" style="1"/>
    <col min="14" max="14" width="28.875" style="1" customWidth="1"/>
    <col min="15" max="16384" width="9" style="1"/>
  </cols>
  <sheetData>
    <row r="1" spans="1:14" s="2" customFormat="1" ht="30">
      <c r="A1" s="2" t="s">
        <v>8</v>
      </c>
      <c r="B1" s="2" t="s">
        <v>0</v>
      </c>
      <c r="C1" s="2" t="s">
        <v>2</v>
      </c>
      <c r="D1" s="2" t="s">
        <v>1</v>
      </c>
      <c r="E1" s="2" t="s">
        <v>356</v>
      </c>
      <c r="F1" s="2" t="s">
        <v>3</v>
      </c>
      <c r="G1" s="2" t="s">
        <v>4</v>
      </c>
      <c r="H1" s="3"/>
      <c r="I1" s="2" t="s">
        <v>5</v>
      </c>
      <c r="J1" s="2" t="s">
        <v>9</v>
      </c>
      <c r="K1" s="2" t="s">
        <v>356</v>
      </c>
      <c r="L1" s="2" t="s">
        <v>3</v>
      </c>
      <c r="M1" s="2" t="s">
        <v>6</v>
      </c>
      <c r="N1" s="2" t="s">
        <v>7</v>
      </c>
    </row>
    <row r="2" spans="1:14" ht="42.75">
      <c r="A2" s="1">
        <v>1</v>
      </c>
      <c r="B2" s="1" t="s">
        <v>363</v>
      </c>
      <c r="C2" s="1" t="s">
        <v>364</v>
      </c>
      <c r="D2" s="1" t="s">
        <v>362</v>
      </c>
      <c r="E2" s="1">
        <v>1</v>
      </c>
      <c r="F2" s="1">
        <v>2</v>
      </c>
      <c r="G2" s="1">
        <f>E2*F2</f>
        <v>2</v>
      </c>
      <c r="I2" s="1" t="s">
        <v>365</v>
      </c>
      <c r="J2" s="1" t="s">
        <v>366</v>
      </c>
      <c r="N2" s="1" t="s">
        <v>10</v>
      </c>
    </row>
    <row r="3" spans="1:14" ht="28.5">
      <c r="A3" s="1">
        <v>2</v>
      </c>
      <c r="B3" s="1" t="s">
        <v>39</v>
      </c>
      <c r="G3" s="1">
        <f t="shared" ref="G3:G14" si="0">E3*F3</f>
        <v>0</v>
      </c>
    </row>
    <row r="4" spans="1:14">
      <c r="A4" s="1">
        <v>3</v>
      </c>
      <c r="B4" s="1" t="s">
        <v>40</v>
      </c>
      <c r="G4" s="1">
        <f t="shared" si="0"/>
        <v>0</v>
      </c>
    </row>
    <row r="5" spans="1:14">
      <c r="A5" s="1">
        <v>4</v>
      </c>
      <c r="B5" s="1" t="s">
        <v>41</v>
      </c>
      <c r="G5" s="1">
        <f t="shared" si="0"/>
        <v>0</v>
      </c>
    </row>
    <row r="6" spans="1:14" ht="42.75">
      <c r="A6" s="1">
        <v>5</v>
      </c>
      <c r="B6" s="1" t="s">
        <v>42</v>
      </c>
      <c r="G6" s="1">
        <f t="shared" si="0"/>
        <v>0</v>
      </c>
      <c r="I6" s="1" t="s">
        <v>43</v>
      </c>
    </row>
    <row r="7" spans="1:14">
      <c r="A7" s="1">
        <v>6</v>
      </c>
      <c r="B7" s="1" t="s">
        <v>44</v>
      </c>
      <c r="G7" s="1">
        <f t="shared" si="0"/>
        <v>0</v>
      </c>
    </row>
    <row r="8" spans="1:14">
      <c r="A8" s="1">
        <v>7</v>
      </c>
      <c r="G8" s="1">
        <f t="shared" si="0"/>
        <v>0</v>
      </c>
    </row>
    <row r="9" spans="1:14">
      <c r="A9" s="1">
        <v>8</v>
      </c>
      <c r="G9" s="1">
        <f t="shared" si="0"/>
        <v>0</v>
      </c>
    </row>
    <row r="10" spans="1:14">
      <c r="A10" s="1">
        <v>9</v>
      </c>
      <c r="G10" s="1">
        <f t="shared" si="0"/>
        <v>0</v>
      </c>
    </row>
    <row r="11" spans="1:14">
      <c r="A11" s="1">
        <v>10</v>
      </c>
      <c r="G11" s="1">
        <f t="shared" si="0"/>
        <v>0</v>
      </c>
    </row>
    <row r="12" spans="1:14">
      <c r="A12" s="1">
        <v>11</v>
      </c>
      <c r="G12" s="1">
        <f t="shared" si="0"/>
        <v>0</v>
      </c>
    </row>
    <row r="13" spans="1:14">
      <c r="A13" s="1">
        <v>12</v>
      </c>
      <c r="G13" s="1">
        <f t="shared" si="0"/>
        <v>0</v>
      </c>
    </row>
    <row r="14" spans="1:14">
      <c r="A14" s="1">
        <v>13</v>
      </c>
      <c r="G14" s="1">
        <f t="shared" si="0"/>
        <v>0</v>
      </c>
    </row>
    <row r="15" spans="1:14">
      <c r="A15" s="1">
        <v>14</v>
      </c>
    </row>
    <row r="18" spans="4:5" ht="28.5">
      <c r="D18" s="1" t="s">
        <v>357</v>
      </c>
      <c r="E18" s="1">
        <v>1</v>
      </c>
    </row>
    <row r="19" spans="4:5">
      <c r="E19" s="1">
        <v>2</v>
      </c>
    </row>
    <row r="20" spans="4:5">
      <c r="E20" s="1">
        <v>3</v>
      </c>
    </row>
    <row r="21" spans="4:5">
      <c r="E21" s="1">
        <v>4</v>
      </c>
    </row>
    <row r="22" spans="4:5" ht="28.5">
      <c r="D22" s="1" t="s">
        <v>358</v>
      </c>
      <c r="E22" s="1">
        <v>5</v>
      </c>
    </row>
    <row r="25" spans="4:5">
      <c r="D25" s="1" t="s">
        <v>359</v>
      </c>
    </row>
    <row r="26" spans="4:5">
      <c r="D26" s="1" t="s">
        <v>360</v>
      </c>
    </row>
    <row r="27" spans="4:5">
      <c r="D27" s="1" t="s">
        <v>361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EF741B-FEF8-425D-AB38-70DFA62114D4}">
  <dimension ref="A1"/>
  <sheetViews>
    <sheetView topLeftCell="A4" workbookViewId="0">
      <selection activeCell="I37" sqref="I37"/>
    </sheetView>
  </sheetViews>
  <sheetFormatPr defaultRowHeight="14.25"/>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E11162-B732-4DE9-8322-FD8094AB6283}">
  <dimension ref="A1:C49"/>
  <sheetViews>
    <sheetView tabSelected="1" topLeftCell="A33" zoomScaleNormal="100" workbookViewId="0">
      <selection activeCell="B46" sqref="B46"/>
    </sheetView>
  </sheetViews>
  <sheetFormatPr defaultColWidth="9" defaultRowHeight="15.75"/>
  <cols>
    <col min="1" max="1" width="43.125" style="1" bestFit="1" customWidth="1"/>
    <col min="2" max="2" width="9" style="6"/>
    <col min="3" max="3" width="53.5" style="1" customWidth="1"/>
    <col min="4" max="16384" width="9" style="1"/>
  </cols>
  <sheetData>
    <row r="1" spans="1:3" s="2" customFormat="1" ht="15">
      <c r="A1" s="2" t="s">
        <v>30</v>
      </c>
      <c r="B1" s="2" t="s">
        <v>31</v>
      </c>
      <c r="C1" s="2" t="s">
        <v>7</v>
      </c>
    </row>
    <row r="3" spans="1:3">
      <c r="A3" s="1" t="s">
        <v>28</v>
      </c>
      <c r="B3" s="6" t="s">
        <v>32</v>
      </c>
    </row>
    <row r="4" spans="1:3">
      <c r="A4" s="1" t="s">
        <v>29</v>
      </c>
      <c r="B4" s="6" t="s">
        <v>32</v>
      </c>
    </row>
    <row r="5" spans="1:3">
      <c r="A5" s="1" t="s">
        <v>36</v>
      </c>
      <c r="B5" s="6" t="s">
        <v>32</v>
      </c>
    </row>
    <row r="6" spans="1:3">
      <c r="A6" s="1" t="s">
        <v>37</v>
      </c>
      <c r="B6" s="6" t="s">
        <v>32</v>
      </c>
    </row>
    <row r="7" spans="1:3">
      <c r="A7" s="1" t="s">
        <v>38</v>
      </c>
      <c r="B7" s="6" t="s">
        <v>32</v>
      </c>
    </row>
    <row r="8" spans="1:3">
      <c r="A8" s="1" t="s">
        <v>45</v>
      </c>
      <c r="B8" s="6" t="s">
        <v>372</v>
      </c>
    </row>
    <row r="9" spans="1:3">
      <c r="A9" s="1" t="s">
        <v>46</v>
      </c>
    </row>
    <row r="10" spans="1:3">
      <c r="A10" s="1" t="s">
        <v>48</v>
      </c>
      <c r="B10" s="6" t="s">
        <v>32</v>
      </c>
    </row>
    <row r="11" spans="1:3">
      <c r="A11" s="1" t="s">
        <v>47</v>
      </c>
      <c r="B11" s="6" t="s">
        <v>32</v>
      </c>
    </row>
    <row r="12" spans="1:3" ht="14.25">
      <c r="A12" s="1" t="s">
        <v>49</v>
      </c>
      <c r="B12" s="1"/>
    </row>
    <row r="13" spans="1:3" ht="30">
      <c r="A13" s="1" t="s">
        <v>243</v>
      </c>
      <c r="B13" s="6" t="s">
        <v>372</v>
      </c>
    </row>
    <row r="14" spans="1:3">
      <c r="A14" s="1" t="s">
        <v>244</v>
      </c>
      <c r="B14" s="6" t="s">
        <v>32</v>
      </c>
    </row>
    <row r="15" spans="1:3">
      <c r="A15" s="1" t="s">
        <v>245</v>
      </c>
      <c r="B15" s="6" t="s">
        <v>32</v>
      </c>
    </row>
    <row r="16" spans="1:3">
      <c r="A16" s="1" t="s">
        <v>246</v>
      </c>
    </row>
    <row r="17" spans="1:2">
      <c r="A17" s="1" t="s">
        <v>247</v>
      </c>
    </row>
    <row r="18" spans="1:2">
      <c r="A18" s="1" t="s">
        <v>257</v>
      </c>
      <c r="B18" s="6" t="s">
        <v>32</v>
      </c>
    </row>
    <row r="19" spans="1:2">
      <c r="A19" s="1" t="s">
        <v>258</v>
      </c>
      <c r="B19" s="6" t="s">
        <v>32</v>
      </c>
    </row>
    <row r="20" spans="1:2">
      <c r="A20" s="1" t="s">
        <v>259</v>
      </c>
      <c r="B20" s="6" t="s">
        <v>32</v>
      </c>
    </row>
    <row r="21" spans="1:2" ht="30">
      <c r="A21" s="1" t="s">
        <v>260</v>
      </c>
    </row>
    <row r="22" spans="1:2">
      <c r="A22" s="1" t="s">
        <v>276</v>
      </c>
    </row>
    <row r="23" spans="1:2">
      <c r="A23" s="1" t="s">
        <v>373</v>
      </c>
    </row>
    <row r="24" spans="1:2">
      <c r="A24" s="1" t="s">
        <v>374</v>
      </c>
    </row>
    <row r="25" spans="1:2">
      <c r="A25" s="1" t="s">
        <v>375</v>
      </c>
    </row>
    <row r="26" spans="1:2" ht="30">
      <c r="A26" s="1" t="s">
        <v>376</v>
      </c>
      <c r="B26" s="6" t="s">
        <v>32</v>
      </c>
    </row>
    <row r="27" spans="1:2">
      <c r="A27" s="1" t="s">
        <v>367</v>
      </c>
      <c r="B27" s="6" t="s">
        <v>32</v>
      </c>
    </row>
    <row r="28" spans="1:2">
      <c r="A28" s="1" t="s">
        <v>368</v>
      </c>
      <c r="B28" s="6" t="s">
        <v>372</v>
      </c>
    </row>
    <row r="29" spans="1:2">
      <c r="A29" s="1" t="s">
        <v>369</v>
      </c>
      <c r="B29" s="6" t="s">
        <v>32</v>
      </c>
    </row>
    <row r="30" spans="1:2" ht="30">
      <c r="A30" s="1" t="s">
        <v>377</v>
      </c>
      <c r="B30" s="6" t="s">
        <v>32</v>
      </c>
    </row>
    <row r="31" spans="1:2">
      <c r="A31" s="1" t="s">
        <v>378</v>
      </c>
      <c r="B31" s="6" t="s">
        <v>32</v>
      </c>
    </row>
    <row r="32" spans="1:2">
      <c r="A32" s="1" t="s">
        <v>379</v>
      </c>
    </row>
    <row r="33" spans="1:2">
      <c r="A33" s="1" t="s">
        <v>380</v>
      </c>
      <c r="B33" s="6" t="s">
        <v>32</v>
      </c>
    </row>
    <row r="34" spans="1:2">
      <c r="A34" s="1" t="s">
        <v>381</v>
      </c>
    </row>
    <row r="35" spans="1:2">
      <c r="A35" s="1" t="s">
        <v>382</v>
      </c>
      <c r="B35" s="6" t="s">
        <v>32</v>
      </c>
    </row>
    <row r="36" spans="1:2">
      <c r="A36" s="1" t="s">
        <v>383</v>
      </c>
      <c r="B36" s="6" t="s">
        <v>32</v>
      </c>
    </row>
    <row r="37" spans="1:2">
      <c r="A37" s="1" t="s">
        <v>384</v>
      </c>
      <c r="B37" s="6" t="s">
        <v>32</v>
      </c>
    </row>
    <row r="38" spans="1:2">
      <c r="A38" s="1" t="s">
        <v>385</v>
      </c>
    </row>
    <row r="39" spans="1:2">
      <c r="A39" s="1" t="s">
        <v>386</v>
      </c>
    </row>
    <row r="40" spans="1:2">
      <c r="A40" s="1" t="s">
        <v>387</v>
      </c>
    </row>
    <row r="41" spans="1:2">
      <c r="A41" s="1" t="s">
        <v>388</v>
      </c>
    </row>
    <row r="42" spans="1:2">
      <c r="A42" s="1" t="s">
        <v>389</v>
      </c>
    </row>
    <row r="43" spans="1:2" ht="30">
      <c r="A43" s="1" t="s">
        <v>390</v>
      </c>
      <c r="B43" s="6" t="s">
        <v>32</v>
      </c>
    </row>
    <row r="44" spans="1:2">
      <c r="A44" s="1" t="s">
        <v>391</v>
      </c>
      <c r="B44" s="6" t="s">
        <v>32</v>
      </c>
    </row>
    <row r="45" spans="1:2">
      <c r="A45" s="1" t="s">
        <v>392</v>
      </c>
    </row>
    <row r="46" spans="1:2" ht="30">
      <c r="A46" s="1" t="s">
        <v>393</v>
      </c>
      <c r="B46" s="6" t="s">
        <v>32</v>
      </c>
    </row>
    <row r="47" spans="1:2">
      <c r="A47" s="1" t="s">
        <v>394</v>
      </c>
    </row>
    <row r="48" spans="1:2">
      <c r="A48" s="1" t="s">
        <v>395</v>
      </c>
    </row>
    <row r="49" spans="1:1" ht="30">
      <c r="A49" s="1" t="s">
        <v>396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095054-2AE4-4924-A1C8-63632743E825}">
  <dimension ref="A1"/>
  <sheetViews>
    <sheetView workbookViewId="0">
      <selection activeCell="I43" sqref="I43"/>
    </sheetView>
  </sheetViews>
  <sheetFormatPr defaultRowHeight="14.25"/>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088DDB1-6775-4E99-BEAA-2B2DCCF23E2B}">
  <dimension ref="A1:D1"/>
  <sheetViews>
    <sheetView workbookViewId="0">
      <selection activeCell="F6" sqref="F6"/>
    </sheetView>
  </sheetViews>
  <sheetFormatPr defaultRowHeight="14.25"/>
  <cols>
    <col min="1" max="1" width="26.5" customWidth="1"/>
    <col min="2" max="2" width="29.375" customWidth="1"/>
    <col min="3" max="3" width="48.25" customWidth="1"/>
    <col min="4" max="4" width="58.5" customWidth="1"/>
  </cols>
  <sheetData>
    <row r="1" spans="1:4">
      <c r="A1" t="s">
        <v>33</v>
      </c>
      <c r="B1" t="s">
        <v>34</v>
      </c>
      <c r="C1" t="s">
        <v>35</v>
      </c>
      <c r="D1" t="s">
        <v>7</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FAF250-9E30-4C8F-8A0D-6D92E94AA6E7}">
  <dimension ref="A1:D16"/>
  <sheetViews>
    <sheetView workbookViewId="0">
      <selection activeCell="F7" sqref="F7"/>
    </sheetView>
  </sheetViews>
  <sheetFormatPr defaultRowHeight="14.25"/>
  <cols>
    <col min="1" max="1" width="21.25" bestFit="1" customWidth="1"/>
  </cols>
  <sheetData>
    <row r="1" spans="1:4" ht="15">
      <c r="A1" s="5" t="s">
        <v>71</v>
      </c>
    </row>
    <row r="3" spans="1:4">
      <c r="A3" t="s">
        <v>225</v>
      </c>
      <c r="B3" s="9">
        <v>2</v>
      </c>
      <c r="D3">
        <v>2</v>
      </c>
    </row>
    <row r="4" spans="1:4">
      <c r="A4" t="s">
        <v>70</v>
      </c>
      <c r="B4" s="9">
        <v>7.4</v>
      </c>
      <c r="D4">
        <v>8.4</v>
      </c>
    </row>
    <row r="5" spans="1:4">
      <c r="A5" t="s">
        <v>69</v>
      </c>
      <c r="B5" s="9">
        <v>10</v>
      </c>
    </row>
    <row r="7" spans="1:4">
      <c r="A7" t="s">
        <v>72</v>
      </c>
      <c r="B7" s="8">
        <f>(B4-B3)/(B5/1000)</f>
        <v>540</v>
      </c>
    </row>
    <row r="8" spans="1:4">
      <c r="A8" t="s">
        <v>78</v>
      </c>
      <c r="B8" s="8">
        <f>(B4-B3)*B5/1000</f>
        <v>5.3999999999999999E-2</v>
      </c>
    </row>
    <row r="10" spans="1:4" ht="15">
      <c r="A10" s="5" t="s">
        <v>73</v>
      </c>
    </row>
    <row r="12" spans="1:4">
      <c r="A12" t="s">
        <v>74</v>
      </c>
      <c r="B12" s="9">
        <v>30</v>
      </c>
    </row>
    <row r="13" spans="1:4">
      <c r="A13" t="s">
        <v>75</v>
      </c>
      <c r="B13" s="9">
        <v>10</v>
      </c>
    </row>
    <row r="14" spans="1:4">
      <c r="A14" t="s">
        <v>76</v>
      </c>
      <c r="B14" s="9">
        <v>7.4</v>
      </c>
    </row>
    <row r="16" spans="1:4">
      <c r="A16" t="s">
        <v>77</v>
      </c>
      <c r="B16" s="8">
        <f>B14*B13/(B12+B13)</f>
        <v>1.85</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E3FBF9-418F-478C-B431-B3CE13D40659}">
  <dimension ref="B2:S127"/>
  <sheetViews>
    <sheetView topLeftCell="A18" workbookViewId="0">
      <selection activeCell="T49" sqref="T49"/>
    </sheetView>
  </sheetViews>
  <sheetFormatPr defaultRowHeight="14.25"/>
  <cols>
    <col min="6" max="6" width="9" style="30"/>
    <col min="16" max="16" width="14.875" bestFit="1" customWidth="1"/>
  </cols>
  <sheetData>
    <row r="2" spans="2:16" ht="15" thickBot="1"/>
    <row r="3" spans="2:16" ht="15" thickBot="1">
      <c r="B3" s="48" t="s">
        <v>79</v>
      </c>
      <c r="C3" s="63"/>
      <c r="D3" s="63"/>
      <c r="E3" s="63"/>
      <c r="F3" s="63"/>
      <c r="G3" s="63"/>
      <c r="H3" s="49"/>
      <c r="I3" s="54" t="s">
        <v>234</v>
      </c>
      <c r="J3" s="64" t="s">
        <v>232</v>
      </c>
      <c r="K3" s="64" t="s">
        <v>233</v>
      </c>
      <c r="L3" s="46" t="s">
        <v>7</v>
      </c>
      <c r="M3" s="48" t="s">
        <v>80</v>
      </c>
      <c r="N3" s="49"/>
    </row>
    <row r="4" spans="2:16" ht="96.75" customHeight="1" thickBot="1">
      <c r="B4" s="27" t="s">
        <v>226</v>
      </c>
      <c r="C4" s="28" t="s">
        <v>227</v>
      </c>
      <c r="D4" s="28" t="s">
        <v>228</v>
      </c>
      <c r="E4" s="28" t="s">
        <v>229</v>
      </c>
      <c r="F4" s="31" t="s">
        <v>230</v>
      </c>
      <c r="G4" s="28" t="s">
        <v>235</v>
      </c>
      <c r="H4" s="28" t="s">
        <v>231</v>
      </c>
      <c r="I4" s="55"/>
      <c r="J4" s="65"/>
      <c r="K4" s="65"/>
      <c r="L4" s="47"/>
      <c r="M4" s="11" t="s">
        <v>81</v>
      </c>
      <c r="N4" s="10" t="s">
        <v>82</v>
      </c>
      <c r="P4" s="5" t="s">
        <v>261</v>
      </c>
    </row>
    <row r="5" spans="2:16" ht="15" thickTop="1">
      <c r="B5" s="50">
        <v>2</v>
      </c>
      <c r="C5" s="50">
        <v>1</v>
      </c>
      <c r="D5" s="50">
        <v>2</v>
      </c>
      <c r="E5" s="50">
        <v>2</v>
      </c>
      <c r="F5" s="52">
        <v>2</v>
      </c>
      <c r="G5" s="50">
        <v>2</v>
      </c>
      <c r="H5" s="58" t="s">
        <v>83</v>
      </c>
      <c r="I5" s="38" t="s">
        <v>84</v>
      </c>
      <c r="J5" s="50" t="s">
        <v>86</v>
      </c>
      <c r="K5" s="50" t="s">
        <v>87</v>
      </c>
      <c r="L5" s="56" t="s">
        <v>88</v>
      </c>
      <c r="M5" s="56" t="s">
        <v>88</v>
      </c>
      <c r="N5" s="56" t="s">
        <v>85</v>
      </c>
      <c r="P5" t="s">
        <v>270</v>
      </c>
    </row>
    <row r="6" spans="2:16" ht="15" thickBot="1">
      <c r="B6" s="51"/>
      <c r="C6" s="51"/>
      <c r="D6" s="51"/>
      <c r="E6" s="51"/>
      <c r="F6" s="53"/>
      <c r="G6" s="51"/>
      <c r="H6" s="59"/>
      <c r="I6" s="15" t="s">
        <v>85</v>
      </c>
      <c r="J6" s="51"/>
      <c r="K6" s="51"/>
      <c r="L6" s="57"/>
      <c r="M6" s="57"/>
      <c r="N6" s="57"/>
    </row>
    <row r="7" spans="2:16">
      <c r="B7" s="60">
        <v>3</v>
      </c>
      <c r="C7" s="60">
        <v>2</v>
      </c>
      <c r="D7" s="60">
        <v>3</v>
      </c>
      <c r="E7" s="60">
        <v>3</v>
      </c>
      <c r="F7" s="61">
        <v>3</v>
      </c>
      <c r="G7" s="60">
        <v>3</v>
      </c>
      <c r="H7" s="62" t="s">
        <v>89</v>
      </c>
      <c r="I7" s="38" t="s">
        <v>90</v>
      </c>
      <c r="J7" s="60" t="s">
        <v>86</v>
      </c>
      <c r="K7" s="60" t="s">
        <v>92</v>
      </c>
      <c r="L7" s="68" t="s">
        <v>88</v>
      </c>
      <c r="M7" s="68" t="s">
        <v>88</v>
      </c>
      <c r="N7" s="68" t="s">
        <v>91</v>
      </c>
      <c r="P7" t="s">
        <v>271</v>
      </c>
    </row>
    <row r="8" spans="2:16" ht="24.75" thickBot="1">
      <c r="B8" s="51"/>
      <c r="C8" s="51"/>
      <c r="D8" s="51"/>
      <c r="E8" s="51"/>
      <c r="F8" s="53"/>
      <c r="G8" s="51"/>
      <c r="H8" s="59"/>
      <c r="I8" s="16" t="s">
        <v>91</v>
      </c>
      <c r="J8" s="51"/>
      <c r="K8" s="51"/>
      <c r="L8" s="57"/>
      <c r="M8" s="57"/>
      <c r="N8" s="57"/>
    </row>
    <row r="9" spans="2:16" ht="15" thickBot="1">
      <c r="B9" s="17">
        <v>4</v>
      </c>
      <c r="C9" s="15">
        <v>3</v>
      </c>
      <c r="D9" s="15">
        <v>4</v>
      </c>
      <c r="E9" s="15">
        <v>4</v>
      </c>
      <c r="F9" s="32">
        <v>4</v>
      </c>
      <c r="G9" s="15">
        <v>4</v>
      </c>
      <c r="H9" s="16" t="s">
        <v>93</v>
      </c>
      <c r="I9" s="19" t="s">
        <v>94</v>
      </c>
      <c r="J9" s="15" t="s">
        <v>86</v>
      </c>
      <c r="K9" s="16" t="s">
        <v>95</v>
      </c>
      <c r="L9" s="20">
        <v>-2</v>
      </c>
      <c r="M9" s="19" t="s">
        <v>88</v>
      </c>
      <c r="N9" s="19" t="s">
        <v>88</v>
      </c>
    </row>
    <row r="10" spans="2:16" ht="15" thickBot="1">
      <c r="B10" s="17">
        <v>10</v>
      </c>
      <c r="C10" s="15">
        <v>4</v>
      </c>
      <c r="D10" s="15">
        <v>5</v>
      </c>
      <c r="E10" s="15">
        <v>5</v>
      </c>
      <c r="F10" s="32">
        <v>5</v>
      </c>
      <c r="G10" s="15">
        <v>5</v>
      </c>
      <c r="H10" s="16" t="s">
        <v>96</v>
      </c>
      <c r="I10" s="19" t="s">
        <v>97</v>
      </c>
      <c r="J10" s="15" t="s">
        <v>98</v>
      </c>
      <c r="K10" s="19" t="s">
        <v>88</v>
      </c>
      <c r="L10" s="20" t="s">
        <v>99</v>
      </c>
      <c r="M10" s="19" t="s">
        <v>88</v>
      </c>
      <c r="N10" s="19" t="s">
        <v>88</v>
      </c>
    </row>
    <row r="11" spans="2:16" ht="24">
      <c r="B11" s="60">
        <v>5</v>
      </c>
      <c r="C11" s="60">
        <v>5</v>
      </c>
      <c r="D11" s="60">
        <v>6</v>
      </c>
      <c r="E11" s="60">
        <v>6</v>
      </c>
      <c r="F11" s="61">
        <v>6</v>
      </c>
      <c r="G11" s="60">
        <v>6</v>
      </c>
      <c r="H11" s="62" t="s">
        <v>100</v>
      </c>
      <c r="I11" s="71" t="s">
        <v>101</v>
      </c>
      <c r="J11" s="60" t="s">
        <v>86</v>
      </c>
      <c r="K11" s="62" t="s">
        <v>102</v>
      </c>
      <c r="L11" s="68" t="s">
        <v>88</v>
      </c>
      <c r="M11" s="29" t="s">
        <v>103</v>
      </c>
      <c r="N11" s="14" t="s">
        <v>109</v>
      </c>
      <c r="P11" t="s">
        <v>272</v>
      </c>
    </row>
    <row r="12" spans="2:16" ht="24">
      <c r="B12" s="66"/>
      <c r="C12" s="66"/>
      <c r="D12" s="66"/>
      <c r="E12" s="66"/>
      <c r="F12" s="67"/>
      <c r="G12" s="66"/>
      <c r="H12" s="69"/>
      <c r="I12" s="72"/>
      <c r="J12" s="66"/>
      <c r="K12" s="69"/>
      <c r="L12" s="70"/>
      <c r="M12" s="14" t="s">
        <v>104</v>
      </c>
      <c r="N12" s="29" t="s">
        <v>110</v>
      </c>
    </row>
    <row r="13" spans="2:16" ht="24">
      <c r="B13" s="66"/>
      <c r="C13" s="66"/>
      <c r="D13" s="66"/>
      <c r="E13" s="66"/>
      <c r="F13" s="67"/>
      <c r="G13" s="66"/>
      <c r="H13" s="69"/>
      <c r="I13" s="72"/>
      <c r="J13" s="66"/>
      <c r="K13" s="69"/>
      <c r="L13" s="70"/>
      <c r="M13" s="14" t="s">
        <v>105</v>
      </c>
      <c r="N13" s="13" t="s">
        <v>111</v>
      </c>
    </row>
    <row r="14" spans="2:16" ht="36">
      <c r="B14" s="66"/>
      <c r="C14" s="66"/>
      <c r="D14" s="66"/>
      <c r="E14" s="66"/>
      <c r="F14" s="67"/>
      <c r="G14" s="66"/>
      <c r="H14" s="69"/>
      <c r="I14" s="72"/>
      <c r="J14" s="66"/>
      <c r="K14" s="69"/>
      <c r="L14" s="70"/>
      <c r="M14" s="14" t="s">
        <v>106</v>
      </c>
      <c r="N14" s="14" t="s">
        <v>112</v>
      </c>
    </row>
    <row r="15" spans="2:16" ht="24">
      <c r="B15" s="66"/>
      <c r="C15" s="66"/>
      <c r="D15" s="66"/>
      <c r="E15" s="66"/>
      <c r="F15" s="67"/>
      <c r="G15" s="66"/>
      <c r="H15" s="69"/>
      <c r="I15" s="72"/>
      <c r="J15" s="66"/>
      <c r="K15" s="69"/>
      <c r="L15" s="70"/>
      <c r="M15" s="29" t="s">
        <v>107</v>
      </c>
      <c r="N15" s="22"/>
    </row>
    <row r="16" spans="2:16" ht="24.75" thickBot="1">
      <c r="B16" s="51"/>
      <c r="C16" s="51"/>
      <c r="D16" s="51"/>
      <c r="E16" s="51"/>
      <c r="F16" s="53"/>
      <c r="G16" s="51"/>
      <c r="H16" s="59"/>
      <c r="I16" s="73"/>
      <c r="J16" s="51"/>
      <c r="K16" s="59"/>
      <c r="L16" s="57"/>
      <c r="M16" s="21" t="s">
        <v>108</v>
      </c>
      <c r="N16" s="18"/>
    </row>
    <row r="17" spans="2:16" ht="24">
      <c r="B17" s="60">
        <v>6</v>
      </c>
      <c r="C17" s="60">
        <v>6</v>
      </c>
      <c r="D17" s="60">
        <v>7</v>
      </c>
      <c r="E17" s="60">
        <v>7</v>
      </c>
      <c r="F17" s="61">
        <v>7</v>
      </c>
      <c r="G17" s="60">
        <v>7</v>
      </c>
      <c r="H17" s="62" t="s">
        <v>113</v>
      </c>
      <c r="I17" s="68" t="s">
        <v>114</v>
      </c>
      <c r="J17" s="60" t="s">
        <v>86</v>
      </c>
      <c r="K17" s="60" t="s">
        <v>87</v>
      </c>
      <c r="L17" s="68" t="s">
        <v>88</v>
      </c>
      <c r="M17" s="23" t="s">
        <v>115</v>
      </c>
      <c r="N17" s="25" t="s">
        <v>237</v>
      </c>
    </row>
    <row r="18" spans="2:16" ht="24">
      <c r="B18" s="66"/>
      <c r="C18" s="66"/>
      <c r="D18" s="66"/>
      <c r="E18" s="66"/>
      <c r="F18" s="67"/>
      <c r="G18" s="66"/>
      <c r="H18" s="69"/>
      <c r="I18" s="70"/>
      <c r="J18" s="66"/>
      <c r="K18" s="66"/>
      <c r="L18" s="70"/>
      <c r="M18" s="23" t="s">
        <v>116</v>
      </c>
      <c r="N18" s="35" t="s">
        <v>238</v>
      </c>
    </row>
    <row r="19" spans="2:16">
      <c r="B19" s="66"/>
      <c r="C19" s="66"/>
      <c r="D19" s="66"/>
      <c r="E19" s="66"/>
      <c r="F19" s="67"/>
      <c r="G19" s="66"/>
      <c r="H19" s="69"/>
      <c r="I19" s="70"/>
      <c r="J19" s="66"/>
      <c r="K19" s="66"/>
      <c r="L19" s="70"/>
      <c r="M19" s="14" t="s">
        <v>117</v>
      </c>
      <c r="N19" s="26"/>
    </row>
    <row r="20" spans="2:16" ht="24">
      <c r="B20" s="66"/>
      <c r="C20" s="66"/>
      <c r="D20" s="66"/>
      <c r="E20" s="66"/>
      <c r="F20" s="67"/>
      <c r="G20" s="66"/>
      <c r="H20" s="69"/>
      <c r="I20" s="70"/>
      <c r="J20" s="66"/>
      <c r="K20" s="66"/>
      <c r="L20" s="70"/>
      <c r="M20" s="23" t="s">
        <v>118</v>
      </c>
      <c r="N20" s="26"/>
    </row>
    <row r="21" spans="2:16" ht="24">
      <c r="B21" s="66"/>
      <c r="C21" s="66"/>
      <c r="D21" s="66"/>
      <c r="E21" s="66"/>
      <c r="F21" s="67"/>
      <c r="G21" s="66"/>
      <c r="H21" s="69"/>
      <c r="I21" s="70"/>
      <c r="J21" s="66"/>
      <c r="K21" s="66"/>
      <c r="L21" s="70"/>
      <c r="M21" s="13" t="s">
        <v>119</v>
      </c>
      <c r="N21" s="26"/>
    </row>
    <row r="22" spans="2:16" ht="24">
      <c r="B22" s="66"/>
      <c r="C22" s="66"/>
      <c r="D22" s="66"/>
      <c r="E22" s="66"/>
      <c r="F22" s="67"/>
      <c r="G22" s="66"/>
      <c r="H22" s="69"/>
      <c r="I22" s="70"/>
      <c r="J22" s="66"/>
      <c r="K22" s="66"/>
      <c r="L22" s="70"/>
      <c r="M22" s="14" t="s">
        <v>120</v>
      </c>
      <c r="N22" s="26"/>
    </row>
    <row r="23" spans="2:16" ht="24.75" thickBot="1">
      <c r="B23" s="51"/>
      <c r="C23" s="51"/>
      <c r="D23" s="51"/>
      <c r="E23" s="51"/>
      <c r="F23" s="53"/>
      <c r="G23" s="51"/>
      <c r="H23" s="59"/>
      <c r="I23" s="57"/>
      <c r="J23" s="51"/>
      <c r="K23" s="51"/>
      <c r="L23" s="57"/>
      <c r="M23" s="40" t="s">
        <v>121</v>
      </c>
      <c r="N23" s="24"/>
    </row>
    <row r="24" spans="2:16" ht="36">
      <c r="B24" s="68" t="s">
        <v>88</v>
      </c>
      <c r="C24" s="68" t="s">
        <v>88</v>
      </c>
      <c r="D24" s="60">
        <v>8</v>
      </c>
      <c r="E24" s="60">
        <v>8</v>
      </c>
      <c r="F24" s="61">
        <v>8</v>
      </c>
      <c r="G24" s="60">
        <v>8</v>
      </c>
      <c r="H24" s="62" t="s">
        <v>122</v>
      </c>
      <c r="I24" s="68" t="s">
        <v>123</v>
      </c>
      <c r="J24" s="60" t="s">
        <v>86</v>
      </c>
      <c r="K24" s="62" t="s">
        <v>102</v>
      </c>
      <c r="L24" s="68" t="s">
        <v>88</v>
      </c>
      <c r="M24" s="14" t="s">
        <v>124</v>
      </c>
      <c r="N24" s="14" t="s">
        <v>128</v>
      </c>
    </row>
    <row r="25" spans="2:16" ht="24">
      <c r="B25" s="70"/>
      <c r="C25" s="70"/>
      <c r="D25" s="66"/>
      <c r="E25" s="66"/>
      <c r="F25" s="67"/>
      <c r="G25" s="66"/>
      <c r="H25" s="69"/>
      <c r="I25" s="70"/>
      <c r="J25" s="66"/>
      <c r="K25" s="69"/>
      <c r="L25" s="70"/>
      <c r="M25" s="29" t="s">
        <v>125</v>
      </c>
      <c r="N25" s="38" t="s">
        <v>129</v>
      </c>
      <c r="P25" t="s">
        <v>264</v>
      </c>
    </row>
    <row r="26" spans="2:16" ht="24">
      <c r="B26" s="70"/>
      <c r="C26" s="70"/>
      <c r="D26" s="66"/>
      <c r="E26" s="66"/>
      <c r="F26" s="67"/>
      <c r="G26" s="66"/>
      <c r="H26" s="69"/>
      <c r="I26" s="70"/>
      <c r="J26" s="66"/>
      <c r="K26" s="69"/>
      <c r="L26" s="70"/>
      <c r="M26" s="14" t="s">
        <v>126</v>
      </c>
      <c r="N26" s="13" t="s">
        <v>130</v>
      </c>
    </row>
    <row r="27" spans="2:16" ht="24.75" thickBot="1">
      <c r="B27" s="57"/>
      <c r="C27" s="57"/>
      <c r="D27" s="51"/>
      <c r="E27" s="51"/>
      <c r="F27" s="53"/>
      <c r="G27" s="51"/>
      <c r="H27" s="59"/>
      <c r="I27" s="57"/>
      <c r="J27" s="51"/>
      <c r="K27" s="59"/>
      <c r="L27" s="57"/>
      <c r="M27" s="19" t="s">
        <v>127</v>
      </c>
      <c r="N27" s="19" t="s">
        <v>131</v>
      </c>
    </row>
    <row r="28" spans="2:16" ht="24">
      <c r="B28" s="68" t="s">
        <v>88</v>
      </c>
      <c r="C28" s="68" t="s">
        <v>88</v>
      </c>
      <c r="D28" s="60">
        <v>9</v>
      </c>
      <c r="E28" s="60">
        <v>9</v>
      </c>
      <c r="F28" s="61">
        <v>9</v>
      </c>
      <c r="G28" s="60">
        <v>9</v>
      </c>
      <c r="H28" s="62" t="s">
        <v>132</v>
      </c>
      <c r="I28" s="68" t="s">
        <v>133</v>
      </c>
      <c r="J28" s="60" t="s">
        <v>86</v>
      </c>
      <c r="K28" s="60" t="s">
        <v>87</v>
      </c>
      <c r="L28" s="68" t="s">
        <v>88</v>
      </c>
      <c r="M28" s="14" t="s">
        <v>134</v>
      </c>
      <c r="N28" s="25" t="s">
        <v>239</v>
      </c>
    </row>
    <row r="29" spans="2:16">
      <c r="B29" s="70"/>
      <c r="C29" s="70"/>
      <c r="D29" s="66"/>
      <c r="E29" s="66"/>
      <c r="F29" s="67"/>
      <c r="G29" s="66"/>
      <c r="H29" s="69"/>
      <c r="I29" s="70"/>
      <c r="J29" s="66"/>
      <c r="K29" s="66"/>
      <c r="L29" s="70"/>
      <c r="M29" s="14" t="s">
        <v>135</v>
      </c>
      <c r="N29" s="35" t="s">
        <v>240</v>
      </c>
    </row>
    <row r="30" spans="2:16" ht="24">
      <c r="B30" s="70"/>
      <c r="C30" s="70"/>
      <c r="D30" s="66"/>
      <c r="E30" s="66"/>
      <c r="F30" s="67"/>
      <c r="G30" s="66"/>
      <c r="H30" s="69"/>
      <c r="I30" s="70"/>
      <c r="J30" s="66"/>
      <c r="K30" s="66"/>
      <c r="L30" s="70"/>
      <c r="M30" s="29" t="s">
        <v>103</v>
      </c>
      <c r="N30" s="26"/>
    </row>
    <row r="31" spans="2:16" ht="24.75" thickBot="1">
      <c r="B31" s="57"/>
      <c r="C31" s="57"/>
      <c r="D31" s="51"/>
      <c r="E31" s="51"/>
      <c r="F31" s="53"/>
      <c r="G31" s="51"/>
      <c r="H31" s="59"/>
      <c r="I31" s="57"/>
      <c r="J31" s="51"/>
      <c r="K31" s="51"/>
      <c r="L31" s="57"/>
      <c r="M31" s="40" t="s">
        <v>136</v>
      </c>
      <c r="N31" s="24"/>
    </row>
    <row r="32" spans="2:16" ht="24">
      <c r="B32" s="60">
        <v>7</v>
      </c>
      <c r="C32" s="60">
        <v>7</v>
      </c>
      <c r="D32" s="60">
        <v>10</v>
      </c>
      <c r="E32" s="60">
        <v>10</v>
      </c>
      <c r="F32" s="61">
        <v>10</v>
      </c>
      <c r="G32" s="60">
        <v>10</v>
      </c>
      <c r="H32" s="62" t="s">
        <v>137</v>
      </c>
      <c r="I32" s="68" t="s">
        <v>138</v>
      </c>
      <c r="J32" s="60" t="s">
        <v>86</v>
      </c>
      <c r="K32" s="62" t="s">
        <v>102</v>
      </c>
      <c r="L32" s="68" t="s">
        <v>88</v>
      </c>
      <c r="M32" s="14" t="s">
        <v>139</v>
      </c>
      <c r="N32" s="14" t="s">
        <v>109</v>
      </c>
    </row>
    <row r="33" spans="2:16" ht="24">
      <c r="B33" s="66"/>
      <c r="C33" s="66"/>
      <c r="D33" s="66"/>
      <c r="E33" s="66"/>
      <c r="F33" s="67"/>
      <c r="G33" s="66"/>
      <c r="H33" s="69"/>
      <c r="I33" s="70"/>
      <c r="J33" s="66"/>
      <c r="K33" s="69"/>
      <c r="L33" s="70"/>
      <c r="M33" s="14" t="s">
        <v>104</v>
      </c>
      <c r="N33" s="14" t="s">
        <v>128</v>
      </c>
    </row>
    <row r="34" spans="2:16" ht="36">
      <c r="B34" s="66"/>
      <c r="C34" s="66"/>
      <c r="D34" s="66"/>
      <c r="E34" s="66"/>
      <c r="F34" s="67"/>
      <c r="G34" s="66"/>
      <c r="H34" s="69"/>
      <c r="I34" s="70"/>
      <c r="J34" s="66"/>
      <c r="K34" s="69"/>
      <c r="L34" s="70"/>
      <c r="M34" s="14" t="s">
        <v>140</v>
      </c>
      <c r="N34" s="38" t="s">
        <v>143</v>
      </c>
      <c r="P34" t="s">
        <v>262</v>
      </c>
    </row>
    <row r="35" spans="2:16" ht="24">
      <c r="B35" s="66"/>
      <c r="C35" s="66"/>
      <c r="D35" s="66"/>
      <c r="E35" s="66"/>
      <c r="F35" s="67"/>
      <c r="G35" s="66"/>
      <c r="H35" s="69"/>
      <c r="I35" s="70"/>
      <c r="J35" s="66"/>
      <c r="K35" s="69"/>
      <c r="L35" s="70"/>
      <c r="M35" s="23" t="s">
        <v>141</v>
      </c>
      <c r="N35" s="22"/>
    </row>
    <row r="36" spans="2:16">
      <c r="B36" s="66"/>
      <c r="C36" s="66"/>
      <c r="D36" s="66"/>
      <c r="E36" s="66"/>
      <c r="F36" s="67"/>
      <c r="G36" s="66"/>
      <c r="H36" s="69"/>
      <c r="I36" s="70"/>
      <c r="J36" s="66"/>
      <c r="K36" s="69"/>
      <c r="L36" s="70"/>
      <c r="M36" s="14" t="s">
        <v>142</v>
      </c>
      <c r="N36" s="22"/>
    </row>
    <row r="37" spans="2:16" ht="24">
      <c r="B37" s="66"/>
      <c r="C37" s="66"/>
      <c r="D37" s="66"/>
      <c r="E37" s="66"/>
      <c r="F37" s="67"/>
      <c r="G37" s="66"/>
      <c r="H37" s="69"/>
      <c r="I37" s="70"/>
      <c r="J37" s="66"/>
      <c r="K37" s="69"/>
      <c r="L37" s="70"/>
      <c r="M37" s="37" t="s">
        <v>126</v>
      </c>
      <c r="N37" s="22"/>
    </row>
    <row r="38" spans="2:16" ht="24.75" thickBot="1">
      <c r="B38" s="51"/>
      <c r="C38" s="51"/>
      <c r="D38" s="51"/>
      <c r="E38" s="51"/>
      <c r="F38" s="53"/>
      <c r="G38" s="51"/>
      <c r="H38" s="59"/>
      <c r="I38" s="57"/>
      <c r="J38" s="51"/>
      <c r="K38" s="59"/>
      <c r="L38" s="57"/>
      <c r="M38" s="21" t="s">
        <v>127</v>
      </c>
      <c r="N38" s="18"/>
    </row>
    <row r="39" spans="2:16" ht="24.75" thickTop="1">
      <c r="B39" s="56" t="s">
        <v>88</v>
      </c>
      <c r="C39" s="50">
        <v>8</v>
      </c>
      <c r="D39" s="50">
        <v>11</v>
      </c>
      <c r="E39" s="50">
        <v>11</v>
      </c>
      <c r="F39" s="52">
        <v>11</v>
      </c>
      <c r="G39" s="50">
        <v>11</v>
      </c>
      <c r="H39" s="58" t="s">
        <v>144</v>
      </c>
      <c r="I39" s="56" t="s">
        <v>145</v>
      </c>
      <c r="J39" s="50" t="s">
        <v>86</v>
      </c>
      <c r="K39" s="58" t="s">
        <v>102</v>
      </c>
      <c r="L39" s="56" t="s">
        <v>88</v>
      </c>
      <c r="M39" s="14" t="s">
        <v>146</v>
      </c>
      <c r="N39" s="14" t="s">
        <v>109</v>
      </c>
    </row>
    <row r="40" spans="2:16" ht="24">
      <c r="B40" s="70"/>
      <c r="C40" s="66"/>
      <c r="D40" s="66"/>
      <c r="E40" s="66"/>
      <c r="F40" s="67"/>
      <c r="G40" s="66"/>
      <c r="H40" s="69"/>
      <c r="I40" s="70"/>
      <c r="J40" s="66"/>
      <c r="K40" s="69"/>
      <c r="L40" s="70"/>
      <c r="M40" s="14" t="s">
        <v>116</v>
      </c>
      <c r="N40" s="14" t="s">
        <v>128</v>
      </c>
    </row>
    <row r="41" spans="2:16">
      <c r="B41" s="70"/>
      <c r="C41" s="66"/>
      <c r="D41" s="66"/>
      <c r="E41" s="66"/>
      <c r="F41" s="67"/>
      <c r="G41" s="66"/>
      <c r="H41" s="69"/>
      <c r="I41" s="70"/>
      <c r="J41" s="66"/>
      <c r="K41" s="69"/>
      <c r="L41" s="70"/>
      <c r="M41" s="14" t="s">
        <v>142</v>
      </c>
      <c r="N41" s="38" t="s">
        <v>148</v>
      </c>
      <c r="P41" t="s">
        <v>263</v>
      </c>
    </row>
    <row r="42" spans="2:16" ht="15" thickBot="1">
      <c r="B42" s="57"/>
      <c r="C42" s="51"/>
      <c r="D42" s="51"/>
      <c r="E42" s="51"/>
      <c r="F42" s="53"/>
      <c r="G42" s="51"/>
      <c r="H42" s="59"/>
      <c r="I42" s="57"/>
      <c r="J42" s="51"/>
      <c r="K42" s="59"/>
      <c r="L42" s="57"/>
      <c r="M42" s="19" t="s">
        <v>147</v>
      </c>
      <c r="N42" s="18"/>
    </row>
    <row r="43" spans="2:16">
      <c r="B43" s="68" t="s">
        <v>88</v>
      </c>
      <c r="C43" s="60">
        <v>9</v>
      </c>
      <c r="D43" s="60">
        <v>12</v>
      </c>
      <c r="E43" s="60">
        <v>12</v>
      </c>
      <c r="F43" s="61">
        <v>12</v>
      </c>
      <c r="G43" s="60">
        <v>12</v>
      </c>
      <c r="H43" s="62" t="s">
        <v>149</v>
      </c>
      <c r="I43" s="68" t="s">
        <v>150</v>
      </c>
      <c r="J43" s="60" t="s">
        <v>86</v>
      </c>
      <c r="K43" s="60" t="s">
        <v>87</v>
      </c>
      <c r="L43" s="68" t="s">
        <v>88</v>
      </c>
      <c r="M43" s="14" t="s">
        <v>151</v>
      </c>
      <c r="N43" s="74" t="s">
        <v>154</v>
      </c>
      <c r="P43" t="s">
        <v>371</v>
      </c>
    </row>
    <row r="44" spans="2:16" ht="24">
      <c r="B44" s="70"/>
      <c r="C44" s="66"/>
      <c r="D44" s="66"/>
      <c r="E44" s="66"/>
      <c r="F44" s="67"/>
      <c r="G44" s="66"/>
      <c r="H44" s="69"/>
      <c r="I44" s="70"/>
      <c r="J44" s="66"/>
      <c r="K44" s="66"/>
      <c r="L44" s="70"/>
      <c r="M44" s="14" t="s">
        <v>152</v>
      </c>
      <c r="N44" s="75"/>
    </row>
    <row r="45" spans="2:16" ht="24">
      <c r="B45" s="70"/>
      <c r="C45" s="66"/>
      <c r="D45" s="66"/>
      <c r="E45" s="66"/>
      <c r="F45" s="67"/>
      <c r="G45" s="66"/>
      <c r="H45" s="69"/>
      <c r="I45" s="70"/>
      <c r="J45" s="66"/>
      <c r="K45" s="66"/>
      <c r="L45" s="70"/>
      <c r="M45" s="14" t="s">
        <v>153</v>
      </c>
      <c r="N45" s="75"/>
    </row>
    <row r="46" spans="2:16" ht="24">
      <c r="B46" s="70"/>
      <c r="C46" s="66"/>
      <c r="D46" s="66"/>
      <c r="E46" s="66"/>
      <c r="F46" s="67"/>
      <c r="G46" s="66"/>
      <c r="H46" s="69"/>
      <c r="I46" s="70"/>
      <c r="J46" s="66"/>
      <c r="K46" s="66"/>
      <c r="L46" s="70"/>
      <c r="M46" s="14" t="s">
        <v>115</v>
      </c>
      <c r="N46" s="75"/>
    </row>
    <row r="47" spans="2:16" ht="24.75" thickBot="1">
      <c r="B47" s="57"/>
      <c r="C47" s="51"/>
      <c r="D47" s="51"/>
      <c r="E47" s="51"/>
      <c r="F47" s="53"/>
      <c r="G47" s="51"/>
      <c r="H47" s="59"/>
      <c r="I47" s="57"/>
      <c r="J47" s="51"/>
      <c r="K47" s="51"/>
      <c r="L47" s="57"/>
      <c r="M47" s="19" t="s">
        <v>108</v>
      </c>
      <c r="N47" s="76"/>
    </row>
    <row r="48" spans="2:16" ht="14.25" customHeight="1">
      <c r="B48" s="60">
        <v>8</v>
      </c>
      <c r="C48" s="60">
        <v>10</v>
      </c>
      <c r="D48" s="60">
        <v>13</v>
      </c>
      <c r="E48" s="60">
        <v>13</v>
      </c>
      <c r="F48" s="61">
        <v>13</v>
      </c>
      <c r="G48" s="60">
        <v>13</v>
      </c>
      <c r="H48" s="62" t="s">
        <v>155</v>
      </c>
      <c r="I48" s="68" t="s">
        <v>156</v>
      </c>
      <c r="J48" s="60" t="s">
        <v>86</v>
      </c>
      <c r="K48" s="60" t="s">
        <v>87</v>
      </c>
      <c r="L48" s="68" t="s">
        <v>88</v>
      </c>
      <c r="M48" s="14" t="s">
        <v>157</v>
      </c>
      <c r="N48" s="68" t="s">
        <v>241</v>
      </c>
    </row>
    <row r="49" spans="2:16" ht="24">
      <c r="B49" s="66"/>
      <c r="C49" s="66"/>
      <c r="D49" s="66"/>
      <c r="E49" s="66"/>
      <c r="F49" s="67"/>
      <c r="G49" s="66"/>
      <c r="H49" s="69"/>
      <c r="I49" s="70"/>
      <c r="J49" s="66"/>
      <c r="K49" s="66"/>
      <c r="L49" s="70"/>
      <c r="M49" s="14" t="s">
        <v>158</v>
      </c>
      <c r="N49" s="70"/>
    </row>
    <row r="50" spans="2:16" ht="24">
      <c r="B50" s="66"/>
      <c r="C50" s="66"/>
      <c r="D50" s="66"/>
      <c r="E50" s="66"/>
      <c r="F50" s="67"/>
      <c r="G50" s="66"/>
      <c r="H50" s="69"/>
      <c r="I50" s="70"/>
      <c r="J50" s="66"/>
      <c r="K50" s="66"/>
      <c r="L50" s="70"/>
      <c r="M50" s="14" t="s">
        <v>159</v>
      </c>
      <c r="N50" s="41" t="s">
        <v>242</v>
      </c>
      <c r="P50" t="s">
        <v>370</v>
      </c>
    </row>
    <row r="51" spans="2:16" ht="24">
      <c r="B51" s="66"/>
      <c r="C51" s="66"/>
      <c r="D51" s="66"/>
      <c r="E51" s="66"/>
      <c r="F51" s="67"/>
      <c r="G51" s="66"/>
      <c r="H51" s="69"/>
      <c r="I51" s="70"/>
      <c r="J51" s="66"/>
      <c r="K51" s="66"/>
      <c r="L51" s="70"/>
      <c r="M51" s="14" t="s">
        <v>120</v>
      </c>
      <c r="N51" s="26"/>
    </row>
    <row r="52" spans="2:16" ht="24">
      <c r="B52" s="66"/>
      <c r="C52" s="66"/>
      <c r="D52" s="66"/>
      <c r="E52" s="66"/>
      <c r="F52" s="67"/>
      <c r="G52" s="66"/>
      <c r="H52" s="69"/>
      <c r="I52" s="70"/>
      <c r="J52" s="66"/>
      <c r="K52" s="66"/>
      <c r="L52" s="70"/>
      <c r="M52" s="14" t="s">
        <v>115</v>
      </c>
      <c r="N52" s="26"/>
    </row>
    <row r="53" spans="2:16" ht="24.75" thickBot="1">
      <c r="B53" s="51"/>
      <c r="C53" s="51"/>
      <c r="D53" s="51"/>
      <c r="E53" s="51"/>
      <c r="F53" s="53"/>
      <c r="G53" s="51"/>
      <c r="H53" s="59"/>
      <c r="I53" s="57"/>
      <c r="J53" s="51"/>
      <c r="K53" s="51"/>
      <c r="L53" s="57"/>
      <c r="M53" s="21" t="s">
        <v>127</v>
      </c>
      <c r="N53" s="24"/>
    </row>
    <row r="54" spans="2:16" ht="24">
      <c r="B54" s="68" t="s">
        <v>88</v>
      </c>
      <c r="C54" s="68" t="s">
        <v>88</v>
      </c>
      <c r="D54" s="68" t="s">
        <v>88</v>
      </c>
      <c r="E54" s="60">
        <v>14</v>
      </c>
      <c r="F54" s="61">
        <v>14</v>
      </c>
      <c r="G54" s="60">
        <v>14</v>
      </c>
      <c r="H54" s="62" t="s">
        <v>160</v>
      </c>
      <c r="I54" s="74" t="s">
        <v>161</v>
      </c>
      <c r="J54" s="60" t="s">
        <v>86</v>
      </c>
      <c r="K54" s="60" t="s">
        <v>87</v>
      </c>
      <c r="L54" s="68" t="s">
        <v>88</v>
      </c>
      <c r="M54" s="14" t="s">
        <v>115</v>
      </c>
      <c r="N54" s="29" t="s">
        <v>163</v>
      </c>
      <c r="P54" t="s">
        <v>265</v>
      </c>
    </row>
    <row r="55" spans="2:16">
      <c r="B55" s="70"/>
      <c r="C55" s="70"/>
      <c r="D55" s="70"/>
      <c r="E55" s="66"/>
      <c r="F55" s="67"/>
      <c r="G55" s="66"/>
      <c r="H55" s="69"/>
      <c r="I55" s="75"/>
      <c r="J55" s="66"/>
      <c r="K55" s="66"/>
      <c r="L55" s="70"/>
      <c r="M55" s="14" t="s">
        <v>151</v>
      </c>
      <c r="N55" s="14" t="s">
        <v>164</v>
      </c>
    </row>
    <row r="56" spans="2:16">
      <c r="B56" s="70"/>
      <c r="C56" s="70"/>
      <c r="D56" s="70"/>
      <c r="E56" s="66"/>
      <c r="F56" s="67"/>
      <c r="G56" s="66"/>
      <c r="H56" s="69"/>
      <c r="I56" s="75"/>
      <c r="J56" s="66"/>
      <c r="K56" s="66"/>
      <c r="L56" s="70"/>
      <c r="M56" s="14" t="s">
        <v>117</v>
      </c>
      <c r="N56" s="22"/>
    </row>
    <row r="57" spans="2:16" ht="24">
      <c r="B57" s="70"/>
      <c r="C57" s="70"/>
      <c r="D57" s="70"/>
      <c r="E57" s="66"/>
      <c r="F57" s="67"/>
      <c r="G57" s="66"/>
      <c r="H57" s="69"/>
      <c r="I57" s="75"/>
      <c r="J57" s="66"/>
      <c r="K57" s="66"/>
      <c r="L57" s="70"/>
      <c r="M57" s="13" t="s">
        <v>119</v>
      </c>
      <c r="N57" s="22"/>
    </row>
    <row r="58" spans="2:16" ht="15" thickBot="1">
      <c r="B58" s="57"/>
      <c r="C58" s="57"/>
      <c r="D58" s="57"/>
      <c r="E58" s="51"/>
      <c r="F58" s="53"/>
      <c r="G58" s="51"/>
      <c r="H58" s="59"/>
      <c r="I58" s="76"/>
      <c r="J58" s="51"/>
      <c r="K58" s="51"/>
      <c r="L58" s="57"/>
      <c r="M58" s="19" t="s">
        <v>162</v>
      </c>
      <c r="N58" s="18"/>
    </row>
    <row r="59" spans="2:16" ht="24">
      <c r="B59" s="68" t="s">
        <v>88</v>
      </c>
      <c r="C59" s="60">
        <v>11</v>
      </c>
      <c r="D59" s="60">
        <v>14</v>
      </c>
      <c r="E59" s="60">
        <v>15</v>
      </c>
      <c r="F59" s="61">
        <v>15</v>
      </c>
      <c r="G59" s="60">
        <v>15</v>
      </c>
      <c r="H59" s="62" t="s">
        <v>165</v>
      </c>
      <c r="I59" s="74" t="s">
        <v>166</v>
      </c>
      <c r="J59" s="60" t="s">
        <v>86</v>
      </c>
      <c r="K59" s="60" t="s">
        <v>87</v>
      </c>
      <c r="L59" s="68" t="s">
        <v>88</v>
      </c>
      <c r="M59" s="14" t="s">
        <v>141</v>
      </c>
      <c r="N59" s="29" t="s">
        <v>169</v>
      </c>
      <c r="P59" t="s">
        <v>266</v>
      </c>
    </row>
    <row r="60" spans="2:16">
      <c r="B60" s="70"/>
      <c r="C60" s="66"/>
      <c r="D60" s="66"/>
      <c r="E60" s="66"/>
      <c r="F60" s="67"/>
      <c r="G60" s="66"/>
      <c r="H60" s="69"/>
      <c r="I60" s="75"/>
      <c r="J60" s="66"/>
      <c r="K60" s="66"/>
      <c r="L60" s="70"/>
      <c r="M60" s="14" t="s">
        <v>157</v>
      </c>
      <c r="N60" s="14" t="s">
        <v>164</v>
      </c>
    </row>
    <row r="61" spans="2:16" ht="24">
      <c r="B61" s="70"/>
      <c r="C61" s="66"/>
      <c r="D61" s="66"/>
      <c r="E61" s="66"/>
      <c r="F61" s="67"/>
      <c r="G61" s="66"/>
      <c r="H61" s="69"/>
      <c r="I61" s="75"/>
      <c r="J61" s="66"/>
      <c r="K61" s="66"/>
      <c r="L61" s="70"/>
      <c r="M61" s="14" t="s">
        <v>104</v>
      </c>
      <c r="N61" s="22"/>
    </row>
    <row r="62" spans="2:16" ht="24">
      <c r="B62" s="70"/>
      <c r="C62" s="66"/>
      <c r="D62" s="66"/>
      <c r="E62" s="66"/>
      <c r="F62" s="67"/>
      <c r="G62" s="66"/>
      <c r="H62" s="69"/>
      <c r="I62" s="75"/>
      <c r="J62" s="66"/>
      <c r="K62" s="66"/>
      <c r="L62" s="70"/>
      <c r="M62" s="13" t="s">
        <v>167</v>
      </c>
      <c r="N62" s="22"/>
    </row>
    <row r="63" spans="2:16" ht="15" thickBot="1">
      <c r="B63" s="57"/>
      <c r="C63" s="51"/>
      <c r="D63" s="51"/>
      <c r="E63" s="51"/>
      <c r="F63" s="53"/>
      <c r="G63" s="51"/>
      <c r="H63" s="59"/>
      <c r="I63" s="76"/>
      <c r="J63" s="51"/>
      <c r="K63" s="51"/>
      <c r="L63" s="57"/>
      <c r="M63" s="19" t="s">
        <v>168</v>
      </c>
      <c r="N63" s="18"/>
    </row>
    <row r="64" spans="2:16" ht="24.75" thickBot="1">
      <c r="B64" s="24" t="s">
        <v>88</v>
      </c>
      <c r="C64" s="19" t="s">
        <v>88</v>
      </c>
      <c r="D64" s="19" t="s">
        <v>88</v>
      </c>
      <c r="E64" s="19" t="s">
        <v>88</v>
      </c>
      <c r="F64" s="33" t="s">
        <v>88</v>
      </c>
      <c r="G64" s="15">
        <v>16</v>
      </c>
      <c r="H64" s="19" t="s">
        <v>88</v>
      </c>
      <c r="I64" s="19" t="s">
        <v>170</v>
      </c>
      <c r="J64" s="15" t="s">
        <v>86</v>
      </c>
      <c r="K64" s="15" t="s">
        <v>87</v>
      </c>
      <c r="L64" s="19" t="s">
        <v>88</v>
      </c>
      <c r="M64" s="19" t="s">
        <v>171</v>
      </c>
      <c r="N64" s="19" t="s">
        <v>88</v>
      </c>
    </row>
    <row r="65" spans="2:16" ht="15" thickBot="1">
      <c r="B65" s="17">
        <v>9</v>
      </c>
      <c r="C65" s="15">
        <v>12</v>
      </c>
      <c r="D65" s="15">
        <v>15</v>
      </c>
      <c r="E65" s="15">
        <v>16</v>
      </c>
      <c r="F65" s="32">
        <v>16</v>
      </c>
      <c r="G65" s="19" t="s">
        <v>88</v>
      </c>
      <c r="H65" s="16" t="s">
        <v>172</v>
      </c>
      <c r="I65" s="19" t="s">
        <v>173</v>
      </c>
      <c r="J65" s="15" t="s">
        <v>98</v>
      </c>
      <c r="K65" s="19" t="s">
        <v>88</v>
      </c>
      <c r="L65" s="20">
        <v>-5</v>
      </c>
      <c r="M65" s="19" t="s">
        <v>88</v>
      </c>
      <c r="N65" s="19" t="s">
        <v>88</v>
      </c>
    </row>
    <row r="66" spans="2:16" ht="15" thickBot="1">
      <c r="B66" s="17">
        <v>10</v>
      </c>
      <c r="C66" s="15">
        <v>13</v>
      </c>
      <c r="D66" s="15">
        <v>16</v>
      </c>
      <c r="E66" s="15">
        <v>17</v>
      </c>
      <c r="F66" s="32">
        <v>17</v>
      </c>
      <c r="G66" s="15">
        <v>17</v>
      </c>
      <c r="H66" s="16" t="s">
        <v>174</v>
      </c>
      <c r="I66" s="19" t="s">
        <v>175</v>
      </c>
      <c r="J66" s="15" t="s">
        <v>98</v>
      </c>
      <c r="K66" s="19" t="s">
        <v>88</v>
      </c>
      <c r="L66" s="20">
        <v>-6</v>
      </c>
      <c r="M66" s="19" t="s">
        <v>88</v>
      </c>
      <c r="N66" s="19" t="s">
        <v>88</v>
      </c>
    </row>
    <row r="67" spans="2:16" ht="36">
      <c r="B67" s="68" t="s">
        <v>88</v>
      </c>
      <c r="C67" s="68" t="s">
        <v>88</v>
      </c>
      <c r="D67" s="68" t="s">
        <v>88</v>
      </c>
      <c r="E67" s="60">
        <v>18</v>
      </c>
      <c r="F67" s="61">
        <v>18</v>
      </c>
      <c r="G67" s="60">
        <v>18</v>
      </c>
      <c r="H67" s="62" t="s">
        <v>176</v>
      </c>
      <c r="I67" s="74" t="s">
        <v>177</v>
      </c>
      <c r="J67" s="60" t="s">
        <v>86</v>
      </c>
      <c r="K67" s="60" t="s">
        <v>87</v>
      </c>
      <c r="L67" s="68" t="s">
        <v>88</v>
      </c>
      <c r="M67" s="13" t="s">
        <v>178</v>
      </c>
      <c r="N67" s="68" t="s">
        <v>88</v>
      </c>
      <c r="P67" t="s">
        <v>273</v>
      </c>
    </row>
    <row r="68" spans="2:16" ht="24">
      <c r="B68" s="70"/>
      <c r="C68" s="70"/>
      <c r="D68" s="70"/>
      <c r="E68" s="66"/>
      <c r="F68" s="67"/>
      <c r="G68" s="66"/>
      <c r="H68" s="69"/>
      <c r="I68" s="75"/>
      <c r="J68" s="66"/>
      <c r="K68" s="66"/>
      <c r="L68" s="70"/>
      <c r="M68" s="14" t="s">
        <v>115</v>
      </c>
      <c r="N68" s="70"/>
    </row>
    <row r="69" spans="2:16" ht="24">
      <c r="B69" s="70"/>
      <c r="C69" s="70"/>
      <c r="D69" s="70"/>
      <c r="E69" s="66"/>
      <c r="F69" s="67"/>
      <c r="G69" s="66"/>
      <c r="H69" s="69"/>
      <c r="I69" s="75"/>
      <c r="J69" s="66"/>
      <c r="K69" s="66"/>
      <c r="L69" s="70"/>
      <c r="M69" s="14" t="s">
        <v>141</v>
      </c>
      <c r="N69" s="70"/>
    </row>
    <row r="70" spans="2:16" ht="15" thickBot="1">
      <c r="B70" s="57"/>
      <c r="C70" s="57"/>
      <c r="D70" s="57"/>
      <c r="E70" s="51"/>
      <c r="F70" s="53"/>
      <c r="G70" s="51"/>
      <c r="H70" s="59"/>
      <c r="I70" s="76"/>
      <c r="J70" s="51"/>
      <c r="K70" s="51"/>
      <c r="L70" s="57"/>
      <c r="M70" s="19" t="s">
        <v>147</v>
      </c>
      <c r="N70" s="57"/>
    </row>
    <row r="71" spans="2:16" ht="24">
      <c r="B71" s="60">
        <v>11</v>
      </c>
      <c r="C71" s="60">
        <v>14</v>
      </c>
      <c r="D71" s="60">
        <v>17</v>
      </c>
      <c r="E71" s="60">
        <v>19</v>
      </c>
      <c r="F71" s="61">
        <v>19</v>
      </c>
      <c r="G71" s="60">
        <v>19</v>
      </c>
      <c r="H71" s="62" t="s">
        <v>179</v>
      </c>
      <c r="I71" s="68" t="s">
        <v>180</v>
      </c>
      <c r="J71" s="60" t="s">
        <v>86</v>
      </c>
      <c r="K71" s="60" t="s">
        <v>181</v>
      </c>
      <c r="L71" s="68" t="s">
        <v>88</v>
      </c>
      <c r="M71" s="12" t="s">
        <v>182</v>
      </c>
      <c r="N71" s="68" t="s">
        <v>88</v>
      </c>
    </row>
    <row r="72" spans="2:16" ht="24">
      <c r="B72" s="66"/>
      <c r="C72" s="66"/>
      <c r="D72" s="66"/>
      <c r="E72" s="66"/>
      <c r="F72" s="67"/>
      <c r="G72" s="66"/>
      <c r="H72" s="69"/>
      <c r="I72" s="70"/>
      <c r="J72" s="66"/>
      <c r="K72" s="66"/>
      <c r="L72" s="70"/>
      <c r="M72" s="14" t="s">
        <v>158</v>
      </c>
      <c r="N72" s="70"/>
    </row>
    <row r="73" spans="2:16" ht="24">
      <c r="B73" s="66"/>
      <c r="C73" s="66"/>
      <c r="D73" s="66"/>
      <c r="E73" s="66"/>
      <c r="F73" s="67"/>
      <c r="G73" s="66"/>
      <c r="H73" s="69"/>
      <c r="I73" s="70"/>
      <c r="J73" s="66"/>
      <c r="K73" s="66"/>
      <c r="L73" s="70"/>
      <c r="M73" s="38" t="s">
        <v>125</v>
      </c>
      <c r="N73" s="70"/>
    </row>
    <row r="74" spans="2:16" ht="48.75" thickBot="1">
      <c r="B74" s="51"/>
      <c r="C74" s="51"/>
      <c r="D74" s="51"/>
      <c r="E74" s="51"/>
      <c r="F74" s="53"/>
      <c r="G74" s="51"/>
      <c r="H74" s="59"/>
      <c r="I74" s="57"/>
      <c r="J74" s="51"/>
      <c r="K74" s="51"/>
      <c r="L74" s="57"/>
      <c r="M74" s="19" t="s">
        <v>183</v>
      </c>
      <c r="N74" s="57"/>
    </row>
    <row r="75" spans="2:16" ht="36.75" thickTop="1">
      <c r="B75" s="50">
        <v>12</v>
      </c>
      <c r="C75" s="50">
        <v>15</v>
      </c>
      <c r="D75" s="50">
        <v>18</v>
      </c>
      <c r="E75" s="50">
        <v>20</v>
      </c>
      <c r="F75" s="52">
        <v>20</v>
      </c>
      <c r="G75" s="50">
        <v>20</v>
      </c>
      <c r="H75" s="58" t="s">
        <v>184</v>
      </c>
      <c r="I75" s="56" t="s">
        <v>185</v>
      </c>
      <c r="J75" s="50" t="s">
        <v>86</v>
      </c>
      <c r="K75" s="50" t="s">
        <v>181</v>
      </c>
      <c r="L75" s="77">
        <v>-7</v>
      </c>
      <c r="M75" s="14" t="s">
        <v>186</v>
      </c>
      <c r="N75" s="56" t="s">
        <v>88</v>
      </c>
    </row>
    <row r="76" spans="2:16" ht="24">
      <c r="B76" s="66"/>
      <c r="C76" s="66"/>
      <c r="D76" s="66"/>
      <c r="E76" s="66"/>
      <c r="F76" s="67"/>
      <c r="G76" s="66"/>
      <c r="H76" s="69"/>
      <c r="I76" s="70"/>
      <c r="J76" s="66"/>
      <c r="K76" s="66"/>
      <c r="L76" s="78"/>
      <c r="M76" s="14" t="s">
        <v>187</v>
      </c>
      <c r="N76" s="70"/>
    </row>
    <row r="77" spans="2:16" ht="24">
      <c r="B77" s="66"/>
      <c r="C77" s="66"/>
      <c r="D77" s="66"/>
      <c r="E77" s="66"/>
      <c r="F77" s="67"/>
      <c r="G77" s="66"/>
      <c r="H77" s="69"/>
      <c r="I77" s="70"/>
      <c r="J77" s="66"/>
      <c r="K77" s="66"/>
      <c r="L77" s="78"/>
      <c r="M77" s="38" t="s">
        <v>103</v>
      </c>
      <c r="N77" s="70"/>
    </row>
    <row r="78" spans="2:16">
      <c r="B78" s="66"/>
      <c r="C78" s="66"/>
      <c r="D78" s="66"/>
      <c r="E78" s="66"/>
      <c r="F78" s="67"/>
      <c r="G78" s="66"/>
      <c r="H78" s="69"/>
      <c r="I78" s="70"/>
      <c r="J78" s="66"/>
      <c r="K78" s="66"/>
      <c r="L78" s="78"/>
      <c r="M78" s="14" t="s">
        <v>188</v>
      </c>
      <c r="N78" s="70"/>
    </row>
    <row r="79" spans="2:16" ht="24.75" thickBot="1">
      <c r="B79" s="51"/>
      <c r="C79" s="51"/>
      <c r="D79" s="51"/>
      <c r="E79" s="51"/>
      <c r="F79" s="53"/>
      <c r="G79" s="51"/>
      <c r="H79" s="59"/>
      <c r="I79" s="57"/>
      <c r="J79" s="51"/>
      <c r="K79" s="51"/>
      <c r="L79" s="79"/>
      <c r="M79" s="19" t="s">
        <v>108</v>
      </c>
      <c r="N79" s="57"/>
    </row>
    <row r="80" spans="2:16">
      <c r="B80" s="68" t="s">
        <v>88</v>
      </c>
      <c r="C80" s="68" t="s">
        <v>88</v>
      </c>
      <c r="D80" s="68" t="s">
        <v>88</v>
      </c>
      <c r="E80" s="68" t="s">
        <v>88</v>
      </c>
      <c r="F80" s="61">
        <v>21</v>
      </c>
      <c r="G80" s="60">
        <v>21</v>
      </c>
      <c r="H80" s="68" t="s">
        <v>88</v>
      </c>
      <c r="I80" s="68" t="s">
        <v>189</v>
      </c>
      <c r="J80" s="60" t="s">
        <v>86</v>
      </c>
      <c r="K80" s="60" t="s">
        <v>87</v>
      </c>
      <c r="L80" s="68" t="s">
        <v>88</v>
      </c>
      <c r="M80" s="14" t="s">
        <v>151</v>
      </c>
      <c r="N80" s="68" t="s">
        <v>88</v>
      </c>
    </row>
    <row r="81" spans="2:19" ht="48">
      <c r="B81" s="70"/>
      <c r="C81" s="70"/>
      <c r="D81" s="70"/>
      <c r="E81" s="70"/>
      <c r="F81" s="67"/>
      <c r="G81" s="66"/>
      <c r="H81" s="70"/>
      <c r="I81" s="70"/>
      <c r="J81" s="66"/>
      <c r="K81" s="66"/>
      <c r="L81" s="70"/>
      <c r="M81" s="14" t="s">
        <v>190</v>
      </c>
      <c r="N81" s="70"/>
    </row>
    <row r="82" spans="2:19" ht="24">
      <c r="B82" s="70"/>
      <c r="C82" s="70"/>
      <c r="D82" s="70"/>
      <c r="E82" s="70"/>
      <c r="F82" s="67"/>
      <c r="G82" s="66"/>
      <c r="H82" s="70"/>
      <c r="I82" s="70"/>
      <c r="J82" s="66"/>
      <c r="K82" s="66"/>
      <c r="L82" s="70"/>
      <c r="M82" s="14" t="s">
        <v>159</v>
      </c>
      <c r="N82" s="70"/>
    </row>
    <row r="83" spans="2:19" ht="48.75" thickBot="1">
      <c r="B83" s="57"/>
      <c r="C83" s="57"/>
      <c r="D83" s="57"/>
      <c r="E83" s="57"/>
      <c r="F83" s="53"/>
      <c r="G83" s="51"/>
      <c r="H83" s="57"/>
      <c r="I83" s="57"/>
      <c r="J83" s="51"/>
      <c r="K83" s="51"/>
      <c r="L83" s="57"/>
      <c r="M83" s="19" t="s">
        <v>183</v>
      </c>
      <c r="N83" s="57"/>
    </row>
    <row r="84" spans="2:19">
      <c r="B84" s="68" t="s">
        <v>88</v>
      </c>
      <c r="C84" s="68" t="s">
        <v>88</v>
      </c>
      <c r="D84" s="68" t="s">
        <v>88</v>
      </c>
      <c r="E84" s="68" t="s">
        <v>88</v>
      </c>
      <c r="F84" s="61">
        <v>22</v>
      </c>
      <c r="G84" s="60">
        <v>22</v>
      </c>
      <c r="H84" s="68" t="s">
        <v>88</v>
      </c>
      <c r="I84" s="68" t="s">
        <v>191</v>
      </c>
      <c r="J84" s="60" t="s">
        <v>86</v>
      </c>
      <c r="K84" s="60" t="s">
        <v>87</v>
      </c>
      <c r="L84" s="68" t="s">
        <v>88</v>
      </c>
      <c r="M84" s="14" t="s">
        <v>157</v>
      </c>
      <c r="N84" s="68" t="s">
        <v>88</v>
      </c>
    </row>
    <row r="85" spans="2:19" ht="24">
      <c r="B85" s="70"/>
      <c r="C85" s="70"/>
      <c r="D85" s="70"/>
      <c r="E85" s="70"/>
      <c r="F85" s="67"/>
      <c r="G85" s="66"/>
      <c r="H85" s="70"/>
      <c r="I85" s="70"/>
      <c r="J85" s="66"/>
      <c r="K85" s="66"/>
      <c r="L85" s="70"/>
      <c r="M85" s="14" t="s">
        <v>115</v>
      </c>
      <c r="N85" s="70"/>
    </row>
    <row r="86" spans="2:19" ht="24">
      <c r="B86" s="70"/>
      <c r="C86" s="70"/>
      <c r="D86" s="70"/>
      <c r="E86" s="70"/>
      <c r="F86" s="67"/>
      <c r="G86" s="66"/>
      <c r="H86" s="70"/>
      <c r="I86" s="70"/>
      <c r="J86" s="66"/>
      <c r="K86" s="66"/>
      <c r="L86" s="70"/>
      <c r="M86" s="13" t="s">
        <v>119</v>
      </c>
      <c r="N86" s="70"/>
      <c r="S86" t="s">
        <v>236</v>
      </c>
    </row>
    <row r="87" spans="2:19" ht="24.75" thickBot="1">
      <c r="B87" s="57"/>
      <c r="C87" s="57"/>
      <c r="D87" s="57"/>
      <c r="E87" s="57"/>
      <c r="F87" s="53"/>
      <c r="G87" s="51"/>
      <c r="H87" s="57"/>
      <c r="I87" s="57"/>
      <c r="J87" s="51"/>
      <c r="K87" s="51"/>
      <c r="L87" s="57"/>
      <c r="M87" s="19" t="s">
        <v>127</v>
      </c>
      <c r="N87" s="57"/>
    </row>
    <row r="88" spans="2:19">
      <c r="B88" s="60">
        <v>13</v>
      </c>
      <c r="C88" s="60">
        <v>16</v>
      </c>
      <c r="D88" s="60">
        <v>19</v>
      </c>
      <c r="E88" s="60">
        <v>21</v>
      </c>
      <c r="F88" s="61">
        <v>23</v>
      </c>
      <c r="G88" s="60">
        <v>23</v>
      </c>
      <c r="H88" s="62" t="s">
        <v>192</v>
      </c>
      <c r="I88" s="68" t="s">
        <v>193</v>
      </c>
      <c r="J88" s="60" t="s">
        <v>86</v>
      </c>
      <c r="K88" s="60" t="s">
        <v>181</v>
      </c>
      <c r="L88" s="68" t="s">
        <v>88</v>
      </c>
      <c r="M88" s="38" t="s">
        <v>194</v>
      </c>
      <c r="N88" s="68" t="s">
        <v>88</v>
      </c>
    </row>
    <row r="89" spans="2:19" ht="24">
      <c r="B89" s="66"/>
      <c r="C89" s="66"/>
      <c r="D89" s="66"/>
      <c r="E89" s="66"/>
      <c r="F89" s="67"/>
      <c r="G89" s="66"/>
      <c r="H89" s="69"/>
      <c r="I89" s="70"/>
      <c r="J89" s="66"/>
      <c r="K89" s="66"/>
      <c r="L89" s="70"/>
      <c r="M89" s="14" t="s">
        <v>152</v>
      </c>
      <c r="N89" s="70"/>
    </row>
    <row r="90" spans="2:19">
      <c r="B90" s="66"/>
      <c r="C90" s="66"/>
      <c r="D90" s="66"/>
      <c r="E90" s="66"/>
      <c r="F90" s="67"/>
      <c r="G90" s="66"/>
      <c r="H90" s="69"/>
      <c r="I90" s="70"/>
      <c r="J90" s="66"/>
      <c r="K90" s="66"/>
      <c r="L90" s="70"/>
      <c r="M90" s="14" t="s">
        <v>195</v>
      </c>
      <c r="N90" s="70"/>
    </row>
    <row r="91" spans="2:19">
      <c r="B91" s="66"/>
      <c r="C91" s="66"/>
      <c r="D91" s="66"/>
      <c r="E91" s="66"/>
      <c r="F91" s="67"/>
      <c r="G91" s="66"/>
      <c r="H91" s="69"/>
      <c r="I91" s="70"/>
      <c r="J91" s="66"/>
      <c r="K91" s="66"/>
      <c r="L91" s="70"/>
      <c r="M91" s="14" t="s">
        <v>146</v>
      </c>
      <c r="N91" s="70"/>
    </row>
    <row r="92" spans="2:19" ht="24">
      <c r="B92" s="66"/>
      <c r="C92" s="66"/>
      <c r="D92" s="66"/>
      <c r="E92" s="66"/>
      <c r="F92" s="67"/>
      <c r="G92" s="66"/>
      <c r="H92" s="69"/>
      <c r="I92" s="70"/>
      <c r="J92" s="66"/>
      <c r="K92" s="66"/>
      <c r="L92" s="70"/>
      <c r="M92" s="37" t="s">
        <v>107</v>
      </c>
      <c r="N92" s="70"/>
    </row>
    <row r="93" spans="2:19" ht="24.75" thickBot="1">
      <c r="B93" s="51"/>
      <c r="C93" s="51"/>
      <c r="D93" s="51"/>
      <c r="E93" s="51"/>
      <c r="F93" s="53"/>
      <c r="G93" s="51"/>
      <c r="H93" s="59"/>
      <c r="I93" s="57"/>
      <c r="J93" s="51"/>
      <c r="K93" s="51"/>
      <c r="L93" s="57"/>
      <c r="M93" s="19" t="s">
        <v>108</v>
      </c>
      <c r="N93" s="57"/>
    </row>
    <row r="94" spans="2:19">
      <c r="B94" s="60">
        <v>14</v>
      </c>
      <c r="C94" s="60">
        <v>17</v>
      </c>
      <c r="D94" s="60">
        <v>20</v>
      </c>
      <c r="E94" s="60">
        <v>22</v>
      </c>
      <c r="F94" s="61">
        <v>24</v>
      </c>
      <c r="G94" s="60">
        <v>24</v>
      </c>
      <c r="H94" s="62" t="s">
        <v>196</v>
      </c>
      <c r="I94" s="68" t="s">
        <v>197</v>
      </c>
      <c r="J94" s="60" t="s">
        <v>86</v>
      </c>
      <c r="K94" s="60" t="s">
        <v>87</v>
      </c>
      <c r="L94" s="80">
        <v>-7</v>
      </c>
      <c r="M94" s="38" t="s">
        <v>198</v>
      </c>
      <c r="N94" s="68" t="s">
        <v>88</v>
      </c>
    </row>
    <row r="95" spans="2:19" ht="24">
      <c r="B95" s="66"/>
      <c r="C95" s="66"/>
      <c r="D95" s="66"/>
      <c r="E95" s="66"/>
      <c r="F95" s="67"/>
      <c r="G95" s="66"/>
      <c r="H95" s="69"/>
      <c r="I95" s="70"/>
      <c r="J95" s="66"/>
      <c r="K95" s="66"/>
      <c r="L95" s="78"/>
      <c r="M95" s="23" t="s">
        <v>158</v>
      </c>
      <c r="N95" s="70"/>
    </row>
    <row r="96" spans="2:19" ht="24">
      <c r="B96" s="66"/>
      <c r="C96" s="66"/>
      <c r="D96" s="66"/>
      <c r="E96" s="66"/>
      <c r="F96" s="67"/>
      <c r="G96" s="66"/>
      <c r="H96" s="69"/>
      <c r="I96" s="70"/>
      <c r="J96" s="66"/>
      <c r="K96" s="66"/>
      <c r="L96" s="78"/>
      <c r="M96" s="14" t="s">
        <v>118</v>
      </c>
      <c r="N96" s="70"/>
    </row>
    <row r="97" spans="2:16" ht="24">
      <c r="B97" s="66"/>
      <c r="C97" s="66"/>
      <c r="D97" s="66"/>
      <c r="E97" s="66"/>
      <c r="F97" s="67"/>
      <c r="G97" s="66"/>
      <c r="H97" s="69"/>
      <c r="I97" s="70"/>
      <c r="J97" s="66"/>
      <c r="K97" s="66"/>
      <c r="L97" s="78"/>
      <c r="M97" s="36" t="s">
        <v>125</v>
      </c>
      <c r="N97" s="70"/>
    </row>
    <row r="98" spans="2:16">
      <c r="B98" s="66"/>
      <c r="C98" s="66"/>
      <c r="D98" s="66"/>
      <c r="E98" s="66"/>
      <c r="F98" s="67"/>
      <c r="G98" s="66"/>
      <c r="H98" s="69"/>
      <c r="I98" s="70"/>
      <c r="J98" s="66"/>
      <c r="K98" s="66"/>
      <c r="L98" s="78"/>
      <c r="M98" s="14" t="s">
        <v>151</v>
      </c>
      <c r="N98" s="70"/>
    </row>
    <row r="99" spans="2:16" ht="24">
      <c r="B99" s="66"/>
      <c r="C99" s="66"/>
      <c r="D99" s="66"/>
      <c r="E99" s="66"/>
      <c r="F99" s="67"/>
      <c r="G99" s="66"/>
      <c r="H99" s="69"/>
      <c r="I99" s="70"/>
      <c r="J99" s="66"/>
      <c r="K99" s="66"/>
      <c r="L99" s="78"/>
      <c r="M99" s="29" t="s">
        <v>126</v>
      </c>
      <c r="N99" s="70"/>
    </row>
    <row r="100" spans="2:16" ht="24.75" thickBot="1">
      <c r="B100" s="51"/>
      <c r="C100" s="51"/>
      <c r="D100" s="51"/>
      <c r="E100" s="51"/>
      <c r="F100" s="53"/>
      <c r="G100" s="51"/>
      <c r="H100" s="59"/>
      <c r="I100" s="57"/>
      <c r="J100" s="51"/>
      <c r="K100" s="51"/>
      <c r="L100" s="79"/>
      <c r="M100" s="21" t="s">
        <v>127</v>
      </c>
      <c r="N100" s="57"/>
    </row>
    <row r="101" spans="2:16">
      <c r="B101" s="68" t="s">
        <v>88</v>
      </c>
      <c r="C101" s="68" t="s">
        <v>88</v>
      </c>
      <c r="D101" s="68" t="s">
        <v>88</v>
      </c>
      <c r="E101" s="60">
        <v>23</v>
      </c>
      <c r="F101" s="61">
        <v>25</v>
      </c>
      <c r="G101" s="60">
        <v>25</v>
      </c>
      <c r="H101" s="68" t="s">
        <v>88</v>
      </c>
      <c r="I101" s="68" t="s">
        <v>199</v>
      </c>
      <c r="J101" s="60" t="s">
        <v>86</v>
      </c>
      <c r="K101" s="60" t="s">
        <v>87</v>
      </c>
      <c r="L101" s="68" t="s">
        <v>88</v>
      </c>
      <c r="M101" s="14" t="s">
        <v>139</v>
      </c>
      <c r="N101" s="68" t="s">
        <v>88</v>
      </c>
    </row>
    <row r="102" spans="2:16">
      <c r="B102" s="70"/>
      <c r="C102" s="70"/>
      <c r="D102" s="70"/>
      <c r="E102" s="66"/>
      <c r="F102" s="67"/>
      <c r="G102" s="66"/>
      <c r="H102" s="70"/>
      <c r="I102" s="70"/>
      <c r="J102" s="66"/>
      <c r="K102" s="66"/>
      <c r="L102" s="70"/>
      <c r="M102" s="14" t="s">
        <v>142</v>
      </c>
      <c r="N102" s="70"/>
    </row>
    <row r="103" spans="2:16" ht="24">
      <c r="B103" s="70"/>
      <c r="C103" s="70"/>
      <c r="D103" s="70"/>
      <c r="E103" s="66"/>
      <c r="F103" s="67"/>
      <c r="G103" s="66"/>
      <c r="H103" s="70"/>
      <c r="I103" s="70"/>
      <c r="J103" s="66"/>
      <c r="K103" s="66"/>
      <c r="L103" s="70"/>
      <c r="M103" s="14" t="s">
        <v>115</v>
      </c>
      <c r="N103" s="70"/>
    </row>
    <row r="104" spans="2:16" ht="24">
      <c r="B104" s="70"/>
      <c r="C104" s="70"/>
      <c r="D104" s="70"/>
      <c r="E104" s="66"/>
      <c r="F104" s="67"/>
      <c r="G104" s="66"/>
      <c r="H104" s="70"/>
      <c r="I104" s="70"/>
      <c r="J104" s="66"/>
      <c r="K104" s="66"/>
      <c r="L104" s="70"/>
      <c r="M104" s="29" t="s">
        <v>103</v>
      </c>
      <c r="N104" s="70"/>
    </row>
    <row r="105" spans="2:16" ht="15" thickBot="1">
      <c r="B105" s="57"/>
      <c r="C105" s="57"/>
      <c r="D105" s="57"/>
      <c r="E105" s="51"/>
      <c r="F105" s="53"/>
      <c r="G105" s="51"/>
      <c r="H105" s="57"/>
      <c r="I105" s="57"/>
      <c r="J105" s="51"/>
      <c r="K105" s="51"/>
      <c r="L105" s="57"/>
      <c r="M105" s="19" t="s">
        <v>147</v>
      </c>
      <c r="N105" s="57"/>
    </row>
    <row r="106" spans="2:16">
      <c r="B106" s="68" t="s">
        <v>88</v>
      </c>
      <c r="C106" s="68" t="s">
        <v>88</v>
      </c>
      <c r="D106" s="68" t="s">
        <v>88</v>
      </c>
      <c r="E106" s="60">
        <v>24</v>
      </c>
      <c r="F106" s="61">
        <v>26</v>
      </c>
      <c r="G106" s="60">
        <v>26</v>
      </c>
      <c r="H106" s="62" t="s">
        <v>200</v>
      </c>
      <c r="I106" s="74" t="s">
        <v>201</v>
      </c>
      <c r="J106" s="60" t="s">
        <v>86</v>
      </c>
      <c r="K106" s="60" t="s">
        <v>87</v>
      </c>
      <c r="L106" s="68" t="s">
        <v>88</v>
      </c>
      <c r="M106" s="14" t="s">
        <v>146</v>
      </c>
      <c r="N106" s="68" t="s">
        <v>203</v>
      </c>
      <c r="P106" t="s">
        <v>267</v>
      </c>
    </row>
    <row r="107" spans="2:16">
      <c r="B107" s="70"/>
      <c r="C107" s="70"/>
      <c r="D107" s="70"/>
      <c r="E107" s="66"/>
      <c r="F107" s="67"/>
      <c r="G107" s="66"/>
      <c r="H107" s="69"/>
      <c r="I107" s="75"/>
      <c r="J107" s="66"/>
      <c r="K107" s="66"/>
      <c r="L107" s="70"/>
      <c r="M107" s="14" t="s">
        <v>117</v>
      </c>
      <c r="N107" s="70"/>
    </row>
    <row r="108" spans="2:16" ht="15" thickBot="1">
      <c r="B108" s="57"/>
      <c r="C108" s="57"/>
      <c r="D108" s="57"/>
      <c r="E108" s="51"/>
      <c r="F108" s="53"/>
      <c r="G108" s="51"/>
      <c r="H108" s="59"/>
      <c r="I108" s="76"/>
      <c r="J108" s="51"/>
      <c r="K108" s="51"/>
      <c r="L108" s="57"/>
      <c r="M108" s="19" t="s">
        <v>202</v>
      </c>
      <c r="N108" s="57"/>
    </row>
    <row r="109" spans="2:16" ht="24.75" thickBot="1">
      <c r="B109" s="24" t="s">
        <v>88</v>
      </c>
      <c r="C109" s="19" t="s">
        <v>88</v>
      </c>
      <c r="D109" s="19" t="s">
        <v>88</v>
      </c>
      <c r="E109" s="15">
        <v>25</v>
      </c>
      <c r="F109" s="32">
        <v>27</v>
      </c>
      <c r="G109" s="15">
        <v>27</v>
      </c>
      <c r="H109" s="19" t="s">
        <v>88</v>
      </c>
      <c r="I109" s="40" t="s">
        <v>204</v>
      </c>
      <c r="J109" s="15" t="s">
        <v>86</v>
      </c>
      <c r="K109" s="15" t="s">
        <v>87</v>
      </c>
      <c r="L109" s="19" t="s">
        <v>88</v>
      </c>
      <c r="M109" s="19" t="s">
        <v>205</v>
      </c>
      <c r="N109" s="19" t="s">
        <v>206</v>
      </c>
      <c r="P109" t="s">
        <v>268</v>
      </c>
    </row>
    <row r="110" spans="2:16" ht="15" thickTop="1">
      <c r="B110" s="56" t="s">
        <v>88</v>
      </c>
      <c r="C110" s="56" t="s">
        <v>88</v>
      </c>
      <c r="D110" s="56" t="s">
        <v>88</v>
      </c>
      <c r="E110" s="50">
        <v>26</v>
      </c>
      <c r="F110" s="52">
        <v>28</v>
      </c>
      <c r="G110" s="50">
        <v>28</v>
      </c>
      <c r="H110" s="56" t="s">
        <v>88</v>
      </c>
      <c r="I110" s="81" t="s">
        <v>207</v>
      </c>
      <c r="J110" s="50" t="s">
        <v>86</v>
      </c>
      <c r="K110" s="50" t="s">
        <v>87</v>
      </c>
      <c r="L110" s="56" t="s">
        <v>88</v>
      </c>
      <c r="M110" s="14" t="s">
        <v>157</v>
      </c>
      <c r="N110" s="56" t="s">
        <v>206</v>
      </c>
      <c r="P110" t="s">
        <v>269</v>
      </c>
    </row>
    <row r="111" spans="2:16" ht="24">
      <c r="B111" s="70"/>
      <c r="C111" s="70"/>
      <c r="D111" s="70"/>
      <c r="E111" s="66"/>
      <c r="F111" s="67"/>
      <c r="G111" s="66"/>
      <c r="H111" s="70"/>
      <c r="I111" s="75"/>
      <c r="J111" s="66"/>
      <c r="K111" s="66"/>
      <c r="L111" s="70"/>
      <c r="M111" s="14" t="s">
        <v>104</v>
      </c>
      <c r="N111" s="70"/>
    </row>
    <row r="112" spans="2:16" ht="24">
      <c r="B112" s="70"/>
      <c r="C112" s="70"/>
      <c r="D112" s="70"/>
      <c r="E112" s="66"/>
      <c r="F112" s="67"/>
      <c r="G112" s="66"/>
      <c r="H112" s="70"/>
      <c r="I112" s="75"/>
      <c r="J112" s="66"/>
      <c r="K112" s="66"/>
      <c r="L112" s="70"/>
      <c r="M112" s="14" t="s">
        <v>118</v>
      </c>
      <c r="N112" s="70"/>
    </row>
    <row r="113" spans="2:14" ht="15" thickBot="1">
      <c r="B113" s="57"/>
      <c r="C113" s="57"/>
      <c r="D113" s="57"/>
      <c r="E113" s="51"/>
      <c r="F113" s="53"/>
      <c r="G113" s="51"/>
      <c r="H113" s="57"/>
      <c r="I113" s="76"/>
      <c r="J113" s="51"/>
      <c r="K113" s="51"/>
      <c r="L113" s="57"/>
      <c r="M113" s="19" t="s">
        <v>208</v>
      </c>
      <c r="N113" s="57"/>
    </row>
    <row r="114" spans="2:14" ht="36">
      <c r="B114" s="68" t="s">
        <v>88</v>
      </c>
      <c r="C114" s="60">
        <v>18</v>
      </c>
      <c r="D114" s="68" t="s">
        <v>88</v>
      </c>
      <c r="E114" s="60">
        <v>27</v>
      </c>
      <c r="F114" s="61">
        <v>29</v>
      </c>
      <c r="G114" s="60">
        <v>29</v>
      </c>
      <c r="H114" s="62" t="s">
        <v>209</v>
      </c>
      <c r="I114" s="68" t="s">
        <v>210</v>
      </c>
      <c r="J114" s="60" t="s">
        <v>86</v>
      </c>
      <c r="K114" s="60" t="s">
        <v>181</v>
      </c>
      <c r="L114" s="68" t="s">
        <v>88</v>
      </c>
      <c r="M114" s="29" t="s">
        <v>211</v>
      </c>
      <c r="N114" s="68" t="s">
        <v>206</v>
      </c>
    </row>
    <row r="115" spans="2:14" ht="24">
      <c r="B115" s="70"/>
      <c r="C115" s="66"/>
      <c r="D115" s="70"/>
      <c r="E115" s="66"/>
      <c r="F115" s="67"/>
      <c r="G115" s="66"/>
      <c r="H115" s="69"/>
      <c r="I115" s="70"/>
      <c r="J115" s="66"/>
      <c r="K115" s="66"/>
      <c r="L115" s="70"/>
      <c r="M115" s="14" t="s">
        <v>152</v>
      </c>
      <c r="N115" s="70"/>
    </row>
    <row r="116" spans="2:14">
      <c r="B116" s="70"/>
      <c r="C116" s="66"/>
      <c r="D116" s="70"/>
      <c r="E116" s="66"/>
      <c r="F116" s="67"/>
      <c r="G116" s="66"/>
      <c r="H116" s="69"/>
      <c r="I116" s="70"/>
      <c r="J116" s="66"/>
      <c r="K116" s="66"/>
      <c r="L116" s="70"/>
      <c r="M116" s="14" t="s">
        <v>188</v>
      </c>
      <c r="N116" s="70"/>
    </row>
    <row r="117" spans="2:14" ht="24.75" thickBot="1">
      <c r="B117" s="57"/>
      <c r="C117" s="51"/>
      <c r="D117" s="57"/>
      <c r="E117" s="51"/>
      <c r="F117" s="53"/>
      <c r="G117" s="51"/>
      <c r="H117" s="59"/>
      <c r="I117" s="57"/>
      <c r="J117" s="51"/>
      <c r="K117" s="51"/>
      <c r="L117" s="57"/>
      <c r="M117" s="34" t="s">
        <v>121</v>
      </c>
      <c r="N117" s="57"/>
    </row>
    <row r="118" spans="2:14" ht="36">
      <c r="B118" s="68" t="s">
        <v>88</v>
      </c>
      <c r="C118" s="60">
        <v>19</v>
      </c>
      <c r="D118" s="68" t="s">
        <v>88</v>
      </c>
      <c r="E118" s="60">
        <v>28</v>
      </c>
      <c r="F118" s="61">
        <v>30</v>
      </c>
      <c r="G118" s="60">
        <v>30</v>
      </c>
      <c r="H118" s="62" t="s">
        <v>212</v>
      </c>
      <c r="I118" s="68" t="s">
        <v>213</v>
      </c>
      <c r="J118" s="60" t="s">
        <v>86</v>
      </c>
      <c r="K118" s="60" t="s">
        <v>181</v>
      </c>
      <c r="L118" s="68" t="s">
        <v>88</v>
      </c>
      <c r="M118" s="29" t="s">
        <v>214</v>
      </c>
      <c r="N118" s="68" t="s">
        <v>216</v>
      </c>
    </row>
    <row r="119" spans="2:14" ht="36">
      <c r="B119" s="70"/>
      <c r="C119" s="66"/>
      <c r="D119" s="70"/>
      <c r="E119" s="66"/>
      <c r="F119" s="67"/>
      <c r="G119" s="66"/>
      <c r="H119" s="69"/>
      <c r="I119" s="70"/>
      <c r="J119" s="66"/>
      <c r="K119" s="66"/>
      <c r="L119" s="70"/>
      <c r="M119" s="14" t="s">
        <v>215</v>
      </c>
      <c r="N119" s="70"/>
    </row>
    <row r="120" spans="2:14" ht="24.75" thickBot="1">
      <c r="B120" s="57"/>
      <c r="C120" s="51"/>
      <c r="D120" s="57"/>
      <c r="E120" s="51"/>
      <c r="F120" s="53"/>
      <c r="G120" s="51"/>
      <c r="H120" s="59"/>
      <c r="I120" s="57"/>
      <c r="J120" s="51"/>
      <c r="K120" s="51"/>
      <c r="L120" s="57"/>
      <c r="M120" s="34" t="s">
        <v>136</v>
      </c>
      <c r="N120" s="57"/>
    </row>
    <row r="121" spans="2:14" ht="48.75" thickBot="1">
      <c r="B121" s="17">
        <v>1</v>
      </c>
      <c r="C121" s="15">
        <v>20</v>
      </c>
      <c r="D121" s="15">
        <v>1</v>
      </c>
      <c r="E121" s="15">
        <v>1</v>
      </c>
      <c r="F121" s="32">
        <v>31</v>
      </c>
      <c r="G121" s="15">
        <v>31</v>
      </c>
      <c r="H121" s="16" t="s">
        <v>217</v>
      </c>
      <c r="I121" s="39" t="s">
        <v>218</v>
      </c>
      <c r="J121" s="19" t="s">
        <v>219</v>
      </c>
      <c r="K121" s="15" t="s">
        <v>220</v>
      </c>
      <c r="L121" s="19" t="s">
        <v>88</v>
      </c>
      <c r="M121" s="19" t="s">
        <v>88</v>
      </c>
      <c r="N121" s="40" t="s">
        <v>221</v>
      </c>
    </row>
    <row r="122" spans="2:14" ht="24">
      <c r="B122" s="68" t="s">
        <v>88</v>
      </c>
      <c r="C122" s="68" t="s">
        <v>88</v>
      </c>
      <c r="D122" s="68" t="s">
        <v>88</v>
      </c>
      <c r="E122" s="68" t="s">
        <v>88</v>
      </c>
      <c r="F122" s="82" t="s">
        <v>88</v>
      </c>
      <c r="G122" s="60">
        <v>32</v>
      </c>
      <c r="H122" s="68" t="s">
        <v>88</v>
      </c>
      <c r="I122" s="68" t="s">
        <v>222</v>
      </c>
      <c r="J122" s="60" t="s">
        <v>86</v>
      </c>
      <c r="K122" s="60" t="s">
        <v>181</v>
      </c>
      <c r="L122" s="68" t="s">
        <v>88</v>
      </c>
      <c r="M122" s="14" t="s">
        <v>125</v>
      </c>
      <c r="N122" s="68" t="s">
        <v>88</v>
      </c>
    </row>
    <row r="123" spans="2:14" ht="24">
      <c r="B123" s="70"/>
      <c r="C123" s="70"/>
      <c r="D123" s="70"/>
      <c r="E123" s="70"/>
      <c r="F123" s="83"/>
      <c r="G123" s="66"/>
      <c r="H123" s="70"/>
      <c r="I123" s="70"/>
      <c r="J123" s="66"/>
      <c r="K123" s="66"/>
      <c r="L123" s="70"/>
      <c r="M123" s="14" t="s">
        <v>115</v>
      </c>
      <c r="N123" s="70"/>
    </row>
    <row r="124" spans="2:14">
      <c r="B124" s="70"/>
      <c r="C124" s="70"/>
      <c r="D124" s="70"/>
      <c r="E124" s="70"/>
      <c r="F124" s="83"/>
      <c r="G124" s="66"/>
      <c r="H124" s="70"/>
      <c r="I124" s="70"/>
      <c r="J124" s="66"/>
      <c r="K124" s="66"/>
      <c r="L124" s="70"/>
      <c r="M124" s="14" t="s">
        <v>223</v>
      </c>
      <c r="N124" s="70"/>
    </row>
    <row r="125" spans="2:14" ht="15" thickBot="1">
      <c r="B125" s="57"/>
      <c r="C125" s="57"/>
      <c r="D125" s="57"/>
      <c r="E125" s="57"/>
      <c r="F125" s="84"/>
      <c r="G125" s="51"/>
      <c r="H125" s="57"/>
      <c r="I125" s="57"/>
      <c r="J125" s="51"/>
      <c r="K125" s="51"/>
      <c r="L125" s="57"/>
      <c r="M125" s="19" t="s">
        <v>224</v>
      </c>
      <c r="N125" s="57"/>
    </row>
    <row r="126" spans="2:14" ht="15" thickBot="1">
      <c r="B126" s="24" t="s">
        <v>88</v>
      </c>
      <c r="C126" s="19" t="s">
        <v>88</v>
      </c>
      <c r="D126" s="19" t="s">
        <v>88</v>
      </c>
      <c r="E126" s="19" t="s">
        <v>88</v>
      </c>
      <c r="F126" s="32">
        <v>32</v>
      </c>
      <c r="G126" s="19" t="s">
        <v>88</v>
      </c>
      <c r="H126" s="19" t="s">
        <v>88</v>
      </c>
      <c r="I126" s="19" t="s">
        <v>173</v>
      </c>
      <c r="J126" s="15" t="s">
        <v>98</v>
      </c>
      <c r="K126" s="19" t="s">
        <v>88</v>
      </c>
      <c r="L126" s="20">
        <v>-5</v>
      </c>
      <c r="M126" s="19" t="s">
        <v>88</v>
      </c>
      <c r="N126" s="19" t="s">
        <v>88</v>
      </c>
    </row>
    <row r="127" spans="2:14" ht="15" thickBot="1">
      <c r="B127" s="24" t="s">
        <v>88</v>
      </c>
      <c r="C127" s="19" t="s">
        <v>88</v>
      </c>
      <c r="D127" s="19" t="s">
        <v>88</v>
      </c>
      <c r="E127" s="19" t="s">
        <v>88</v>
      </c>
      <c r="F127" s="32">
        <v>1</v>
      </c>
      <c r="G127" s="15">
        <v>1</v>
      </c>
      <c r="H127" s="19" t="s">
        <v>88</v>
      </c>
      <c r="I127" s="19" t="s">
        <v>175</v>
      </c>
      <c r="J127" s="15" t="s">
        <v>98</v>
      </c>
      <c r="K127" s="19" t="s">
        <v>88</v>
      </c>
      <c r="L127" s="20">
        <v>-6</v>
      </c>
      <c r="M127" s="19" t="s">
        <v>88</v>
      </c>
      <c r="N127" s="19" t="s">
        <v>88</v>
      </c>
    </row>
  </sheetData>
  <mergeCells count="298">
    <mergeCell ref="H122:H125"/>
    <mergeCell ref="I122:I125"/>
    <mergeCell ref="J122:J125"/>
    <mergeCell ref="K122:K125"/>
    <mergeCell ref="L122:L125"/>
    <mergeCell ref="N122:N125"/>
    <mergeCell ref="B122:B125"/>
    <mergeCell ref="C122:C125"/>
    <mergeCell ref="D122:D125"/>
    <mergeCell ref="E122:E125"/>
    <mergeCell ref="F122:F125"/>
    <mergeCell ref="G122:G125"/>
    <mergeCell ref="H118:H120"/>
    <mergeCell ref="I118:I120"/>
    <mergeCell ref="J118:J120"/>
    <mergeCell ref="K118:K120"/>
    <mergeCell ref="L118:L120"/>
    <mergeCell ref="N118:N120"/>
    <mergeCell ref="B118:B120"/>
    <mergeCell ref="C118:C120"/>
    <mergeCell ref="D118:D120"/>
    <mergeCell ref="E118:E120"/>
    <mergeCell ref="F118:F120"/>
    <mergeCell ref="G118:G120"/>
    <mergeCell ref="K114:K117"/>
    <mergeCell ref="L114:L117"/>
    <mergeCell ref="N114:N117"/>
    <mergeCell ref="B114:B117"/>
    <mergeCell ref="C114:C117"/>
    <mergeCell ref="D114:D117"/>
    <mergeCell ref="E114:E117"/>
    <mergeCell ref="F114:F117"/>
    <mergeCell ref="G114:G117"/>
    <mergeCell ref="B110:B113"/>
    <mergeCell ref="C110:C113"/>
    <mergeCell ref="D110:D113"/>
    <mergeCell ref="E110:E113"/>
    <mergeCell ref="F110:F113"/>
    <mergeCell ref="G110:G113"/>
    <mergeCell ref="H114:H117"/>
    <mergeCell ref="I114:I117"/>
    <mergeCell ref="J114:J117"/>
    <mergeCell ref="K101:K105"/>
    <mergeCell ref="L101:L105"/>
    <mergeCell ref="N101:N105"/>
    <mergeCell ref="H110:H113"/>
    <mergeCell ref="I110:I113"/>
    <mergeCell ref="J110:J113"/>
    <mergeCell ref="K110:K113"/>
    <mergeCell ref="L110:L113"/>
    <mergeCell ref="N110:N113"/>
    <mergeCell ref="B106:B108"/>
    <mergeCell ref="C106:C108"/>
    <mergeCell ref="D106:D108"/>
    <mergeCell ref="E106:E108"/>
    <mergeCell ref="F106:F108"/>
    <mergeCell ref="K94:K100"/>
    <mergeCell ref="L94:L100"/>
    <mergeCell ref="N94:N100"/>
    <mergeCell ref="B101:B105"/>
    <mergeCell ref="C101:C105"/>
    <mergeCell ref="D101:D105"/>
    <mergeCell ref="E101:E105"/>
    <mergeCell ref="F101:F105"/>
    <mergeCell ref="G101:G105"/>
    <mergeCell ref="H101:H105"/>
    <mergeCell ref="N106:N108"/>
    <mergeCell ref="G106:G108"/>
    <mergeCell ref="H106:H108"/>
    <mergeCell ref="I106:I108"/>
    <mergeCell ref="J106:J108"/>
    <mergeCell ref="K106:K108"/>
    <mergeCell ref="L106:L108"/>
    <mergeCell ref="I101:I105"/>
    <mergeCell ref="J101:J105"/>
    <mergeCell ref="B94:B100"/>
    <mergeCell ref="C94:C100"/>
    <mergeCell ref="D94:D100"/>
    <mergeCell ref="E94:E100"/>
    <mergeCell ref="F94:F100"/>
    <mergeCell ref="G94:G100"/>
    <mergeCell ref="H94:H100"/>
    <mergeCell ref="I94:I100"/>
    <mergeCell ref="J94:J100"/>
    <mergeCell ref="K84:K87"/>
    <mergeCell ref="L84:L87"/>
    <mergeCell ref="N84:N87"/>
    <mergeCell ref="B88:B93"/>
    <mergeCell ref="C88:C93"/>
    <mergeCell ref="D88:D93"/>
    <mergeCell ref="E88:E93"/>
    <mergeCell ref="F88:F93"/>
    <mergeCell ref="N88:N93"/>
    <mergeCell ref="G88:G93"/>
    <mergeCell ref="H88:H93"/>
    <mergeCell ref="I88:I93"/>
    <mergeCell ref="J88:J93"/>
    <mergeCell ref="K88:K93"/>
    <mergeCell ref="L88:L93"/>
    <mergeCell ref="B84:B87"/>
    <mergeCell ref="C84:C87"/>
    <mergeCell ref="D84:D87"/>
    <mergeCell ref="E84:E87"/>
    <mergeCell ref="F84:F87"/>
    <mergeCell ref="G84:G87"/>
    <mergeCell ref="H84:H87"/>
    <mergeCell ref="I84:I87"/>
    <mergeCell ref="J84:J87"/>
    <mergeCell ref="N75:N79"/>
    <mergeCell ref="B80:B83"/>
    <mergeCell ref="C80:C83"/>
    <mergeCell ref="D80:D83"/>
    <mergeCell ref="E80:E83"/>
    <mergeCell ref="F80:F83"/>
    <mergeCell ref="G80:G83"/>
    <mergeCell ref="H80:H83"/>
    <mergeCell ref="I80:I83"/>
    <mergeCell ref="J80:J83"/>
    <mergeCell ref="G75:G79"/>
    <mergeCell ref="H75:H79"/>
    <mergeCell ref="I75:I79"/>
    <mergeCell ref="J75:J79"/>
    <mergeCell ref="K75:K79"/>
    <mergeCell ref="L75:L79"/>
    <mergeCell ref="B75:B79"/>
    <mergeCell ref="C75:C79"/>
    <mergeCell ref="D75:D79"/>
    <mergeCell ref="E75:E79"/>
    <mergeCell ref="F75:F79"/>
    <mergeCell ref="K80:K83"/>
    <mergeCell ref="L80:L83"/>
    <mergeCell ref="N80:N83"/>
    <mergeCell ref="H71:H74"/>
    <mergeCell ref="I71:I74"/>
    <mergeCell ref="J71:J74"/>
    <mergeCell ref="K71:K74"/>
    <mergeCell ref="L71:L74"/>
    <mergeCell ref="N71:N74"/>
    <mergeCell ref="B71:B74"/>
    <mergeCell ref="C71:C74"/>
    <mergeCell ref="D71:D74"/>
    <mergeCell ref="E71:E74"/>
    <mergeCell ref="F71:F74"/>
    <mergeCell ref="G71:G74"/>
    <mergeCell ref="H67:H70"/>
    <mergeCell ref="I67:I70"/>
    <mergeCell ref="J67:J70"/>
    <mergeCell ref="K67:K70"/>
    <mergeCell ref="L67:L70"/>
    <mergeCell ref="N67:N70"/>
    <mergeCell ref="B67:B70"/>
    <mergeCell ref="C67:C70"/>
    <mergeCell ref="D67:D70"/>
    <mergeCell ref="E67:E70"/>
    <mergeCell ref="F67:F70"/>
    <mergeCell ref="G67:G70"/>
    <mergeCell ref="G59:G63"/>
    <mergeCell ref="H59:H63"/>
    <mergeCell ref="I59:I63"/>
    <mergeCell ref="J59:J63"/>
    <mergeCell ref="K59:K63"/>
    <mergeCell ref="L59:L63"/>
    <mergeCell ref="H54:H58"/>
    <mergeCell ref="I54:I58"/>
    <mergeCell ref="J54:J58"/>
    <mergeCell ref="K54:K58"/>
    <mergeCell ref="L54:L58"/>
    <mergeCell ref="G54:G58"/>
    <mergeCell ref="B59:B63"/>
    <mergeCell ref="C59:C63"/>
    <mergeCell ref="D59:D63"/>
    <mergeCell ref="E59:E63"/>
    <mergeCell ref="F59:F63"/>
    <mergeCell ref="B54:B58"/>
    <mergeCell ref="C54:C58"/>
    <mergeCell ref="D54:D58"/>
    <mergeCell ref="E54:E58"/>
    <mergeCell ref="F54:F58"/>
    <mergeCell ref="H48:H53"/>
    <mergeCell ref="I48:I53"/>
    <mergeCell ref="J48:J53"/>
    <mergeCell ref="K48:K53"/>
    <mergeCell ref="L48:L53"/>
    <mergeCell ref="J43:J47"/>
    <mergeCell ref="K43:K47"/>
    <mergeCell ref="L43:L47"/>
    <mergeCell ref="N43:N47"/>
    <mergeCell ref="N48:N49"/>
    <mergeCell ref="B48:B53"/>
    <mergeCell ref="C48:C53"/>
    <mergeCell ref="D48:D53"/>
    <mergeCell ref="E48:E53"/>
    <mergeCell ref="F48:F53"/>
    <mergeCell ref="G48:G53"/>
    <mergeCell ref="K39:K42"/>
    <mergeCell ref="L39:L42"/>
    <mergeCell ref="B43:B47"/>
    <mergeCell ref="C43:C47"/>
    <mergeCell ref="D43:D47"/>
    <mergeCell ref="E43:E47"/>
    <mergeCell ref="F43:F47"/>
    <mergeCell ref="G43:G47"/>
    <mergeCell ref="H43:H47"/>
    <mergeCell ref="I43:I47"/>
    <mergeCell ref="B39:B42"/>
    <mergeCell ref="C39:C42"/>
    <mergeCell ref="D39:D42"/>
    <mergeCell ref="E39:E42"/>
    <mergeCell ref="F39:F42"/>
    <mergeCell ref="G39:G42"/>
    <mergeCell ref="H39:H42"/>
    <mergeCell ref="I39:I42"/>
    <mergeCell ref="J39:J42"/>
    <mergeCell ref="K32:K38"/>
    <mergeCell ref="L32:L38"/>
    <mergeCell ref="B32:B38"/>
    <mergeCell ref="C32:C38"/>
    <mergeCell ref="D32:D38"/>
    <mergeCell ref="E32:E38"/>
    <mergeCell ref="F32:F38"/>
    <mergeCell ref="G32:G38"/>
    <mergeCell ref="H32:H38"/>
    <mergeCell ref="I32:I38"/>
    <mergeCell ref="J32:J38"/>
    <mergeCell ref="L11:L16"/>
    <mergeCell ref="H24:H27"/>
    <mergeCell ref="I24:I27"/>
    <mergeCell ref="J24:J27"/>
    <mergeCell ref="K24:K27"/>
    <mergeCell ref="L24:L27"/>
    <mergeCell ref="B28:B31"/>
    <mergeCell ref="C28:C31"/>
    <mergeCell ref="D28:D31"/>
    <mergeCell ref="E28:E31"/>
    <mergeCell ref="F28:F31"/>
    <mergeCell ref="B24:B27"/>
    <mergeCell ref="C24:C27"/>
    <mergeCell ref="D24:D27"/>
    <mergeCell ref="E24:E27"/>
    <mergeCell ref="F24:F27"/>
    <mergeCell ref="G24:G27"/>
    <mergeCell ref="G28:G31"/>
    <mergeCell ref="H28:H31"/>
    <mergeCell ref="I28:I31"/>
    <mergeCell ref="J28:J31"/>
    <mergeCell ref="K28:K31"/>
    <mergeCell ref="L28:L31"/>
    <mergeCell ref="B17:B23"/>
    <mergeCell ref="C17:C23"/>
    <mergeCell ref="D17:D23"/>
    <mergeCell ref="E17:E23"/>
    <mergeCell ref="F17:F23"/>
    <mergeCell ref="G17:G23"/>
    <mergeCell ref="L7:L8"/>
    <mergeCell ref="M7:M8"/>
    <mergeCell ref="N7:N8"/>
    <mergeCell ref="B11:B16"/>
    <mergeCell ref="C11:C16"/>
    <mergeCell ref="D11:D16"/>
    <mergeCell ref="E11:E16"/>
    <mergeCell ref="F11:F16"/>
    <mergeCell ref="G11:G16"/>
    <mergeCell ref="H11:H16"/>
    <mergeCell ref="H17:H23"/>
    <mergeCell ref="I17:I23"/>
    <mergeCell ref="J17:J23"/>
    <mergeCell ref="K17:K23"/>
    <mergeCell ref="L17:L23"/>
    <mergeCell ref="I11:I16"/>
    <mergeCell ref="J11:J16"/>
    <mergeCell ref="K11:K16"/>
    <mergeCell ref="B7:B8"/>
    <mergeCell ref="C7:C8"/>
    <mergeCell ref="D7:D8"/>
    <mergeCell ref="E7:E8"/>
    <mergeCell ref="F7:F8"/>
    <mergeCell ref="G7:G8"/>
    <mergeCell ref="H7:H8"/>
    <mergeCell ref="J7:J8"/>
    <mergeCell ref="K7:K8"/>
    <mergeCell ref="B3:H3"/>
    <mergeCell ref="J3:J4"/>
    <mergeCell ref="K3:K4"/>
    <mergeCell ref="L3:L4"/>
    <mergeCell ref="M3:N3"/>
    <mergeCell ref="B5:B6"/>
    <mergeCell ref="C5:C6"/>
    <mergeCell ref="D5:D6"/>
    <mergeCell ref="E5:E6"/>
    <mergeCell ref="F5:F6"/>
    <mergeCell ref="I3:I4"/>
    <mergeCell ref="N5:N6"/>
    <mergeCell ref="G5:G6"/>
    <mergeCell ref="H5:H6"/>
    <mergeCell ref="J5:J6"/>
    <mergeCell ref="K5:K6"/>
    <mergeCell ref="L5:L6"/>
    <mergeCell ref="M5:M6"/>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Requirements</vt:lpstr>
      <vt:lpstr>SW Functions</vt:lpstr>
      <vt:lpstr>FMEA</vt:lpstr>
      <vt:lpstr>Power State Diagram</vt:lpstr>
      <vt:lpstr>TO DO</vt:lpstr>
      <vt:lpstr>Problems</vt:lpstr>
      <vt:lpstr>Lessons Learned</vt:lpstr>
      <vt:lpstr>Calculations</vt:lpstr>
      <vt:lpstr>uC pinout</vt:lpstr>
      <vt:lpstr>New Parts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Adrian Buckley</dc:creator>
  <cp:lastModifiedBy>Adrian Buckley</cp:lastModifiedBy>
  <cp:lastPrinted>2025-09-04T17:07:20Z</cp:lastPrinted>
  <dcterms:created xsi:type="dcterms:W3CDTF">2025-08-27T08:14:14Z</dcterms:created>
  <dcterms:modified xsi:type="dcterms:W3CDTF">2025-10-31T00:17:26Z</dcterms:modified>
</cp:coreProperties>
</file>