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<sst xmlns="http://schemas.openxmlformats.org/spreadsheetml/2006/main" count="105" uniqueCount="59">
  <si>
    <t>W</t>
  </si>
  <si>
    <t>L</t>
  </si>
  <si>
    <t>а1</t>
  </si>
  <si>
    <t>а2</t>
  </si>
  <si>
    <t>а3</t>
  </si>
  <si>
    <t>а4</t>
  </si>
  <si>
    <t>а5</t>
  </si>
  <si>
    <t>k1</t>
  </si>
  <si>
    <t>I12+</t>
  </si>
  <si>
    <t>I12=</t>
  </si>
  <si>
    <t>I12-</t>
  </si>
  <si>
    <t>k2</t>
  </si>
  <si>
    <t>I13+</t>
  </si>
  <si>
    <t>I13=</t>
  </si>
  <si>
    <t>I13-</t>
  </si>
  <si>
    <t>k3</t>
  </si>
  <si>
    <t>I14+</t>
  </si>
  <si>
    <t>I14=</t>
  </si>
  <si>
    <t>I14-</t>
  </si>
  <si>
    <t>k4</t>
  </si>
  <si>
    <t>I15+</t>
  </si>
  <si>
    <t>I15=</t>
  </si>
  <si>
    <t>I15-</t>
  </si>
  <si>
    <t>I23+</t>
  </si>
  <si>
    <t>I23=</t>
  </si>
  <si>
    <t>I23-</t>
  </si>
  <si>
    <t>Индекс согласия</t>
  </si>
  <si>
    <t>I24+</t>
  </si>
  <si>
    <t>I24=</t>
  </si>
  <si>
    <t>I24-</t>
  </si>
  <si>
    <t>а12</t>
  </si>
  <si>
    <t>А</t>
  </si>
  <si>
    <t>B</t>
  </si>
  <si>
    <t>C</t>
  </si>
  <si>
    <t>D</t>
  </si>
  <si>
    <t>E</t>
  </si>
  <si>
    <t>I25+</t>
  </si>
  <si>
    <t>I25=</t>
  </si>
  <si>
    <t>I25-</t>
  </si>
  <si>
    <t>а13</t>
  </si>
  <si>
    <t>I34+</t>
  </si>
  <si>
    <t>I34=</t>
  </si>
  <si>
    <t>I34-</t>
  </si>
  <si>
    <t>а14</t>
  </si>
  <si>
    <t>I35+</t>
  </si>
  <si>
    <t>I35=</t>
  </si>
  <si>
    <t>I35-</t>
  </si>
  <si>
    <t>а15</t>
  </si>
  <si>
    <t>I45+</t>
  </si>
  <si>
    <t>I45=</t>
  </si>
  <si>
    <t>I45-</t>
  </si>
  <si>
    <t>а23</t>
  </si>
  <si>
    <t>а24</t>
  </si>
  <si>
    <t>а25</t>
  </si>
  <si>
    <t>а34</t>
  </si>
  <si>
    <t>Индекс несогласия</t>
  </si>
  <si>
    <t>а35</t>
  </si>
  <si>
    <t>а45</t>
  </si>
  <si>
    <t>D ЁБЫРЬ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</si>
</sst>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2" fontId="1" numFmtId="0" xfId="0" applyFill="1" applyFont="1"/>
    <xf borderId="1" fillId="3" fontId="2" numFmtId="0" xfId="0" applyBorder="1" applyFill="1" applyFont="1"/>
    <xf borderId="1" fillId="2" fontId="2" numFmtId="0" xfId="0" applyBorder="1" applyFont="1"/>
    <xf borderId="0" fillId="3" fontId="1" numFmtId="0" xfId="0" applyFont="1"/>
    <xf borderId="0" fillId="0" fontId="3" numFmtId="0" xfId="0" applyFont="1"/>
    <xf borderId="0" fillId="3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12</xdr:row>
      <xdr:rowOff>19050</xdr:rowOff>
    </xdr:from>
    <xdr:ext cx="5581650" cy="14478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8.86"/>
    <col customWidth="1" min="6" max="6" width="8.71"/>
    <col customWidth="1" min="7" max="7" width="8.86"/>
    <col customWidth="1" min="8" max="32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</row>
    <row r="2" ht="14.25" customHeight="1">
      <c r="A2" s="1" t="s">
        <v>7</v>
      </c>
      <c r="B2" s="2">
        <v>4.0</v>
      </c>
      <c r="C2" s="2">
        <v>70.0</v>
      </c>
      <c r="D2" s="2">
        <v>10.0</v>
      </c>
      <c r="E2" s="2">
        <v>62.0</v>
      </c>
      <c r="F2" s="2">
        <v>64.0</v>
      </c>
      <c r="G2" s="2">
        <v>65.0</v>
      </c>
      <c r="H2" s="2">
        <v>5.0</v>
      </c>
      <c r="J2" s="1" t="s">
        <v>8</v>
      </c>
      <c r="K2" s="1">
        <v>0.0</v>
      </c>
      <c r="L2" s="1">
        <v>3.0</v>
      </c>
      <c r="M2" s="1">
        <v>2.0</v>
      </c>
      <c r="N2" s="1">
        <v>0.0</v>
      </c>
      <c r="O2" s="1" t="s">
        <v>9</v>
      </c>
      <c r="P2" s="1">
        <f>IF(D2=E2,B2,0)</f>
        <v>0</v>
      </c>
      <c r="Q2" s="1" t="s">
        <v>10</v>
      </c>
      <c r="R2" s="1">
        <v>4.0</v>
      </c>
      <c r="S2" s="1">
        <v>0.0</v>
      </c>
      <c r="T2" s="1">
        <v>0.0</v>
      </c>
      <c r="U2" s="1">
        <v>1.0</v>
      </c>
      <c r="Y2" s="1" t="s">
        <v>7</v>
      </c>
      <c r="Z2" s="2">
        <v>4.0</v>
      </c>
      <c r="AA2" s="2">
        <v>70.0</v>
      </c>
      <c r="AB2" s="2">
        <v>10.0</v>
      </c>
      <c r="AC2" s="2">
        <v>62.0</v>
      </c>
      <c r="AD2" s="2">
        <v>64.0</v>
      </c>
      <c r="AE2" s="2">
        <v>65.0</v>
      </c>
      <c r="AF2" s="2">
        <v>5.0</v>
      </c>
    </row>
    <row r="3" ht="14.25" customHeight="1">
      <c r="A3" s="1" t="s">
        <v>11</v>
      </c>
      <c r="B3" s="1">
        <v>3.0</v>
      </c>
      <c r="C3" s="2">
        <v>5.0</v>
      </c>
      <c r="D3" s="2">
        <v>3.0</v>
      </c>
      <c r="E3" s="2">
        <v>0.6</v>
      </c>
      <c r="F3" s="2">
        <v>4.1</v>
      </c>
      <c r="G3" s="2">
        <v>4.6</v>
      </c>
      <c r="H3" s="2">
        <v>3.8</v>
      </c>
      <c r="J3" s="1" t="s">
        <v>12</v>
      </c>
      <c r="K3" s="3">
        <v>0.0</v>
      </c>
      <c r="L3" s="1">
        <v>0.0</v>
      </c>
      <c r="M3" s="1">
        <v>0.0</v>
      </c>
      <c r="N3" s="1">
        <v>0.0</v>
      </c>
      <c r="O3" s="1" t="s">
        <v>13</v>
      </c>
      <c r="P3" s="1">
        <f>IF(D2=F2,B2,0)</f>
        <v>0</v>
      </c>
      <c r="Q3" s="1" t="s">
        <v>14</v>
      </c>
      <c r="R3" s="4">
        <v>4.0</v>
      </c>
      <c r="S3" s="1">
        <v>3.0</v>
      </c>
      <c r="T3" s="1">
        <v>2.0</v>
      </c>
      <c r="U3" s="1">
        <v>1.0</v>
      </c>
      <c r="Y3" s="1" t="s">
        <v>11</v>
      </c>
      <c r="Z3" s="1">
        <v>3.0</v>
      </c>
      <c r="AA3" s="2">
        <v>5.0</v>
      </c>
      <c r="AB3" s="2">
        <v>3.0</v>
      </c>
      <c r="AC3" s="2">
        <v>0.6</v>
      </c>
      <c r="AD3" s="2">
        <v>4.1</v>
      </c>
      <c r="AE3" s="2">
        <v>4.6</v>
      </c>
      <c r="AF3" s="2">
        <v>3.8</v>
      </c>
    </row>
    <row r="4" ht="14.25" customHeight="1">
      <c r="A4" s="1" t="s">
        <v>15</v>
      </c>
      <c r="B4" s="2">
        <v>2.0</v>
      </c>
      <c r="C4" s="1">
        <v>10.0</v>
      </c>
      <c r="D4" s="2">
        <v>13.5</v>
      </c>
      <c r="E4" s="2">
        <v>11.0</v>
      </c>
      <c r="F4" s="2">
        <v>15.7</v>
      </c>
      <c r="G4" s="2">
        <v>15.1</v>
      </c>
      <c r="H4" s="2">
        <v>13.9</v>
      </c>
      <c r="J4" s="1" t="s">
        <v>16</v>
      </c>
      <c r="K4" s="1">
        <v>0.0</v>
      </c>
      <c r="L4" s="1">
        <v>0.0</v>
      </c>
      <c r="M4" s="1">
        <v>0.0</v>
      </c>
      <c r="N4" s="1">
        <v>0.0</v>
      </c>
      <c r="O4" s="1" t="s">
        <v>17</v>
      </c>
      <c r="P4" s="1">
        <f>IF(D2=G2,B2,0)</f>
        <v>0</v>
      </c>
      <c r="Q4" s="1" t="s">
        <v>18</v>
      </c>
      <c r="R4" s="1">
        <v>4.0</v>
      </c>
      <c r="S4" s="1">
        <v>3.0</v>
      </c>
      <c r="T4" s="1">
        <v>2.0</v>
      </c>
      <c r="U4" s="1">
        <v>1.0</v>
      </c>
      <c r="Y4" s="1" t="s">
        <v>15</v>
      </c>
      <c r="Z4" s="2">
        <v>2.0</v>
      </c>
      <c r="AA4" s="1">
        <v>10.0</v>
      </c>
      <c r="AB4" s="2">
        <v>13.5</v>
      </c>
      <c r="AC4" s="2">
        <v>11.0</v>
      </c>
      <c r="AD4" s="2">
        <v>15.7</v>
      </c>
      <c r="AE4" s="2">
        <v>15.1</v>
      </c>
      <c r="AF4" s="2">
        <v>13.9</v>
      </c>
    </row>
    <row r="5" ht="14.25" customHeight="1">
      <c r="A5" s="1" t="s">
        <v>19</v>
      </c>
      <c r="B5" s="2">
        <v>1.0</v>
      </c>
      <c r="C5" s="2">
        <v>500.0</v>
      </c>
      <c r="D5" s="2">
        <v>100.0</v>
      </c>
      <c r="E5" s="2">
        <v>330.0</v>
      </c>
      <c r="F5" s="2">
        <v>320.0</v>
      </c>
      <c r="G5" s="2">
        <v>300.0</v>
      </c>
      <c r="H5" s="2">
        <v>570.0</v>
      </c>
      <c r="J5" s="1" t="s">
        <v>20</v>
      </c>
      <c r="K5" s="1">
        <v>4.0</v>
      </c>
      <c r="L5" s="1">
        <v>0.0</v>
      </c>
      <c r="M5" s="1">
        <v>0.0</v>
      </c>
      <c r="N5" s="1">
        <v>0.0</v>
      </c>
      <c r="O5" s="1" t="s">
        <v>21</v>
      </c>
      <c r="P5" s="1">
        <f t="shared" ref="P5:P8" si="1">IF(D2=H2,B2,0)</f>
        <v>0</v>
      </c>
      <c r="Q5" s="1" t="s">
        <v>22</v>
      </c>
      <c r="R5" s="1">
        <v>0.0</v>
      </c>
      <c r="S5" s="1">
        <v>3.0</v>
      </c>
      <c r="T5" s="1">
        <v>2.0</v>
      </c>
      <c r="U5" s="1">
        <v>1.0</v>
      </c>
      <c r="Y5" s="1" t="s">
        <v>19</v>
      </c>
      <c r="Z5" s="2">
        <v>1.0</v>
      </c>
      <c r="AA5" s="2">
        <v>500.0</v>
      </c>
      <c r="AB5" s="2">
        <v>100.0</v>
      </c>
      <c r="AC5" s="2">
        <v>330.0</v>
      </c>
      <c r="AD5" s="2">
        <v>320.0</v>
      </c>
      <c r="AE5" s="2">
        <v>300.0</v>
      </c>
      <c r="AF5" s="2">
        <v>570.0</v>
      </c>
    </row>
    <row r="6" ht="14.25" customHeight="1">
      <c r="B6" s="1">
        <f>SUM(B2:B5)</f>
        <v>10</v>
      </c>
      <c r="J6" s="1" t="s">
        <v>23</v>
      </c>
      <c r="K6" s="1">
        <v>0.0</v>
      </c>
      <c r="L6" s="1">
        <v>0.0</v>
      </c>
      <c r="M6" s="1">
        <v>0.0</v>
      </c>
      <c r="N6" s="1">
        <v>1.0</v>
      </c>
      <c r="O6" s="1" t="s">
        <v>24</v>
      </c>
      <c r="P6" s="1">
        <f t="shared" si="1"/>
        <v>0</v>
      </c>
      <c r="Q6" s="1" t="s">
        <v>25</v>
      </c>
      <c r="R6" s="1">
        <v>4.0</v>
      </c>
      <c r="S6" s="1">
        <v>3.0</v>
      </c>
      <c r="T6" s="1">
        <v>2.0</v>
      </c>
      <c r="U6" s="1">
        <v>0.0</v>
      </c>
      <c r="Y6" s="1">
        <v>1.0</v>
      </c>
      <c r="Z6" s="1">
        <v>2.0</v>
      </c>
      <c r="AA6" s="1">
        <v>3.0</v>
      </c>
      <c r="AB6" s="1">
        <v>4.0</v>
      </c>
    </row>
    <row r="7" ht="14.25" customHeight="1">
      <c r="B7" s="1" t="s">
        <v>26</v>
      </c>
      <c r="J7" s="1" t="s">
        <v>27</v>
      </c>
      <c r="K7" s="1">
        <v>0.0</v>
      </c>
      <c r="L7" s="1">
        <v>0.0</v>
      </c>
      <c r="M7" s="1">
        <v>0.0</v>
      </c>
      <c r="N7" s="1">
        <v>1.0</v>
      </c>
      <c r="O7" s="1" t="s">
        <v>28</v>
      </c>
      <c r="P7" s="1">
        <f t="shared" si="1"/>
        <v>0</v>
      </c>
      <c r="Q7" s="1" t="s">
        <v>29</v>
      </c>
      <c r="R7" s="1">
        <v>4.0</v>
      </c>
      <c r="S7" s="1">
        <v>3.0</v>
      </c>
      <c r="T7" s="1">
        <v>2.0</v>
      </c>
      <c r="U7" s="1">
        <v>0.0</v>
      </c>
      <c r="X7" s="1" t="s">
        <v>30</v>
      </c>
      <c r="Y7" s="5">
        <f>ABS(AB5-AC5)/AA5</f>
        <v>0.46</v>
      </c>
      <c r="Z7" s="1">
        <f>ABS(AB4-AC4)/$AA$4</f>
        <v>0.25</v>
      </c>
      <c r="AA7" s="6">
        <f>
ABS(AB3-AC3)/AA3</f>
        <v>0.48</v>
      </c>
      <c r="AB7" s="7">
        <f>ABS(AB2-AC2)/AA2</f>
        <v>0.7428571429</v>
      </c>
    </row>
    <row r="8" ht="14.25" customHeight="1"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J8" s="1" t="s">
        <v>36</v>
      </c>
      <c r="K8" s="1">
        <v>4.0</v>
      </c>
      <c r="L8" s="1">
        <v>0.0</v>
      </c>
      <c r="M8" s="1">
        <v>0.0</v>
      </c>
      <c r="N8" s="1">
        <v>0.0</v>
      </c>
      <c r="O8" s="1" t="s">
        <v>37</v>
      </c>
      <c r="P8" s="1">
        <f t="shared" si="1"/>
        <v>0</v>
      </c>
      <c r="Q8" s="1" t="s">
        <v>38</v>
      </c>
      <c r="R8" s="1">
        <v>0.0</v>
      </c>
      <c r="S8" s="1">
        <v>3.0</v>
      </c>
      <c r="T8" s="1">
        <v>2.0</v>
      </c>
      <c r="U8" s="1">
        <v>1.0</v>
      </c>
      <c r="X8" s="1" t="s">
        <v>39</v>
      </c>
      <c r="Y8" s="7">
        <f>ABS(AB5-AD5)/$AA$5</f>
        <v>0.44</v>
      </c>
      <c r="Z8" s="5">
        <f>ABS(AB4-AD4)/$AA$4</f>
        <v>0.22</v>
      </c>
      <c r="AA8" s="7">
        <f>ABS(AB3-AD3)/$AA$3</f>
        <v>0.22</v>
      </c>
      <c r="AB8" s="5">
        <f>ABS(AB2-AD2)/$AA$2</f>
        <v>0.7714285714</v>
      </c>
    </row>
    <row r="9" ht="14.25" customHeight="1">
      <c r="A9" s="1" t="s">
        <v>31</v>
      </c>
      <c r="C9" s="1">
        <f>(K2+L2+M2+N2)/$B$6</f>
        <v>0.5</v>
      </c>
      <c r="D9" s="1">
        <f>(K3+L3+M3+N3)/$B$6</f>
        <v>0</v>
      </c>
      <c r="E9" s="1">
        <f>(K4+M4+L4+N4)/$B$6</f>
        <v>0</v>
      </c>
      <c r="F9" s="1">
        <f>(K5+M5+L5+N5)/$B$6</f>
        <v>0.4</v>
      </c>
      <c r="J9" s="1" t="s">
        <v>40</v>
      </c>
      <c r="K9" s="1">
        <v>0.0</v>
      </c>
      <c r="L9" s="1">
        <v>0.0</v>
      </c>
      <c r="M9" s="1">
        <v>2.0</v>
      </c>
      <c r="N9" s="1">
        <v>1.0</v>
      </c>
      <c r="O9" s="1" t="s">
        <v>41</v>
      </c>
      <c r="P9" s="1">
        <v>0.0</v>
      </c>
      <c r="Q9" s="1" t="s">
        <v>42</v>
      </c>
      <c r="R9" s="1">
        <v>4.0</v>
      </c>
      <c r="S9" s="1">
        <v>0.0</v>
      </c>
      <c r="T9" s="1">
        <v>0.0</v>
      </c>
      <c r="U9" s="1">
        <v>0.0</v>
      </c>
      <c r="X9" s="1" t="s">
        <v>43</v>
      </c>
      <c r="Y9" s="7">
        <f>ABS(AB5-AE5)/$AA$5</f>
        <v>0.4</v>
      </c>
      <c r="Z9" s="5">
        <f>ABS(AB4-AE4)/$AA$4</f>
        <v>0.16</v>
      </c>
      <c r="AA9" s="7">
        <f>ABS(AB3-AE3)/$AA$3</f>
        <v>0.32</v>
      </c>
      <c r="AB9" s="5">
        <f>ABS(AB2-AE2)/$AA$2</f>
        <v>0.7857142857</v>
      </c>
    </row>
    <row r="10" ht="14.25" customHeight="1">
      <c r="A10" s="1" t="s">
        <v>32</v>
      </c>
      <c r="B10" s="1">
        <f>1-C9</f>
        <v>0.5</v>
      </c>
      <c r="D10" s="1">
        <f>(K6+M6+L6+N6)/$B$6</f>
        <v>0.1</v>
      </c>
      <c r="E10" s="1">
        <f>(K7+M7+L7+N7)/$B$6</f>
        <v>0.1</v>
      </c>
      <c r="F10" s="1">
        <f>(K8+M8+L8+N8)/$B$6</f>
        <v>0.4</v>
      </c>
      <c r="J10" s="1" t="s">
        <v>44</v>
      </c>
      <c r="K10" s="1">
        <v>4.0</v>
      </c>
      <c r="L10" s="1">
        <v>3.0</v>
      </c>
      <c r="M10" s="1">
        <v>2.0</v>
      </c>
      <c r="N10" s="1">
        <v>0.0</v>
      </c>
      <c r="O10" s="1" t="s">
        <v>45</v>
      </c>
      <c r="P10" s="1">
        <v>0.0</v>
      </c>
      <c r="Q10" s="1" t="s">
        <v>46</v>
      </c>
      <c r="R10" s="1">
        <v>0.0</v>
      </c>
      <c r="S10" s="1">
        <v>0.0</v>
      </c>
      <c r="T10" s="1">
        <v>0.0</v>
      </c>
      <c r="U10" s="1">
        <v>1.0</v>
      </c>
      <c r="X10" s="1" t="s">
        <v>47</v>
      </c>
      <c r="Y10" s="7">
        <f>ABS(AB5-AF5)/$AA$5</f>
        <v>0.94</v>
      </c>
      <c r="Z10" s="5">
        <f>ABS(AB4-AF4)/$AA$4</f>
        <v>0.04</v>
      </c>
      <c r="AA10" s="7">
        <f>ABS(AB3-AF3)/$AA$3</f>
        <v>0.16</v>
      </c>
      <c r="AB10" s="8">
        <f>ABS(AB2-AF2)/$AA$2</f>
        <v>0.07142857143</v>
      </c>
    </row>
    <row r="11" ht="14.25" customHeight="1">
      <c r="A11" s="1" t="s">
        <v>33</v>
      </c>
      <c r="B11" s="9">
        <f>1-D9</f>
        <v>1</v>
      </c>
      <c r="C11" s="9">
        <f>1-D10</f>
        <v>0.9</v>
      </c>
      <c r="E11" s="1">
        <f>(L9+M9+N9+K9)/$B$6</f>
        <v>0.3</v>
      </c>
      <c r="F11" s="1">
        <f>(L10+M10+N10+K10)/$B$6</f>
        <v>0.9</v>
      </c>
      <c r="J11" s="1" t="s">
        <v>48</v>
      </c>
      <c r="K11" s="1">
        <v>4.0</v>
      </c>
      <c r="L11" s="1">
        <v>3.0</v>
      </c>
      <c r="M11" s="1">
        <v>2.0</v>
      </c>
      <c r="N11" s="1">
        <v>0.0</v>
      </c>
      <c r="O11" s="1" t="s">
        <v>49</v>
      </c>
      <c r="P11" s="1">
        <f>IF(D8=H8,B8,0)</f>
        <v>0</v>
      </c>
      <c r="Q11" s="1" t="s">
        <v>50</v>
      </c>
      <c r="R11" s="1">
        <v>0.0</v>
      </c>
      <c r="S11" s="1">
        <v>0.0</v>
      </c>
      <c r="T11" s="1">
        <v>0.0</v>
      </c>
      <c r="U11" s="1">
        <v>1.0</v>
      </c>
      <c r="X11" s="1" t="s">
        <v>51</v>
      </c>
      <c r="Y11" s="6">
        <f>ABS(AC5-AD5)/$AA$5</f>
        <v>0.02</v>
      </c>
      <c r="Z11" s="7">
        <f>ABS(AC4-AD4)/$AA$4</f>
        <v>0.47</v>
      </c>
      <c r="AA11" s="7">
        <f>ABS(AC3-AD3)/$AA$3</f>
        <v>0.7</v>
      </c>
      <c r="AB11" s="5">
        <f>ABS(AC2-AD2)/$AA$2</f>
        <v>0.02857142857</v>
      </c>
    </row>
    <row r="12" ht="14.25" customHeight="1">
      <c r="A12" s="1" t="s">
        <v>34</v>
      </c>
      <c r="B12" s="9">
        <f>1-E9</f>
        <v>1</v>
      </c>
      <c r="C12" s="9">
        <f>1-E10</f>
        <v>0.9</v>
      </c>
      <c r="D12" s="1">
        <f>1-E11</f>
        <v>0.7</v>
      </c>
      <c r="F12" s="1">
        <f>(K11+M11+L11+N11)/$B$6</f>
        <v>0.9</v>
      </c>
      <c r="X12" s="1" t="s">
        <v>52</v>
      </c>
      <c r="Y12" s="6">
        <f>ABS(AC5-AE5)/$AA$5</f>
        <v>0.06</v>
      </c>
      <c r="Z12" s="7">
        <f>ABS(AC4-AE4)/$AA$4</f>
        <v>0.41</v>
      </c>
      <c r="AA12" s="7">
        <f>ABS(AC3-AE3)/$AA$3</f>
        <v>0.8</v>
      </c>
      <c r="AB12" s="5">
        <f>ABS(AC2-AE2)/$AA$2</f>
        <v>0.04285714286</v>
      </c>
    </row>
    <row r="13" ht="14.25" customHeight="1">
      <c r="A13" s="1" t="s">
        <v>35</v>
      </c>
      <c r="B13" s="1">
        <f>1-F9</f>
        <v>0.6</v>
      </c>
      <c r="C13" s="1">
        <f>1-F10</f>
        <v>0.6</v>
      </c>
      <c r="D13" s="1">
        <f>1-F11</f>
        <v>0.1</v>
      </c>
      <c r="E13" s="1">
        <f>1-F12</f>
        <v>0.1</v>
      </c>
      <c r="X13" s="1" t="s">
        <v>53</v>
      </c>
      <c r="Y13" s="7">
        <f>ABS(AC5-AF5)/$AA$5</f>
        <v>0.48</v>
      </c>
      <c r="Z13" s="5">
        <f>ABS(AC4-AF4)/$AA$4</f>
        <v>0.29</v>
      </c>
      <c r="AA13" s="7">
        <f>ABS(AC3-AF3)/$AA$3</f>
        <v>0.64</v>
      </c>
      <c r="AB13" s="8">
        <f>ABS(AC2-AF2)/$AA$2</f>
        <v>0.8142857143</v>
      </c>
    </row>
    <row r="14" ht="14.25" customHeight="1">
      <c r="X14" s="1" t="s">
        <v>54</v>
      </c>
      <c r="Y14" s="8">
        <f>ABS(AD5-AE5)/$AA$5</f>
        <v>0.04</v>
      </c>
      <c r="Z14" s="8">
        <f>ABS(AD4-AE4)/$AA$4</f>
        <v>0.06</v>
      </c>
      <c r="AA14" s="10">
        <f>ABS(AD3-AE3)/$AA$3</f>
        <v>0.1</v>
      </c>
      <c r="AB14" s="7">
        <f>ABS(AD2-AE2)/$AA$2</f>
        <v>0.01428571429</v>
      </c>
    </row>
    <row r="15" ht="14.25" customHeight="1">
      <c r="B15" s="1" t="s">
        <v>55</v>
      </c>
      <c r="K15" s="1">
        <v>0.0</v>
      </c>
      <c r="L15" s="1">
        <v>3.0</v>
      </c>
      <c r="M15" s="1">
        <v>2.0</v>
      </c>
      <c r="N15" s="1">
        <v>0.0</v>
      </c>
      <c r="R15" s="1">
        <v>4.0</v>
      </c>
      <c r="S15" s="1">
        <v>0.0</v>
      </c>
      <c r="T15" s="1">
        <v>0.0</v>
      </c>
      <c r="U15" s="1">
        <v>1.0</v>
      </c>
      <c r="X15" s="1" t="s">
        <v>56</v>
      </c>
      <c r="Y15" s="5">
        <f>ABS(AD5-AF5)/$AA$5</f>
        <v>0.5</v>
      </c>
      <c r="Z15" s="8">
        <f>ABS(AD4-AF4)/$AA$4</f>
        <v>0.18</v>
      </c>
      <c r="AA15" s="10">
        <f>ABS(AD3-AF3)/$AA$3</f>
        <v>0.06</v>
      </c>
      <c r="AB15" s="6">
        <f>ABS(AD2-AF2)/$AA$2</f>
        <v>0.8428571429</v>
      </c>
    </row>
    <row r="16" ht="14.25" customHeight="1"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K16" s="1">
        <v>0.0</v>
      </c>
      <c r="L16" s="1">
        <v>0.0</v>
      </c>
      <c r="M16" s="1">
        <v>0.0</v>
      </c>
      <c r="N16" s="1">
        <v>0.0</v>
      </c>
      <c r="R16" s="4">
        <v>4.0</v>
      </c>
      <c r="S16" s="1">
        <v>3.0</v>
      </c>
      <c r="T16" s="1">
        <v>2.0</v>
      </c>
      <c r="U16" s="1">
        <v>1.0</v>
      </c>
      <c r="X16" s="1" t="s">
        <v>57</v>
      </c>
      <c r="Y16" s="7">
        <f>ABS(AE5-AF5)/$AA$5</f>
        <v>0.54</v>
      </c>
      <c r="Z16" s="8">
        <f>ABS(AE4-AF4)/$AA$4</f>
        <v>0.12</v>
      </c>
      <c r="AA16" s="6">
        <f>ABS(AE3-AF3)/$AA$3</f>
        <v>0.16</v>
      </c>
      <c r="AB16" s="8">
        <f>ABS(AE2-AF2)/$AA$2</f>
        <v>0.8571428571</v>
      </c>
    </row>
    <row r="17" ht="14.25" customHeight="1">
      <c r="A17" s="1" t="s">
        <v>31</v>
      </c>
      <c r="C17" s="1">
        <f>MAX(Y7,AB7)</f>
        <v>0.7428571429</v>
      </c>
      <c r="D17" s="1">
        <f>MAX(Y8:AB8)</f>
        <v>0.7714285714</v>
      </c>
      <c r="E17" s="1">
        <f>MAX(Y9:AB9)</f>
        <v>0.7857142857</v>
      </c>
      <c r="F17" s="1">
        <f>MAX(Z11:AB11)</f>
        <v>0.7</v>
      </c>
      <c r="K17" s="1">
        <v>0.0</v>
      </c>
      <c r="L17" s="1">
        <v>0.0</v>
      </c>
      <c r="M17" s="1">
        <v>0.0</v>
      </c>
      <c r="N17" s="1">
        <v>0.0</v>
      </c>
      <c r="R17" s="1">
        <v>4.0</v>
      </c>
      <c r="S17" s="1">
        <v>3.0</v>
      </c>
      <c r="T17" s="1">
        <v>2.0</v>
      </c>
      <c r="U17" s="1">
        <v>1.0</v>
      </c>
    </row>
    <row r="18" ht="14.25" customHeight="1">
      <c r="A18" s="1" t="s">
        <v>32</v>
      </c>
      <c r="B18" s="1">
        <f>MAX(Z7:AA7)</f>
        <v>0.48</v>
      </c>
      <c r="D18" s="1">
        <f>MAX(Z11:AB11)</f>
        <v>0.7</v>
      </c>
      <c r="E18" s="1">
        <f>MAX(Z12:AB12)</f>
        <v>0.8</v>
      </c>
      <c r="F18" s="1">
        <f>MAX(Y13:AA13)</f>
        <v>0.64</v>
      </c>
      <c r="K18" s="1">
        <v>4.0</v>
      </c>
      <c r="L18" s="1">
        <v>0.0</v>
      </c>
      <c r="M18" s="1">
        <v>0.0</v>
      </c>
      <c r="N18" s="1">
        <v>0.0</v>
      </c>
      <c r="R18" s="1">
        <v>0.0</v>
      </c>
      <c r="S18" s="1">
        <v>3.0</v>
      </c>
      <c r="T18" s="1">
        <v>2.0</v>
      </c>
      <c r="U18" s="1">
        <v>1.0</v>
      </c>
    </row>
    <row r="19" ht="14.25" customHeight="1">
      <c r="A19" s="1" t="s">
        <v>33</v>
      </c>
      <c r="B19" s="9">
        <f>0</f>
        <v>0</v>
      </c>
      <c r="C19" s="11">
        <v>0.0</v>
      </c>
      <c r="E19" s="1">
        <f>MAX(AB14)</f>
        <v>0.01428571429</v>
      </c>
      <c r="F19" s="1">
        <f>MAX(Y15)</f>
        <v>0.5</v>
      </c>
      <c r="K19" s="1">
        <v>0.0</v>
      </c>
      <c r="L19" s="1">
        <v>0.0</v>
      </c>
      <c r="M19" s="1">
        <v>0.0</v>
      </c>
      <c r="N19" s="1">
        <v>1.0</v>
      </c>
      <c r="R19" s="1">
        <v>4.0</v>
      </c>
      <c r="S19" s="1">
        <v>3.0</v>
      </c>
      <c r="T19" s="1">
        <v>2.0</v>
      </c>
      <c r="U19" s="1">
        <v>0.0</v>
      </c>
    </row>
    <row r="20" ht="14.25" customHeight="1">
      <c r="A20" s="1" t="s">
        <v>34</v>
      </c>
      <c r="B20" s="9">
        <f>AB10</f>
        <v>0.07142857143</v>
      </c>
      <c r="C20" s="9">
        <f>Y11</f>
        <v>0.02</v>
      </c>
      <c r="D20" s="1">
        <f>Y12</f>
        <v>0.06</v>
      </c>
      <c r="F20" s="1">
        <f>Y16</f>
        <v>0.54</v>
      </c>
      <c r="K20" s="1">
        <v>0.0</v>
      </c>
      <c r="L20" s="1">
        <v>0.0</v>
      </c>
      <c r="M20" s="1">
        <v>0.0</v>
      </c>
      <c r="N20" s="1">
        <v>1.0</v>
      </c>
      <c r="R20" s="1">
        <v>4.0</v>
      </c>
      <c r="S20" s="1">
        <v>3.0</v>
      </c>
      <c r="T20" s="1">
        <v>2.0</v>
      </c>
      <c r="U20" s="1">
        <v>0.0</v>
      </c>
    </row>
    <row r="21" ht="14.25" customHeight="1">
      <c r="A21" s="1" t="s">
        <v>35</v>
      </c>
      <c r="B21" s="1">
        <f>AB13</f>
        <v>0.8142857143</v>
      </c>
      <c r="C21" s="1">
        <f>AA14</f>
        <v>0.1</v>
      </c>
      <c r="D21" s="1">
        <f>AB15</f>
        <v>0.8428571429</v>
      </c>
      <c r="E21" s="1">
        <f>AB16</f>
        <v>0.8571428571</v>
      </c>
      <c r="K21" s="1">
        <v>4.0</v>
      </c>
      <c r="L21" s="1">
        <v>0.0</v>
      </c>
      <c r="M21" s="1">
        <v>0.0</v>
      </c>
      <c r="N21" s="1">
        <v>0.0</v>
      </c>
      <c r="R21" s="1">
        <v>0.0</v>
      </c>
      <c r="S21" s="1">
        <v>3.0</v>
      </c>
      <c r="T21" s="1">
        <v>2.0</v>
      </c>
      <c r="U21" s="1">
        <v>1.0</v>
      </c>
    </row>
    <row r="22" ht="14.25" customHeight="1">
      <c r="K22" s="1">
        <v>0.0</v>
      </c>
      <c r="L22" s="1">
        <v>0.0</v>
      </c>
      <c r="M22" s="1">
        <v>2.0</v>
      </c>
      <c r="N22" s="1">
        <v>1.0</v>
      </c>
      <c r="R22" s="1">
        <v>4.0</v>
      </c>
      <c r="S22" s="1">
        <v>0.0</v>
      </c>
      <c r="T22" s="1">
        <v>0.0</v>
      </c>
      <c r="U22" s="1">
        <v>0.0</v>
      </c>
    </row>
    <row r="23" ht="14.25" customHeight="1">
      <c r="K23" s="1">
        <v>4.0</v>
      </c>
      <c r="L23" s="1">
        <v>3.0</v>
      </c>
      <c r="M23" s="1">
        <v>2.0</v>
      </c>
      <c r="N23" s="1">
        <v>0.0</v>
      </c>
      <c r="R23" s="1">
        <v>0.0</v>
      </c>
      <c r="S23" s="1">
        <v>0.0</v>
      </c>
      <c r="T23" s="1">
        <v>0.0</v>
      </c>
      <c r="U23" s="1">
        <v>1.0</v>
      </c>
    </row>
    <row r="24" ht="14.25" customHeight="1">
      <c r="K24" s="1">
        <v>4.0</v>
      </c>
      <c r="L24" s="1">
        <v>3.0</v>
      </c>
      <c r="M24" s="1">
        <v>2.0</v>
      </c>
      <c r="N24" s="1">
        <v>0.0</v>
      </c>
      <c r="R24" s="1">
        <v>0.0</v>
      </c>
      <c r="S24" s="1">
        <v>0.0</v>
      </c>
      <c r="T24" s="1">
        <v>0.0</v>
      </c>
      <c r="U24" s="1">
        <v>1.0</v>
      </c>
    </row>
    <row r="25" ht="14.25" customHeight="1">
      <c r="B25" s="1" t="s">
        <v>33</v>
      </c>
      <c r="C25" s="1" t="s">
        <v>34</v>
      </c>
      <c r="D25" s="1" t="s">
        <v>35</v>
      </c>
    </row>
    <row r="26" ht="14.25" customHeight="1">
      <c r="A26" s="1" t="s">
        <v>33</v>
      </c>
      <c r="C26" s="1">
        <v>0.3</v>
      </c>
      <c r="D26" s="1">
        <v>0.9</v>
      </c>
    </row>
    <row r="27" ht="14.25" customHeight="1">
      <c r="A27" s="1" t="s">
        <v>34</v>
      </c>
      <c r="B27" s="9">
        <v>0.7</v>
      </c>
      <c r="D27" s="1">
        <v>0.9</v>
      </c>
    </row>
    <row r="28" ht="14.25" customHeight="1">
      <c r="A28" s="1" t="s">
        <v>35</v>
      </c>
      <c r="B28" s="1">
        <v>0.09999999999999998</v>
      </c>
      <c r="C28" s="1">
        <v>0.09999999999999998</v>
      </c>
    </row>
    <row r="29" ht="14.25" customHeight="1">
      <c r="B29" s="4"/>
      <c r="C29" s="4"/>
      <c r="D29" s="4"/>
    </row>
    <row r="30" ht="14.25" customHeight="1">
      <c r="B30" s="1" t="s">
        <v>33</v>
      </c>
      <c r="C30" s="1" t="s">
        <v>34</v>
      </c>
      <c r="D30" s="1" t="s">
        <v>35</v>
      </c>
    </row>
    <row r="31" ht="14.25" customHeight="1">
      <c r="A31" s="1" t="s">
        <v>33</v>
      </c>
      <c r="C31" s="1">
        <v>0.014285714285714285</v>
      </c>
      <c r="D31" s="1">
        <v>0.5</v>
      </c>
    </row>
    <row r="32" ht="14.25" customHeight="1">
      <c r="A32" s="1" t="s">
        <v>34</v>
      </c>
      <c r="B32" s="9">
        <v>0.06</v>
      </c>
      <c r="D32" s="1">
        <v>0.54</v>
      </c>
    </row>
    <row r="33" ht="14.25" customHeight="1">
      <c r="A33" s="1" t="s">
        <v>35</v>
      </c>
      <c r="B33" s="1">
        <v>0.8428571428571429</v>
      </c>
      <c r="C33" s="1">
        <v>0.8571428571428571</v>
      </c>
    </row>
    <row r="34" ht="14.25" customHeight="1"/>
    <row r="35" ht="14.25" customHeight="1"/>
    <row r="36" ht="14.25" customHeight="1">
      <c r="B36" s="1" t="s">
        <v>34</v>
      </c>
      <c r="C36" s="1" t="s">
        <v>35</v>
      </c>
    </row>
    <row r="37" ht="14.25" customHeight="1">
      <c r="A37" s="1" t="s">
        <v>34</v>
      </c>
      <c r="C37" s="9">
        <v>0.9</v>
      </c>
    </row>
    <row r="38" ht="14.25" customHeight="1">
      <c r="A38" s="1" t="s">
        <v>35</v>
      </c>
      <c r="B38" s="1">
        <v>0.09999999999999998</v>
      </c>
    </row>
    <row r="39" ht="14.25" customHeight="1"/>
    <row r="40" ht="14.25" customHeight="1"/>
    <row r="41" ht="14.25" customHeight="1">
      <c r="B41" s="1" t="s">
        <v>34</v>
      </c>
      <c r="C41" s="1" t="s">
        <v>35</v>
      </c>
    </row>
    <row r="42" ht="14.25" customHeight="1">
      <c r="A42" s="1" t="s">
        <v>34</v>
      </c>
      <c r="C42" s="9">
        <v>0.54</v>
      </c>
    </row>
    <row r="43" ht="14.25" customHeight="1">
      <c r="A43" s="1" t="s">
        <v>35</v>
      </c>
      <c r="B43" s="1">
        <v>0.8571428571428571</v>
      </c>
    </row>
    <row r="44" ht="14.25" customHeight="1"/>
    <row r="45" ht="14.25" customHeight="1">
      <c r="A45" s="2" t="s">
        <v>58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