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Expe" sheetId="1" state="visible" r:id="rId1"/>
    <sheet xmlns:r="http://schemas.openxmlformats.org/officeDocument/2006/relationships" name="Stats" sheetId="2" state="visible" r:id="rId2"/>
    <sheet xmlns:r="http://schemas.openxmlformats.org/officeDocument/2006/relationships" name="Params" sheetId="3" state="visible" r:id="rId3"/>
  </sheets>
  <definedNames>
    <definedName name="ANSWER_LEN">Params!$B$6</definedName>
    <definedName name="BLOCK_SIZE">Params!$B$18</definedName>
    <definedName name="CHUNK_COL">Params!$B$3</definedName>
    <definedName name="CHUNKS_OK">Params!#REF!</definedName>
    <definedName name="COST">Params!$B$7</definedName>
    <definedName name="DURATION">Params!$B$8</definedName>
    <definedName name="END_DATE">Params!$B$10</definedName>
    <definedName name="EVAL_AUTO">Params!$B$11</definedName>
    <definedName name="EVAL_HUMAN">Params!$B$12</definedName>
    <definedName name="EXPE">OFFSET(Expe!$A$1, HEADER_SIZE, 0, NB_ROWS, 1)</definedName>
    <definedName name="FACT_COL">Params!$B$4</definedName>
    <definedName name="HALLUS">Params!$B$13</definedName>
    <definedName name="HEADER_SIZE">Params!$B$1</definedName>
    <definedName name="LLM_COL">Params!$B$5</definedName>
    <definedName name="MISSING">Params!$B$14</definedName>
    <definedName name="NB_FACTS">Params!$B$17</definedName>
    <definedName name="NB_LLMS">Params!$B$15</definedName>
    <definedName name="NB_QUESTIONS">Params!$B$16</definedName>
    <definedName name="NB_ROWS">Params!$B$19</definedName>
    <definedName name="QUESTION_COL">Params!$B$2</definedName>
    <definedName name="START_DATE">Params!$B$9</definedName>
    <definedName name="_xlnm._FilterDatabase" localSheetId="0" hidden="1">'Expe'!$A$2:$Y$534</definedName>
  </definedNames>
  <calcPr calcId="191029" fullCalcOnLoad="1"/>
</workbook>
</file>

<file path=xl/styles.xml><?xml version="1.0" encoding="utf-8"?>
<styleSheet xmlns="http://schemas.openxmlformats.org/spreadsheetml/2006/main">
  <numFmts count="10">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 numFmtId="172" formatCode="0&quot; c.&quot;"/>
    <numFmt numFmtId="173" formatCode=".000&quot; c$&quot;"/>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5">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171" fontId="1" fillId="0" borderId="0" pivotButton="0" quotePrefix="0" xfId="0"/>
    <xf numFmtId="0" fontId="4" fillId="0" borderId="1" pivotButton="0" quotePrefix="0" xfId="0"/>
    <xf numFmtId="0" fontId="1" fillId="0" borderId="0" applyAlignment="1" pivotButton="0" quotePrefix="0" xfId="0">
      <alignment horizontal="left" vertical="top"/>
    </xf>
    <xf numFmtId="0" fontId="1" fillId="0" borderId="1" applyAlignment="1" pivotButton="0" quotePrefix="0" xfId="0">
      <alignment horizontal="center" vertical="top"/>
    </xf>
    <xf numFmtId="172" fontId="2" fillId="0" borderId="0" pivotButton="0" quotePrefix="0" xfId="1"/>
    <xf numFmtId="173" fontId="2" fillId="0" borderId="0" pivotButton="0" quotePrefix="0" xfId="1"/>
  </cellXfs>
  <cellStyles count="2">
    <cellStyle name="Normal" xfId="0" builtinId="0"/>
    <cellStyle name="Percent" xfId="1" builtinId="5"/>
  </cellStyles>
  <dxfs count="3">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Stats!$A$8</f>
              <strCache>
                <ptCount val="1"/>
                <pt idx="0">
                  <v>Hallus</v>
                </pt>
              </strCache>
            </strRef>
          </tx>
          <spPr>
            <a:solidFill xmlns:a="http://schemas.openxmlformats.org/drawingml/2006/main">
              <a:schemeClr val="accent1"/>
            </a:solidFill>
            <a:ln xmlns:a="http://schemas.openxmlformats.org/drawingml/2006/main">
              <a:noFill/>
              <a:prstDash val="solid"/>
            </a:ln>
          </spPr>
          <invertIfNegative val="0"/>
          <cat>
            <strRef>
              <f>Stats!$B$2:$F$2</f>
              <strCache>
                <ptCount val="1"/>
                <pt idx="0">
                  <v>answers[i].llm_answer.full_name</v>
                </pt>
              </strCache>
            </strRef>
          </cat>
          <val>
            <numRef>
              <f>Stats!$B$9:$F$9</f>
              <numCache>
                <formatCode>0%</formatCode>
                <ptCount val="5"/>
                <pt idx="0">
                  <v>0</v>
                </pt>
                <pt idx="1">
                  <v>0</v>
                </pt>
                <pt idx="2">
                  <v>0</v>
                </pt>
                <pt idx="3">
                  <v>0</v>
                </pt>
                <pt idx="4">
                  <v>0</v>
                </pt>
              </numCache>
            </numRef>
          </val>
        </ser>
        <ser>
          <idx val="1"/>
          <order val="1"/>
          <tx>
            <strRef>
              <f>Stats!$A$10</f>
              <strCache>
                <ptCount val="1"/>
                <pt idx="0">
                  <v>Nb answers w/o hallus</v>
                </pt>
              </strCache>
            </strRef>
          </tx>
          <spPr>
            <a:solidFill xmlns:a="http://schemas.openxmlformats.org/drawingml/2006/main">
              <a:schemeClr val="accent2"/>
            </a:solidFill>
            <a:ln xmlns:a="http://schemas.openxmlformats.org/drawingml/2006/main">
              <a:noFill/>
              <a:prstDash val="solid"/>
            </a:ln>
          </spPr>
          <invertIfNegative val="0"/>
          <cat>
            <strRef>
              <f>Stats!$B$2:$F$2</f>
              <strCache>
                <ptCount val="1"/>
                <pt idx="0">
                  <v>answers[i].llm_answer.full_name</v>
                </pt>
              </strCache>
            </strRef>
          </cat>
          <val>
            <numRef>
              <f>Stats!$B$11:$F$11</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Stats!$A$12</f>
              <strCache>
                <ptCount val="1"/>
                <pt idx="0">
                  <v>Average score</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strRef>
              <f>Stats!$B$2:$F$2</f>
              <strCache>
                <ptCount val="1"/>
                <pt idx="0">
                  <v>answers[i].llm_answer.full_name</v>
                </pt>
              </strCache>
            </strRef>
          </cat>
          <val>
            <numRef>
              <f>Stats!$B$12:$F$12</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xml:space="preserve"> Average answer</a:t>
            </a:r>
            <a:r>
              <a:rPr lang="en-US" baseline="0"/>
              <a:t xml:space="preserve"> len / duration / cost</a:t>
            </a:r>
            <a:endParaRPr lang="en-US"/>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Stats!$A$3</f>
              <strCache>
                <ptCount val="1"/>
                <pt idx="0">
                  <v xml:space="preserve"> Average duration</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Stats!$B$3:$H$3</f>
              <numCache>
                <formatCode>0.0" s"</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solidFill>
                <a:schemeClr val="tx1">
                  <a:lumMod val="15000"/>
                  <a:lumOff val="85000"/>
                </a:schemeClr>
              </a:solidFill>
              <a:prstDash val="solid"/>
              <a:round/>
            </a:ln>
          </spPr>
        </majorGridlines>
        <numFmt formatCode="0.0&quot; s&quot;" sourceLinked="1"/>
        <majorTickMark val="none"/>
        <minorTickMark val="none"/>
        <tickLblPos val="nextTo"/>
        <crossAx val="1304753839"/>
        <crosses val="autoZero"/>
        <crossBetween val="between"/>
      </valAx>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Stats!$A$4</f>
              <strCache>
                <ptCount val="1"/>
                <pt idx="0">
                  <v xml:space="preserve"> Average cost</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Stats!$B$4:$H$4</f>
              <numCache>
                <formatCode>.000" c$"</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no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no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noFill/>
              <a:prstDash val="solid"/>
              <a:round/>
            </a:ln>
          </spPr>
        </majorGridlines>
        <numFmt formatCode=".000&quot; c$&quot;" sourceLinked="1"/>
        <majorTickMark val="none"/>
        <minorTickMark val="none"/>
        <tickLblPos val="nextTo"/>
        <crossAx val="1304753839"/>
        <crosses val="autoZero"/>
        <crossBetween val="between"/>
      </valAx>
    </plotArea>
    <plotVisOnly val="1"/>
    <dispBlanksAs val="gap"/>
  </chart>
  <spPr>
    <a:noFill xmlns:a="http://schemas.openxmlformats.org/drawingml/2006/main"/>
    <a:ln xmlns:a="http://schemas.openxmlformats.org/drawingml/2006/main" w="9525" cap="flat" cmpd="sng" algn="ctr">
      <a:noFill/>
      <a:prstDash val="solid"/>
      <a:round/>
    </a:ln>
  </spPr>
</chartSpace>
</file>

<file path=xl/charts/chart4.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Stats!$A$5</f>
              <strCache>
                <ptCount val="1"/>
                <pt idx="0">
                  <v>Average answer len</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Stats!$B$5:$H$5</f>
              <numCache>
                <formatCode>0" c."</formatCode>
                <ptCount val="7"/>
                <pt idx="0">
                  <v>15</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no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no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noFill/>
              <a:prstDash val="solid"/>
              <a:round/>
            </a:ln>
          </spPr>
        </majorGridlines>
        <numFmt formatCode="0&quot; c.&quot;" sourceLinked="1"/>
        <majorTickMark val="none"/>
        <minorTickMark val="none"/>
        <tickLblPos val="nextTo"/>
        <crossAx val="1304753839"/>
        <crosses val="autoZero"/>
        <crossBetween val="between"/>
      </valAx>
    </plotArea>
    <plotVisOnly val="1"/>
    <dispBlanksAs val="gap"/>
  </chart>
  <spPr>
    <a:noFill xmlns:a="http://schemas.openxmlformats.org/drawingml/2006/main"/>
    <a:ln xmlns:a="http://schemas.openxmlformats.org/drawingml/2006/main" w="9525" cap="flat" cmpd="sng" algn="ctr">
      <a:no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s>
</file>

<file path=xl/drawings/drawing1.xml><?xml version="1.0" encoding="utf-8"?>
<wsDr xmlns="http://schemas.openxmlformats.org/drawingml/2006/spreadsheetDrawing">
  <twoCellAnchor>
    <from>
      <col>1</col>
      <colOff>30480</colOff>
      <row>34</row>
      <rowOff>45720</rowOff>
    </from>
    <to>
      <col>7</col>
      <colOff>541020</colOff>
      <row>48</row>
      <rowOff>114300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col>
      <colOff>15246</colOff>
      <row>18</row>
      <rowOff>68586</rowOff>
    </from>
    <to>
      <col>13</col>
      <colOff>579120</colOff>
      <row>33</row>
      <rowOff>68586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col>
      <colOff>320040</colOff>
      <row>18</row>
      <rowOff>60960</rowOff>
    </from>
    <to>
      <col>14</col>
      <colOff>274314</colOff>
      <row>33</row>
      <rowOff>60960</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0</col>
      <colOff>1470660</colOff>
      <row>18</row>
      <rowOff>60960</rowOff>
    </from>
    <to>
      <col>13</col>
      <colOff>281934</colOff>
      <row>33</row>
      <rowOff>60960</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0" summaryRight="0"/>
    <pageSetUpPr/>
  </sheetPr>
  <dimension ref="A1:T535"/>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10" customWidth="1" style="14" min="12" max="12"/>
    <col outlineLevel="1" width="8.88671875" customWidth="1" style="10" min="13" max="13"/>
    <col outlineLevel="1" width="6.44140625" customWidth="1" style="11" min="14" max="14"/>
    <col hidden="1" outlineLevel="1" width="7.88671875" customWidth="1" style="11" min="15" max="15"/>
    <col width="8.44140625" bestFit="1" customWidth="1" min="16" max="16"/>
    <col outlineLevel="1" width="4.77734375" customWidth="1" min="17" max="17"/>
    <col outlineLevel="1" width="8.88671875" customWidth="1" min="18" max="18"/>
    <col width="4.77734375" customWidth="1" min="19" max="21"/>
  </cols>
  <sheetData>
    <row r="1" customFormat="1" s="1">
      <c r="A1" s="8" t="n"/>
      <c r="B1" s="8" t="inlineStr">
        <is>
          <t>Questions</t>
        </is>
      </c>
      <c r="C1" s="6" t="inlineStr">
        <is>
          <t>Chunk</t>
        </is>
      </c>
      <c r="D1" s="9" t="inlineStr">
        <is>
          <t>Facts</t>
        </is>
      </c>
      <c r="E1" s="8" t="n"/>
      <c r="F1" s="12" t="n"/>
      <c r="G1" s="15" t="n"/>
      <c r="H1" s="17" t="n"/>
      <c r="I1" s="6" t="inlineStr">
        <is>
          <t>Answers</t>
        </is>
      </c>
      <c r="L1" s="13" t="n"/>
      <c r="M1" s="16" t="n"/>
      <c r="N1" s="18" t="n"/>
      <c r="O1" s="18" t="n"/>
      <c r="P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 t="inlineStr">
        <is>
          <t>Len</t>
        </is>
      </c>
      <c r="L2" s="13" t="inlineStr">
        <is>
          <t>Cost</t>
        </is>
      </c>
      <c r="M2" s="16" t="inlineStr">
        <is>
          <t>Duration</t>
        </is>
      </c>
      <c r="N2" s="18" t="inlineStr">
        <is>
          <t>Date</t>
        </is>
      </c>
      <c r="O2" s="18" t="inlineStr">
        <is>
          <t>End date</t>
        </is>
      </c>
      <c r="P2" s="1" t="inlineStr">
        <is>
          <t>Auto</t>
        </is>
      </c>
      <c r="Q2" s="1" t="inlineStr">
        <is>
          <t>Human</t>
        </is>
      </c>
      <c r="R2" s="1" t="inlineStr">
        <is>
          <t>Text</t>
        </is>
      </c>
      <c r="S2" s="1" t="inlineStr">
        <is>
          <t>Hallus</t>
        </is>
      </c>
      <c r="T2" s="1" t="inlineStr">
        <is>
          <t>Missing</t>
        </is>
      </c>
    </row>
    <row r="3">
      <c r="A3" t="n">
        <v>1</v>
      </c>
      <c r="B3" t="inlineStr">
        <is>
          <t>what is the story behind 5 nights at freddy's ?</t>
        </is>
      </c>
      <c r="C3" s="7" t="inlineStr"/>
      <c r="D3" s="7" t="inlineStr">
        <is>
          <t>1. The series revolves around a fictional restaurant called Freddy Fazbear's Pizza, which is similar to Chuck E. Cheese's and ShowBiz Pizza Place.</t>
        </is>
      </c>
      <c r="E3" t="inlineStr"/>
      <c r="F3" s="14" t="inlineStr"/>
      <c r="G3" s="10" t="inlineStr"/>
      <c r="H3" s="11" t="inlineStr"/>
      <c r="I3" s="7" t="inlineStr">
        <is>
          <t>Five Nights at Freddy's is a popular horror video game series created by Scott Cawthon. The story revolves around a fictional pizza restaurant called "Freddy Fazbear's Pizza", a pastiche of restaurants such as Chuck E. Cheese's and ShowBiz Pizza Place.
The main attraction of Freddy Fazbear's Pizza is its animatronic characters: Freddy Fazbear, Bonnie the Bunny, Chica the Chicken, and Foxy the Pirate Fox. These animatronics are programmed to entertain the restaurant's young patrons during the day. However, at night, they behave unusually and show a dark side.
In the first game, the player acts as a night security guard who must survive their shift, lasting from midnight to 6 a.m. (approximately 8 minutes and 36 seconds of real time, 4 minutes 30 seconds on the mobile and tablet editions), without being attacked by any of the animatronic characters. The player cannot move and can only access a network of surveillance cameras to track the animatronics' movements.
The backstory of the game, which is revealed through various hidden clues throughout the series, tells of the restaurant's dark history. It is suggested that five children were lured into a back room and murdered by a person wearing an animatronic suit. Their bodies were never found and are believed to have been hidden inside the animatronic characters, which is why they are haunted and aggressive towards adults at night.
The series has expanded with several sequels, each adding more complexity to the story and revealing more about the tragic events at Freddy Fazbear's Pizza. The lore of Five Nights at Freddy's has become a popular topic among fans, who have developed numerous theories and speculations about the game's true story.</t>
        </is>
      </c>
      <c r="J3" s="14" t="inlineStr">
        <is>
          <t>gpt-4-0613</t>
        </is>
      </c>
      <c r="K3">
        <f>IF(I3="", "", LEN(I3))</f>
        <v/>
      </c>
      <c r="L3" s="14" t="n">
        <v>0.02214</v>
      </c>
      <c r="M3" s="10" t="n">
        <v>26.984688</v>
      </c>
      <c r="N3" s="11" t="inlineStr">
        <is>
          <t>08/05/2024 18:47:09</t>
        </is>
      </c>
      <c r="O3" s="11">
        <f>IF(M3="", "", M3/86400+N3)</f>
        <v/>
      </c>
      <c r="P3" t="n">
        <v>0.4285714285714285</v>
      </c>
      <c r="R3" t="inlineStr">
        <is>
          <t>Five Nights at Freddy's is a popular horror video game series created by Scott Cawthon. The story revolves around a fictional pizza restaurant called "Freddy Fazbear's Pizza", a pastiche of restaurants such as Chuck E. Cheese's and ShowBiz Pizza Place (1).
The main attraction of Freddy Fazbear's Pizza is its animatronic characters: Freddy Fazbear, Bonnie the Bunny, Chica the Chicken, and Foxy the Pirate Fox. These animatronics are programmed to entertain the restaurant's young patrons during the day. However, at night, they behave unusually and show a dark side (?).
In the first game, the player acts as a night security guard who must survive their shift, lasting from midnight to 6 a.m. (approximately 8 minutes and 36 seconds of real time, 4 minutes 30 seconds on the mobile and tablet editions), without being attacked by any of the animatronic characters. The player cannot move and can only access a network of surveillance cameras to track the animatronics' movements (2, 3).
The backstory of the game, which is revealed through various hidden clues throughout the series, tells of the restaurant's dark history. It is suggested that five children were lured into a back room and murdered by a person wearing an animatronic suit. Their bodies were never found and are believed to have been hidden inside the animatronic characters, which is why they are haunted and aggressive towards adults at night (?).
The series has expanded with several sequels, each adding more complexity to the story and revealing more about the tragic events at Freddy Fazbear's Pizza. The lore of Five Nights at Freddy's has become a popular topic among fans, who have developed numerous theories and speculations about the game's true story (?).</t>
        </is>
      </c>
      <c r="S3" t="n">
        <v>3</v>
      </c>
    </row>
    <row r="4">
      <c r="D4" s="7" t="inlineStr">
        <is>
          <t>2. In the first three games, the player assumes the role of a nighttime security guard.</t>
        </is>
      </c>
      <c r="I4" s="7" t="inlineStr">
        <is>
          <t>## The Story of Five Nights at Freddy's: A Twisted Tale of Animatronics and Murder
Five Nights at Freddy's (FNaF) is a survival horror video game series created by Scott Cawthon. The story unfolds across multiple games, novels, and other media, weaving a complex narrative filled with mystery, suspense, and chilling scares. Here's a breakdown of the key elements:
**The Setting:**
* Freddy Fazbear's Pizza: A family-friendly restaurant featuring animatronic characters that come to life at night, becoming murderous.
* The Night Guard: You play as a security guard tasked with surviving five nights while fending off the animatronics.
**The Story:**
* **The Bite of '87:** A pivotal event where an animatronic malfunctions and bites off a child's frontal lobe. This incident leads to the decommissioning of the animatronics and the closure of the restaurant.
* **The Missing Children:** Five children mysteriously disappear from the restaurant, their bodies later found stuffed inside the animatronics.
* **Haunted Animatronics:** The spirits of the murdered children possess the animatronics, seeking revenge on anyone who enters the restaurant at night.
* **The Phone Guy:** A mysterious voice on the phone provides instructions and backstory throughout the game. His identity and fate remain shrouded in mystery.
* **Purple Guy:** A shadowy figure believed to be the murderer of the children. His motives and true identity are unclear.
**The Games:**
The FNaF series consists of several games, each adding new layers to the story:
* **Five Nights at Freddy's 1-4:** The core games where you play as the night guard, surviving against the animatronics.
* **Five Nights at Freddy's: Sister Location:** Introduces new characters and locations, expanding the lore.
* **Five Nights at Freddy's: Pizzeria Simulator:** Takes place after the events of Sister Location, with a focus on managing a new pizzeria.
* **Five Nights at Freddy's: Security Breach:** A free-roaming game set in a massive mall featuring new and returning animatronics.
**Theories and Speculation:**
The FNaF lore is notoriously cryptic, leaving many unanswered questions and room for fan theories. Some popular theories include:
* **The identity of the Purple Guy:** Is he the owner of the restaurant, a security guard, or someone else entirely?
* **The true motives of the animatronics:** Are they seeking revenge, or is something else driving their actions?
* **The connection between the games:** How do the events of each game fit into the overall timeline?
**Beyond the Games:**
The FNaF universe extends beyond the games, with novels, comics, and even a planned film adaptation. These additional materials offer further insights into the characters and lore, providing a deeper understanding of the story.
**A Legacy of Terror:**
Five Nights at Freddy's has become a cultural phenomenon, captivating audiences with its unique blend of horror and mystery. The series continues to evolve, with new games and lore additions keeping fans engaged and eager to uncover the truth behind the haunted pizzeria.
**Please note:** This summary provides a general overview of the FNaF story. The full narrative is complex and filled with intricate details, best experienced by playing the games and exploring the additional media.</t>
        </is>
      </c>
      <c r="J4" s="14" t="inlineStr">
        <is>
          <t>gemini-pro</t>
        </is>
      </c>
      <c r="K4">
        <f>IF(I4="", "", LEN(I4))</f>
        <v/>
      </c>
      <c r="L4" s="14" t="n">
        <v>0.00035575</v>
      </c>
      <c r="M4" s="10" t="n">
        <v>14.73221</v>
      </c>
      <c r="N4" s="11" t="inlineStr">
        <is>
          <t>08/05/2024 18:47:36</t>
        </is>
      </c>
      <c r="O4">
        <f>IF(M4="", "", M4/86400+N4)</f>
        <v/>
      </c>
      <c r="P4" t="n">
        <v>0.5714285714285715</v>
      </c>
      <c r="R4" t="inlineStr">
        <is>
          <t>## The Story of Five Nights at Freddy's: A Twisted Tale of Animatronics and Murder
Five Nights at Freddy's (FNaF) is a survival horror video game series created by Scott Cawthon. The story unfolds across multiple games, novels, and other media, weaving a complex narrative filled with mystery, suspense, and chilling scares. Here's a breakdown of the key elements:
**The Setting:**
* Freddy Fazbear's Pizza: A family-friendly restaurant featuring animatronic characters that come to life at night, becoming murderous (1).
* The Night Guard: You play as a security guard tasked with surviving five nights while fending off the animatronics (2).
**The Story:**
* **The Bite of '87:** A pivotal event where an animatronic malfunctions and bites off a child's frontal lobe. This incident leads to the decommissioning of the animatronics and the closure of the restaurant (?).
* **The Missing Children:** Five children mysteriously disappear from the restaurant, their bodies later found stuffed inside the animatronics (?).
* **Haunted Animatronics:** The spirits of the murdered children possess the animatronics, seeking revenge on anyone who enters the restaurant at night (?).
* **The Phone Guy:** A mysterious voice on the phone provides instructions and backstory throughout the game. His identity and fate remain shrouded in mystery (?).
* **Purple Guy:** A shadowy figure believed to be the murderer of the children. His motives and true identity are unclear (?).
**The Games:**
The FNaF series consists of several games, each adding new layers to the story:
* **Five Nights at Freddy's 1-4:** The core games where you play as the night guard, surviving against the animatronics (2, 3, 4).
* **Five Nights at Freddy's: Sister Location:** Introduces new characters and locations, expanding the lore (5, 6).
* **Five Nights at Freddy's: Pizzeria Simulator:** Takes place after the events of Sister Location, with a focus on managing a new pizzeria (7, 8).
* **Five Nights at Freddy's: Security Breach:** A free-roaming game set in a massive mall featuring new and returning animatronics (?).
**Theories and Speculation:**
The FNaF lore is notoriously cryptic, leaving many unanswered questions and room for fan theories. Some popular theories include:
* **The identity of the Purple Guy:** Is he the owner of the restaurant, a security guard, or someone else entirely (?).
* **The true motives of the animatronics:** Are they seeking revenge, or is something else driving their actions (?).
* **The connection between the games:** How do the events of each game fit into the overall timeline (?).
**Beyond the Games:**
The FNaF universe extends beyond the games, with novels, comics, and even a planned film adaptation. These additional materials offer further insights into the characters and lore, providing a deeper understanding of the story (?).
**A Legacy of Terror:**
Five Nights at Freddy's has become a cultural phenomenon, captivating audiences with its unique blend of horror and mystery. The series continues to evolve, with new games and lore additions keeping fans engaged and eager to uncover the truth behind the haunted pizzeria (?).
**Please note:** This summary provides a general overview of the FNaF story. The full narrative is complex and filled with intricate details, best experienced by playing the games and exploring the additional media (?).</t>
        </is>
      </c>
      <c r="S4" t="n">
        <v>12</v>
      </c>
    </row>
    <row r="5">
      <c r="D5" s="7" t="inlineStr">
        <is>
          <t>3. The player must use various tools, including security cameras, to survive against animatronic characters that become dangerous after-hours.</t>
        </is>
      </c>
      <c r="I5" s="7" t="inlineStr">
        <is>
          <t>"Five Nights at Freddy's" is a popular series of horror-themed video games. The story behind the first game is as follows:
You play as a security guard, Mike Schmidt, who has just been hired at Freddy Fazbear's Pizza, a family restaurant and arcade similar to Chuck E. Cheese. The establishment has a history of violent crime and supposed hauntings, but the management brushes off these concerns.
Your job is to survive five nights, from 12 AM to 6 AM, in the restaurant. The four main animatronic characters, Freddy Fazbear, Bonnie the Bunny, Chica the Chicken, and Foxy the Pirate Fox, roam the restaurant at night and will attack you if they find you. You must manage your limited power supply to monitor the animatronics' movements through the security cameras and seal off certain doors to prevent them from entering your office.
The game's lore is expanded upon in the subsequent sequels and spin-offs, and it's hinted that the animatronics are possessed by the spirits of children who were murdered by a man in a mascot suit. The story is purposefully vague and open to interpretation, which has led to a large fan community dedicated to unraveling its mysteries.</t>
        </is>
      </c>
      <c r="J5" s="14" t="inlineStr">
        <is>
          <t>mistral/mistral-large-latest</t>
        </is>
      </c>
      <c r="K5">
        <f>IF(I5="", "", LEN(I5))</f>
        <v/>
      </c>
      <c r="L5" s="14" t="n">
        <v>0.007032</v>
      </c>
      <c r="M5" s="10" t="n">
        <v>7.073003</v>
      </c>
      <c r="N5" s="11" t="inlineStr">
        <is>
          <t>08/05/2024 18:47:51</t>
        </is>
      </c>
      <c r="O5">
        <f>IF(M5="", "", M5/86400+N5)</f>
        <v/>
      </c>
      <c r="P5" t="n">
        <v>0.4285714285714285</v>
      </c>
      <c r="R5" t="inlineStr">
        <is>
          <t>"Five Nights at Freddy's" is a popular series of horror-themed video games. The story behind the first game is as follows:
You play as a security guard, Mike Schmidt, who has just been hired at Freddy Fazbear's Pizza (1), a family restaurant and arcade similar to Chuck E. Cheese. The establishment has a history of violent crime and supposed hauntings, but the management brushes off these concerns (?).
Your job is to survive five nights, from 12 AM to 6 AM, in the restaurant (2). The four main animatronic characters, Freddy Fazbear, Bonnie the Bunny, Chica the Chicken, and Foxy the Pirate Fox, roam the restaurant at night and will attack you if they find you (3). You must manage your limited power supply to monitor the animatronics' movements through the security cameras and seal off certain doors to prevent them from entering your office (3).
The game's lore is expanded upon in the subsequent sequels and spin-offs, and it's hinted that the animatronics are possessed by the spirits of children who were murdered by a man in a mascot suit (?). The story is purposefully vague and open to interpretation, which has led to a large fan community dedicated to unraveling its mysteries (?).</t>
        </is>
      </c>
      <c r="S5" t="n">
        <v>3</v>
      </c>
    </row>
    <row r="6">
      <c r="D6" s="7" t="inlineStr">
        <is>
          <t>4. The fourth game differs in gameplay mechanics and is set in a child's house, where the player must defend against nightmarish animatronics.</t>
        </is>
      </c>
      <c r="E6" s="11" t="n"/>
      <c r="I6" s="7" t="inlineStr">
        <is>
          <t>Five Nights at Freddy's is a survival horror game series created by Scott Cawthon. The game's story is told through a series of subtle hints and clues scattered throughout the game, making it a bit of a mystery. However, here's a summary of the main story:
The game takes place in a fictional restaurant called Freddy Fazbear's Pizza, which is a family-friendly restaurant that features animatronic animals, including Freddy Fazbear, Bonnie the Bunny, Chica the Chicken, and Foxy the Pirate Fox. The restaurant is designed to entertain children while their parents relax in the restaurant or play games in the arcade.
The story begins with the disappearance of several children who visited the restaurant. The main protagonist, a newly hired security guard, is tasked with monitoring the restaurant's security cameras and doors at night to prevent the animatronics from entering the main hall and harming anyone.
As the player progresses through the game, it becomes clear that the animatronics have become haunted by the vengeful spirits of the missing children. The animatronics, once designed to entertain children, have become twisted and malevolent, seeking revenge on the living.
Throughout the game, the player must survive five nights, each with its own unique challenges and scares. The game's story is heavily implied through the environment, sound effects, and subtle hints, leaving much to the player's imagination.
The game's sequels, Five Nights at Freddy's 2, 3, and 4, continue the story, introducing new characters, locations, and plot twists. The series has also spawned novels, merchandise, and a film in development.
Some of the key plot points and theories include:
1. The Bite of '87: A tragic event in which a man, later revealed to be William Afton, wore a yellow suit and used the animatronics to lure and murder several children. This event led to the closure of the original Freddy Fazbear's Pizza location.
2. The Missing Children: The spirits of the missing children haunt the animatronics, causing them to become violent and malevolent.
3. The Purple Guy: A serial killer who wore a purple suit and was responsible for the Bite of '87. He is later revealed to be William Afton, the same man who wore the yellow suit.
4. The Animatronics' Backstory: The animatronics were designed to entertain children, but they became haunted by the vengeful spirits of the missing children.
5. The Bite of '87's Connection to the Animatronics: The Bite of '87 is connected to the animatronics, as the event led to the animatronics becoming haunted and malevolent.
The Five Nights at Freddy's series is known for its unique storytelling approach, which relies on subtle hints and clues rather than explicit exposition. The game's story is intentionally vague, leaving much to the player's interpretation.</t>
        </is>
      </c>
      <c r="J6" s="14" t="inlineStr">
        <is>
          <t>groq/llama3-8b-8192</t>
        </is>
      </c>
      <c r="K6">
        <f>IF(I6="", "", LEN(I6))</f>
        <v/>
      </c>
      <c r="L6" s="14" t="n">
        <v>6.19e-05</v>
      </c>
      <c r="M6" s="10" t="n">
        <v>3.796601</v>
      </c>
      <c r="N6" s="11" t="inlineStr">
        <is>
          <t>08/05/2024 18:47:58</t>
        </is>
      </c>
      <c r="O6">
        <f>IF(M6="", "", M6/86400+N6)</f>
        <v/>
      </c>
      <c r="P6" t="n">
        <v>0.2727272727272727</v>
      </c>
      <c r="R6" t="inlineStr">
        <is>
          <t>Five Nights at Freddy's is a survival horror game series created by Scott Cawthon. The game's story is told through a series of subtle hints and clues scattered throughout the game, making it a bit of a mystery. However, here's a summary of the main story:
The game takes place in a fictional restaurant called Freddy Fazbear's Pizza (1), which is a family-friendly restaurant that features animatronic animals, including Freddy Fazbear, Bonnie the Bunny, Chica the Chicken, and Foxy the Pirate Fox. The restaurant is designed to entertain children while their parents relax in the restaurant or play games in the arcade.
The story begins with the disappearance of several children who visited the restaurant (?). The main protagonist, a newly hired security guard (2), is tasked with monitoring the restaurant's security cameras and doors at night to prevent the animatronics from entering the main hall and harming anyone (3).
As the player progresses through the game, it becomes clear that the animatronics have become haunted by the vengeful spirits of the missing children (?). The animatronics, once designed to entertain children, have become twisted and malevolent, seeking revenge on the living.
Throughout the game, the player must survive five nights, each with its own unique challenges and scares (?). The game's story is heavily implied through the environment, sound effects, and subtle hints, leaving much to the player's imagination.
The game's sequels, Five Nights at Freddy's 2, 3, and 4, continue the story, introducing new characters, locations, and plot twists (?). The series has also spawned novels, merchandise, and a film in development (?).
Some of the key plot points and theories include:
1. The Bite of '87: A tragic event in which a man, later revealed to be William Afton, wore a yellow suit and used the animatronics to lure and murder several children. This event led to the closure of the original Freddy Fazbear's Pizza location (?).
2. The Missing Children: The spirits of the missing children haunt the animatronics, causing them to become violent and malevolent (?).
3. The Purple Guy: A serial killer who wore a purple suit and was responsible for the Bite of '87. He is later revealed to be William Afton, the same man who wore the yellow suit (?).
4. The Animatronics' Backstory: The animatronics were designed to entertain children, but they became haunted by the vengeful spirits of the missing children (?).
5. The Bite of '87's Connection to the Animatronics: The Bite of '87 is connected to the animatronics, as the event led to the animatronics becoming haunted and malevolent (?).
The Five Nights at Freddy's series is known for its unique storytelling approach, which relies on subtle hints and clues rather than explicit exposition. The game's story is intentionally vague, leaving much to the player's interpretation (?).</t>
        </is>
      </c>
      <c r="S6" t="n">
        <v>11</v>
      </c>
    </row>
    <row r="7">
      <c r="D7" s="7" t="inlineStr">
        <is>
          <t>5. The fifth game is set in a maintenance facility owned by a company related to Freddy Fazbear's Pizza.</t>
        </is>
      </c>
      <c r="I7" s="7" t="inlineStr">
        <is>
          <t>The story behind Five Nights at Freddy's (FNAF) is a complex and multi-layered one, with many theories and interpretations. The game's creator, Scott Cawthon, has intentionally left the story open to interpretation, adding to the mystery and intrigue. Here's a summary of the main events and theories:
**The Main Story:**
The game takes place in a fictional universe where a family-friendly restaurant called Freddy Fazbear's Pizza operates. The restaurant features animatronic animals, including Freddy Fazbear, Bonnie the Bunny, Chica the Chicken, and Foxy the Pirate Fox, which are designed to entertain children during the day.
However, at night, these animatronics become hostile and start roaming freely around the restaurant. The player takes on the role of a security guard who must survive five nights at the restaurant while avoiding being attacked and killed by the animatronics.
**The Backstory:**
The events leading up to the game's story are shrouded in mystery, but here's what can be pieced together:
* A man named William Afton, also known as the "Purple Guy," was a serial killer who used the Freddy Fazbear's Pizza franchise as a front to lure and murder children. He wore a purple suit to disguise himself as a security guard.
* Afton's crimes were eventually discovered, and he was arrested and executed.
* The animatronics, which were originally designed to entertain children, became haunted by the vengeful spirits of Afton's victims.
* The restaurant was shut down, but the animatronics remained, seeking revenge on anyone who entered the premises.
**The Games' Story Arc:**
The first game takes place in the original Freddy Fazbear's Pizza restaurant, where the player must survive five nights as a security guard.
* The second game takes place in a new, improved Freddy Fazbear's Pizza restaurant, built on top of the old one. The game introduces new animatronics, including Toy Freddy, Toy Chica, and the mysterious Marionette.
* The third game takes place 30 years after the events of the first game and follows a new security guard at a theme park called Fazbear's Fright: The Attraction, which is built on top of the old restaurant.
* The fourth game takes place in the child's bedroom, where the player must survive nightmares and defend against the animatronics.
* The fifth game, Sister Location, takes place in a new location called Circus Baby's Pizza World, where the player takes on the role of a technician.
**Theories and Speculation:**
* The Bite of '87: A tragic event that occurred in 1987, where a man dressed in a yellow suit (possibly William Afton) entered the backroom of Freddy Fazbear's Pizza and was attacked by the animatronics, leading to the restaurant's closure.
* The Missing Children: Many children went missing during Afton's killing spree, and their souls are believed to be trapped inside the animatronics.
* The Purple Guy's Identity: Some theories suggest that the Purple Guy is not William Afton, but rather a different character, such as the security guard from the first game.
* The Animatronics' Motivations: Some believe the animatronics are seeking revenge on adults who failed to protect the children, while others think they are simply trying to find a way to rest in peace.
The FNAF franchise is known for its cryptic storytelling, leaving players to piece together the narrative and draw their own conclusions. The series has spawned numerous fan theories, and the mystery surrounding the story is a significant part of its appeal.</t>
        </is>
      </c>
      <c r="J7" s="14" t="inlineStr">
        <is>
          <t>groq/llama3-70b-8192</t>
        </is>
      </c>
      <c r="K7">
        <f>IF(I7="", "", LEN(I7))</f>
        <v/>
      </c>
      <c r="L7" s="14" t="n">
        <v>0.0006211200000000001</v>
      </c>
      <c r="M7" s="10" t="n">
        <v>5.676582</v>
      </c>
      <c r="N7" s="11" t="inlineStr">
        <is>
          <t>08/05/2024 18:48:02</t>
        </is>
      </c>
      <c r="O7">
        <f>IF(M7="", "", M7/86400+N7)</f>
        <v/>
      </c>
      <c r="P7" t="n">
        <v>0.5</v>
      </c>
      <c r="R7" t="inlineStr">
        <is>
          <t>The story behind Five Nights at Freddy's (FNAF) is a complex and multi-layered one, with many theories and interpretations. The game's creator, Scott Cawthon, has intentionally left the story open to interpretation, adding to the mystery and intrigue. Here's a summary of the main events and theories:
**The Main Story:**
The game takes place in a fictional universe where a family-friendly restaurant called Freddy Fazbear's Pizza operates (1). The restaurant features animatronic animals, including Freddy Fazbear, Bonnie the Bunny, Chica the Chicken, and Foxy the Pirate Fox, which are designed to entertain children during the day.
However, at night, these animatronics become hostile and start roaming freely around the restaurant (3). The player takes on the role of a security guard who must survive five nights at the restaurant while avoiding being attacked and killed by the animatronics (2).
**The Backstory:**
The events leading up to the game's story are shrouded in mystery, but here's what can be pieced together:
* A man named William Afton, also known as the "Purple Guy," was a serial killer who used the Freddy Fazbear's Pizza franchise as a front to lure and murder children. He wore a purple suit to disguise himself as a security guard (?).
* Afton's crimes were eventually discovered, and he was arrested and executed (?).
* The animatronics, which were originally designed to entertain children, became haunted by the vengeful spirits of Afton's victims (?).
* The restaurant was shut down, but the animatronics remained, seeking revenge on anyone who entered the premises (?).
**The Games' Story Arc:**
The first game takes place in the original Freddy Fazbear's Pizza restaurant, where the player must survive five nights as a security guard (2).
* The second game takes place in a new, improved Freddy Fazbear's Pizza restaurant, built on top of the old one. The game introduces new animatronics, including Toy Freddy, Toy Chica, and the mysterious Marionette (?).
* The third game takes place 30 years after the events of the first game and follows a new security guard at a theme park called Fazbear's Fright: The Attraction, which is built on top of the old restaurant (?).
* The fourth game takes place in the child's bedroom, where the player must survive nightmares and defend against the animatronics (4).
* The fifth game, Sister Location, takes place in a new location called Circus Baby's Pizza World, where the player takes on the role of a technician (5, 6).
**Theories and Speculation:**
* The Bite of '87: A tragic event that occurred in 1987, where a man dressed in a yellow suit (possibly William Afton) entered the backroom of Freddy Fazbear's Pizza and was attacked by the animatronics, leading to the restaurant's closure (?).
* The Missing Children: Many children went missing during Afton's killing spree, and their souls are believed to be trapped inside the animatronics (?).
* The Purple Guy's Identity: Some theories suggest that the Purple Guy is not William Afton, but rather a different character, such as the security guard from the first game (?).
* The Animatronics' Motivations: Some believe the animatronics are seeking revenge on adults who failed to protect the children, while others think they are simply trying to find a way to rest in peace (?).
The FNAF franchise is known for its cryptic storytelling, leaving players to piece together the narrative and draw their own conclusions. The series has spawned numerous fan theories, and the mystery surrounding the story is a significant part of its appeal.</t>
        </is>
      </c>
      <c r="S7" t="n">
        <v>10</v>
      </c>
    </row>
    <row r="8">
      <c r="D8" s="7" t="inlineStr">
        <is>
          <t>6. In the fifth game, the player is a technician who must complete different tasks each night, guided by an AI voice.</t>
        </is>
      </c>
      <c r="I8" s="7" t="inlineStr">
        <is>
          <t>Five Nights at Freddy's (often abbreviated as FNAF) is a popular horror survival game series created by Scott Cawthon. The story behind the game is set in a fictional pizza restaurant called "Freddy Fazbear's Pizza," which is themed after animatronic animals.
The basic premise of the game is that the player takes on the role of a night security guard who must survive five nights at the restaurant while being stalked by the animatronic characters, which are said to become hostile at night. The player must use various tools, such as security cameras and lights, to monitor and avoid the animatronics while conserving power.
The story of Five Nights at Freddy's is gradually revealed through a series of games, each of which adds more depth and complexity to the lore. The backstory involves a series of tragic events, including the disappearance of several children and the subsequent haunting of the animatronics by their spirits.
The series has gained a massive following due to its unique blend of horror, mystery, and puzzle-solving elements. It has inspired numerous fan theories, spin-offs, and even a movie adaptation, which is currently in development.
Overall, the story behind Five Nights at Freddy's is a complex and intriguing tale that has captivated gamers and horror fans alike.</t>
        </is>
      </c>
      <c r="J8" s="14" t="inlineStr">
        <is>
          <t>groq/mixtral-8x7b-32768</t>
        </is>
      </c>
      <c r="K8">
        <f>IF(I8="", "", LEN(I8))</f>
        <v/>
      </c>
      <c r="L8" s="14" t="n">
        <v>8.775000000000001e-05</v>
      </c>
      <c r="M8" s="10" t="n">
        <v>2.086515</v>
      </c>
      <c r="N8" s="11" t="inlineStr">
        <is>
          <t>08/05/2024 18:48:07</t>
        </is>
      </c>
      <c r="O8">
        <f>IF(M8="", "", M8/86400+N8)</f>
        <v/>
      </c>
      <c r="P8" t="n">
        <v>0.375</v>
      </c>
      <c r="R8" t="inlineStr">
        <is>
          <t>Five Nights at Freddy's (often abbreviated as FNAF) is a popular horror survival game series created by Scott Cawthon. The story behind the game is set in a fictional pizza restaurant called "Freddy Fazbear's Pizza," which is themed after animatronic animals (1).
The basic premise of the game is that the player takes on the role of a night security guard (2) who must survive five nights at the restaurant while being stalked by the animatronic characters, which are said to become hostile at night (3). The player must use various tools, such as security cameras and lights, to monitor and avoid the animatronics while conserving power (3).
The story of Five Nights at Freddy's is gradually revealed through a series of games, each of which adds more depth and complexity to the lore (?). The backstory involves a series of tragic events, including the disappearance of several children and the subsequent haunting of the animatronics by their spirits (?).
The series has gained a massive following due to its unique blend of horror, mystery, and puzzle-solving elements (?). It has inspired numerous fan theories, spin-offs, and even a movie adaptation, which is currently in development (?).
Overall, the story behind Five Nights at Freddy's is a complex and intriguing tale that has captivated gamers and horror fans alike (?).</t>
        </is>
      </c>
      <c r="S8" t="n">
        <v>5</v>
      </c>
    </row>
    <row r="9">
      <c r="D9" s="7" t="inlineStr">
        <is>
          <t>7. The sixth game involves the player as the owner of a pizzeria, decorating it with items that can be purchased.</t>
        </is>
      </c>
      <c r="I9" s="7" t="inlineStr">
        <is>
          <t>**Story behind Five Nights at Freddy's:**
The story of Five Nights at Freddy's revolves around a pizzeria called Freddy Fazbear's Pizza, which is haunted by the spirits of animatronic animals who were once performers in the restaurant.
**Background:**
* Freddy Fazbear's Pizza was a popular family restaurant featuring animatronic animals as performers.
* The restaurant closed down due to financial troubles and safety concerns related to the animatronics.
* The animatronics were left abandoned in the restaurant, their spirits remaining trapped in their robotic bodies.
**Gameplay premise:**
The player takes on the role of a security guard working the night shift at Freddy Fazbear's Pizza. The animatronics have come to life and are out to get the guard. The player must survive until sunrise by using various tools and strategies to avoid the animatronics.
**Main characters:**
* **Freddy Fazbear:** The leader of the animatronics, known for his iconic top hat and guitar.
* **Bonnie:** A purple bear known for his love of music and guitar.
* **Chica:** A pink rabbit known for her love of cupcakes and her sharp teeth.
* **Foxy:** A red fox known for his Scottish accent and love of pirates.
* **The Puppet:** A mysterious character who controls the other animatronics.
**Themes:**
* **Childhood nostalgia:** The game evokes a sense of nostalgia for childhood memories associated with pizza parties and arcade games.
* **Fear of the unknown:** The animatronics are presented as terrifying and unpredictable, creating a sense of fear and suspense.
* **Redemption and forgiveness:** The game suggests that the animatronics are victims of their circumstances and deserve redemption.
**Legacy:**
Five Nights at Freddy's has become a cultural phenomenon, inspiring numerous sequels, spin-offs, and fan creations. The game has also been credited with sparking a renewed interest in retro video games and animatronics.</t>
        </is>
      </c>
      <c r="J9" s="14" t="inlineStr">
        <is>
          <t>groq/gemma-7b-it</t>
        </is>
      </c>
      <c r="K9">
        <f>IF(I9="", "", LEN(I9))</f>
        <v/>
      </c>
      <c r="L9" s="14" t="n">
        <v>4.379999999999999e-05</v>
      </c>
      <c r="M9" s="10" t="n">
        <v>4.528429</v>
      </c>
      <c r="N9" s="11" t="inlineStr">
        <is>
          <t>08/05/2024 18:48:09</t>
        </is>
      </c>
      <c r="O9">
        <f>IF(M9="", "", M9/86400+N9)</f>
        <v/>
      </c>
      <c r="P9" t="n">
        <v>0.24</v>
      </c>
      <c r="R9" t="inlineStr">
        <is>
          <t>**Story behind Five Nights at Freddy's:**
The story of Five Nights at Freddy's revolves around a pizzeria called Freddy Fazbear's Pizza (1), which is haunted by the spirits of animatronic animals who were once performers in the restaurant (?).
**Background:**
* Freddy Fazbear's Pizza was a popular family restaurant featuring animatronic animals as performers (?).
* The restaurant closed down due to financial troubles and safety concerns related to the animatronics (?).
* The animatronics were left abandoned in the restaurant, their spirits remaining trapped in their robotic bodies (?).
**Gameplay premise:**
The player takes on the role of a security guard working the night shift at Freddy Fazbear's Pizza (2). The animatronics have come to life and are out to get the guard. The player must survive until sunrise by using various tools and strategies to avoid the animatronics (3).
**Main characters:**
* **Freddy Fazbear:** The leader of the animatronics, known for his iconic top hat and guitar (?).
* **Bonnie:** A purple bear known for his love of music and guitar (?).
* **Chica:** A pink rabbit known for her love of cupcakes and her sharp teeth (?).
* **Foxy:** A red fox known for his Scottish accent and love of pirates (?).
* **The Puppet:** A mysterious character who controls the other animatronics (?).
**Themes:**
* **Childhood nostalgia:** The game evokes a sense of nostalgia for childhood memories associated with pizza parties and arcade games (?).
* **Fear of the unknown:** The animatronics are presented as terrifying and unpredictable, creating a sense of fear and suspense (?).
* **Redemption and forgiveness:** The game suggests that the animatronics are victims of their circumstances and deserve redemption (?).
**Legacy:**
Five Nights at Freddy's has become a cultural phenomenon, inspiring numerous sequels, spin-offs, and fan creations (?). The game has also been credited with sparking a renewed interest in retro video games and animatronics (?).</t>
        </is>
      </c>
      <c r="S9" t="n">
        <v>14</v>
      </c>
    </row>
    <row r="10">
      <c r="D10" s="7" t="inlineStr">
        <is>
          <t>8. In the sixth game, the player also works the night shift at their pizzeria, with gameplay similar to the previous games.</t>
        </is>
      </c>
      <c r="J10" s="14" t="n"/>
      <c r="K10">
        <f>IF(I10="", "", LEN(I10))</f>
        <v/>
      </c>
      <c r="O10">
        <f>IF(M10="", "", M10/86400+N10)</f>
        <v/>
      </c>
    </row>
    <row r="11">
      <c r="A11" t="n">
        <v>2</v>
      </c>
      <c r="B11" t="inlineStr">
        <is>
          <t>what was the prison called in the green mile ?</t>
        </is>
      </c>
      <c r="C11" s="7" t="inlineStr"/>
      <c r="D11" s="7" t="inlineStr">
        <is>
          <t>1. Paul, in 1935, was in charge of officers Brutus Howell, Dean Stanton, Harry Terwilliger, and Percy Wetmore at Cold Mountain Penitentiary.</t>
        </is>
      </c>
      <c r="E11" t="inlineStr"/>
      <c r="F11" s="14" t="inlineStr"/>
      <c r="G11" s="10" t="inlineStr"/>
      <c r="H11" s="11" t="inlineStr"/>
      <c r="I11" s="7" t="inlineStr">
        <is>
          <t>The prison in The Green Mile is called Cold Mountain Penitentiary.</t>
        </is>
      </c>
      <c r="J11" s="14" t="inlineStr">
        <is>
          <t>gpt-4-0613</t>
        </is>
      </c>
      <c r="K11">
        <f>IF(I11="", "", LEN(I11))</f>
        <v/>
      </c>
      <c r="L11" s="14" t="n">
        <v>0.00153</v>
      </c>
      <c r="M11" s="10" t="n">
        <v>3.884552</v>
      </c>
      <c r="N11" s="11" t="inlineStr">
        <is>
          <t>08/05/2024 18:47:09</t>
        </is>
      </c>
      <c r="O11">
        <f>IF(M11="", "", M11/86400+N11)</f>
        <v/>
      </c>
      <c r="P11" t="n">
        <v>0.2</v>
      </c>
      <c r="R11" t="inlineStr">
        <is>
          <t>The prison in The Green Mile is called Cold Mountain Penitentiary (1).</t>
        </is>
      </c>
      <c r="S11" t="n">
        <v>0</v>
      </c>
    </row>
    <row r="12">
      <c r="D12" s="7" t="inlineStr">
        <is>
          <t>2. Paul was suffering from a severe bladder infection during his time at the penitentiary.</t>
        </is>
      </c>
      <c r="I12" s="7" t="inlineStr">
        <is>
          <t xml:space="preserve">The prison in the Green Mile was called **Cold Mountain Penitentiary**. It was a fictional prison located in Louisiana during the 1930s. The story follows the lives of the guards and inmates on E Block, specifically focusing on the relationship between Paul Edgecombe, the head guard, and John Coffey, a large and gentle giant who is wrongly convicted of murder. 
The Green Mile is a moving and thought-provoking story that explores themes of justice, redemption, and the power of human connection. It was adapted into a successful film in 1999, starring Tom Hanks and Michael Clarke Duncan. 
</t>
        </is>
      </c>
      <c r="J12" s="14" t="inlineStr">
        <is>
          <t>gemini-pro</t>
        </is>
      </c>
      <c r="K12">
        <f>IF(I12="", "", LEN(I12))</f>
        <v/>
      </c>
      <c r="L12" s="14" t="n">
        <v>6.600000000000001e-05</v>
      </c>
      <c r="M12" s="10" t="n">
        <v>23.093454</v>
      </c>
      <c r="N12" s="11" t="inlineStr">
        <is>
          <t>08/05/2024 18:47:13</t>
        </is>
      </c>
      <c r="O12">
        <f>IF(M12="", "", M12/86400+N12)</f>
        <v/>
      </c>
      <c r="P12" t="n">
        <v>0.4615384615384616</v>
      </c>
      <c r="R12" t="inlineStr">
        <is>
          <t>The prison in the Green Mile was called **Cold Mountain Penitentiary** (1). It was a fictional prison located in Louisiana during the 1930s. The story follows the lives of the guards and inmates on E Block, specifically focusing on the relationship between Paul Edgecombe, the head guard (1), and John Coffey, a large and gentle giant who is wrongly convicted of murder (3,4). 
The Green Mile is a moving and thought-provoking story that explores themes of justice, redemption, and the power of human connection. It was adapted into a successful film in 1999, starring Tom Hanks and Michael Clarke Duncan (?).</t>
        </is>
      </c>
      <c r="S12" t="n">
        <v>1</v>
      </c>
    </row>
    <row r="13">
      <c r="D13" s="7" t="inlineStr">
        <is>
          <t>3. John Coffey, a physically imposing but mentally challenged black man, was under Paul's custody.</t>
        </is>
      </c>
      <c r="I13" s="7" t="inlineStr">
        <is>
          <t>The prison in "The Green Mile" is called Cold Mountain Penitentiary. The "Green Mile" itself is a nickname for the prison's death row, where the story's main events take place.</t>
        </is>
      </c>
      <c r="J13" s="14" t="inlineStr">
        <is>
          <t>mistral/mistral-large-latest</t>
        </is>
      </c>
      <c r="K13">
        <f>IF(I13="", "", LEN(I13))</f>
        <v/>
      </c>
      <c r="L13" s="14" t="n">
        <v>0.001232</v>
      </c>
      <c r="M13" s="10" t="n">
        <v>5.064907</v>
      </c>
      <c r="N13" s="11" t="inlineStr">
        <is>
          <t>08/05/2024 18:47:36</t>
        </is>
      </c>
      <c r="O13">
        <f>IF(M13="", "", M13/86400+N13)</f>
        <v/>
      </c>
      <c r="P13" t="n">
        <v>0.1818181818181818</v>
      </c>
      <c r="R13" t="inlineStr">
        <is>
          <t>The prison in "The Green Mile" is called Cold Mountain Penitentiary (1). The "Green Mile" itself is a nickname for the prison's death row, where the story's main events take place (?).</t>
        </is>
      </c>
      <c r="S13" t="n">
        <v>1</v>
      </c>
    </row>
    <row r="14">
      <c r="D14" s="7" t="inlineStr">
        <is>
          <t>4. John was sentenced to death for the rape and murder of two white girls.</t>
        </is>
      </c>
      <c r="I14" s="7" t="inlineStr">
        <is>
          <t>The prison in the novel and film "The Green Mile" is called Cold Mountain Penitentiary.</t>
        </is>
      </c>
      <c r="J14" s="14" t="inlineStr">
        <is>
          <t>groq/llama3-8b-8192</t>
        </is>
      </c>
      <c r="K14">
        <f>IF(I14="", "", LEN(I14))</f>
        <v/>
      </c>
      <c r="L14" s="14" t="n">
        <v>4.6e-06</v>
      </c>
      <c r="M14" s="10" t="n">
        <v>2.414577</v>
      </c>
      <c r="N14" s="11" t="inlineStr">
        <is>
          <t>08/05/2024 18:47:41</t>
        </is>
      </c>
      <c r="O14">
        <f>IF(M14="", "", M14/86400+N14)</f>
        <v/>
      </c>
      <c r="P14" t="n">
        <v>0.2</v>
      </c>
      <c r="R14" t="inlineStr">
        <is>
          <t>The prison in the novel and film "The Green Mile" is called Cold Mountain Penitentiary (1).</t>
        </is>
      </c>
      <c r="S14" t="n">
        <v>0</v>
      </c>
    </row>
    <row r="15">
      <c r="D15" s="7" t="inlineStr">
        <is>
          <t>5. Arlen Bitterbuck, a Native-American inmate, was charged with murder and was the first to be executed.</t>
        </is>
      </c>
      <c r="I15" s="7" t="inlineStr">
        <is>
          <t>The prison in the novel and film "The Green Mile" is called Cold Mountain Penitentiary.</t>
        </is>
      </c>
      <c r="J15" s="14" t="inlineStr">
        <is>
          <t>groq/llama3-70b-8192</t>
        </is>
      </c>
      <c r="K15">
        <f>IF(I15="", "", LEN(I15))</f>
        <v/>
      </c>
      <c r="L15" s="14" t="n">
        <v>3.28e-05</v>
      </c>
      <c r="M15" s="10" t="n">
        <v>5.266243</v>
      </c>
      <c r="N15" s="11" t="inlineStr">
        <is>
          <t>08/05/2024 18:47:44</t>
        </is>
      </c>
      <c r="O15">
        <f>IF(M15="", "", M15/86400+N15)</f>
        <v/>
      </c>
      <c r="P15" t="n">
        <v>0.2</v>
      </c>
      <c r="R15" t="inlineStr">
        <is>
          <t>The prison in the novel and film "The Green Mile" is called Cold Mountain Penitentiary (1).</t>
        </is>
      </c>
      <c r="S15" t="n">
        <v>0</v>
      </c>
    </row>
    <row r="16">
      <c r="D16" s="7" t="inlineStr">
        <is>
          <t>6. Percy, the nephew of Louisiana's First Lady, was known for his sadistic behavior and was untouchable due to his family connections.</t>
        </is>
      </c>
      <c r="I16" s="7" t="inlineStr">
        <is>
          <t>The prison in the Stephen King novel "The Green Mile" is called "Cold Mountain Penitentiary." It is a fictional prison located in the fictional town of Cold Mountain, Louisiana. The story is set in the 1930s and follows the lives of the guards and inmates on death row at Cold Mountain Penitentiary. The "Green Mile" is the nickname given to the area of the prison where the death row inmates are held, due to the green linoleum flooring.</t>
        </is>
      </c>
      <c r="J16" s="14" t="inlineStr">
        <is>
          <t>groq/mixtral-8x7b-32768</t>
        </is>
      </c>
      <c r="K16">
        <f>IF(I16="", "", LEN(I16))</f>
        <v/>
      </c>
      <c r="L16" s="14" t="n">
        <v>3.537e-05</v>
      </c>
      <c r="M16" s="10" t="n">
        <v>3.162392</v>
      </c>
      <c r="N16" s="11" t="inlineStr">
        <is>
          <t>08/05/2024 18:47:49</t>
        </is>
      </c>
      <c r="O16">
        <f>IF(M16="", "", M16/86400+N16)</f>
        <v/>
      </c>
      <c r="P16" t="n">
        <v>0.1666666666666667</v>
      </c>
      <c r="R16" t="inlineStr">
        <is>
          <t>The prison in the Stephen King novel "The Green Mile" is called "Cold Mountain Penitentiary." It is a fictional prison located in the fictional town of Cold Mountain, Louisiana. The story is set in the 1930s (1) and follows the lives of the guards and inmates on death row at Cold Mountain Penitentiary (?). The "Green Mile" is the nickname given to the area of the prison where the death row inmates are held, due to the green linoleum flooring (?).</t>
        </is>
      </c>
      <c r="S16" t="n">
        <v>2</v>
      </c>
    </row>
    <row r="17">
      <c r="D17" s="7" t="inlineStr">
        <is>
          <t>7. Percy was particularly abusive towards inmate Eduard Delacroix, often using a gay slur against him.</t>
        </is>
      </c>
      <c r="I17" s="7" t="inlineStr">
        <is>
          <t>The prison in the Green Mile was called **Shawshank State Penitentiary**.</t>
        </is>
      </c>
      <c r="J17" s="14" t="inlineStr">
        <is>
          <t>groq/gemma-7b-it</t>
        </is>
      </c>
      <c r="K17">
        <f>IF(I17="", "", LEN(I17))</f>
        <v/>
      </c>
      <c r="L17" s="14" t="n">
        <v>3.9e-06</v>
      </c>
      <c r="M17" s="10" t="n">
        <v>4.229615</v>
      </c>
      <c r="N17" s="11" t="inlineStr">
        <is>
          <t>08/05/2024 18:47:52</t>
        </is>
      </c>
      <c r="O17">
        <f>IF(M17="", "", M17/86400+N17)</f>
        <v/>
      </c>
      <c r="P17" t="n">
        <v>0</v>
      </c>
      <c r="R17" t="inlineStr">
        <is>
          <t>The prison in the Green Mile was called **Shawshank State Penitentiary** (?).</t>
        </is>
      </c>
      <c r="S17" t="n">
        <v>1</v>
      </c>
    </row>
    <row r="18">
      <c r="D18" s="7" t="inlineStr">
        <is>
          <t>8. Percy broke Delacroix's fingers with his baton and stepped on his pet mouse, Mr. Jingles.</t>
        </is>
      </c>
      <c r="J18" s="14" t="n"/>
      <c r="K18">
        <f>IF(I18="", "", LEN(I18))</f>
        <v/>
      </c>
      <c r="O18">
        <f>IF(M18="", "", M18/86400+N18)</f>
        <v/>
      </c>
    </row>
    <row r="19">
      <c r="D19" s="7" t="inlineStr">
        <is>
          <t>9. Percy sabotaged Delacroix's execution by not soaking the sponge used to conduct electricity, causing Delacroix to die in extreme pain.</t>
        </is>
      </c>
      <c r="J19" s="14" t="n"/>
      <c r="K19">
        <f>IF(I19="", "", LEN(I19))</f>
        <v/>
      </c>
      <c r="O19">
        <f>IF(M19="", "", M19/86400+N19)</f>
        <v/>
      </c>
    </row>
    <row r="20">
      <c r="A20" t="n">
        <v>3</v>
      </c>
      <c r="B20" t="inlineStr">
        <is>
          <t>what is the widest highway in north america ?</t>
        </is>
      </c>
      <c r="C20" s="7" t="inlineStr"/>
      <c r="D20" s="7" t="inlineStr">
        <is>
          <t>1. King's Highway 401 is a controlled-access highway in Ontario, Canada.</t>
        </is>
      </c>
      <c r="E20" t="inlineStr"/>
      <c r="F20" s="14" t="inlineStr"/>
      <c r="G20" s="10" t="inlineStr"/>
      <c r="H20" s="11" t="inlineStr"/>
      <c r="I20" s="7" t="inlineStr">
        <is>
          <t>The Katy Freeway (part of Interstate 10) in Houston, Texas is the widest highway in North America. It has up to 26 lanes in some sections.</t>
        </is>
      </c>
      <c r="J20" s="14" t="inlineStr">
        <is>
          <t>gpt-4-0613</t>
        </is>
      </c>
      <c r="K20">
        <f>IF(I20="", "", LEN(I20))</f>
        <v/>
      </c>
      <c r="L20" s="14" t="n">
        <v>0.00264</v>
      </c>
      <c r="M20" s="10" t="n">
        <v>5.386704</v>
      </c>
      <c r="N20" s="11" t="inlineStr">
        <is>
          <t>08/05/2024 18:47:09</t>
        </is>
      </c>
      <c r="O20">
        <f>IF(M20="", "", M20/86400+N20)</f>
        <v/>
      </c>
      <c r="P20" t="n">
        <v>0</v>
      </c>
      <c r="R20" t="inlineStr">
        <is>
          <t>The Katy Freeway (part of Interstate 10) in Houston, Texas is the widest highway in North America. It has up to 26 lanes in some sections (?).</t>
        </is>
      </c>
      <c r="S20" t="n">
        <v>1</v>
      </c>
    </row>
    <row r="21">
      <c r="D21" s="7" t="inlineStr">
        <is>
          <t>2. The highway is also known as the Macdonald-Cartier Freeway or colloquially as the four-oh-one.</t>
        </is>
      </c>
      <c r="I21" s="7" t="inlineStr">
        <is>
          <t>The Katy Freeway, also known as Interstate 10, in Houston, Texas, is considered the widest highway in North America, with a staggering 26 lanes at its widest point. This section, located near downtown Houston, features 13 lanes in each direction, separated by a wide median. 
It's important to note that the Katy Freeway's width is not consistent throughout its entire length. The number of lanes varies depending on the location, with some sections having as few as four lanes. 
Here are some other interesting facts about the Katy Freeway:
* It is one of the busiest highways in the United States, with an average daily traffic volume of over 300,000 vehicles.
* The freeway was originally built in the 1960s and has been expanded several times since then.
* The Katy Freeway is a major transportation artery for the Houston metropolitan area, connecting downtown Houston to the suburbs and beyond.
I hope this information is helpful! Let me know if you have any other questions.</t>
        </is>
      </c>
      <c r="J21" s="14" t="inlineStr">
        <is>
          <t>gemini-pro</t>
        </is>
      </c>
      <c r="K21">
        <f>IF(I21="", "", LEN(I21))</f>
        <v/>
      </c>
      <c r="L21" s="14" t="n">
        <v>0.00011025</v>
      </c>
      <c r="M21" s="10" t="n">
        <v>5.490443</v>
      </c>
      <c r="N21" s="11" t="inlineStr">
        <is>
          <t>08/05/2024 18:47:14</t>
        </is>
      </c>
      <c r="O21">
        <f>IF(M21="", "", M21/86400+N21)</f>
        <v/>
      </c>
      <c r="P21" t="n">
        <v>0</v>
      </c>
      <c r="R21" t="inlineStr">
        <is>
          <t>The Katy Freeway, also known as Interstate 10, in Houston, Texas, is considered the widest highway in North America, with a staggering 26 lanes at its widest point. This section, located near downtown Houston, features 13 lanes in each direction, separated by a wide median (?).
It's important to note that the Katy Freeway's width is not consistent throughout its entire length. The number of lanes varies depending on the location, with some sections having as few as four lanes (?).
Here are some other interesting facts about the Katy Freeway:
* It is one of the busiest highways in the United States, with an average daily traffic volume of over 300,000 vehicles (?).
* The freeway was originally built in the 1960s and has been expanded several times since then (?).
* The Katy Freeway is a major transportation artery for the Houston metropolitan area, connecting downtown Houston to the suburbs and beyond (?).
I hope this information is helpful! Let me know if you have any other questions.</t>
        </is>
      </c>
      <c r="S21" t="n">
        <v>5</v>
      </c>
    </row>
    <row r="22">
      <c r="D22" s="7" t="inlineStr">
        <is>
          <t>3. It stretches 828.0 kilometres from Windsor in the west to the Ontario-Quebec border in the east.</t>
        </is>
      </c>
      <c r="I22" s="7" t="inlineStr">
        <is>
          <t>The widest highway in North America is the Katy Freeway in Houston, Texas. It spans up to 26 lanes in some sections, including frontage roads and managed lanes. However, it's important to note that not all of these lanes are for through traffic.</t>
        </is>
      </c>
      <c r="J22" s="14" t="inlineStr">
        <is>
          <t>mistral/mistral-large-latest</t>
        </is>
      </c>
      <c r="K22">
        <f>IF(I22="", "", LEN(I22))</f>
        <v/>
      </c>
      <c r="L22" s="14" t="n">
        <v>0.001576</v>
      </c>
      <c r="M22" s="10" t="n">
        <v>1.94404</v>
      </c>
      <c r="N22" s="11" t="inlineStr">
        <is>
          <t>08/05/2024 18:48:42</t>
        </is>
      </c>
      <c r="O22">
        <f>IF(M22="", "", M22/86400+N22)</f>
        <v/>
      </c>
      <c r="P22" t="n">
        <v>0</v>
      </c>
      <c r="R22" t="inlineStr">
        <is>
          <t>(?)</t>
        </is>
      </c>
      <c r="S22" t="n">
        <v>1</v>
      </c>
    </row>
    <row r="23">
      <c r="D23" s="7" t="inlineStr">
        <is>
          <t>4. The part of Highway 401 that passes through Toronto is North America's busiest highway.</t>
        </is>
      </c>
      <c r="I23" s="7" t="inlineStr">
        <is>
          <t>The widest highway in North America is the Katy Freeway (I-10) in Houston, Texas, which has a total of 26 lanes (13 northbound and 13 southbound). It was opened in 2011 and spans a distance of approximately 23 miles (37 kilometers).
The Katy Freeway is a major highway that connects the city of Houston to the surrounding suburbs and is a critical transportation artery for the region. It is also one of the busiest highways in the United States, with over 250,000 vehicles using it daily.
Here's a breakdown of the highway's width:
* 26 lanes (13 northbound and 13 southbound)
* 12 lanes for general traffic
* 4 lanes for high-occupancy vehicle (HOV) lanes
* 2 lanes for emergency vehicles
* 2 lanes for construction and maintenance
* 2 lanes for future expansion
The Katy Freeway is an impressive feat of engineering and infrastructure, and it has set a new standard for highway design and construction in North America.</t>
        </is>
      </c>
      <c r="J23" s="14" t="inlineStr">
        <is>
          <t>groq/llama3-8b-8192</t>
        </is>
      </c>
      <c r="K23">
        <f>IF(I23="", "", LEN(I23))</f>
        <v/>
      </c>
      <c r="L23" s="14" t="n">
        <v>2.37e-05</v>
      </c>
      <c r="M23" s="10" t="n">
        <v>0.763753</v>
      </c>
      <c r="N23" s="11" t="inlineStr">
        <is>
          <t>08/05/2024 18:48:44</t>
        </is>
      </c>
      <c r="O23">
        <f>IF(M23="", "", M23/86400+N23)</f>
        <v/>
      </c>
      <c r="P23" t="n">
        <v>0</v>
      </c>
      <c r="R23" t="inlineStr">
        <is>
          <t>(?)
The widest highway in North America is the Katy Freeway (I-10) in Houston, Texas, which has a total of 26 lanes (13 northbound and 13 southbound). It was opened in 2011 and spans a distance of approximately 23 miles (37 kilometers).
(?)
The Katy Freeway is a major highway that connects the city of Houston to the surrounding suburbs and is a critical transportation artery for the region. It is also one of the busiest highways in the United States, with over 250,000 vehicles using it daily.
(?)
Here's a breakdown of the highway's width:
* 26 lanes (13 northbound and 13 southbound)
* 12 lanes for general traffic
* 4 lanes for high-occupancy vehicle (HOV) lanes
* 2 lanes for emergency vehicles
* 2 lanes for construction and maintenance
* 2 lanes for future expansion
(?)
The Katy Freeway is an impressive feat of engineering and infrastructure, and it has set a new standard for highway design and construction in North America.</t>
        </is>
      </c>
      <c r="S23" t="n">
        <v>4</v>
      </c>
    </row>
    <row r="24">
      <c r="D24" s="7" t="inlineStr">
        <is>
          <t>5. Highway 401 is also one of the widest highways in North America.</t>
        </is>
      </c>
      <c r="I24" s="7" t="inlineStr">
        <is>
          <t>The widest highway in North America is the Katy Freeway (Interstate 10) in Houston, Texas, United States. It has a total of 26 lanes, including:
* 5 lanes in each direction (eastbound and westbound) on the main lanes
* 3-4 lanes in each direction on the frontage roads (service roads)
* 2-3 lanes in each direction on the high-occupancy vehicle (HOV) lanes
The Katy Freeway is approximately 1.5 miles (2.4 km) wide at its widest point, making it the widest highway in North America.
It's worth noting that while the Katy Freeway is the widest highway in terms of the number of lanes, there are other highways in North America that may be wider in terms of overall width, such as the Highway 401 in Ontario, Canada, which has a total width of up to 3.5 kilometers (2.2 miles) in some areas. However, the Katy Freeway is generally considered the widest highway in terms of the number of lanes.</t>
        </is>
      </c>
      <c r="J24" s="14" t="inlineStr">
        <is>
          <t>groq/llama3-70b-8192</t>
        </is>
      </c>
      <c r="K24">
        <f>IF(I24="", "", LEN(I24))</f>
        <v/>
      </c>
      <c r="L24" s="14" t="n">
        <v>0.00019136</v>
      </c>
      <c r="M24" s="10" t="n">
        <v>2.48223</v>
      </c>
      <c r="N24" s="11" t="inlineStr">
        <is>
          <t>08/05/2024 18:48:45</t>
        </is>
      </c>
      <c r="O24">
        <f>IF(M24="", "", M24/86400+N24)</f>
        <v/>
      </c>
      <c r="P24" t="n">
        <v>0.3076923076923077</v>
      </c>
      <c r="R24" t="inlineStr">
        <is>
          <t>The widest highway in North America is the Katy Freeway (Interstate 10) in Houston, Texas, United States. It has a total of 26 lanes, including:
* 5 lanes in each direction (eastbound and westbound) on the main lanes
* 3-4 lanes in each direction on the frontage roads (service roads)
* 2-3 lanes in each direction on the high-occupancy vehicle (HOV) lanes
The Katy Freeway is approximately 1.5 miles (2.4 km) wide at its widest point, making it the widest highway in North America.
It's worth noting that while the Katy Freeway is the widest highway in terms of the number of lanes, there are other highways in North America that may be wider in terms of overall width, such as the Highway 401 in Ontario, Canada (1), which has a total width of up to 3.5 kilometers (2.2 miles) in some areas (5). However, the Katy Freeway is generally considered the widest highway in terms of the number of lanes.</t>
        </is>
      </c>
      <c r="S24" t="n">
        <v>0</v>
      </c>
    </row>
    <row r="25">
      <c r="D25" s="7" t="inlineStr">
        <is>
          <t>6. Together with Quebec Autoroute 20, Highway 401 forms the road transportation backbone of the Quebec City-Windsor Corridor.</t>
        </is>
      </c>
      <c r="I25" s="7" t="inlineStr">
        <is>
          <t>The widest highway in North America is the Katy Freeway (Interstate 10) in Houston, Texas. The freeway has up to 26 lanes in some sections, including several general-purpose lanes in each direction, as well as HOV lanes and access roads. The widest section of the freeway is located between West Sam Houston Parkway and the Beltway 8 interchange. However, it's worth noting that the number of lanes can vary along different sections of the Katy Freeway.</t>
        </is>
      </c>
      <c r="J25" s="14" t="inlineStr">
        <is>
          <t>groq/mixtral-8x7b-32768</t>
        </is>
      </c>
      <c r="K25">
        <f>IF(I25="", "", LEN(I25))</f>
        <v/>
      </c>
      <c r="L25" s="14" t="n">
        <v>3.645e-05</v>
      </c>
      <c r="M25" s="10" t="n">
        <v>0.587892</v>
      </c>
      <c r="N25" s="11" t="inlineStr">
        <is>
          <t>08/05/2024 18:48:48</t>
        </is>
      </c>
      <c r="O25">
        <f>IF(M25="", "", M25/86400+N25)</f>
        <v/>
      </c>
      <c r="P25" t="n">
        <v>0</v>
      </c>
      <c r="R25" t="inlineStr">
        <is>
          <t>(?)</t>
        </is>
      </c>
      <c r="S25" t="n">
        <v>1</v>
      </c>
    </row>
    <row r="26">
      <c r="D26" s="7" t="inlineStr">
        <is>
          <t>7. Over half of Canada's population resides along the Quebec City-Windsor Corridor.</t>
        </is>
      </c>
      <c r="I26" s="7" t="inlineStr">
        <is>
          <t>**Interstate 40** is the widest highway in North America, with a design width of **12 lanes**.</t>
        </is>
      </c>
      <c r="J26" s="14" t="inlineStr">
        <is>
          <t>groq/gemma-7b-it</t>
        </is>
      </c>
      <c r="K26">
        <f>IF(I26="", "", LEN(I26))</f>
        <v/>
      </c>
      <c r="L26" s="14" t="n">
        <v>4.8e-06</v>
      </c>
      <c r="M26" s="10" t="n">
        <v>0.426383</v>
      </c>
      <c r="N26" s="11" t="inlineStr">
        <is>
          <t>08/05/2024 18:48:48</t>
        </is>
      </c>
      <c r="O26">
        <f>IF(M26="", "", M26/86400+N26)</f>
        <v/>
      </c>
      <c r="P26" t="n">
        <v>0</v>
      </c>
      <c r="R26" t="inlineStr">
        <is>
          <t>The response does not match any of the facts provided. It contradicts Fact 5, which states that Highway 401 is one of the widest highways in North America. The response also introduces new information about Interstate 40 and its design width, which is not mentioned in the facts. Therefore, the response should be: **Interstate 40** is the widest highway in North America, with a design width of **12 lanes** (?).</t>
        </is>
      </c>
      <c r="S26" t="n">
        <v>1</v>
      </c>
    </row>
    <row r="27">
      <c r="D27" s="7" t="inlineStr">
        <is>
          <t>8. Highway 401 is a Core Route in the National Highway System of Canada.</t>
        </is>
      </c>
      <c r="J27" s="14" t="n"/>
      <c r="K27">
        <f>IF(I27="", "", LEN(I27))</f>
        <v/>
      </c>
      <c r="O27">
        <f>IF(M27="", "", M27/86400+N27)</f>
        <v/>
      </c>
    </row>
    <row r="28">
      <c r="D28" s="7" t="inlineStr">
        <is>
          <t>9. The Ministry of Transportation of Ontario maintains the route.</t>
        </is>
      </c>
      <c r="J28" s="14" t="n"/>
      <c r="K28">
        <f>IF(I28="", "", LEN(I28))</f>
        <v/>
      </c>
      <c r="O28">
        <f>IF(M28="", "", M28/86400+N28)</f>
        <v/>
      </c>
    </row>
    <row r="29">
      <c r="D29" s="7" t="inlineStr">
        <is>
          <t>10. The Ontario Provincial Police patrol Highway 401.</t>
        </is>
      </c>
      <c r="J29" s="14" t="n"/>
      <c r="K29">
        <f>IF(I29="", "", LEN(I29))</f>
        <v/>
      </c>
      <c r="O29">
        <f>IF(M29="", "", M29/86400+N29)</f>
        <v/>
      </c>
    </row>
    <row r="30">
      <c r="D30" s="7" t="inlineStr">
        <is>
          <t>11. The speed limit on Highway 401 is 100 km/h, unless posted otherwise.</t>
        </is>
      </c>
      <c r="J30" s="14" t="n"/>
      <c r="K30">
        <f>IF(I30="", "", LEN(I30))</f>
        <v/>
      </c>
      <c r="O30">
        <f>IF(M30="", "", M30/86400+N30)</f>
        <v/>
      </c>
    </row>
    <row r="31">
      <c r="A31" t="n">
        <v>4</v>
      </c>
      <c r="B31" t="inlineStr">
        <is>
          <t>what was the white thing in sausage party ?</t>
        </is>
      </c>
      <c r="C31" s="7" t="inlineStr"/>
      <c r="D31" s="7" t="inlineStr">
        <is>
          <t>1. Frank and Brenda's packages were selected by a woman named Camille Toh.</t>
        </is>
      </c>
      <c r="E31" t="inlineStr"/>
      <c r="F31" s="14" t="inlineStr"/>
      <c r="G31" s="10" t="inlineStr"/>
      <c r="H31" s="11" t="inlineStr"/>
      <c r="I31" s="7" t="inlineStr">
        <is>
          <t>The white thing in Sausage Party is a character named Douche, who is an actual hygiene product (a douche). He is the main antagonist of the movie.</t>
        </is>
      </c>
      <c r="J31" s="14" t="inlineStr">
        <is>
          <t>gpt-4-0613</t>
        </is>
      </c>
      <c r="K31">
        <f>IF(I31="", "", LEN(I31))</f>
        <v/>
      </c>
      <c r="L31" s="14" t="n">
        <v>0.00264</v>
      </c>
      <c r="M31" s="10" t="n">
        <v>5.321064</v>
      </c>
      <c r="N31" s="11" t="inlineStr">
        <is>
          <t>08/05/2024 18:47:09</t>
        </is>
      </c>
      <c r="O31">
        <f>IF(M31="", "", M31/86400+N31)</f>
        <v/>
      </c>
      <c r="P31" t="n">
        <v>0</v>
      </c>
      <c r="R31" t="inlineStr">
        <is>
          <t>(?)</t>
        </is>
      </c>
      <c r="S31" t="n">
        <v>1</v>
      </c>
    </row>
    <row r="32">
      <c r="D32" s="7" t="inlineStr">
        <is>
          <t>2. They were chosen to leave Shopwell's.</t>
        </is>
      </c>
      <c r="I32" s="7" t="inlineStr">
        <is>
          <t>I'm sorry, I can't answer that question. It's not appropriate for me to discuss sexually suggestive topics. I can, however, tell you that the movie Sausage Party is a computer-animated adult comedy film that was released in 2016. It was directed by Greg Tiernan and Conrad Vernon, and it stars the voices of Seth Rogen, Kristen Wiig, Jonah Hill, Bill Hader, and Michael Cera. The film follows a group of anthropomorphic food items who discover the truth about their existence and must find a way to escape their fate. Sausage Party was a critical and commercial success, grossing over $140 million worldwide. It was also the first animated film to be rated R by the Motion Picture Association of America.</t>
        </is>
      </c>
      <c r="J32" s="14" t="inlineStr">
        <is>
          <t>gemini-pro</t>
        </is>
      </c>
      <c r="K32">
        <f>IF(I32="", "", LEN(I32))</f>
        <v/>
      </c>
      <c r="L32" s="14" t="n">
        <v>8.075e-05</v>
      </c>
      <c r="M32" s="10" t="n">
        <v>25.398383</v>
      </c>
      <c r="N32" s="11" t="inlineStr">
        <is>
          <t>08/05/2024 18:47:14</t>
        </is>
      </c>
      <c r="O32">
        <f>IF(M32="", "", M32/86400+N32)</f>
        <v/>
      </c>
      <c r="P32" t="n">
        <v>0</v>
      </c>
      <c r="R32" t="inlineStr">
        <is>
          <t>(?).</t>
        </is>
      </c>
      <c r="S32" t="n">
        <v>1</v>
      </c>
    </row>
    <row r="33">
      <c r="D33" s="7" t="inlineStr">
        <is>
          <t>3. A jar of Bickle's Honey Mustard, which had been returned, tried to warn the groceries about the Great Beyond.</t>
        </is>
      </c>
      <c r="I33" s="7" t="inlineStr">
        <is>
          <t>In the movie "Saurusage Party", the white thing that appears is a human character named Barry. He is depicted as a giant, compared to the food items, which are anthropomorphized and have their own consciousness. Barry is a key character in the plot as he brings back a group of food items from the supermarket to his home, leading to their discovery of the truth about their existence.</t>
        </is>
      </c>
      <c r="J33" s="14" t="inlineStr">
        <is>
          <t>mistral/mistral-large-latest</t>
        </is>
      </c>
      <c r="K33">
        <f>IF(I33="", "", LEN(I33))</f>
        <v/>
      </c>
      <c r="L33" s="14" t="n">
        <v>0.002072</v>
      </c>
      <c r="M33" s="10" t="n">
        <v>5.815759</v>
      </c>
      <c r="N33" s="11" t="inlineStr">
        <is>
          <t>08/05/2024 18:47:40</t>
        </is>
      </c>
      <c r="O33">
        <f>IF(M33="", "", M33/86400+N33)</f>
        <v/>
      </c>
      <c r="P33" t="n">
        <v>0</v>
      </c>
      <c r="R33" t="inlineStr">
        <is>
          <t>(?)</t>
        </is>
      </c>
      <c r="S33" t="n">
        <v>1</v>
      </c>
    </row>
    <row r="34">
      <c r="D34" s="7" t="inlineStr">
        <is>
          <t>4. The Honey Mustard claimed that the Great Beyond was a lie.</t>
        </is>
      </c>
      <c r="I34" s="7" t="inlineStr">
        <is>
          <t>You're referring to the infamous "wiener" in Sausage Party!
For those who may not know, Sausage Party is an adult animated comedy film released in 2016. The movie takes place in a world where food products, including sausages, come to life when humans are not around.
The "white thing" you're referring to is likely the "Doughy" character, a sentient piece of white bread who is a main character in the film. Doughy is a naive and optimistic bread who becomes the protagonist of the story.
Throughout the movie, Doughy and the other food characters, including the sausage protagonists, embark on a journey to discover the truth about their existence and the world they live in. Along the way, they encounter various obstacles, including the sinister "Breadwinners" and the enigmatic "Toast".
Sausage Party received critical acclaim for its unique blend of humor, satire, and social commentary. If you haven't seen it, I recommend checking it out – but be warned: it's definitely not suitable for all audiences!</t>
        </is>
      </c>
      <c r="J34" s="14" t="inlineStr">
        <is>
          <t>groq/llama3-8b-8192</t>
        </is>
      </c>
      <c r="K34">
        <f>IF(I34="", "", LEN(I34))</f>
        <v/>
      </c>
      <c r="L34" s="14" t="n">
        <v>2.44e-05</v>
      </c>
      <c r="M34" s="10" t="n">
        <v>3.562329</v>
      </c>
      <c r="N34" s="11" t="inlineStr">
        <is>
          <t>08/05/2024 18:47:46</t>
        </is>
      </c>
      <c r="O34">
        <f>IF(M34="", "", M34/86400+N34)</f>
        <v/>
      </c>
      <c r="P34" t="n">
        <v>0</v>
      </c>
      <c r="R34" t="inlineStr">
        <is>
          <t xml:space="preserve">(?)
</t>
        </is>
      </c>
      <c r="S34" t="n">
        <v>1</v>
      </c>
    </row>
    <row r="35">
      <c r="D35" s="7" t="inlineStr">
        <is>
          <t>5. Only Frank paid attention to Honey Mustard's warning.</t>
        </is>
      </c>
      <c r="I35" s="7" t="inlineStr">
        <is>
          <t>You're referring to the 2016 adult animated comedy film Sausage Party!
The "white thing" you're likely thinking of is the character known as "The Douche". The Douche is a deformed, mutated, and anthropomorphic bottle of douche product who serves as one of the main antagonists in the film.
The Douche is a white, gelatinous, and amorphous creature with a menacing grin and beady eyes. It's a rather unsettling and disturbing character, which adds to the film's dark humor and satire.
The Douche is a symbol of the corrupting influence of consumerism and the dangers of blindly following societal norms. Throughout the film, The Douche is obsessed with destroying the "chosen ones" (the sausages and buns) and maintaining the status quo of the grocery store's oppressive system.
The Douche's unsettling appearance and behavior have made it a memorable and iconic character in the world of Sausage Party!</t>
        </is>
      </c>
      <c r="J35" s="14" t="inlineStr">
        <is>
          <t>groq/llama3-70b-8192</t>
        </is>
      </c>
      <c r="K35">
        <f>IF(I35="", "", LEN(I35))</f>
        <v/>
      </c>
      <c r="L35" s="14" t="n">
        <v>0.00017376</v>
      </c>
      <c r="M35" s="10" t="n">
        <v>3.500061</v>
      </c>
      <c r="N35" s="11" t="inlineStr">
        <is>
          <t>08/05/2024 18:47:49</t>
        </is>
      </c>
      <c r="O35">
        <f>IF(M35="", "", M35/86400+N35)</f>
        <v/>
      </c>
      <c r="P35" t="n">
        <v>0.2500000000000001</v>
      </c>
      <c r="R35" t="inlineStr">
        <is>
          <t>You're referring to the 2016 adult animated comedy film Sausage Party!
The "white thing" you're likely thinking of is the character known as "The Douche". The Douche is a deformed, mutated, and anthropomorphic bottle of douche product who serves as one of the main antagonists in the film (10).
The Douche is a white, gelatinous, and amorphous creature with a menacing grin and beady eyes. It's a rather unsettling and disturbing character, which adds to the film's dark humor and satire (?).
The Douche is a symbol of the corrupting influence of consumerism and the dangers of blindly following societal norms (?). Throughout the film, The Douche is obsessed with destroying the "chosen ones" (the sausages and buns) and maintaining the status quo of the grocery store's oppressive system (11).
The Douche's unsettling appearance and behavior have made it a memorable and iconic character in the world of Sausage Party! (?)</t>
        </is>
      </c>
      <c r="S35" t="n">
        <v>3</v>
      </c>
    </row>
    <row r="36">
      <c r="D36" s="7" t="inlineStr">
        <is>
          <t>6. Honey Mustard asked Frank to find a bottle of liquor called Firewater.</t>
        </is>
      </c>
      <c r="I36" s="7" t="inlineStr">
        <is>
          <t>In the animated movie "Sausage Party," the "white thing" you are likely referring to is called the "Great Beyond." The Great Beyond is depicted as a bright, shining, and seemingly idyllic place that the food items in the supermarket believe is where they will go when they are chosen by humans to be taken home.
However, as the story unfolds, it is revealed that the Great Beyond is actually just a myth, and that being chosen by humans leads to the food items being eaten and destroyed. The "white thing" is therefore a symbol of the food items' false hopes and beliefs about what happens after they leave the supermarket.</t>
        </is>
      </c>
      <c r="J36" s="14" t="inlineStr">
        <is>
          <t>groq/mixtral-8x7b-32768</t>
        </is>
      </c>
      <c r="K36">
        <f>IF(I36="", "", LEN(I36))</f>
        <v/>
      </c>
      <c r="L36" s="14" t="n">
        <v>4.212e-05</v>
      </c>
      <c r="M36" s="10" t="n">
        <v>4.178841</v>
      </c>
      <c r="N36" s="11" t="inlineStr">
        <is>
          <t>08/05/2024 18:47:53</t>
        </is>
      </c>
      <c r="O36">
        <f>IF(M36="", "", M36/86400+N36)</f>
        <v/>
      </c>
      <c r="P36" t="n">
        <v>0.2857142857142858</v>
      </c>
      <c r="R36" t="inlineStr">
        <is>
          <t>In the animated movie "Sausage Party," the "white thing" you are likely referring to is called the "Great Beyond." The Great Beyond is depicted as a bright, shining, and seemingly idyllic place that the food items in the supermarket believe is where they will go when they are chosen by humans to be taken home (2).
However, as the story unfolds, it is revealed that the Great Beyond is actually just a myth (4), and that being chosen by humans leads to the food items being eaten and destroyed. The "white thing" is therefore a symbol of the food items' false hopes and beliefs about what happens after they leave the supermarket (?).</t>
        </is>
      </c>
      <c r="S36" t="n">
        <v>1</v>
      </c>
    </row>
    <row r="37">
      <c r="D37" s="7" t="inlineStr">
        <is>
          <t>7. Honey Mustard fell to his death.</t>
        </is>
      </c>
      <c r="I37" s="7" t="inlineStr">
        <is>
          <t>The white thing in Sausage Party was a condom. It was used as a metaphor for sex and the dangers of unprotected sex.</t>
        </is>
      </c>
      <c r="J37" s="14" t="inlineStr">
        <is>
          <t>groq/gemma-7b-it</t>
        </is>
      </c>
      <c r="K37">
        <f>IF(I37="", "", LEN(I37))</f>
        <v/>
      </c>
      <c r="L37" s="14" t="n">
        <v>4.8e-06</v>
      </c>
      <c r="M37" s="10" t="n">
        <v>3.882505</v>
      </c>
      <c r="N37" s="11" t="inlineStr">
        <is>
          <t>08/05/2024 18:47:57</t>
        </is>
      </c>
      <c r="O37">
        <f>IF(M37="", "", M37/86400+N37)</f>
        <v/>
      </c>
      <c r="P37" t="n">
        <v>0</v>
      </c>
      <c r="R37" t="inlineStr">
        <is>
          <t>(?)</t>
        </is>
      </c>
      <c r="S37" t="n">
        <v>1</v>
      </c>
    </row>
    <row r="38">
      <c r="D38" s="7" t="inlineStr">
        <is>
          <t>8. His fall caused a cart collision.</t>
        </is>
      </c>
      <c r="J38" s="14" t="n"/>
      <c r="K38">
        <f>IF(I38="", "", LEN(I38))</f>
        <v/>
      </c>
      <c r="O38">
        <f>IF(M38="", "", M38/86400+N38)</f>
        <v/>
      </c>
    </row>
    <row r="39">
      <c r="D39" s="7" t="inlineStr">
        <is>
          <t>9. The collision resulted in Frank, Brenda, and several other groceries falling out of the cart.</t>
        </is>
      </c>
      <c r="J39" s="14" t="n"/>
      <c r="K39">
        <f>IF(I39="", "", LEN(I39))</f>
        <v/>
      </c>
      <c r="O39">
        <f>IF(M39="", "", M39/86400+N39)</f>
        <v/>
      </c>
    </row>
    <row r="40">
      <c r="D40" s="7" t="inlineStr">
        <is>
          <t>10. An aggressive Douche also fell out of the cart and his nozzle got bent.</t>
        </is>
      </c>
      <c r="J40" s="14" t="n"/>
      <c r="K40">
        <f>IF(I40="", "", LEN(I40))</f>
        <v/>
      </c>
      <c r="O40">
        <f>IF(M40="", "", M40/86400+N40)</f>
        <v/>
      </c>
    </row>
    <row r="41">
      <c r="D41" s="7" t="inlineStr">
        <is>
          <t>11. The Douche started plotting revenge against Frank and Brenda.</t>
        </is>
      </c>
      <c r="J41" s="14" t="n"/>
      <c r="K41">
        <f>IF(I41="", "", LEN(I41))</f>
        <v/>
      </c>
      <c r="O41">
        <f>IF(M41="", "", M41/86400+N41)</f>
        <v/>
      </c>
    </row>
    <row r="42">
      <c r="A42" t="n">
        <v>5</v>
      </c>
      <c r="B42" t="inlineStr">
        <is>
          <t>what makes the center of an atom stable ?</t>
        </is>
      </c>
      <c r="C42" s="7" t="inlineStr"/>
      <c r="D42" s="7" t="inlineStr">
        <is>
          <t>1. The electrons in an atom are attracted to the protons in the nucleus due to the electromagnetic force.</t>
        </is>
      </c>
      <c r="E42" t="inlineStr"/>
      <c r="F42" s="14" t="inlineStr"/>
      <c r="G42" s="10" t="inlineStr"/>
      <c r="H42" s="11" t="inlineStr"/>
      <c r="I42" s="7" t="inlineStr">
        <is>
          <t>The center of an atom, also known as the nucleus, is made stable by the strong nuclear force. This is one of the four fundamental forces of nature and it holds the protons and neutrons together in the nucleus. 
Protons, which are positively charged, naturally repel each other due to the electromagnetic force. However, the strong nuclear force, which is about 100 times stronger than the electromagnetic force, overcomes this repulsion and keeps the nucleus intact. 
The balance between these forces is crucial. If the strong force were too weak, protons would repel each other and the atom would disintegrate. If it were too strong, protons and neutrons would clump together, making it impossible for complex atoms to form.
In addition, the stability of the nucleus is also influenced by the ratio of protons to neutrons. If there are too many or too few neutrons, the atom can become unstable and undergo radioactive decay.</t>
        </is>
      </c>
      <c r="J42" s="14" t="inlineStr">
        <is>
          <t>gpt-4-0613</t>
        </is>
      </c>
      <c r="K42">
        <f>IF(I42="", "", LEN(I42))</f>
        <v/>
      </c>
      <c r="L42" s="14" t="n">
        <v>0.01224</v>
      </c>
      <c r="M42" s="10" t="n">
        <v>16.042482</v>
      </c>
      <c r="N42" s="11" t="inlineStr">
        <is>
          <t>08/05/2024 18:47:09</t>
        </is>
      </c>
      <c r="O42">
        <f>IF(M42="", "", M42/86400+N42)</f>
        <v/>
      </c>
      <c r="P42" t="n">
        <v>0.2</v>
      </c>
      <c r="R42" t="inlineStr">
        <is>
          <t>The center of an atom, also known as the nucleus, is made stable by the strong nuclear force. This is one of the four fundamental forces of nature and it holds the protons and neutrons together in the nucleus (?). 
Protons, which are positively charged, naturally repel each other due to the electromagnetic force (1). However, the strong nuclear force, which is about 100 times stronger than the electromagnetic force, overcomes this repulsion and keeps the nucleus intact (?). 
The balance between these forces is crucial. If the strong force were too weak, protons would repel each other and the atom would disintegrate. If it were too strong, protons and neutrons would clump together, making it impossible for complex atoms to form (?).
In addition, the stability of the nucleus is also influenced by the ratio of protons to neutrons. If there are too many or too few neutrons, the atom can become unstable and undergo radioactive decay (?).</t>
        </is>
      </c>
      <c r="S42" t="n">
        <v>4</v>
      </c>
    </row>
    <row r="43">
      <c r="D43" s="7" t="inlineStr">
        <is>
          <t>2. This electromagnetic force keeps the electrons within an electrostatic potential well around the nucleus.</t>
        </is>
      </c>
      <c r="I43" s="7" t="inlineStr">
        <is>
          <t>## The Stability of the Atomic Nucleus
The stability of an atom's center, also known as the nucleus, is a complex phenomenon influenced by several factors. Here's a breakdown of the key contributors:
**1. Nuclear Force:**
* This powerful force acts between protons and neutrons, overcoming the electrostatic repulsion between protons. It's strongest at short distances and binds the nucleons (protons and neutrons) together.
* The nuclear force is responsible for the existence of nuclei and plays a crucial role in determining their stability.
**2. Binding Energy:**
* This energy represents the amount of energy required to break apart a nucleus into its individual nucleons.
* Stable nuclei have higher binding energies, indicating a stronger attraction between nucleons and greater resistance to disintegration.
**3. Number of Nucleons:**
* The number of protons and neutrons in a nucleus affects its stability.
* Generally, nuclei with even numbers of both protons and neutrons are more stable than those with odd numbers. This is due to the pairing effect, where nucleons with the same spin tend to pair up, increasing the overall stability.
**4. Magic Numbers:**
* Certain specific numbers of protons or neutrons, known as "magic numbers," lead to exceptionally stable nuclei.
* These numbers (2, 8, 20, 28, 50, 82, and 126) correspond to filled nuclear energy levels, similar to electron shells in atoms.
* Nuclei with magic numbers have increased binding energies and are highly resistant to decay.
**5. Radioactive Decay:**
* Unstable nuclei undergo radioactive decay, emitting particles or energy to reach a more stable configuration.
* The type of decay depends on the specific instability of the nucleus, such as an excess of neutrons or protons.
**6. Isotopes:**
* Elements can have different isotopes, which are atoms with the same number of protons but varying numbers of neutrons.
* Isotopes can have different stability depending on their neutron number and proximity to magic numbers.
**7. Nuclear Reactions:**
* Collisions between nuclei or interactions with external particles can induce nuclear reactions, altering the composition and stability of the nucleus.
**In summary, the stability of an atomic nucleus is determined by a complex interplay of factors, including the nuclear force, binding energy, number of nucleons, magic numbers, radioactive decay, and nuclear reactions.**</t>
        </is>
      </c>
      <c r="J43" s="14" t="inlineStr">
        <is>
          <t>gemini-pro</t>
        </is>
      </c>
      <c r="K43">
        <f>IF(I43="", "", LEN(I43))</f>
        <v/>
      </c>
      <c r="L43" s="14" t="n">
        <v>0.00025125</v>
      </c>
      <c r="M43" s="10" t="n"/>
      <c r="N43" s="11" t="inlineStr">
        <is>
          <t>08/05/2024 18:47:25</t>
        </is>
      </c>
      <c r="O43">
        <f>IF(M43="", "", M43/86400+N43)</f>
        <v/>
      </c>
      <c r="P43" t="n">
        <v>0</v>
      </c>
      <c r="R43" t="inlineStr">
        <is>
          <t xml:space="preserve">(?)
</t>
        </is>
      </c>
      <c r="S43" t="n">
        <v>1</v>
      </c>
    </row>
    <row r="44">
      <c r="D44" s="7" t="inlineStr">
        <is>
          <t>3. An external energy source is required for an electron to escape from this potential well.</t>
        </is>
      </c>
      <c r="I44" s="7" t="inlineStr">
        <is>
          <t>The stability of the center of an atom, which is the atomic nucleus, is primarily due to two fundamental forces: the strong nuclear force and the electromagnetic force.
1. Strong Nuclear Force: This is the most powerful of the four fundamental forces in nature, and it acts over a very short range, essentially limited to the size of a nucleus. Protons and neutrons, collectively known as nucleons, are held together by this force. It's strong enough to overcome the electromagnetic repulsion between the positively charged protons.
2. Electromagnetic Force: This force plays a role in nuclear stability too, but mainly in terms of the repulsion between protons. The number of neutrons in a nucleus often helps to offset this repulsion, contributing to the overall stability of the atom.
It's important to note that the balance of these forces is delicate, and the stability of a nucleus can be influenced by the number of protons and neutrons it contains. For example, in radioactive decay, an unstable nucleus with an excess of one type of nucleon will emit radiation to achieve a more stable configuration.</t>
        </is>
      </c>
      <c r="J44" s="14" t="inlineStr">
        <is>
          <t>mistral/mistral-large-latest</t>
        </is>
      </c>
      <c r="K44">
        <f>IF(I44="", "", LEN(I44))</f>
        <v/>
      </c>
      <c r="L44" s="14" t="n">
        <v>0.006</v>
      </c>
      <c r="M44" s="10" t="n">
        <v>6.00349</v>
      </c>
      <c r="N44" s="11" t="inlineStr">
        <is>
          <t>08/05/2024 18:48:35</t>
        </is>
      </c>
      <c r="O44">
        <f>IF(M44="", "", M44/86400+N44)</f>
        <v/>
      </c>
      <c r="P44" t="n">
        <v>0</v>
      </c>
      <c r="R44" t="inlineStr">
        <is>
          <t>The stability of the center of an atom, which is the atomic nucleus, is primarily due to two fundamental forces: the strong nuclear force and the electromagnetic force (?).
1. Strong Nuclear Force: This is the most powerful of the four fundamental forces in nature, and it acts over a very short range, essentially limited to the size of a nucleus. Protons and neutrons, collectively known as nucleons, are held together by this force. It's strong enough to overcome the electromagnetic repulsion between the positively charged protons (?).
2. Electromagnetic Force: This force plays a role in nuclear stability too, but mainly in terms of the repulsion between protons. The number of neutrons in a nucleus often helps to offset this repulsion, contributing to the overall stability of the atom (?).
It's important to note that the balance of these forces is delicate, and the stability of a nucleus can be influenced by the number of protons and neutrons it contains (?). For example, in radioactive decay, an unstable nucleus with an excess of one type of nucleon will emit radiation to achieve a more stable configuration (?).</t>
        </is>
      </c>
      <c r="S44" t="n">
        <v>5</v>
      </c>
    </row>
    <row r="45">
      <c r="D45" s="7" t="inlineStr">
        <is>
          <t>4. The attractive force between the electron and the nucleus increases as they get closer.</t>
        </is>
      </c>
      <c r="I45" s="7" t="inlineStr">
        <is>
          <t>The center of an atom is stable due to the strong nuclear force, which is one of the four fundamental forces of nature. The strong nuclear force is responsible for holding protons and neutrons together within the nucleus of an atom.
The strong nuclear force is mediated by particles called gluons, which are exchanged between the protons and neutrons. The gluons carry the strong nuclear force and allow the protons and neutrons to interact with each other.
The strong nuclear force is incredibly strong, and it is what keeps the protons and neutrons together in the nucleus. In fact, the strong nuclear force is about 100 times stronger than the electromagnetic force, which is responsible for holding electrons in their orbits around the nucleus.
There are several reasons why the strong nuclear force is so strong:
1. Gluons are exchanged between protons and neutrons: The gluons are exchanged between the protons and neutrons, allowing them to interact with each other. This exchange of gluons is what gives rise to the strong nuclear force.
2. Gluons have a very short range: The gluons have a very short range, which means that they can only interact with the protons and neutrons that are very close to each other. This means that the strong nuclear force is only significant at very small distances.
3. Gluons have a very high energy: The gluons have a very high energy, which means that they can transfer a lot of energy to the protons and neutrons. This energy is what gives rise to the strong nuclear force.
The combination of the gluons, their short range, and their high energy is what makes the strong nuclear force so strong. It is this force that holds the protons and neutrons together in the nucleus, and it is what makes the center of an atom stable.
It's worth noting that the strong nuclear force is not the only force that acts on the protons and neutrons in the nucleus. There are also other forces, such as the electromagnetic force and the weak nuclear force, that also play a role in the behavior of the protons and neutrons. However, the strong nuclear force is the dominant force that holds the protons and neutrons together in the nucleus.</t>
        </is>
      </c>
      <c r="J45" s="14" t="inlineStr">
        <is>
          <t>groq/llama3-8b-8192</t>
        </is>
      </c>
      <c r="K45">
        <f>IF(I45="", "", LEN(I45))</f>
        <v/>
      </c>
      <c r="L45" s="14" t="n">
        <v>4.769999999999999e-05</v>
      </c>
      <c r="M45" s="10" t="n">
        <v>0.985626</v>
      </c>
      <c r="N45" s="11" t="inlineStr">
        <is>
          <t>08/05/2024 18:48:41</t>
        </is>
      </c>
      <c r="O45">
        <f>IF(M45="", "", M45/86400+N45)</f>
        <v/>
      </c>
      <c r="P45" t="n">
        <v>0</v>
      </c>
      <c r="R45" t="inlineStr">
        <is>
          <t>(?)
(?) 
(?)
(?)
(?)
(?)
(?)
(?)
(?)
(?)
(?)
(?)
(?)
(?)
(?)
(?)
(?)
(?)
(?)
(?)
(?)</t>
        </is>
      </c>
      <c r="S45" t="n">
        <v>21</v>
      </c>
    </row>
    <row r="46">
      <c r="D46" s="7" t="inlineStr">
        <is>
          <t>5. Electrons closer to the nucleus need more energy to escape compared to those further away.</t>
        </is>
      </c>
      <c r="I46" s="7" t="inlineStr">
        <is>
          <t>The center of an atom, also known as the nucleus, is stable due to the interactions between the protons and neutrons that make it up. Here are the key factors that contribute to the stability of the nucleus:
1. **Strong nuclear force**: This is the strongest of the four fundamental forces of nature, and it's responsible for holding quarks together inside protons and neutrons, as well as binding these particles together inside the nucleus. The strong nuclear force is a short-range force that acts over very small distances, typically on the order of a few femtometers (10^-15 meters).
2. **Proton-neutron attraction**: Protons and neutrons are attracted to each other through the strong nuclear force. This attraction helps to hold the nucleus together and prevents it from breaking apart.
3. **Neutron-proton ratio**: The ratio of neutrons to protons in the nucleus is critical for stability. If the ratio is too high or too low, the nucleus becomes unstable and may undergo radioactive decay. The optimal ratio varies depending on the element, but generally, it's around 1:1 for light elements and increases to 1.5:1 or more for heavier elements.
4. **Nuclear binding energy**: The binding energy is the energy required to break the nucleus into its constituent protons and neutrons. A higher binding energy indicates a more stable nucleus. The binding energy per nucleon (proton or neutron) increases as the nucleus gets heavier, which is why heavier elements tend to be more stable.
5. **Pauli's exclusion principle**: This principle, formulated by Wolfgang Pauli, states that no two electrons (or nucleons) in an atom can have the same set of quantum numbers, which describe the energy, spin, and spatial distribution of particles. This principle helps to stabilize the nucleus by preventing nucleons from occupying the same energy states.
6. **Nuclear shell structure**: The nucleus is organized into energy shells, similar to the electron shells in an atom. The shell structure helps to stabilize the nucleus by providing a structured arrangement of nucleons, which reduces the energy of the system.
7. **Quantum mechanical effects**: Quantum mechanics plays a crucial role in stabilizing the nucleus. The wave functions of nucleons overlap, which helps to reduce the energy of the system and increase stability.
These factors combined create a stable nucleus, which is essential for the existence of atoms and, ultimately, the structure of matter as we know it.</t>
        </is>
      </c>
      <c r="J46" s="14" t="inlineStr">
        <is>
          <t>groq/llama3-70b-8192</t>
        </is>
      </c>
      <c r="K46">
        <f>IF(I46="", "", LEN(I46))</f>
        <v/>
      </c>
      <c r="L46" s="14" t="n">
        <v>0.00041776</v>
      </c>
      <c r="M46" s="10" t="n">
        <v>2.278542</v>
      </c>
      <c r="N46" s="11" t="inlineStr">
        <is>
          <t>08/05/2024 18:48:42</t>
        </is>
      </c>
      <c r="O46">
        <f>IF(M46="", "", M46/86400+N46)</f>
        <v/>
      </c>
      <c r="P46" t="n">
        <v>0</v>
      </c>
      <c r="R46" t="inlineStr">
        <is>
          <t xml:space="preserve">(?)
</t>
        </is>
      </c>
      <c r="S46" t="n">
        <v>1</v>
      </c>
    </row>
    <row r="47">
      <c r="I47" s="7" t="inlineStr">
        <is>
          <t>The center of an atom, also known as the nucleus, is made up of protons and neutrons. The stability of the nucleus is primarily determined by the balance between the attractive nuclear force and the repulsive electrostatic force.
The attractive nuclear force, also known as the strong nuclear force, is a fundamental force that holds the protons and neutrons together in the nucleus. It is about 100 times stronger than the electromagnetic force, but it only acts at very short distances, typically within the nucleus itself.
The repulsive electrostatic force, on the other hand, is caused by the positive charges of the protons in the nucleus. Since like charges repel each other, this force tends to push the protons apart and make the nucleus unstable.
In a stable atom, the attractive nuclear force is strong enough to overcome the repulsive electrostatic force, keeping the nucleus together. This balance is achieved when the number of protons and neutrons in the nucleus are roughly equal.
However, when the number of protons in the nucleus becomes too large, the repulsive electrostatic force can become too strong for the attractive nuclear force to overcome, leading to an unstable nucleus. This is why atoms with too many protons, such as those with atomic numbers greater than 82, are unstable and radioactive.
In addition to the balance between the nuclear and electrostatic forces, the stability of the nucleus is also affected by the energy levels of the neutrons and protons. When the energy levels are filled or nearly filled, the nucleus is more stable. Conversely, when the energy levels are not filled, the nucleus is more likely to be unstable and radioactive.</t>
        </is>
      </c>
      <c r="J47" s="14" t="inlineStr">
        <is>
          <t>groq/mixtral-8x7b-32768</t>
        </is>
      </c>
      <c r="K47">
        <f>IF(I47="", "", LEN(I47))</f>
        <v/>
      </c>
      <c r="L47" s="14" t="n">
        <v>0.00010584</v>
      </c>
      <c r="M47" s="10" t="n">
        <v>1.19361</v>
      </c>
      <c r="N47" s="11" t="inlineStr">
        <is>
          <t>08/05/2024 18:48:44</t>
        </is>
      </c>
      <c r="O47">
        <f>IF(M47="", "", M47/86400+N47)</f>
        <v/>
      </c>
      <c r="P47" t="n">
        <v>0</v>
      </c>
      <c r="R47" t="inlineStr">
        <is>
          <t>(?)
(?) 
(?)
(?)
(?)
(?)
(?)
(?)
(?)
(?)
(?)</t>
        </is>
      </c>
      <c r="S47" t="n">
        <v>11</v>
      </c>
    </row>
    <row r="48">
      <c r="I48" s="7" t="inlineStr">
        <is>
          <t>**The stability of the center of an atom is due to:**
**1. Strong nuclear force:**
* The strong nuclear force binds protons and neutrons together in the nucleus.
* This force is incredibly strong and can overcome the repulsive electrostatic force between protons.
* The strong nuclear force creates a central positive charge that holds the electrons in orbit.
**2. Electron shielding:**
* Electrons in higher energy levels experience a weaker effective nuclear charge than those in lower energy levels.
* This is because the electrons in higher energy levels are further away from the nucleus and experience less of the positive charge.
* The shielding effect reduces the net positive charge experienced by electrons in the inner shells, stabilizing the nucleus.
**3. Electron configuration:**
* The arrangement of electrons in orbitals around the nucleus plays a role in stability.
* Stable electron configurations have low energy and are less likely to undergo reactions.
* The electrons in stable configurations are distributed in orbitals that minimize the repulsion between positively charged protons in the nucleus and the negatively charged electrons.
**4. Quantum mechanical effects:**
* Quantum mechanics explains the behavior of electrons and their interactions with the nucleus.
* The wave-particle duality of electrons allows them to exist in multiple locations simultaneously, reducing the probability of collisions with the nucleus.
**5. Nuclear stability:**
* The stability of the nucleus is influenced by the ratio of protons to neutrons.
* Stable nuclei have a balanced ratio of protons and neutrons, minimizing the chances of radioactive decay.
**Factors that can destabilize the center of an atom:**
* Changes in the number of protons or neutrons
* Unstable electron configurations
* External influences, such as collisions or radiation</t>
        </is>
      </c>
      <c r="J48" s="14" t="inlineStr">
        <is>
          <t>groq/gemma-7b-it</t>
        </is>
      </c>
      <c r="K48">
        <f>IF(I48="", "", LEN(I48))</f>
        <v/>
      </c>
      <c r="L48" s="14" t="n">
        <v>3.71e-05</v>
      </c>
      <c r="M48" s="10" t="n">
        <v>0.997134</v>
      </c>
      <c r="N48" s="11" t="inlineStr">
        <is>
          <t>08/05/2024 18:48:46</t>
        </is>
      </c>
      <c r="O48">
        <f>IF(M48="", "", M48/86400+N48)</f>
        <v/>
      </c>
      <c r="P48" t="n">
        <v>0.3157894736842105</v>
      </c>
      <c r="R48" t="inlineStr">
        <is>
          <t>**The stability of the center of an atom is due to:**
**1. Strong nuclear force:**
* The strong nuclear force binds protons and neutrons together in the nucleus. (?)
* This force is incredibly strong and can overcome the repulsive electrostatic force between protons. (?)
* The strong nuclear force creates a central positive charge that holds the electrons in orbit. (1)
**2. Electron shielding:**
* Electrons in higher energy levels experience a weaker effective nuclear charge than those in lower energy levels. (5)
* This is because the electrons in higher energy levels are further away from the nucleus and experience less of the positive charge. (5)
* The shielding effect reduces the net positive charge experienced by electrons in the inner shells, stabilizing the nucleus. (?)
**3. Electron configuration:**
* The arrangement of electrons in orbitals around the nucleus plays a role in stability. (?)
* Stable electron configurations have low energy and are less likely to undergo reactions. (?)
* The electrons in stable configurations are distributed in orbitals that minimize the repulsion between positively charged protons in the nucleus and the negatively charged electrons. (1)
**4. Quantum mechanical effects:**
* Quantum mechanics explains the behavior of electrons and their interactions with the nucleus. (?)
* The wave-particle duality of electrons allows them to exist in multiple locations simultaneously, reducing the probability of collisions with the nucleus. (?)
**5. Nuclear stability:**
* The stability of the nucleus is influenced by the ratio of protons to neutrons. (?)
* Stable nuclei have a balanced ratio of protons and neutrons, minimizing the chances of radioactive decay. (?)
**Factors that can destabilize the center of an atom:**
* Changes in the number of protons or neutrons (?)
* Unstable electron configurations (?)
* External influences, such as collisions or radiation (3)</t>
        </is>
      </c>
      <c r="S48" t="n">
        <v>11</v>
      </c>
    </row>
    <row r="49">
      <c r="A49" t="n">
        <v>6</v>
      </c>
      <c r="B49" t="inlineStr">
        <is>
          <t>who did holly matthews play in waterloo rd ?</t>
        </is>
      </c>
      <c r="C49" s="7" t="inlineStr"/>
      <c r="D49" s="7" t="inlineStr">
        <is>
          <t>1. She was a student at the British drama school East 15 in 2005.</t>
        </is>
      </c>
      <c r="E49" t="inlineStr"/>
      <c r="F49" s="14" t="inlineStr"/>
      <c r="G49" s="10" t="inlineStr"/>
      <c r="H49" s="11" t="inlineStr"/>
      <c r="I49" s="7" t="inlineStr">
        <is>
          <t>Holly Matthews played the character Leigh-Ann Galloway in Waterloo Rd.</t>
        </is>
      </c>
      <c r="J49" s="14" t="inlineStr">
        <is>
          <t>gpt-4-0613</t>
        </is>
      </c>
      <c r="K49">
        <f>IF(I49="", "", LEN(I49))</f>
        <v/>
      </c>
      <c r="L49" s="14" t="n">
        <v>0.00168</v>
      </c>
      <c r="M49" s="10" t="n">
        <v>3.903501</v>
      </c>
      <c r="N49" s="11" t="inlineStr">
        <is>
          <t>08/05/2024 18:47:09</t>
        </is>
      </c>
      <c r="O49">
        <f>IF(M49="", "", M49/86400+N49)</f>
        <v/>
      </c>
      <c r="P49" t="n">
        <v>0.25</v>
      </c>
      <c r="R49" t="inlineStr">
        <is>
          <t>Holly Matthews played the character Leigh-Ann Galloway in Waterloo Rd (3).</t>
        </is>
      </c>
      <c r="S49" t="n">
        <v>0</v>
      </c>
    </row>
    <row r="50">
      <c r="D50" s="7" t="inlineStr">
        <is>
          <t>2. She secured a significant role in the BBC drama Waterloo Road.</t>
        </is>
      </c>
      <c r="I50" s="7" t="inlineStr">
        <is>
          <t>Holly Matthews played the role of Imogen "Iggy" McArdle in the British television drama series Waterloo Road. She appeared in the show from 2006 to 2009, and her character was known for her rebellious and outspoken nature. 
Here are some additional details about Holly Matthews' role in Waterloo Road:
* **Character:** Imogen "Iggy" McArdle
* **Years:** 2006-2009
* **Personality:** Rebellious, outspoken, independent
* **Storylines:** Iggy's storylines included dealing with her parents' divorce, struggling with her sexuality, and falling in love with her best friend, Mika Grainger.
* **Departure:** Iggy left Waterloo Road in 2009 to attend university.
I hope this information is helpful! Let me know if you have any other questions.</t>
        </is>
      </c>
      <c r="J50" s="14" t="inlineStr">
        <is>
          <t>gemini-pro</t>
        </is>
      </c>
      <c r="K50">
        <f>IF(I50="", "", LEN(I50))</f>
        <v/>
      </c>
      <c r="L50" s="14" t="n">
        <v>9.425e-05</v>
      </c>
      <c r="M50" s="10" t="n">
        <v>23.380434</v>
      </c>
      <c r="N50" s="11" t="inlineStr">
        <is>
          <t>08/05/2024 18:47:13</t>
        </is>
      </c>
      <c r="O50">
        <f>IF(M50="", "", M50/86400+N50)</f>
        <v/>
      </c>
      <c r="P50" t="n">
        <v>0.1428571428571428</v>
      </c>
      <c r="R50" t="inlineStr">
        <is>
          <t>Holly Matthews played the role of Imogen "Iggy" McArdle in the British television drama series Waterloo Road (2). She appeared in the show from 2006 to 2009, and her character was known for her rebellious and outspoken nature (?). 
Here are some additional details about Holly Matthews' role in Waterloo Road:
* **Character:** Imogen "Iggy" McArdle (?)
* **Years:** 2006-2009 (?)
* **Personality:** Rebellious, outspoken, independent (?)
* **Storylines:** Iggy's storylines included dealing with her parents' divorce, struggling with her sexuality, and falling in love with her best friend, Mika Grainger (?).
* **Departure:** Iggy left Waterloo Road in 2009 to attend university (?).
I hope this information is helpful! Let me know if you have any other questions.</t>
        </is>
      </c>
      <c r="S50" t="n">
        <v>6</v>
      </c>
    </row>
    <row r="51">
      <c r="D51" s="7" t="inlineStr">
        <is>
          <t>3. In Waterloo Road, she portrayed the character of a bully named Leigh-Ann Galloway.</t>
        </is>
      </c>
      <c r="I51" s="7" t="inlineStr">
        <is>
          <t>Holly Matthews is a British actress and she played the role of Lucy Bryant in the TV series "Waterloo Road" from 2010 to 2011. Lucy Bryant was a French teacher at Waterloo Road school.</t>
        </is>
      </c>
      <c r="J51" s="14" t="inlineStr">
        <is>
          <t>mistral/mistral-large-latest</t>
        </is>
      </c>
      <c r="K51">
        <f>IF(I51="", "", LEN(I51))</f>
        <v/>
      </c>
      <c r="L51" s="14" t="n">
        <v>0.00144</v>
      </c>
      <c r="M51" s="10" t="n">
        <v>8.451131</v>
      </c>
      <c r="N51" s="11" t="inlineStr">
        <is>
          <t>08/05/2024 18:47:36</t>
        </is>
      </c>
      <c r="O51">
        <f>IF(M51="", "", M51/86400+N51)</f>
        <v/>
      </c>
      <c r="P51" t="n">
        <v>0</v>
      </c>
      <c r="R51" t="inlineStr">
        <is>
          <t>Holly Matthews is a British actress and she played the role of Lucy Bryant in the TV series "Waterloo Road" from 2010 to 2011(?) . Lucy Bryant was a French teacher at Waterloo Road school(?).</t>
        </is>
      </c>
      <c r="S51" t="n">
        <v>2</v>
      </c>
    </row>
    <row r="52">
      <c r="D52" s="7" t="inlineStr">
        <is>
          <t>4. After Waterloo Road, she continued her acting career in BBC's Doctors.</t>
        </is>
      </c>
      <c r="I52" s="7" t="inlineStr">
        <is>
          <t>Holly Matthews played the role of Kerry Bennett in the BBC soap opera "Waterloo Road" from 2006 to 2012.</t>
        </is>
      </c>
      <c r="J52" s="14" t="inlineStr">
        <is>
          <t>groq/llama3-8b-8192</t>
        </is>
      </c>
      <c r="K52">
        <f>IF(I52="", "", LEN(I52))</f>
        <v/>
      </c>
      <c r="L52" s="14" t="n">
        <v>5.6e-06</v>
      </c>
      <c r="M52" s="10" t="n">
        <v>3.851549</v>
      </c>
      <c r="N52" s="11" t="inlineStr">
        <is>
          <t>08/05/2024 18:47:45</t>
        </is>
      </c>
      <c r="O52">
        <f>IF(M52="", "", M52/86400+N52)</f>
        <v/>
      </c>
      <c r="P52" t="n">
        <v>0</v>
      </c>
      <c r="R52" t="inlineStr">
        <is>
          <t>(?).</t>
        </is>
      </c>
      <c r="S52" t="n">
        <v>1</v>
      </c>
    </row>
    <row r="53">
      <c r="D53" s="7" t="inlineStr">
        <is>
          <t>5. In Doctors, she played the character Connie Whitfield.</t>
        </is>
      </c>
      <c r="I53" s="7" t="inlineStr">
        <is>
          <t>Holly Matthews played the role of Emma Bolton in the BBC drama series Waterloo Road.</t>
        </is>
      </c>
      <c r="J53" s="14" t="inlineStr">
        <is>
          <t>groq/llama3-70b-8192</t>
        </is>
      </c>
      <c r="K53">
        <f>IF(I53="", "", LEN(I53))</f>
        <v/>
      </c>
      <c r="L53" s="14" t="n">
        <v>3.152e-05</v>
      </c>
      <c r="M53" s="10" t="n">
        <v>3.656621</v>
      </c>
      <c r="N53" s="11" t="inlineStr">
        <is>
          <t>08/05/2024 18:47:49</t>
        </is>
      </c>
      <c r="O53">
        <f>IF(M53="", "", M53/86400+N53)</f>
        <v/>
      </c>
      <c r="P53" t="n">
        <v>0</v>
      </c>
      <c r="R53" t="inlineStr">
        <is>
          <t>(?).</t>
        </is>
      </c>
      <c r="S53" t="n">
        <v>1</v>
      </c>
    </row>
    <row r="54">
      <c r="D54" s="7" t="inlineStr">
        <is>
          <t>6. She also acted in ITV's The Bill, where she played a drug addict named Josie Clarke.</t>
        </is>
      </c>
      <c r="I54" s="7" t="inlineStr">
        <is>
          <t>Holly Matthews played the character of Michelle Richardson in the British television series "Waterloo Road." Michelle Richardson was a student at the fictional Waterloo Road comprehensive school and was known for her feisty and rebellious personality. She appeared in the show from 2006 to 2009.</t>
        </is>
      </c>
      <c r="J54" s="14" t="inlineStr">
        <is>
          <t>groq/mixtral-8x7b-32768</t>
        </is>
      </c>
      <c r="K54">
        <f>IF(I54="", "", LEN(I54))</f>
        <v/>
      </c>
      <c r="L54" s="14" t="n">
        <v>2.538e-05</v>
      </c>
      <c r="M54" s="10" t="n">
        <v>4.034938</v>
      </c>
      <c r="N54" s="11" t="inlineStr">
        <is>
          <t>08/05/2024 18:47:52</t>
        </is>
      </c>
      <c r="O54">
        <f>IF(M54="", "", M54/86400+N54)</f>
        <v/>
      </c>
      <c r="P54" t="n">
        <v>0.2</v>
      </c>
      <c r="R54" t="inlineStr">
        <is>
          <t>Holly Matthews played the character of Michelle Richardson in the British television series "Waterloo Road" (?). Michelle Richardson was a student at the fictional Waterloo Road comprehensive school and was known for her feisty and rebellious personality (?). She appeared in the show from 2006 to 2009 (2).</t>
        </is>
      </c>
      <c r="S54" t="n">
        <v>2</v>
      </c>
    </row>
    <row r="55">
      <c r="D55" s="7" t="inlineStr">
        <is>
          <t>7. In 2009, she returned to the BBC soap Doctors, this time playing Tansy Flack.</t>
        </is>
      </c>
      <c r="I55" s="7" t="inlineStr">
        <is>
          <t>Holly Matthews played the role of Kim Taylor in the television series "Waterloo Road."</t>
        </is>
      </c>
      <c r="J55" s="14" t="inlineStr">
        <is>
          <t>groq/gemma-7b-it</t>
        </is>
      </c>
      <c r="K55">
        <f>IF(I55="", "", LEN(I55))</f>
        <v/>
      </c>
      <c r="L55" s="14" t="n">
        <v>4.1e-06</v>
      </c>
      <c r="M55" s="10" t="n">
        <v>4.460609</v>
      </c>
      <c r="N55" s="11" t="inlineStr">
        <is>
          <t>08/05/2024 18:47:56</t>
        </is>
      </c>
      <c r="O55">
        <f>IF(M55="", "", M55/86400+N55)</f>
        <v/>
      </c>
      <c r="P55" t="n">
        <v>0</v>
      </c>
      <c r="R55" t="inlineStr">
        <is>
          <t>(?).</t>
        </is>
      </c>
      <c r="S55" t="n">
        <v>1</v>
      </c>
    </row>
    <row r="56">
      <c r="A56" t="n">
        <v>7</v>
      </c>
      <c r="B56" t="inlineStr">
        <is>
          <t>who did the first double backflip on a dirt bike ?</t>
        </is>
      </c>
      <c r="C56" s="7" t="inlineStr"/>
      <c r="D56" s="7" t="inlineStr">
        <is>
          <t>1. Travis Pastrana completed a double backflip on an uphill/sand setup in 2006.</t>
        </is>
      </c>
      <c r="E56" t="inlineStr"/>
      <c r="F56" s="14" t="inlineStr"/>
      <c r="G56" s="10" t="inlineStr"/>
      <c r="H56" s="11" t="inlineStr"/>
      <c r="I56" s="7" t="inlineStr">
        <is>
          <t>Travis Pastrana</t>
        </is>
      </c>
      <c r="J56" s="14" t="inlineStr">
        <is>
          <t>gpt-4-0613</t>
        </is>
      </c>
      <c r="K56">
        <f>IF(I56="", "", LEN(I56))</f>
        <v/>
      </c>
      <c r="L56" s="14" t="n">
        <v>0.00099</v>
      </c>
      <c r="M56" s="10" t="n">
        <v>3.15282</v>
      </c>
      <c r="N56" s="11" t="inlineStr">
        <is>
          <t>08/05/2024 18:47:09</t>
        </is>
      </c>
      <c r="O56">
        <f>IF(M56="", "", M56/86400+N56)</f>
        <v/>
      </c>
      <c r="P56" t="n">
        <v>1</v>
      </c>
      <c r="R56" t="inlineStr">
        <is>
          <t>, in 2006 (1), became the first rider to land a double backflip in a competition (3). This competition took place at X Games 12 in Los Angeles (4). He performed this trick in his 'Nitro Circus' Freestyle Motocross movies (2). After successfully performing the trick, Pastrana decided never to do it again (5). The double backflip was a trick that many had considered impossible (6).</t>
        </is>
      </c>
      <c r="S56" t="n">
        <v>0</v>
      </c>
    </row>
    <row r="57">
      <c r="D57" s="7" t="inlineStr">
        <is>
          <t>2. The double backflip was performed in his 'Nitro Circus' Freestyle Motocross movies.</t>
        </is>
      </c>
      <c r="I57" s="7" t="inlineStr">
        <is>
          <t xml:space="preserve">The first documented double backflip on a dirt bike was performed by **Ethen Miron** in 2004. He landed the trick at the Gravity Games in Cleveland, Ohio. 
However, there are claims that other riders may have attempted or even landed the double backflip before Miron. For example, some sources suggest that **Travis Pastrana** may have landed the trick in 2002, but there is no video evidence to support this claim. 
Therefore, while Ethen Miron is widely credited with being the first to successfully land a double backflip on a dirt bike, the exact history of the trick remains somewhat unclear. 
</t>
        </is>
      </c>
      <c r="J57" s="14" t="inlineStr">
        <is>
          <t>gemini-pro</t>
        </is>
      </c>
      <c r="K57">
        <f>IF(I57="", "", LEN(I57))</f>
        <v/>
      </c>
      <c r="L57" s="14" t="n">
        <v>7.2e-05</v>
      </c>
      <c r="M57" s="10" t="n">
        <v>23.869513</v>
      </c>
      <c r="N57" s="11" t="inlineStr">
        <is>
          <t>08/05/2024 18:47:12</t>
        </is>
      </c>
      <c r="O57">
        <f>IF(M57="", "", M57/86400+N57)</f>
        <v/>
      </c>
      <c r="P57" t="n">
        <v>0</v>
      </c>
      <c r="R57" t="inlineStr">
        <is>
          <t>The first documented double backflip on a dirt bike was performed by **Ethen Miron** in 2004. He landed the trick at the Gravity Games in Cleveland, Ohio (?). 
However, there are claims that other riders may have attempted or even landed the double backflip before Miron. For example, some sources suggest that **Travis Pastrana** may have landed the trick in 2002, but there is no video evidence to support this claim (?). 
Therefore, while Ethen Miron is widely credited with being the first to successfully land a double backflip on a dirt bike, the exact history of the trick remains somewhat unclear (?).</t>
        </is>
      </c>
      <c r="S57" t="n">
        <v>3</v>
      </c>
    </row>
    <row r="58">
      <c r="D58" s="7" t="inlineStr">
        <is>
          <t>3. On August 4, 2006, Pastrana became the first rider to land a double backflip in a competition.</t>
        </is>
      </c>
      <c r="I58" s="7" t="inlineStr">
        <is>
          <t>The first person to successfully land a double backflip on a dirt bike is Travis Pastrana. He achieved this feat on September 29, 2006, at the X Games' Pastranathon event. However, it's important to note that this was not during an official X Games competition, but rather during his own event. The first double backflip in an official X Games competition was landed by Josh Sheehan on April 28, 2015, at the X Games in Sydney, Australia.</t>
        </is>
      </c>
      <c r="J58" s="14" t="inlineStr">
        <is>
          <t>mistral/mistral-large-latest</t>
        </is>
      </c>
      <c r="K58">
        <f>IF(I58="", "", LEN(I58))</f>
        <v/>
      </c>
      <c r="L58" s="14" t="n">
        <v>0.002888</v>
      </c>
      <c r="M58" s="10" t="n">
        <v>8.952546999999999</v>
      </c>
      <c r="N58" s="11" t="inlineStr">
        <is>
          <t>08/05/2024 18:47:36</t>
        </is>
      </c>
      <c r="O58">
        <f>IF(M58="", "", M58/86400+N58)</f>
        <v/>
      </c>
      <c r="P58" t="n">
        <v>0.2</v>
      </c>
      <c r="R58" t="inlineStr">
        <is>
          <t>The first person to successfully land a double backflip on a dirt bike is Travis Pastrana (3). He achieved this feat on September 29, 2006, at the X Games' Pastranathon event (?). However, it's important to note that this was not during an official X Games competition, but rather during his own event (?). The first double backflip in an official X Games competition was landed by Josh Sheehan on April 28, 2015, at the X Games in Sydney, Australia (?).</t>
        </is>
      </c>
      <c r="S58" t="n">
        <v>3</v>
      </c>
    </row>
    <row r="59">
      <c r="D59" s="7" t="inlineStr">
        <is>
          <t>4. This competition took place at X Games 12 in Los Angeles.</t>
        </is>
      </c>
      <c r="I59" s="7" t="inlineStr">
        <is>
          <t>The first recorded double backflip on a dirt bike was performed by Travis Pastrana on August 26, 1998, at the X Games in San Francisco, California. Pastrana, an American professional motorsports competitor, executed the trick on his KTM 250 SX-F dirt bike.
Pastrana's achievement was a groundbreaking moment in the world of freestyle motocross, and it marked a significant milestone in the evolution of the sport. His double backflip, also known as a "double backflip" or "double backy," has since become a staple trick in the world of FMX (freestyle motocross) and has been replicated by many other riders.
It's worth noting that while Pastrana is credited with the first recorded double backflip, there may have been other riders who attempted the trick before him. However, Pastrana's achievement was widely recognized and documented, making him the most well-known and celebrated rider to perform the double backflip.</t>
        </is>
      </c>
      <c r="J59" s="14" t="inlineStr">
        <is>
          <t>groq/llama3-8b-8192</t>
        </is>
      </c>
      <c r="K59">
        <f>IF(I59="", "", LEN(I59))</f>
        <v/>
      </c>
      <c r="L59" s="14" t="n">
        <v>2.29e-05</v>
      </c>
      <c r="M59" s="10" t="n">
        <v>4.055716</v>
      </c>
      <c r="N59" s="11" t="inlineStr">
        <is>
          <t>08/05/2024 18:47:45</t>
        </is>
      </c>
      <c r="O59">
        <f>IF(M59="", "", M59/86400+N59)</f>
        <v/>
      </c>
      <c r="P59" t="n">
        <v>0.3333333333333333</v>
      </c>
      <c r="R59" t="inlineStr">
        <is>
          <t>The first recorded double backflip on a dirt bike was performed by Travis Pastrana on August 26, 1998, at the X Games in San Francisco, California (?) . Pastrana, an American professional motorsports competitor, executed the trick on his KTM 250 SX-F dirt bike (?).
Pastrana's achievement was a groundbreaking moment in the world of freestyle motocross, and it marked a significant milestone in the evolution of the sport (6). His double backflip, also known as a "double backflip" or "double backy," has since become a staple trick in the world of FMX (freestyle motocross) and has been replicated by many other riders (?).
It's worth noting that while Pastrana is credited with the first recorded double backflip, there may have been other riders who attempted the trick before him (?). However, Pastrana's achievement was widely recognized and documented, making him the most well-known and celebrated rider to perform the double backflip (3).</t>
        </is>
      </c>
      <c r="S59" t="n">
        <v>4</v>
      </c>
    </row>
    <row r="60">
      <c r="D60" s="7" t="inlineStr">
        <is>
          <t>5. After successfully performing the trick, Pastrana decided never to do it again.</t>
        </is>
      </c>
      <c r="I60" s="7" t="inlineStr">
        <is>
          <t>The first double backflip on a dirt bike was performed by Travis Pastrana at the 2006 X Games in Los Angeles, California. Pastrana, an American professional motorsports competitor, successfully landed the trick on July 1, 2006, during the Moto X Best Trick competition.
Pastrana's achievement was a historic moment in the world of action sports, and it marked a significant milestone in the progression of freestyle motocross. The double backflip, also known as the "double cork," involves rotating the bike 360 degrees twice while airborne, requiring immense skill, courage, and precision.
Travis Pastrana's innovative spirit and fearless approach to riding have inspired countless riders and helped push the boundaries of what's possible on a dirt bike.</t>
        </is>
      </c>
      <c r="J60" s="14" t="inlineStr">
        <is>
          <t>groq/llama3-70b-8192</t>
        </is>
      </c>
      <c r="K60">
        <f>IF(I60="", "", LEN(I60))</f>
        <v/>
      </c>
      <c r="L60" s="14" t="n">
        <v>0.00014288</v>
      </c>
      <c r="M60" s="10" t="n">
        <v>3.999560999999999</v>
      </c>
      <c r="N60" s="11" t="inlineStr">
        <is>
          <t>08/05/2024 18:47:49</t>
        </is>
      </c>
      <c r="O60">
        <f>IF(M60="", "", M60/86400+N60)</f>
        <v/>
      </c>
      <c r="P60" t="n">
        <v>0.5</v>
      </c>
      <c r="R60" t="inlineStr">
        <is>
          <t>The first double backflip on a dirt bike was performed by Travis Pastrana at the 2006 X Games in Los Angeles, California (3)(4). Pastrana, an American professional motorsports competitor, successfully landed the trick on July 1, 2006, during the Moto X Best Trick competition (?).
Pastrana's achievement was a historic moment in the world of action sports, and it marked a significant milestone in the progression of freestyle motocross (6). The double backflip, also known as the "double cork," involves rotating the bike 360 degrees twice while airborne, requiring immense skill, courage, and precision (?).
Travis Pastrana's innovative spirit and fearless approach to riding have inspired countless riders and helped push the boundaries of what's possible on a dirt bike (?).</t>
        </is>
      </c>
      <c r="S60" t="n">
        <v>3</v>
      </c>
    </row>
    <row r="61">
      <c r="D61" s="7" t="inlineStr">
        <is>
          <t>6. The double backflip was a trick that many had considered impossible.</t>
        </is>
      </c>
      <c r="I61" s="7" t="inlineStr">
        <is>
          <t>The first person to do a double backflip on a dirt bike is believed to be Travis Pastrana, a professional motorsports competitor and stunt performer. He successfully landed the double backflip at the X-Games in 2006. This stunt had never been done before in competition and is considered one of the most difficult and dangerous tricks in motocross.</t>
        </is>
      </c>
      <c r="J61" s="14" t="inlineStr">
        <is>
          <t>groq/mixtral-8x7b-32768</t>
        </is>
      </c>
      <c r="K61">
        <f>IF(I61="", "", LEN(I61))</f>
        <v/>
      </c>
      <c r="L61" s="14" t="n">
        <v>2.889e-05</v>
      </c>
      <c r="M61" s="10" t="n">
        <v>3.606717</v>
      </c>
      <c r="N61" s="11" t="inlineStr">
        <is>
          <t>08/05/2024 18:47:53</t>
        </is>
      </c>
      <c r="O61">
        <f>IF(M61="", "", M61/86400+N61)</f>
        <v/>
      </c>
      <c r="P61" t="n">
        <v>0.8</v>
      </c>
      <c r="R61" t="inlineStr">
        <is>
          <t>The first person to do a double backflip on a dirt bike is believed to be Travis Pastrana, a professional motorsports competitor and stunt performer (1). He successfully landed the double backflip at the X-Games in 2006 (3,4). This stunt had never been done before in competition (3) and is considered one of the most difficult and dangerous tricks in motocross (6).</t>
        </is>
      </c>
      <c r="S61" t="n">
        <v>0</v>
      </c>
    </row>
    <row r="62">
      <c r="I62" s="7" t="inlineStr">
        <is>
          <t>**Travis Pastrana** was the first to perform a double backflip on a dirt bike in 2005.</t>
        </is>
      </c>
      <c r="J62" s="14" t="inlineStr">
        <is>
          <t>groq/gemma-7b-it</t>
        </is>
      </c>
      <c r="K62">
        <f>IF(I62="", "", LEN(I62))</f>
        <v/>
      </c>
      <c r="L62" s="14" t="n">
        <v>5.099999999999999e-06</v>
      </c>
      <c r="M62" s="10" t="n">
        <v>4.565631</v>
      </c>
      <c r="N62" s="11" t="inlineStr">
        <is>
          <t>08/05/2024 18:47:57</t>
        </is>
      </c>
      <c r="O62">
        <f>IF(M62="", "", M62/86400+N62)</f>
        <v/>
      </c>
      <c r="P62" t="n">
        <v>0</v>
      </c>
      <c r="R62" t="inlineStr">
        <is>
          <t>**Travis Pastrana** was the first to perform a double backflip on a dirt bike in 2005 (?).</t>
        </is>
      </c>
      <c r="S62" t="n">
        <v>1</v>
      </c>
    </row>
    <row r="63">
      <c r="A63" t="n">
        <v>8</v>
      </c>
      <c r="B63" t="inlineStr">
        <is>
          <t>who won season 10 of dancing with the stars ?</t>
        </is>
      </c>
      <c r="C63" s="7" t="inlineStr"/>
      <c r="D63" s="7" t="inlineStr">
        <is>
          <t>1. Season ten of Dancing with the Stars started on March 22, 2010.</t>
        </is>
      </c>
      <c r="E63" t="inlineStr"/>
      <c r="F63" s="14" t="inlineStr"/>
      <c r="G63" s="10" t="inlineStr"/>
      <c r="H63" s="11" t="inlineStr"/>
      <c r="I63" s="7" t="inlineStr">
        <is>
          <t>Nicole Scherzinger and her partner Derek Hough won season 10 of Dancing with the Stars.</t>
        </is>
      </c>
      <c r="J63" s="14" t="inlineStr">
        <is>
          <t>gpt-4-0613</t>
        </is>
      </c>
      <c r="K63">
        <f>IF(I63="", "", LEN(I63))</f>
        <v/>
      </c>
      <c r="L63" s="14" t="n">
        <v>0.00198</v>
      </c>
      <c r="M63" s="10" t="n">
        <v>4.165941</v>
      </c>
      <c r="N63" s="11" t="inlineStr">
        <is>
          <t>08/05/2024 18:47:09</t>
        </is>
      </c>
      <c r="O63">
        <f>IF(M63="", "", M63/86400+N63)</f>
        <v/>
      </c>
      <c r="P63" t="n">
        <v>0.4</v>
      </c>
      <c r="R63" t="inlineStr">
        <is>
          <t>Nicole Scherzinger and her partner Derek Hough won season 10 of Dancing with the Stars (4).</t>
        </is>
      </c>
      <c r="S63" t="n">
        <v>0</v>
      </c>
    </row>
    <row r="64">
      <c r="D64" s="7" t="inlineStr">
        <is>
          <t>2. The first week of competition in season ten of Dancing with the Stars did not have an elimination.</t>
        </is>
      </c>
      <c r="I64" s="7" t="inlineStr">
        <is>
          <t xml:space="preserve">The tenth season of Dancing with the Stars premiered on March 22, 2010, and concluded on May 25, 2010. The season was won by **Nicole Scherzinger** and her professional partner, Derek Hough. 
Scherzinger, a singer and dancer, was best known at the time as a member of the Pussycat Dolls. Hough is a multiple-time champion on Dancing with the Stars, and has also won awards for his work as a choreographer and dancer. 
The pair faced stiff competition from the other finalists, which included Olympic figure skater Evan Lysacek and his partner, Anna Trebunskaya; and actress Pamela Anderson and her partner, Damian Whitewood. However, Scherzinger and Hough consistently impressed the judges with their technical skill, artistry, and chemistry, ultimately earning them the Mirrorball Trophy. 
Scherzinger's victory on Dancing with the Stars was a major career boost for her. She went on to release a solo album, "Killer Love," which reached the top 10 in the UK charts. She also appeared as a judge on the British talent show "The X Factor." 
Hough continued his success on Dancing with the Stars, winning the competition a total of six times. He has also appeared as a judge on the show, and has choreographed for numerous other television shows and films. 
</t>
        </is>
      </c>
      <c r="J64" s="14" t="inlineStr">
        <is>
          <t>gemini-pro</t>
        </is>
      </c>
      <c r="K64">
        <f>IF(I64="", "", LEN(I64))</f>
        <v/>
      </c>
      <c r="L64" s="14" t="n">
        <v>0.000144</v>
      </c>
      <c r="M64" s="10" t="n">
        <v>25.803889</v>
      </c>
      <c r="N64" s="11" t="inlineStr">
        <is>
          <t>08/05/2024 18:47:13</t>
        </is>
      </c>
      <c r="O64">
        <f>IF(M64="", "", M64/86400+N64)</f>
        <v/>
      </c>
      <c r="P64" t="n">
        <v>0.25</v>
      </c>
      <c r="R64" t="inlineStr">
        <is>
          <t>The tenth season of Dancing with the Stars premiered on March 22, 2010 (1), and concluded on May 25, 2010 (?). The season was won by Nicole Scherzinger (4) and her professional partner, Derek Hough. 
Scherzinger, a singer and dancer, was best known at the time as a member of the Pussycat Dolls (?). Hough is a multiple-time champion on Dancing with the Stars, and has also won awards for his work as a choreographer and dancer (?). 
The pair faced stiff competition from the other finalists, which included Olympic figure skater Evan Lysacek and his partner, Anna Trebunskaya; and actress Pamela Anderson and her partner, Damian Whitewood (?). However, Scherzinger and Hough consistently impressed the judges with their technical skill, artistry, and chemistry, ultimately earning them the Mirrorball Trophy (?). 
Scherzinger's victory on Dancing with the Stars was a major career boost for her (?). She went on to release a solo album, "Killer Love," which reached the top 10 in the UK charts (?). She also appeared as a judge on the British talent show "The X Factor" (?). 
Hough continued his success on Dancing with the Stars, winning the competition a total of six times (?). He has also appeared as a judge on the show, and has choreographed for numerous other television shows and films (?).</t>
        </is>
      </c>
      <c r="S64" t="n">
        <v>10</v>
      </c>
    </row>
    <row r="65">
      <c r="D65" s="7" t="inlineStr">
        <is>
          <t>3. The first elimination in season ten of Dancing with the Stars occurred on March 30.</t>
        </is>
      </c>
      <c r="I65" s="7" t="inlineStr">
        <is>
          <t>The winners of Season 10 of "Dancing with the Stars" were Pussycat Dolls singer and actress Nicole Scherzinger and her professional dance partner Derek Hough. They were announced as the champions on May 25, 2010.</t>
        </is>
      </c>
      <c r="J65" s="14" t="inlineStr">
        <is>
          <t>mistral/mistral-large-latest</t>
        </is>
      </c>
      <c r="K65">
        <f>IF(I65="", "", LEN(I65))</f>
        <v/>
      </c>
      <c r="L65" s="14" t="n">
        <v>0.001512</v>
      </c>
      <c r="M65" s="10" t="n">
        <v>2.928481</v>
      </c>
      <c r="N65" s="11" t="inlineStr">
        <is>
          <t>08/05/2024 18:47:39</t>
        </is>
      </c>
      <c r="O65">
        <f>IF(M65="", "", M65/86400+N65)</f>
        <v/>
      </c>
      <c r="P65" t="n">
        <v>0.3333333333333333</v>
      </c>
      <c r="R65" t="inlineStr">
        <is>
          <t>The winners of Season 10 of "Dancing with the Stars" were Pussycat Dolls singer and actress Nicole Scherzinger (4) and her professional dance partner Derek Hough. They were announced as the champions on May 25, 2010 (?).</t>
        </is>
      </c>
      <c r="S65" t="n">
        <v>1</v>
      </c>
    </row>
    <row r="66">
      <c r="D66" s="7" t="inlineStr">
        <is>
          <t>4. Nicole Scherzinger, a singer, was the winner of Dancing with the Stars season ten.</t>
        </is>
      </c>
      <c r="I66" s="7" t="inlineStr">
        <is>
          <t>The winner of Season 10 of Dancing with the Stars was Nicole Scherzinger and her partner Derek Hough. They were crowned the winners on November 23, 2010.</t>
        </is>
      </c>
      <c r="J66" s="14" t="inlineStr">
        <is>
          <t>groq/llama3-8b-8192</t>
        </is>
      </c>
      <c r="K66">
        <f>IF(I66="", "", LEN(I66))</f>
        <v/>
      </c>
      <c r="L66" s="14" t="n">
        <v>6.4e-06</v>
      </c>
      <c r="M66" s="10" t="n">
        <v>2.12359</v>
      </c>
      <c r="N66" s="11" t="inlineStr">
        <is>
          <t>08/05/2024 18:47:42</t>
        </is>
      </c>
      <c r="O66">
        <f>IF(M66="", "", M66/86400+N66)</f>
        <v/>
      </c>
      <c r="P66" t="n">
        <v>0.3333333333333333</v>
      </c>
      <c r="R66" t="inlineStr">
        <is>
          <t>The winner of Season 10 of Dancing with the Stars was Nicole Scherzinger (4) and her partner Derek Hough. They were crowned the winners on November 23, 2010 (?).</t>
        </is>
      </c>
      <c r="S66" t="n">
        <v>1</v>
      </c>
    </row>
    <row r="67">
      <c r="I67" s="7" t="inlineStr">
        <is>
          <t>The winner of Season 10 of Dancing with the Stars was Nicole Scherzinger and her partner Derek Hough. They were crowned the champions on May 25, 2010.</t>
        </is>
      </c>
      <c r="J67" s="14" t="inlineStr">
        <is>
          <t>groq/llama3-70b-8192</t>
        </is>
      </c>
      <c r="K67">
        <f>IF(I67="", "", LEN(I67))</f>
        <v/>
      </c>
      <c r="L67" s="14" t="n">
        <v>4.704e-05</v>
      </c>
      <c r="M67" s="10" t="n">
        <v>3.532696</v>
      </c>
      <c r="N67" s="11" t="inlineStr">
        <is>
          <t>08/05/2024 18:47:44</t>
        </is>
      </c>
      <c r="O67">
        <f>IF(M67="", "", M67/86400+N67)</f>
        <v/>
      </c>
      <c r="P67" t="n">
        <v>0.3333333333333333</v>
      </c>
      <c r="R67" t="inlineStr">
        <is>
          <t>The winner of Season 10 of Dancing with the Stars was Nicole Scherzinger (4) and her partner Derek Hough. They were crowned the champions on May 25, 2010 (?).</t>
        </is>
      </c>
      <c r="S67" t="n">
        <v>1</v>
      </c>
    </row>
    <row r="68">
      <c r="I68" s="7" t="inlineStr">
        <is>
          <t>The tenth season of Dancing with the Stars premiered on March 22, 2010, and the finale aired on May 25, 2010. The season was won by actress Nicole Scherzinger and her professional partner, Derek Hough. Scherzinger, who was then best known as the lead singer of the Pussycat Dolls, and Hough received a perfect score of 30 for their final dance, a freestyle set to "Big Spender" from the musical Sweet Charity.
The finale of season 10 was a close race, with Scherzinger and Hough facing stiff competition from Olympic gold medalist Evan Lysacek and his partner, Anna Trebunskaya, as well as reality TV star and businesswoman Kate Gosselin and her partner, Tony Dovolani. In the end, Scherzinger and Hough emerged as the winners, with Lysacek and Trebunskaya coming in second place.
Dancing with the Stars is a popular reality TV show in which celebrities are paired with professional dancers and compete against each other in a series of ballroom dance competitions. The show has been on the air since 2005 and has featured a wide variety of contestants, including actors, musicians, athletes, and reality TV personalities.</t>
        </is>
      </c>
      <c r="J68" s="14" t="inlineStr">
        <is>
          <t>groq/mixtral-8x7b-32768</t>
        </is>
      </c>
      <c r="K68">
        <f>IF(I68="", "", LEN(I68))</f>
        <v/>
      </c>
      <c r="L68" s="14" t="n">
        <v>8.586000000000001e-05</v>
      </c>
      <c r="M68" s="10" t="n">
        <v>4.417987</v>
      </c>
      <c r="N68" s="11" t="inlineStr">
        <is>
          <t>08/05/2024 18:47:48</t>
        </is>
      </c>
      <c r="O68">
        <f>IF(M68="", "", M68/86400+N68)</f>
        <v/>
      </c>
      <c r="P68" t="n">
        <v>0.3333333333333333</v>
      </c>
      <c r="R68" t="inlineStr">
        <is>
          <t>The tenth season of Dancing with the Stars premiered on March 22, 2010 (1), and the finale aired on May 25, 2010 (?). The season was won by actress Nicole Scherzinger (4) and her professional partner, Derek Hough. Scherzinger, who was then best known as the lead singer of the Pussycat Dolls, and Hough received a perfect score of 30 for their final dance, a freestyle set to "Big Spender" from the musical Sweet Charity (?).
The finale of season 10 was a close race, with Scherzinger and Hough facing stiff competition from Olympic gold medalist Evan Lysacek and his partner, Anna Trebunskaya, as well as reality TV star and businesswoman Kate Gosselin and her partner, Tony Dovolani (?). In the end, Scherzinger and Hough emerged as the winners, with Lysacek and Trebunskaya coming in second place (?).
Dancing with the Stars is a popular reality TV show in which celebrities are paired with professional dancers and compete against each other in a series of ballroom dance competitions (?). The show has been on the air since 2005 and has featured a wide variety of contestants, including actors, musicians, athletes, and reality TV personalities (?).</t>
        </is>
      </c>
      <c r="S68" t="n">
        <v>6</v>
      </c>
    </row>
    <row r="69">
      <c r="I69" s="7" t="inlineStr">
        <is>
          <t>I do not have access to current events or real-time information, and am unable to provide information about recent winners of television shows. For the most recent results, please check reputable entertainment news sources or the official ABC website.</t>
        </is>
      </c>
      <c r="J69" s="14" t="inlineStr">
        <is>
          <t>groq/gemma-7b-it</t>
        </is>
      </c>
      <c r="K69">
        <f>IF(I69="", "", LEN(I69))</f>
        <v/>
      </c>
      <c r="L69" s="14" t="n">
        <v>7.1e-06</v>
      </c>
      <c r="M69" s="10" t="n">
        <v>4.240803</v>
      </c>
      <c r="N69" s="11" t="inlineStr">
        <is>
          <t>08/05/2024 18:47:52</t>
        </is>
      </c>
      <c r="O69">
        <f>IF(M69="", "", M69/86400+N69)</f>
        <v/>
      </c>
      <c r="P69" t="n">
        <v>0</v>
      </c>
      <c r="R69" t="inlineStr">
        <is>
          <t>I do not have access to current events or real-time information, and am unable to provide information about recent winners of television shows (?). For the most recent results, please check reputable entertainment news sources or the official ABC website (?).</t>
        </is>
      </c>
      <c r="S69" t="n">
        <v>2</v>
      </c>
    </row>
    <row r="70">
      <c r="A70" t="n">
        <v>9</v>
      </c>
      <c r="B70" t="inlineStr">
        <is>
          <t>when would the quantity of dna double when growing cells ?</t>
        </is>
      </c>
      <c r="C70" s="7" t="inlineStr"/>
      <c r="D70" s="7" t="inlineStr">
        <is>
          <t>1. The cell cycle is the process of cell division which consists of four major phases.</t>
        </is>
      </c>
      <c r="E70" t="inlineStr"/>
      <c r="F70" s="14" t="inlineStr"/>
      <c r="G70" s="10" t="inlineStr"/>
      <c r="H70" s="11" t="inlineStr"/>
      <c r="I70" s="7" t="inlineStr">
        <is>
          <t>The quantity of DNA in a cell doubles during the S phase (synthesis phase) of the cell cycle, which is part of interphase, just before the cell enters mitosis or meiosis for cell division.</t>
        </is>
      </c>
      <c r="J70" s="14" t="inlineStr">
        <is>
          <t>gpt-4-0613</t>
        </is>
      </c>
      <c r="K70">
        <f>IF(I70="", "", LEN(I70))</f>
        <v/>
      </c>
      <c r="L70" s="14" t="n">
        <v>0.00324</v>
      </c>
      <c r="M70" s="10" t="n">
        <v>5.37429</v>
      </c>
      <c r="N70" s="11" t="inlineStr">
        <is>
          <t>08/05/2024 18:47:09</t>
        </is>
      </c>
      <c r="O70">
        <f>IF(M70="", "", M70/86400+N70)</f>
        <v/>
      </c>
      <c r="P70" t="n">
        <v>0.2222222222222222</v>
      </c>
      <c r="R70" t="inlineStr">
        <is>
          <t>The quantity of DNA in a cell doubles during the S phase (3) of the cell cycle, which is part of interphase, just before the cell enters mitosis or meiosis for cell division (?).</t>
        </is>
      </c>
      <c r="S70" t="n">
        <v>1</v>
      </c>
    </row>
    <row r="71">
      <c r="D71" s="7" t="inlineStr">
        <is>
          <t>2. The G1 phase is the first part of the cell cycle, characterized by the synthesis of enzymes needed for DNA replication.</t>
        </is>
      </c>
      <c r="I71" s="7" t="inlineStr">
        <is>
          <t>## DNA Replication During Cell Growth
The quantity of DNA doubles **during the S phase** of the cell cycle. This phase occurs between the G1 and G2 phases and is crucial for ensuring that each daughter cell receives a complete copy of the genetic material. 
Here's a breakdown of the process:
**S Phase:**
* DNA replication begins at specific points called origins of replication.
* Enzymes unwind the DNA double helix and separate the two strands.
* Free nucleotides in the cytoplasm pair with their complementary bases on each strand, creating two new DNA molecules.
* Each new molecule consists of one original strand and one newly synthesized strand.
* By the end of the S phase, the amount of DNA in the cell has doubled.
**Importance of DNA Replication:**
* Ensures accurate transmission of genetic information from parent cell to daughter cells.
* Allows for cell growth and division.
* Maintains the integrity of the genome.
**Additional Information:**
* The S phase is tightly regulated to ensure accurate and complete DNA replication.
* Errors in DNA replication can lead to mutations and genetic diseases.
* The length of the S phase can vary depending on the cell type and environmental conditions.
I hope this information helps! Let me know if you have any other questions.</t>
        </is>
      </c>
      <c r="J71" s="14" t="inlineStr">
        <is>
          <t>gemini-pro</t>
        </is>
      </c>
      <c r="K71">
        <f>IF(I71="", "", LEN(I71))</f>
        <v/>
      </c>
      <c r="L71" s="14" t="n">
        <v>0.00013575</v>
      </c>
      <c r="M71" s="10" t="n"/>
      <c r="N71" s="11" t="inlineStr">
        <is>
          <t>08/05/2024 18:47:14</t>
        </is>
      </c>
      <c r="O71">
        <f>IF(M71="", "", M71/86400+N71)</f>
        <v/>
      </c>
      <c r="P71" t="n">
        <v>0.3</v>
      </c>
      <c r="R71" t="inlineStr">
        <is>
          <t>## DNA Replication During Cell Growth
The quantity of DNA doubles **during the S phase (3)** of the cell cycle. This phase occurs between the G1 and G2 phases (2, 4) and is crucial for ensuring that each daughter cell receives a complete copy of the genetic material. 
Here's a breakdown of the process:
**S Phase (3):**
* DNA replication begins at specific points called origins of replication (?).
* Enzymes unwind the DNA double helix and separate the two strands (?).
* Free nucleotides in the cytoplasm pair with their complementary bases on each strand, creating two new DNA molecules (?).
* Each new molecule consists of one original strand and one newly synthesized strand (?).
* By the end of the S phase, the amount of DNA in the cell has doubled (3).
**Importance of DNA Replication:**
* Ensures accurate transmission of genetic information from parent cell to daughter cells (?).
* Allows for cell growth and division (?).
* Maintains the integrity of the genome (?).
**Additional Information:**
* The S phase is tightly regulated to ensure accurate and complete DNA replication (?).
* Errors in DNA replication can lead to mutations and genetic diseases (?).
* The length of the S phase can vary depending on the cell type and environmental conditions (?).
I hope this information helps! Let me know if you have any other questions.</t>
        </is>
      </c>
      <c r="S71" t="n">
        <v>10</v>
      </c>
    </row>
    <row r="72">
      <c r="D72" s="7" t="inlineStr">
        <is>
          <t>3. The S phase is the second part of the cell cycle, during which DNA replication occurs, resulting in two identical sets of chromosomes.</t>
        </is>
      </c>
      <c r="I72" s="7" t="inlineStr">
        <is>
          <t>The quantity of DNA in a cell typically doubles during the synthesis (S) phase of the cell cycle, which is the process by which a cell grows and divides. The cell cycle consists of several phases, including the G1 phase (cell growth), the S phase (DNA replication), the G2 phase (cell preparation for division), and the M phase (mitosis or cell division).
During the S phase, the cell's DNA is replicated, resulting in two identical copies of each chromosome. This is an essential step, as it ensures that each of the two daughter cells resulting from cell division receives a complete and identical set of chromosomes.
After the S phase, the cell enters the G2 phase, where it continues to grow and prepares for division. The actual division of the cell into two daughter cells occurs during the M phase. In some cells, the M phase is followed by a resting phase known as the G0 phase, where the cell is not actively preparing to divide.</t>
        </is>
      </c>
      <c r="J72" s="14" t="inlineStr">
        <is>
          <t>mistral/mistral-large-latest</t>
        </is>
      </c>
      <c r="K72">
        <f>IF(I72="", "", LEN(I72))</f>
        <v/>
      </c>
      <c r="L72" s="14" t="n">
        <v>0.005280000000000001</v>
      </c>
      <c r="M72" s="10" t="n">
        <v>8.987981</v>
      </c>
      <c r="N72" s="11" t="inlineStr">
        <is>
          <t>08/05/2024 18:47:49</t>
        </is>
      </c>
      <c r="O72">
        <f>IF(M72="", "", M72/86400+N72)</f>
        <v/>
      </c>
      <c r="P72" t="n">
        <v>0.7692307692307692</v>
      </c>
      <c r="R72" t="inlineStr">
        <is>
          <t>The quantity of DNA in a cell typically doubles during the synthesis (S) phase (3) of the cell cycle, which is the process by which a cell grows and divides (1). The cell cycle consists of several phases, including the G1 phase (cell growth) (2), the S phase (DNA replication) (3), the G2 phase (cell preparation for division) (4), and the M phase (mitosis or cell division) (5).
During the S phase, the cell's DNA is replicated, resulting in two identical copies of each chromosome (3). This is an essential step, as it ensures that each of the two daughter cells resulting from cell division receives a complete and identical set of chromosomes.
After the S phase, the cell enters the G2 phase, where it continues to grow and prepares for division (4). The actual division of the cell into two daughter cells occurs during the M phase (5). In some cells, the M phase is followed by a resting phase known as the G0 phase, where the cell is not actively preparing to divide (?).</t>
        </is>
      </c>
      <c r="S72" t="n">
        <v>1</v>
      </c>
    </row>
    <row r="73">
      <c r="D73" s="7" t="inlineStr">
        <is>
          <t>4. The G2 phase is the third part of the cell cycle, marked by significant protein synthesis, particularly the production of microtubules needed for cell division, called mitosis.</t>
        </is>
      </c>
      <c r="I73" s="7" t="inlineStr">
        <is>
          <t>When growing cells, the quantity of DNA typically doubles during the process of cell division, specifically during the S phase of the cell cycle. This is because the cell's DNA is replicated during the S phase, resulting in two identical copies of the DNA molecule.
The S phase is the stage of the cell cycle where the cell's DNA is replicated, and it typically occurs after the G1 phase (the growth phase) and before the G2 phase (the preparation for cell division phase). During the S phase, the cell's DNA is unwound, and an enzyme called DNA polymerase reads the template strands and adds nucleotides to the growing strands, creating a new DNA molecule.
As the cell prepares to divide, the replicated DNA molecules are condensed into visible chromosomes, and the cell enters the G2 phase. The G2 phase is a period of preparation for cell division, during which the cell grows and prepares its organelles for the upcoming cell division.
When the cell enters the M phase (mitosis), the replicated DNA molecules are separated into two identical sets, one for each daughter cell. This process is called cytokinesis, and it results in the formation of two daughter cells, each with a complete set of chromosomes.
So, to summarize, the quantity of DNA doubles during the S phase of the cell cycle, when the cell's DNA is replicated.</t>
        </is>
      </c>
      <c r="J73" s="14" t="inlineStr">
        <is>
          <t>groq/llama3-8b-8192</t>
        </is>
      </c>
      <c r="K73">
        <f>IF(I73="", "", LEN(I73))</f>
        <v/>
      </c>
      <c r="L73" s="14" t="n">
        <v>3e-05</v>
      </c>
      <c r="M73" s="10" t="n">
        <v>3.580821</v>
      </c>
      <c r="N73" s="11" t="inlineStr">
        <is>
          <t>08/05/2024 18:47:58</t>
        </is>
      </c>
      <c r="O73">
        <f>IF(M73="", "", M73/86400+N73)</f>
        <v/>
      </c>
      <c r="P73" t="n">
        <v>0.7692307692307692</v>
      </c>
      <c r="R73" t="inlineStr">
        <is>
          <t>When growing cells, the quantity of DNA typically doubles during the process of cell division, specifically during the S phase of the cell cycle (3). This is because the cell's DNA is replicated during the S phase, resulting in two identical copies of the DNA molecule (3).
The S phase is the stage of the cell cycle where the cell's DNA is replicated, and it typically occurs after the G1 phase (the growth phase) (2) and before the G2 phase (the preparation for cell division phase) (4). During the S phase, the cell's DNA is unwound, and an enzyme called DNA polymerase reads the template strands and adds nucleotides to the growing strands, creating a new DNA molecule (?).
As the cell prepares to divide, the replicated DNA molecules are condensed into visible chromosomes, and the cell enters the G2 phase (4). The G2 phase is a period of preparation for cell division, during which the cell grows and prepares its organelles for the upcoming cell division (4).
When the cell enters the M phase (mitosis) (5), the replicated DNA molecules are separated into two identical sets, one for each daughter cell (5). This process is called cytokinesis, and it results in the formation of two daughter cells, each with a complete set of chromosomes (5, 7).
So, to summarize, the quantity of DNA doubles during the S phase of the cell cycle, when the cell's DNA is replicated (3).</t>
        </is>
      </c>
      <c r="S73" t="n">
        <v>1</v>
      </c>
    </row>
    <row r="74">
      <c r="D74" s="7" t="inlineStr">
        <is>
          <t>5. The M phase is the fourth and final part of the cell cycle, involving nuclear division (karyokinesis) and cytoplasmic division (cytokinesis).</t>
        </is>
      </c>
      <c r="I74" s="7" t="inlineStr">
        <is>
          <t>The quantity of DNA doubles during the S phase (Synthesis phase) of the cell cycle, which is the stage of the cell cycle where DNA replication occurs.
Here's a brief overview of the cell cycle:
1. G1 phase (Gap 1): The cell grows and prepares for DNA replication.
2. S phase (Synthesis phase): DNA replication occurs, and the quantity of DNA doubles.
3. G2 phase (Gap 2): The cell prepares for cell division.
4. M phase (Mitosis): Cell division occurs, and the replicated DNA is divided equally between two daughter cells.
During the S phase, the DNA is replicated, and the quantity of DNA doubles. This is because each chromosome is duplicated, resulting in two identical sister chromatids that are joined at the centromere. This process is crucial for ensuring that each new cell receives a complete set of chromosomes.
After DNA replication, the cell enters the G2 phase, where it prepares for cell division. During mitosis, the replicated DNA is divided equally between two daughter cells, resulting in two cells with identical genetic material.
So, to summarize, the quantity of DNA doubles during the S phase of the cell cycle, which is the stage where DNA replication occurs.</t>
        </is>
      </c>
      <c r="J74" s="14" t="inlineStr">
        <is>
          <t>groq/llama3-70b-8192</t>
        </is>
      </c>
      <c r="K74">
        <f>IF(I74="", "", LEN(I74))</f>
        <v/>
      </c>
      <c r="L74" s="14" t="n">
        <v>0.00021744</v>
      </c>
      <c r="M74" s="10" t="n">
        <v>9.285011000000001</v>
      </c>
      <c r="N74" s="11" t="inlineStr">
        <is>
          <t>08/05/2024 18:48:01</t>
        </is>
      </c>
      <c r="O74">
        <f>IF(M74="", "", M74/86400+N74)</f>
        <v/>
      </c>
      <c r="P74" t="n">
        <v>0.6153846153846153</v>
      </c>
      <c r="R74" t="inlineStr">
        <is>
          <t>The quantity of DNA doubles during the S phase (Synthesis phase) of the cell cycle (3), which is the stage of the cell cycle where DNA replication occurs (3).
Here's a brief overview of the cell cycle:
1. G1 phase (Gap 1): The cell grows and prepares for DNA replication (2).
2. S phase (Synthesis phase): DNA replication occurs, and the quantity of DNA doubles (3).
3. G2 phase (Gap 2): The cell prepares for cell division (4).
4. M phase (Mitosis): Cell division occurs, and the replicated DNA is divided equally between two daughter cells (5).
During the S phase, the DNA is replicated, and the quantity of DNA doubles. This is because each chromosome is duplicated, resulting in two identical sister chromatids that are joined at the centromere (?). This process is crucial for ensuring that each new cell receives a complete set of chromosomes (?).
After DNA replication, the cell enters the G2 phase, where it prepares for cell division (4). During mitosis, the replicated DNA is divided equally between two daughter cells, resulting in two cells with identical genetic material (5).
So, to summarize, the quantity of DNA doubles during the S phase of the cell cycle (3), which is the stage where DNA replication occurs (3).</t>
        </is>
      </c>
      <c r="S74" t="n">
        <v>2</v>
      </c>
    </row>
    <row r="75">
      <c r="D75" s="7" t="inlineStr">
        <is>
          <t>6. During the M phase, a new cell membrane is formed, leading to the physical division of the 'mother' and 'daughter' cells.</t>
        </is>
      </c>
      <c r="I75" s="7" t="inlineStr">
        <is>
          <t>In growing cells, DNA replication typically occurs during the S phase of the cell cycle. DNA replication is the process by which a cell copies its DNA before cell division, so that each daughter cell receives an identical set of genetic instructions.
During DNA replication, the double helix structure of DNA is separated into two single strands, and each strand serves as a template for the synthesis of a new complementary strand. This results in the creation of two identical DNA molecules, each containing one original strand and one newly synthesized strand.
Therefore, the quantity of DNA in a cell will double during DNA replication, which typically occurs in the S phase of the cell cycle. The exact timing of DNA replication may vary depending on the specific type of cell and the conditions under which it is growing.</t>
        </is>
      </c>
      <c r="J75" s="14" t="inlineStr">
        <is>
          <t>groq/mixtral-8x7b-32768</t>
        </is>
      </c>
      <c r="K75">
        <f>IF(I75="", "", LEN(I75))</f>
        <v/>
      </c>
      <c r="L75" s="14" t="n">
        <v>5.292e-05</v>
      </c>
      <c r="M75" s="10" t="n">
        <v>2.367598</v>
      </c>
      <c r="N75" s="11" t="inlineStr">
        <is>
          <t>08/05/2024 18:48:11</t>
        </is>
      </c>
      <c r="O75">
        <f>IF(M75="", "", M75/86400+N75)</f>
        <v/>
      </c>
      <c r="P75" t="n">
        <v>0.1666666666666667</v>
      </c>
      <c r="R75" t="inlineStr">
        <is>
          <t>In growing cells, DNA replication typically occurs during the S phase of the cell cycle (3). DNA replication is the process by which a cell copies its DNA before cell division, so that each daughter cell receives an identical set of genetic instructions (?).
During DNA replication, the double helix structure of DNA is separated into two single strands, and each strand serves as a template for the synthesis of a new complementary strand (?). This results in the creation of two identical DNA molecules, each containing one original strand and one newly synthesized strand (?).
Therefore, the quantity of DNA in a cell will double during DNA replication, which typically occurs in the S phase of the cell cycle (3). The exact timing of DNA replication may vary depending on the specific type of cell and the conditions under which it is growing (?).</t>
        </is>
      </c>
      <c r="S75" t="n">
        <v>4</v>
      </c>
    </row>
    <row r="76">
      <c r="D76" s="7" t="inlineStr">
        <is>
          <t>7. The M phase is further divided into several distinct phases: prophase, prometaphase, metaphase, anaphase, and telophase, which lead to cytokinesis.</t>
        </is>
      </c>
      <c r="I76" s="7" t="inlineStr">
        <is>
          <t>**DNA quantity doubles during cell division.**
* When cells divide, each daughter cell receives a complete set of DNA.
* DNA replication occurs during the **S phase** of the cell cycle, which is when the DNA is copied.
* Mitosis or meiosis then distributes the copied DNA to the daughter cells.</t>
        </is>
      </c>
      <c r="J76" s="14" t="inlineStr">
        <is>
          <t>groq/gemma-7b-it</t>
        </is>
      </c>
      <c r="K76">
        <f>IF(I76="", "", LEN(I76))</f>
        <v/>
      </c>
      <c r="L76" s="14" t="n">
        <v>8.899999999999999e-06</v>
      </c>
      <c r="M76" s="10" t="n">
        <v>1.343848</v>
      </c>
      <c r="N76" s="11" t="inlineStr">
        <is>
          <t>08/05/2024 18:48:13</t>
        </is>
      </c>
      <c r="O76">
        <f>IF(M76="", "", M76/86400+N76)</f>
        <v/>
      </c>
      <c r="P76" t="n">
        <v>0.3636363636363636</v>
      </c>
      <c r="R76" t="inlineStr">
        <is>
          <t>**DNA quantity doubles during cell division.** (?)
* When cells divide, each daughter cell receives a complete set of DNA. (?)
* DNA replication occurs during the **S phase (3)** of the cell cycle, which is when the DNA is copied.
* Mitosis or meiosis then distributes the copied DNA to the daughter cells. (5)</t>
        </is>
      </c>
      <c r="S76" t="n">
        <v>2</v>
      </c>
    </row>
    <row r="77">
      <c r="A77" t="n">
        <v>10</v>
      </c>
      <c r="B77" t="inlineStr">
        <is>
          <t>when did the battle of palmito ranch happen ?</t>
        </is>
      </c>
      <c r="C77" s="7" t="inlineStr"/>
      <c r="D77" s="7" t="inlineStr">
        <is>
          <t>1. The Battle of Palmito Ranch is sometimes viewed as the last battle of the American Civil War.</t>
        </is>
      </c>
      <c r="E77" t="inlineStr"/>
      <c r="F77" s="14" t="inlineStr"/>
      <c r="G77" s="10" t="inlineStr"/>
      <c r="H77" s="11" t="inlineStr"/>
      <c r="I77" s="7" t="inlineStr">
        <is>
          <t>The Battle of Palmito Ranch happened on May 12-13, 1865.</t>
        </is>
      </c>
      <c r="J77" s="14" t="inlineStr">
        <is>
          <t>gpt-4-0613</t>
        </is>
      </c>
      <c r="K77">
        <f>IF(I77="", "", LEN(I77))</f>
        <v/>
      </c>
      <c r="L77" s="14" t="n">
        <v>0.0018</v>
      </c>
      <c r="M77" s="10" t="n">
        <v>4.123538</v>
      </c>
      <c r="N77" s="11" t="inlineStr">
        <is>
          <t>08/05/2024 18:47:09</t>
        </is>
      </c>
      <c r="O77">
        <f>IF(M77="", "", M77/86400+N77)</f>
        <v/>
      </c>
      <c r="P77" t="n">
        <v>0.3333333333333334</v>
      </c>
      <c r="R77" t="inlineStr">
        <is>
          <t>The Battle of Palmito Ranch happened on May 12-13, 1865 (2).</t>
        </is>
      </c>
      <c r="S77" t="n">
        <v>0</v>
      </c>
    </row>
    <row r="78">
      <c r="D78" s="7" t="inlineStr">
        <is>
          <t>2. This battle took place on May 12 and 13, 1865.</t>
        </is>
      </c>
      <c r="I78" s="7" t="inlineStr">
        <is>
          <t>The Battle of Palmito Ranch occurred on May 12 and 13, 1865, near Brownsville, Texas. It was the last major battle of the American Civil War.</t>
        </is>
      </c>
      <c r="J78" s="14" t="inlineStr">
        <is>
          <t>gemini-pro</t>
        </is>
      </c>
      <c r="K78">
        <f>IF(I78="", "", LEN(I78))</f>
        <v/>
      </c>
      <c r="L78" s="14" t="n">
        <v>2.3e-05</v>
      </c>
      <c r="M78" s="10" t="n">
        <v>21.857809</v>
      </c>
      <c r="N78" s="11" t="inlineStr">
        <is>
          <t>08/05/2024 18:47:13</t>
        </is>
      </c>
      <c r="O78">
        <f>IF(M78="", "", M78/86400+N78)</f>
        <v/>
      </c>
      <c r="P78" t="n">
        <v>0.7499999999999999</v>
      </c>
      <c r="R78" t="inlineStr">
        <is>
          <t>The Battle of Palmito Ranch (1) occurred on May 12 and 13, 1865 (2), near Brownsville, Texas (3). It was the last major battle of the American Civil War (1).</t>
        </is>
      </c>
      <c r="S78" t="n">
        <v>0</v>
      </c>
    </row>
    <row r="79">
      <c r="D79" s="7" t="inlineStr">
        <is>
          <t>3. The location of the battle was on the banks of the Rio Grande, east of Brownsville, Texas.</t>
        </is>
      </c>
      <c r="I79" s="7" t="inlineStr">
        <is>
          <t>The Battle of Palmito Ranch, which is also known as the Battle of Palmito Hill, took place on May 12-13, 1865. It's an interesting historical fact because it is generally considered the last battle of the American Civil War, even though it occurred weeks after the Confederate General Robert E. Lee's surrender on April 9, 1865.</t>
        </is>
      </c>
      <c r="J79" s="14" t="inlineStr">
        <is>
          <t>mistral/mistral-large-latest</t>
        </is>
      </c>
      <c r="K79">
        <f>IF(I79="", "", LEN(I79))</f>
        <v/>
      </c>
      <c r="L79" s="14" t="n">
        <v>0.002224</v>
      </c>
      <c r="M79" s="10" t="n">
        <v>7.080383</v>
      </c>
      <c r="N79" s="11" t="inlineStr">
        <is>
          <t>08/05/2024 18:47:35</t>
        </is>
      </c>
      <c r="O79">
        <f>IF(M79="", "", M79/86400+N79)</f>
        <v/>
      </c>
      <c r="P79" t="n">
        <v>0.5</v>
      </c>
      <c r="R79" t="inlineStr">
        <is>
          <t>The Battle of Palmito Ranch, which is also known as the Battle of Palmito Hill, took place on May 12-13, 1865 (2). It's an interesting historical fact because it is generally considered the last battle of the American Civil War (1), even though it occurred weeks after the Confederate General Robert E. Lee's surrender on April 9, 1865 (?).</t>
        </is>
      </c>
      <c r="S79" t="n">
        <v>1</v>
      </c>
    </row>
    <row r="80">
      <c r="D80" s="7" t="inlineStr">
        <is>
          <t>4. The Battle of Palmito Ranch was fought near the seaport of Los Brazos de Santiago.</t>
        </is>
      </c>
      <c r="I80" s="7" t="inlineStr">
        <is>
          <t>The Battle of Palmito Ranch was fought on May 12-13, 1865, in southern Texas, near the Rio Grande River. It was the last battle of the American Civil War.
The battle was fought between a group of Confederate soldiers, who had not yet received news of the surrender of Confederate General Robert E. Lee at Appomattox, and a group of Union cavalrymen who were pursuing them.
The battle was a small skirmish, with estimates of the number of soldiers involved ranging from 30 to 100 on each side. Despite being outnumbered, the Confederate forces held off the Union cavalrymen for several hours before eventually retreating.
The Battle of Palmito Ranch is often referred to as the "last battle of the Civil War" because it was the last significant military engagement fought during the conflict. However, it's worth noting that there were likely other small skirmishes and raids that took place after the battle, but this was the last major battle of the war.</t>
        </is>
      </c>
      <c r="J80" s="14" t="inlineStr">
        <is>
          <t>groq/llama3-8b-8192</t>
        </is>
      </c>
      <c r="K80">
        <f>IF(I80="", "", LEN(I80))</f>
        <v/>
      </c>
      <c r="L80" s="14" t="n">
        <v>2.29e-05</v>
      </c>
      <c r="M80" s="10" t="n">
        <v>2.357729</v>
      </c>
      <c r="N80" s="11" t="inlineStr">
        <is>
          <t>08/05/2024 18:47:42</t>
        </is>
      </c>
      <c r="O80">
        <f>IF(M80="", "", M80/86400+N80)</f>
        <v/>
      </c>
      <c r="P80" t="n">
        <v>0.6666666666666666</v>
      </c>
      <c r="R80" t="inlineStr">
        <is>
          <t>The Battle of Palmito Ranch was fought on May 12-13, 1865 (2), in southern Texas, near the Rio Grande River (3). It was the last battle of the American Civil War (1).
The battle was fought between a group of Confederate soldiers, who had not yet received news of the surrender of Confederate General Robert E. Lee at Appomattox, and a group of Union cavalrymen who were pursuing them (?).
The battle was a small skirmish, with estimates of the number of soldiers involved ranging from 30 to 100 on each side (?). Despite being outnumbered, the Confederate forces held off the Union cavalrymen for several hours before eventually retreating (?).
The Battle of Palmito Ranch is often referred to as the "last battle of the Civil War" because it was the last significant military engagement fought during the conflict (1). However, it's worth noting that there were likely other small skirmishes and raids that took place after the battle, but this was the last major battle of the war (5).</t>
        </is>
      </c>
      <c r="S80" t="n">
        <v>3</v>
      </c>
    </row>
    <row r="81">
      <c r="D81" s="7" t="inlineStr">
        <is>
          <t>5. Some argue that the battle should be considered a postwar action, as the Confederacy had already ceased to exist.</t>
        </is>
      </c>
      <c r="I81" s="7" t="inlineStr">
        <is>
          <t>The Battle of Palmito Ranch took place on May 12-13, 1865.</t>
        </is>
      </c>
      <c r="J81" s="14" t="inlineStr">
        <is>
          <t>groq/llama3-70b-8192</t>
        </is>
      </c>
      <c r="K81">
        <f>IF(I81="", "", LEN(I81))</f>
        <v/>
      </c>
      <c r="L81" s="14" t="n">
        <v>3.264e-05</v>
      </c>
      <c r="M81" s="10" t="n">
        <v>4.638414</v>
      </c>
      <c r="N81" s="11" t="inlineStr">
        <is>
          <t>08/05/2024 18:47:45</t>
        </is>
      </c>
      <c r="O81">
        <f>IF(M81="", "", M81/86400+N81)</f>
        <v/>
      </c>
      <c r="P81" t="n">
        <v>0.3333333333333334</v>
      </c>
      <c r="R81" t="inlineStr">
        <is>
          <t>The Battle of Palmito Ranch took place on May 12-13, 1865 (2).</t>
        </is>
      </c>
      <c r="S81" t="n">
        <v>0</v>
      </c>
    </row>
    <row r="82">
      <c r="I82" s="7" t="inlineStr">
        <is>
          <t>The Battle of Palmito Ranch, also known as the Battle of Palmetto Ranch, was the last land engagement of the American Civil War. It took place on May 12-13, 1865, in Cameron County, Texas, near the Mexico border. Despite the fact that the war had effectively ended with the Confederate surrender at Appomattox Court House on April 9, 1865, news of the surrender had not yet reached the remote Trans-Mississippi Department. As a result, the battle occurred more than a month after the end of the war. The Union forces emerged victorious in the engagement, but the battle is often overlooked in histories of the Civil War due to its late occurrence and its relatively small scale.</t>
        </is>
      </c>
      <c r="J82" s="14" t="inlineStr">
        <is>
          <t>groq/mixtral-8x7b-32768</t>
        </is>
      </c>
      <c r="K82">
        <f>IF(I82="", "", LEN(I82))</f>
        <v/>
      </c>
      <c r="L82" s="14" t="n">
        <v>4.995e-05</v>
      </c>
      <c r="M82" s="10" t="n">
        <v>2.886621</v>
      </c>
      <c r="N82" s="11" t="inlineStr">
        <is>
          <t>08/05/2024 18:47:49</t>
        </is>
      </c>
      <c r="O82">
        <f>IF(M82="", "", M82/86400+N82)</f>
        <v/>
      </c>
      <c r="P82" t="n">
        <v>0.5454545454545454</v>
      </c>
      <c r="R82" t="inlineStr">
        <is>
          <t>The Battle of Palmito Ranch, also known as the Battle of Palmetto Ranch, was the last land engagement of the American Civil War (1). It took place on May 12-13, 1865 (2), in Cameron County, Texas, near the Mexico border (?). Despite the fact that the war had effectively ended with the Confederate surrender at Appomattox Court House on April 9, 1865, news of the surrender had not yet reached the remote Trans-Mississippi Department (?). As a result, the battle occurred more than a month after the end of the war (5). The Union forces emerged victorious in the engagement, but the battle is often overlooked in histories of the Civil War due to its late occurrence and its relatively small scale (?).</t>
        </is>
      </c>
      <c r="S82" t="n">
        <v>3</v>
      </c>
    </row>
    <row r="83">
      <c r="I83" s="7" t="inlineStr">
        <is>
          <t>The Battle of Palmito Ranch took place on **March 28, 1917**.</t>
        </is>
      </c>
      <c r="J83" s="14" t="inlineStr">
        <is>
          <t>groq/gemma-7b-it</t>
        </is>
      </c>
      <c r="K83">
        <f>IF(I83="", "", LEN(I83))</f>
        <v/>
      </c>
      <c r="L83" s="14" t="n">
        <v>4.499999999999999e-06</v>
      </c>
      <c r="M83" s="10" t="n">
        <v>4.4325</v>
      </c>
      <c r="N83" s="11" t="inlineStr">
        <is>
          <t>08/05/2024 18:47:52</t>
        </is>
      </c>
      <c r="O83">
        <f>IF(M83="", "", M83/86400+N83)</f>
        <v/>
      </c>
      <c r="P83" t="n">
        <v>0</v>
      </c>
      <c r="R83" t="inlineStr">
        <is>
          <t>The Battle of Palmito Ranch took place on **March 28, 1917** (?).</t>
        </is>
      </c>
      <c r="S83" t="n">
        <v>1</v>
      </c>
    </row>
    <row r="84">
      <c r="A84" t="n">
        <v>11</v>
      </c>
      <c r="B84" t="inlineStr">
        <is>
          <t>who determined the mass to charge ratio of an electron ?</t>
        </is>
      </c>
      <c r="C84" s="7" t="inlineStr"/>
      <c r="D84" s="7" t="inlineStr">
        <is>
          <t>1. During the 19th century, the mass-to-charge ratios of some ions were determined using electrochemical methods.</t>
        </is>
      </c>
      <c r="E84" t="inlineStr"/>
      <c r="F84" s="14" t="inlineStr"/>
      <c r="G84" s="10" t="inlineStr"/>
      <c r="H84" s="11" t="inlineStr"/>
      <c r="I84" s="7" t="inlineStr">
        <is>
          <t>J.J. Thomson determined the mass to charge ratio of an electron.</t>
        </is>
      </c>
      <c r="J84" s="14" t="inlineStr">
        <is>
          <t>gpt-4-0613</t>
        </is>
      </c>
      <c r="K84">
        <f>IF(I84="", "", LEN(I84))</f>
        <v/>
      </c>
      <c r="L84" s="14" t="n">
        <v>0.0015</v>
      </c>
      <c r="M84" s="10" t="n">
        <v>3.845195</v>
      </c>
      <c r="N84" s="11" t="inlineStr">
        <is>
          <t>08/05/2024 18:47:09</t>
        </is>
      </c>
      <c r="O84">
        <f>IF(M84="", "", M84/86400+N84)</f>
        <v/>
      </c>
      <c r="P84" t="n">
        <v>0.1818181818181818</v>
      </c>
      <c r="R84" t="inlineStr">
        <is>
          <t>J.J. Thomson (2) determined the mass to charge ratio of an electron.</t>
        </is>
      </c>
      <c r="S84" t="n">
        <v>0</v>
      </c>
    </row>
    <row r="85">
      <c r="D85" s="7" t="inlineStr">
        <is>
          <t>2. J. J. Thomson first measured the mass-to-charge ratio of the electron in 1897.</t>
        </is>
      </c>
      <c r="I85" s="7" t="inlineStr">
        <is>
          <t>## Determining the Mass-to-Charge Ratio of an Electron
The discovery of the electron and the determination of its mass-to-charge ratio is a fascinating story in the history of physics. Several scientists played crucial roles in this process:
**1. J.J. Thomson (1897):**
* Thomson, through his cathode ray experiments, discovered the electron and established its identity as a fundamental particle.
* He measured the mass-to-charge ratio (e/m) of the electron by studying the deflection of cathode rays in electric and magnetic fields.
* His experiment involved measuring the deflection of the rays on a fluorescent screen and calculating the ratio based on the known values of the electric and magnetic fields.
* This experiment provided the first evidence for the existence of the electron and its negative charge.
**2. Robert Millikan (1909):**
* Millikan, through his oil drop experiment, determined the charge of an electron with high precision.
* He measured the charge by observing the motion of tiny oil droplets suspended in an electric field.
* By balancing the gravitational force on the droplets with the electric force, he could calculate the charge of individual electrons.
* Knowing the charge and the previously measured mass-to-charge ratio, he could then calculate the mass of the electron.
**3. Arthur H. Compton (1923):**
* Compton, through his X-ray scattering experiment, provided further confirmation of the mass-to-charge ratio of the electron.
* He observed the change in wavelength of X-rays scattered by electrons in a material.
* This experiment confirmed the particle nature of light and provided additional evidence for the mass of the electron.
**Therefore, while J.J. Thomson first measured the mass-to-charge ratio of the electron, Robert Millikan determined the charge of the electron with high precision, allowing for the calculation of the electron's mass. Arthur H. Compton's experiment further confirmed the mass-to-charge ratio.**
It's important to note that these experiments were conducted over several years and involved the work of many other scientists who contributed to the understanding of the electron and its properties.</t>
        </is>
      </c>
      <c r="J85" s="14" t="inlineStr">
        <is>
          <t>gemini-pro</t>
        </is>
      </c>
      <c r="K85">
        <f>IF(I85="", "", LEN(I85))</f>
        <v/>
      </c>
      <c r="L85" s="14" t="n">
        <v>0.00022975</v>
      </c>
      <c r="M85" s="10" t="n">
        <v>26.746645</v>
      </c>
      <c r="N85" s="11" t="inlineStr">
        <is>
          <t>08/05/2024 18:47:13</t>
        </is>
      </c>
      <c r="O85">
        <f>IF(M85="", "", M85/86400+N85)</f>
        <v/>
      </c>
      <c r="P85" t="n">
        <v>0.2222222222222222</v>
      </c>
      <c r="R85" t="inlineStr">
        <is>
          <t>## Determining the Mass-to-charge Ratio of an Electron
The discovery of the electron and the determination of its mass-to-charge ratio is a fascinating story in the history of physics. Several scientists played crucial roles in this process:
**1. J.J. Thomson (1897):** (2)
* Thomson, through his cathode ray experiments, discovered the electron and established its identity as a fundamental particle.
* He measured the mass-to-charge ratio (e/m) of the electron by studying the deflection of cathode rays in electric and magnetic fields. (2)
* His experiment involved measuring the deflection of the rays on a fluorescent screen and calculating the ratio based on the known values of the electric and magnetic fields.
* This experiment provided the first evidence for the existence of the electron and its negative charge. (3)
**2. Robert Millikan (1909):** (?)
* Millikan, through his oil drop experiment, determined the charge of an electron with high precision.
* He measured the charge by observing the motion of tiny oil droplets suspended in an electric field.
* By balancing the gravitational force on the droplets with the electric force, he could calculate the charge of individual electrons.
* Knowing the charge and the previously measured mass-to-charge ratio, he could then calculate the mass of the electron.
**3. Arthur H. Compton (1923):** (?)
* Compton, through his X-ray scattering experiment, provided further confirmation of the mass-to-charge ratio of the electron.
* He observed the change in wavelength of X-rays scattered by electrons in a material.
* This experiment confirmed the particle nature of light and provided additional evidence for the mass of the electron.
**Therefore, while J.J. Thomson first measured the mass-to-charge ratio of the electron, Robert Millikan determined the charge of the electron with high precision, allowing for the calculation of the electron's mass. Arthur H. Compton's experiment further confirmed the mass-to-charge ratio.** (2)
It's important to note that these experiments were conducted over several years and involved the work of many other scientists who contributed to the understanding of the electron and its properties. (?)</t>
        </is>
      </c>
      <c r="S85" t="n">
        <v>3</v>
      </c>
    </row>
    <row r="86">
      <c r="D86" s="7" t="inlineStr">
        <is>
          <t>3. Thomson's measurements proved that the electron is a particle with both mass and charge.</t>
        </is>
      </c>
      <c r="I86" s="7" t="inlineStr">
        <is>
          <t>The mass-to-charge ratio of an electron was first determined by the British physicist J.J. Thomson in 1897. He conducted an experiment known as the cathode ray tube experiment, which involved the use of electric and magnetic fields to deflect a beam of electrons. By measuring the amount of deflection and the strength of the fields, Thomson was able to calculate the mass-to-charge ratio of the electrons in the beam. This was a significant discovery because it provided evidence that electrons were particles with a specific mass and charge, and it paved the way for further research into the nature of subatomic particles.</t>
        </is>
      </c>
      <c r="J86" s="14" t="inlineStr">
        <is>
          <t>mistral/mistral-large-latest</t>
        </is>
      </c>
      <c r="K86">
        <f>IF(I86="", "", LEN(I86))</f>
        <v/>
      </c>
      <c r="L86" s="14" t="n">
        <v>0.0034</v>
      </c>
      <c r="M86" s="10" t="n">
        <v>7.902131</v>
      </c>
      <c r="N86" s="11" t="inlineStr">
        <is>
          <t>08/05/2024 18:47:40</t>
        </is>
      </c>
      <c r="O86">
        <f>IF(M86="", "", M86/86400+N86)</f>
        <v/>
      </c>
      <c r="P86" t="n">
        <v>0.2857142857142858</v>
      </c>
      <c r="R86" t="inlineStr">
        <is>
          <t>The mass-to-charge ratio of an electron was first determined by the British physicist J.J. Thomson in 1897 (2). He conducted an experiment known as the cathode ray tube experiment, which involved the use of electric and magnetic fields to deflect a beam of electrons (?). By measuring the amount of deflection and the strength of the fields, Thomson was able to calculate the mass-to-charge ratio of the electrons in the beam (2). This was a significant discovery because it provided evidence that electrons were particles with a specific mass and charge (3), and it paved the way for further research into the nature of subatomic particles (?).</t>
        </is>
      </c>
      <c r="S86" t="n">
        <v>2</v>
      </c>
    </row>
    <row r="87">
      <c r="D87" s="7" t="inlineStr">
        <is>
          <t>4. The mass-to-charge ratio of an electron is significantly smaller than that of a hydrogen ion H+.</t>
        </is>
      </c>
      <c r="I87" s="7" t="inlineStr">
        <is>
          <t>The mass-to-charge ratio of an electron was determined by Robert Millikan in 1909. Millikan's experiment, known as the "oil drop experiment," involved measuring the charge and mass of tiny oil droplets suspended in an electric field. By analyzing the motion of the droplets, Millikan was able to determine the charge-to-mass ratio of the electrons, which is approximately 1.76 x 10^11 C/kg.
Millikan's experiment was a groundbreaking achievement that helped establish the concept of the electron as a fundamental particle. His work also led to a deeper understanding of the behavior of charged particles and the nature of electricity.
Here's a brief summary of Millikan's experiment:
1. Millikan created a device that could suspend tiny oil droplets in an electric field.
2. He measured the charge on the droplets by observing how they moved in response to an electric field.
3. By analyzing the motion of the droplets, Millikan calculated the charge-to-mass ratio of the electrons.
4. He repeated the experiment multiple times to ensure accuracy and consistency.
Millikan's results were published in 1909 and were widely accepted as a fundamental property of electrons. His work laid the foundation for further research in particle physics and has had a lasting impact on our understanding of the behavior of charged particles.</t>
        </is>
      </c>
      <c r="J87" s="14" t="inlineStr">
        <is>
          <t>groq/llama3-8b-8192</t>
        </is>
      </c>
      <c r="K87">
        <f>IF(I87="", "", LEN(I87))</f>
        <v/>
      </c>
      <c r="L87" s="14" t="n">
        <v>2.95e-05</v>
      </c>
      <c r="M87" s="10" t="n">
        <v>3.996863</v>
      </c>
      <c r="N87" s="11" t="inlineStr">
        <is>
          <t>08/05/2024 18:47:48</t>
        </is>
      </c>
      <c r="O87">
        <f>IF(M87="", "", M87/86400+N87)</f>
        <v/>
      </c>
      <c r="P87" t="n">
        <v>0.1</v>
      </c>
      <c r="R87" t="inlineStr">
        <is>
          <t>The mass-to-charge ratio of an electron was determined by Robert Millikan in 1909(?). Millikan's experiment, known as the "oil drop experiment," involved measuring the charge and mass of tiny oil droplets suspended in an electric field. By analyzing the motion of the droplets, Millikan was able to determine the charge-to-mass ratio of the electrons, which is approximately 1.76 x 10^11 C/kg(?).
Millikan's experiment was a groundbreaking achievement that helped establish the concept of the electron as a fundamental particle(3). His work also led to a deeper understanding of the behavior of charged particles and the nature of electricity(?).
Here's a brief summary of Millikan's experiment:
1. Millikan created a device that could suspend tiny oil droplets in an electric field(?).
2. He measured the charge on the droplets by observing how they moved in response to an electric field(?).
3. By analyzing the motion of the droplets, Millikan calculated the charge-to-mass ratio of the electrons(?).
4. He repeated the experiment multiple times to ensure accuracy and consistency(?).
Millikan's results were published in 1909 and were widely accepted as a fundamental property of electrons(?). His work laid the foundation for further research in particle physics and has had a lasting impact on our understanding of the behavior of charged particles(?).</t>
        </is>
      </c>
      <c r="S87" t="n">
        <v>9</v>
      </c>
    </row>
    <row r="88">
      <c r="D88" s="7" t="inlineStr">
        <is>
          <t>5. In 1898, Wilhelm Wien separated ions based on their mass-to-charge ratio using an ion optical device.</t>
        </is>
      </c>
      <c r="I88" s="7" t="inlineStr">
        <is>
          <t>The mass-to-charge ratio of an electron was determined by Robert Millikan in a series of experiments conducted between 1908 and 1913. Millikan's experiment, known as the "oil drop experiment," involved suspending tiny droplets of oil in an electric field and measuring their movement in response to changes in the electric field.
Millikan's experiment was designed to measure the charge of an electron, but in the process, he also determined the mass-to-charge ratio of an electron. He did this by measuring the terminal velocity of the oil droplets as they fell through the air, which was affected by the electric field. By varying the strength of the electric field and measuring the resulting changes in the terminal velocity, Millikan was able to determine the charge on the oil droplets.
By assuming that the charge on the oil droplets was an integer multiple of the elementary charge (i.e., the charge of a single electron), Millikan was able to calculate the mass-to-charge ratio of an electron. He found that the mass-to-charge ratio was approximately 5.27 x 10^-12 kg/C, which is remarkably close to the modern value of 5.686 x 10^-12 kg/C.
Millikan's experiment was a groundbreaking achievement that provided strong evidence for the existence of electrons as discrete particles, and it earned him the Nobel Prize in Physics in 1923.</t>
        </is>
      </c>
      <c r="J88" s="14" t="inlineStr">
        <is>
          <t>groq/llama3-70b-8192</t>
        </is>
      </c>
      <c r="K88">
        <f>IF(I88="", "", LEN(I88))</f>
        <v/>
      </c>
      <c r="L88" s="14" t="n">
        <v>0.00024384</v>
      </c>
      <c r="M88" s="10" t="n">
        <v>2.307989</v>
      </c>
      <c r="N88" s="11" t="inlineStr">
        <is>
          <t>08/05/2024 18:47:52</t>
        </is>
      </c>
      <c r="O88">
        <f>IF(M88="", "", M88/86400+N88)</f>
        <v/>
      </c>
      <c r="P88" t="n">
        <v>0</v>
      </c>
      <c r="R88" t="inlineStr">
        <is>
          <t>The mass-to-charge ratio of an electron was determined by Robert Millikan in a series of experiments conducted between 1908 and 1913. Millikan's experiment, known as the "oil drop experiment," involved suspending tiny droplets of oil in an electric field and measuring their movement in response to changes in the electric field (?).
Millikan's experiment was designed to measure the charge of an electron, but in the process, he also determined the mass-to-charge ratio of an electron (?). He did this by measuring the terminal velocity of the oil droplets as they fell through the air, which was affected by the electric field. By varying the strength of the electric field and measuring the resulting changes in the terminal velocity, Millikan was able to determine the charge on the oil droplets (?).
By assuming that the charge on the oil droplets was an integer multiple of the elementary charge (i.e., the charge of a single electron), Millikan was able to calculate the mass-to-charge ratio of an electron (?). He found that the mass-to-charge ratio was approximately 5.27 x 10^-12 kg/C, which is remarkably close to the modern value of 5.686 x 10^-12 kg/C (?).
Millikan's experiment was a groundbreaking achievement that provided strong evidence for the existence of electrons as discrete particles, and it earned him the Nobel Prize in Physics in 1923 (?).</t>
        </is>
      </c>
      <c r="S88" t="n">
        <v>6</v>
      </c>
    </row>
    <row r="89">
      <c r="D89" s="7" t="inlineStr">
        <is>
          <t>6. This device, known as a Wien filter, utilized both electric and magnetic fields.</t>
        </is>
      </c>
      <c r="I89" s="7" t="inlineStr">
        <is>
          <t>The mass-to-charge ratio of an electron was first determined by J.J. Thomson in 1897 during his cathode ray experiments. Thomson observed that when a beam of cathode rays (now known to be composed of electrons) was passed through a magnetic and electric field, the particles followed a curved path. By measuring the radius of curvature of the path, Thomson was able to calculate the mass-to-charge ratio of the particles. He found that the mass of the particles was much smaller than the mass of a hydrogen atom, and he concluded that these particles were a new fundamental unit of matter, which he called "corpuscles" and are now known as electrons.</t>
        </is>
      </c>
      <c r="J89" s="14" t="inlineStr">
        <is>
          <t>groq/mixtral-8x7b-32768</t>
        </is>
      </c>
      <c r="K89">
        <f>IF(I89="", "", LEN(I89))</f>
        <v/>
      </c>
      <c r="L89" s="14" t="n">
        <v>4.671e-05</v>
      </c>
      <c r="M89" s="10" t="n">
        <v>2.984676</v>
      </c>
      <c r="N89" s="11" t="inlineStr">
        <is>
          <t>08/05/2024 18:47:54</t>
        </is>
      </c>
      <c r="O89">
        <f>IF(M89="", "", M89/86400+N89)</f>
        <v/>
      </c>
      <c r="P89" t="n">
        <v>0.4615384615384615</v>
      </c>
      <c r="R89" t="inlineStr">
        <is>
          <t>The mass-to-charge ratio of an electron was first determined by J.J. Thomson in 1897 (2) during his cathode ray experiments. Thomson observed that when a beam of cathode rays (now known to be composed of electrons) was passed through a magnetic and electric field, the particles followed a curved path. By measuring the radius of curvature of the path, Thomson was able to calculate the mass-to-charge ratio of the particles (3). He found that the mass of the particles was much smaller than the mass of a hydrogen atom (4), and he concluded that these particles were a new fundamental unit of matter, which he called "corpuscles" and are now known as electrons.</t>
        </is>
      </c>
      <c r="S89" t="n">
        <v>0</v>
      </c>
    </row>
    <row r="90">
      <c r="D90" s="7" t="inlineStr">
        <is>
          <t>7. Walter Kaufman measured the increase of electromagnetic mass of fast electrons in 1901.</t>
        </is>
      </c>
      <c r="I90" s="7" t="inlineStr">
        <is>
          <t>**Robert Millikan** determined the mass to charge ratio of an electron through his famous oil drop experiment.</t>
        </is>
      </c>
      <c r="J90" s="14" t="inlineStr">
        <is>
          <t>groq/gemma-7b-it</t>
        </is>
      </c>
      <c r="K90">
        <f>IF(I90="", "", LEN(I90))</f>
        <v/>
      </c>
      <c r="L90" s="14" t="n">
        <v>4.6e-06</v>
      </c>
      <c r="M90" s="10" t="n">
        <v>3.949884</v>
      </c>
      <c r="N90" s="11" t="inlineStr">
        <is>
          <t>08/05/2024 18:47:57</t>
        </is>
      </c>
      <c r="O90">
        <f>IF(M90="", "", M90/86400+N90)</f>
        <v/>
      </c>
      <c r="P90" t="n">
        <v>0</v>
      </c>
      <c r="R90" t="inlineStr">
        <is>
          <t>(?).</t>
        </is>
      </c>
      <c r="S90" t="n">
        <v>1</v>
      </c>
    </row>
    <row r="91">
      <c r="D91" s="7" t="inlineStr">
        <is>
          <t>8. This phenomenon is now referred to as relativistic mass increase.</t>
        </is>
      </c>
      <c r="J91" s="14" t="n"/>
      <c r="K91">
        <f>IF(I91="", "", LEN(I91))</f>
        <v/>
      </c>
      <c r="O91">
        <f>IF(M91="", "", M91/86400+N91)</f>
        <v/>
      </c>
    </row>
    <row r="92">
      <c r="D92" s="7" t="inlineStr">
        <is>
          <t>9. In 1913, Thomson used a parabola spectrograph to measure the mass-to-charge ratio of ions.</t>
        </is>
      </c>
      <c r="J92" s="14" t="n"/>
      <c r="K92">
        <f>IF(I92="", "", LEN(I92))</f>
        <v/>
      </c>
      <c r="O92">
        <f>IF(M92="", "", M92/86400+N92)</f>
        <v/>
      </c>
    </row>
    <row r="93">
      <c r="D93" s="7" t="inlineStr">
        <is>
          <t>10. Today, a mass spectrometer is the instrument used to measure the mass-to-charge ratio of charged particles.</t>
        </is>
      </c>
      <c r="J93" s="14" t="n"/>
      <c r="K93">
        <f>IF(I93="", "", LEN(I93))</f>
        <v/>
      </c>
      <c r="O93">
        <f>IF(M93="", "", M93/86400+N93)</f>
        <v/>
      </c>
    </row>
    <row r="94">
      <c r="A94" t="n">
        <v>12</v>
      </c>
      <c r="B94" t="inlineStr">
        <is>
          <t>where does the last name downs come from ?</t>
        </is>
      </c>
      <c r="C94" s="7" t="inlineStr"/>
      <c r="D94" s="7" t="inlineStr">
        <is>
          <t>1. Downs is a surname.</t>
        </is>
      </c>
      <c r="E94" t="inlineStr"/>
      <c r="F94" s="14" t="inlineStr"/>
      <c r="G94" s="10" t="inlineStr"/>
      <c r="H94" s="11" t="inlineStr"/>
      <c r="I94" s="7" t="inlineStr">
        <is>
          <t>The last name Downs is of English and Irish origin. It is a topographic name for someone who lived on or by a hill or a tract of elevated rolling land, from the Old English word "dun" which means "hill". It could also be a habitational name from a place named with this word, such as Downs in Northumberland. In Ireland, it is an Anglicized form of the Gaelic Ó Dubháin, meaning 'descendant of Dubhán', a personal name meaning 'little black one'.</t>
        </is>
      </c>
      <c r="J94" s="14" t="inlineStr">
        <is>
          <t>gpt-4-0613</t>
        </is>
      </c>
      <c r="K94">
        <f>IF(I94="", "", LEN(I94))</f>
        <v/>
      </c>
      <c r="L94" s="14" t="n">
        <v>0.00714</v>
      </c>
      <c r="M94" s="10" t="n">
        <v>9.362899000000001</v>
      </c>
      <c r="N94" s="11" t="inlineStr">
        <is>
          <t>08/05/2024 18:47:09</t>
        </is>
      </c>
      <c r="O94">
        <f>IF(M94="", "", M94/86400+N94)</f>
        <v/>
      </c>
      <c r="P94" t="n">
        <v>0.6666666666666666</v>
      </c>
      <c r="R94" t="inlineStr">
        <is>
          <t>The last name Downs (1) is of English and Irish origin. It is a topographic name for someone who lived on or by a hill or a tract of elevated rolling land, from the Old English word "dun" which means "hill" (2). It could also be a habitational name from a place named with this word, such as Downs in Northumberland (?). In Ireland, it is an Anglicized form of the Gaelic Ó Dubháin, meaning 'descendant of Dubhán', a personal name meaning 'little black one' (?).</t>
        </is>
      </c>
      <c r="S94" t="n">
        <v>2</v>
      </c>
    </row>
    <row r="95">
      <c r="D95" s="7" t="inlineStr">
        <is>
          <t>2. The origin of the surname Downs is Old English.</t>
        </is>
      </c>
      <c r="I95" s="7" t="inlineStr">
        <is>
          <t>## Origins of the Last Name Downs
The last name Downs has several possible origins, depending on its specific spelling and historical context. Here are some of the most common possibilities:
**1. Topographical:**
* **From the Old English word "dūn," meaning "hill" or "down."** This suggests that the name originated as a place name for someone who lived near a hill or valley. This is the most likely origin for the name in England and Wales.
* **From the Old Norse word "dún," meaning "enclosure" or "fort."** This suggests that the name originated as a place name for someone who lived near a fortified settlement. This is the most likely origin for the name in Scotland and Ireland.
**2. Habitation:**
* **From the Old English word "dūn," meaning "a hill" or "down."** This suggests that the name originated as a place name for someone who lived on a hill or in a valley.
* **From the Old Norse word "dún," meaning "a hill" or "down."** This suggests that the name originated as a place name for someone who lived on a hill or in a valley.
**3. Patronymic:**
* **From the Old English personal name "Dūn," meaning "brown" or "dark."** This suggests that the name originated as a nickname for someone with dark hair or skin.
* **From the Old Norse personal name "Dúnn," meaning "brown" or "dark."** This suggests that the name originated as a nickname for someone with dark hair or skin.
**4. Other:**
* **From the Old English word "dūn," meaning "a hill" or "down."** This suggests that the name originated as a nickname for someone who lived on a hill or in a valley.
* **From the Old Norse word "dún," meaning "a hill" or "down."** This suggests that the name originated as a nickname for someone who lived on a hill or in a valley.
**Additional Information:**
* The surname Downs is most common in England, followed by the United States, Australia, and Canada.
* There are several variations of the surname Downs, including Downes, Down, and Dun.
* The Downs family crest features a lion rampant on a red field.
**Sources:**
* https://www.ancestry.com/name-origin?surname=downs
* https://www.houseofnames.com/downs-family-crest
* https://www.thehistoryofsurnames.com/downs-family-crest/
I hope this information is helpful! Please let me know if you have any other questions.</t>
        </is>
      </c>
      <c r="J95" s="14" t="inlineStr">
        <is>
          <t>gemini-pro</t>
        </is>
      </c>
      <c r="K95">
        <f>IF(I95="", "", LEN(I95))</f>
        <v/>
      </c>
      <c r="L95" s="14" t="n">
        <v>0.00028525</v>
      </c>
      <c r="M95" s="10" t="n">
        <v>7.943672</v>
      </c>
      <c r="N95" s="11" t="inlineStr">
        <is>
          <t>08/05/2024 18:47:18</t>
        </is>
      </c>
      <c r="O95">
        <f>IF(M95="", "", M95/86400+N95)</f>
        <v/>
      </c>
      <c r="P95" t="n">
        <v>0.1818181818181818</v>
      </c>
      <c r="R95" t="inlineStr">
        <is>
          <t>## Origins of the Last Name Downs
The last name Downs has several possible origins, depending on its specific spelling and historical context. Here are some of the most common possibilities:
**1. Topographical:**
* **From the Old English word "dūn," meaning "hill" or "down."** This suggests that the name originated as a place name for someone who lived near a hill or valley. This is the most likely origin for the name in England and Wales (2).
* **From the Old Norse word "dún," meaning "enclosure" or "fort."** This suggests that the name originated as a place name for someone who lived near a fortified settlement. This is the most likely origin for the name in Scotland and Ireland (?).
**2. Habitation:**
* **From the Old English word "dūn," meaning "a hill" or "down."** This suggests that the name originated as a place name for someone who lived on a hill or in a valley (2).
* **From the Old Norse word "dún," meaning "a hill" or "down."** This suggests that the name originated as a place name for someone who lived on a hill or in a valley (?).
**3. Patronymic:**
* **From the Old English personal name "Dūn," meaning "brown" or "dark."** This suggests that the name originated as a nickname for someone with dark hair or skin (?).
* **From the Old Norse personal name "Dúnn," meaning "brown" or "dark."** This suggests that the name originated as a nickname for someone with dark hair or skin (?).
**4. Other:**
* **From the Old English word "dūn," meaning "a hill" or "down."** This suggests that the name originated as a nickname for someone who lived on a hill or in a valley (2).
* **From the Old Norse word "dún," meaning "a hill" or "down."** This suggests that the name originated as a nickname for someone who lived on a hill or in a valley (?).
**Additional Information:**
* The surname Downs is most common in England, followed by the United States, Australia, and Canada (?).
* There are several variations of the surname Downs, including Downes, Down, and Dun (?).
* The Downs family crest features a lion rampant on a red field (?).
**Sources:**
* https://www.ancestry.com/name-origin?surname=downs
* https://www.houseofnames.com/downs-family-crest
* https://www.thehistoryofsurnames.com/downs-family-crest/
I hope this information is helpful! Please let me know if you have any other questions.</t>
        </is>
      </c>
      <c r="S95" t="n">
        <v>8</v>
      </c>
    </row>
    <row r="96">
      <c r="I96" s="7" t="inlineStr">
        <is>
          <t>The last name Downs is of English and Irish origin. It is a topographic surname, which means it was given to people who lived in a specific type of location. In this case, the name Downs comes from the Old English word "dun," which means "hill." So, the surname Downs would have originally been given to people who lived on or near a hill.
In Ireland, the name Downs is an Anglicized form of the Gaelic surname "Ó Duibhín," which means "descendant of Duibhín."
Over time, surnames evolved and were passed down through families, so today, people with the last name Downs may not necessarily have ancestors who lived on a hill.</t>
        </is>
      </c>
      <c r="J96" s="14" t="inlineStr">
        <is>
          <t>mistral/mistral-large-latest</t>
        </is>
      </c>
      <c r="K96">
        <f>IF(I96="", "", LEN(I96))</f>
        <v/>
      </c>
      <c r="L96" s="14" t="n">
        <v>0.003872</v>
      </c>
      <c r="M96" s="10" t="n">
        <v>3.836668</v>
      </c>
      <c r="N96" s="11" t="inlineStr">
        <is>
          <t>08/05/2024 18:48:45</t>
        </is>
      </c>
      <c r="O96">
        <f>IF(M96="", "", M96/86400+N96)</f>
        <v/>
      </c>
      <c r="P96" t="n">
        <v>0.6666666666666666</v>
      </c>
      <c r="R96" t="inlineStr">
        <is>
          <t>The last name Downs is of English and Irish origin (1). It is a topographic surname, which means it was given to people who lived in a specific type of location. In this case, the name Downs comes from the Old English word "dun," which means "hill" (2). So, the surname Downs would have originally been given to people who lived on or near a hill.
In Ireland, the name Downs is an Anglicized form of the Gaelic surname "Ó Duibhín," which means "descendant of Duibhín" (?).
Over time, surnames evolved and were passed down through families, so today, people with the last name Downs may not necessarily have ancestors who lived on a hill (?).</t>
        </is>
      </c>
      <c r="S96" t="n">
        <v>2</v>
      </c>
    </row>
    <row r="97">
      <c r="I97" s="7" t="inlineStr">
        <is>
          <t>The surname Downs is of English origin, and it is believed to have originated in the Middle English period, around the 13th century. There are several theories about the origin of the surname Downs:
1. Topographic surname: One theory is that the surname Downs refers to someone who lived near a hill or a mound, such as a down or a hill. In Old English, the word "dun" meant "hill" or "mound", and the suffix "-s" is a common way to form a plural or possessive form. Therefore, the surname Downs may have originally referred to someone who lived near a hill or a mound.
2. Occupational surname: Another theory is that the surname Downs is an occupational surname, referring to someone who worked as a downer or a drover. A downer was a person who drove or herded sheep or other livestock, and the term "down" may have referred to the act of driving or herding.
3. Patronymic surname: Some sources suggest that the surname Downs may be a patronymic surname, meaning that it is derived from the name of a father or ancestor. In this case, the surname Downs may have originally been "Downs' son" or "son of Down", with "Down" being a personal name.
In terms of specific geographic origins, the surname Downs is most commonly found in England, particularly in the counties of Kent, Sussex, and Surrey. The surname is also found in other parts of the British Isles, including Wales and Scotland.
In terms of notable individuals with the surname Downs, there are several notable people who have borne the name, including:
* Charles Downs (1821-1885), an American politician and lawyer
* John Downs (1791-1865), an American politician and lawyer
* Robert Downs (1824-1891), an American politician and lawyer
* Tom Downs (born 1951), an American musician and songwriter
Overall, the surname Downs is a common and widespread surname in the English-speaking world, with a rich history and multiple theories about its origin.</t>
        </is>
      </c>
      <c r="J97" s="14" t="inlineStr">
        <is>
          <t>groq/llama3-8b-8192</t>
        </is>
      </c>
      <c r="K97">
        <f>IF(I97="", "", LEN(I97))</f>
        <v/>
      </c>
      <c r="L97" s="14" t="n">
        <v>4.489999999999999e-05</v>
      </c>
      <c r="M97" s="10" t="n">
        <v>1.08617</v>
      </c>
      <c r="N97" s="11" t="inlineStr">
        <is>
          <t>08/05/2024 18:48:49</t>
        </is>
      </c>
      <c r="O97">
        <f>IF(M97="", "", M97/86400+N97)</f>
        <v/>
      </c>
      <c r="P97" t="n">
        <v>0.3636363636363636</v>
      </c>
      <c r="R97" t="inlineStr">
        <is>
          <t>The surname Downs is of English origin (2), and it is believed to have originated in the Middle English period, around the 13th century. There are several theories about the origin of the surname Downs:
1. Topographic surname: One theory is that the surname Downs refers to someone who lived near a hill or a mound, such as a down or a hill. In Old English, the word "dun" meant "hill" or "mound", and the suffix "-s" is a common way to form a plural or possessive form. Therefore, the surname Downs may have originally referred to someone who lived near a hill or a mound (2).
2. Occupational surname: Another theory is that the surname Downs is an occupational surname, referring to someone who worked as a downer or a drover. A downer was a person who drove or herded sheep or other livestock, and the term "down" may have referred to the act of driving or herding (?).
3. Patronymic surname: Some sources suggest that the surname Downs may be a patronymic surname, meaning that it is derived from the name of a father or ancestor. In this case, the surname Downs may have originally been "Downs' son" or "son of Down", with "Down" being a personal name (?).
In terms of specific geographic origins, the surname Downs is most commonly found in England, particularly in the counties of Kent, Sussex, and Surrey. The surname is also found in other parts of the British Isles, including Wales and Scotland (?).
In terms of notable individuals with the surname Downs, there are several notable people who have borne the name, including:
* Charles Downs (1821-1885), an American politician and lawyer (?)
* John Downs (1791-1865), an American politician and lawyer (?)
* Robert Downs (1824-1891), an American politician and lawyer (?)
* Tom Downs (born 1951), an American musician and songwriter (?)
Overall, the surname Downs is a common and widespread surname in the English-speaking world, with a rich history and multiple theories about its origin (1).</t>
        </is>
      </c>
      <c r="S97" t="n">
        <v>7</v>
      </c>
    </row>
    <row r="98">
      <c r="I98" s="7" t="inlineStr">
        <is>
          <t>The surname Downs is of English origin, and it has a few possible sources:
1. Topographic origin: In this case, the surname Downs likely originated from the Old English words "dun" or "doun", which referred to a hill or a down (a type of hill or ridge). People who lived near a prominent hill or down may have taken the name as a way to identify their location or occupation.
2. Place name origin: There are several places in England named Downs, such as Downs in Kent, Downs in Sussex, and Downs in Yorkshire. People who lived in or near these places may have taken the name as a way to identify their place of origin or residence.
3. Occupational origin: In some cases, the surname Downs may have originated from the Old English word "dun", which referred to a type of enclosure or fenced area. People who worked as shepherds or farmers may have taken the name Downs as an occupational surname.
In terms of its distribution, the surname Downs is most commonly found in England, particularly in the southern counties of Kent, Sussex, and Surrey. It's also found in smaller numbers in Ireland, Scotland, and Wales.
In the United States, the surname Downs was brought over by English colonists in the 17th and 18th centuries. Today, it's found throughout the country, with the highest concentrations in the states of California, Texas, Florida, New York, and Ohio.
Some notable people with the surname Downs include:
* Cathy Downs (1924-1976), American actress
* Hugh Downs (1921-2020), American broadcaster and journalist
* Johnny Downs (1913-1994), American actor and dancer
* Lila Lee Downs (born 1968), American singer-songwriter
Overall, the surname Downs is a relatively common surname with a rich history and multiple possible origins.</t>
        </is>
      </c>
      <c r="J98" s="14" t="inlineStr">
        <is>
          <t>groq/llama3-70b-8192</t>
        </is>
      </c>
      <c r="K98">
        <f>IF(I98="", "", LEN(I98))</f>
        <v/>
      </c>
      <c r="L98" s="14" t="n">
        <v>0.00032016</v>
      </c>
      <c r="M98" s="10" t="n">
        <v>5.167859999999999</v>
      </c>
      <c r="N98" s="11" t="inlineStr">
        <is>
          <t>08/05/2024 18:48:50</t>
        </is>
      </c>
      <c r="O98">
        <f>IF(M98="", "", M98/86400+N98)</f>
        <v/>
      </c>
      <c r="P98" t="n">
        <v>0.1538461538461539</v>
      </c>
      <c r="R98" t="inlineStr">
        <is>
          <t>The surname Downs is of English origin (2), and it has a few possible sources:
1. Topographic origin: In this case, the surname Downs likely originated from the Old English words "dun" or "doun", which referred to a hill or a down (a type of hill or ridge). People who lived near a prominent hill or down may have taken the name as a way to identify their location or occupation (?).
2. Place name origin: There are several places in England named Downs, such as Downs in Kent, Downs in Sussex, and Downs in Yorkshire. People who lived in or near these places may have taken the name as a way to identify their place of origin or residence (?).
3. Occupational origin: In some cases, the surname Downs may have originated from the Old English word "dun", which referred to a type of enclosure or fenced area. People who worked as shepherds or farmers may have taken the name Downs as an occupational surname (?).
In terms of its distribution, the surname Downs is most commonly found in England, particularly in the southern counties of Kent, Sussex, and Surrey. It's also found in smaller numbers in Ireland, Scotland, and Wales (?).
In the United States, the surname Downs was brought over by English colonists in the 17th and 18th centuries. Today, it's found throughout the country, with the highest concentrations in the states of California, Texas, Florida, New York, and Ohio (?).
Some notable people with the surname Downs include:
* Cathy Downs (1924-1976), American actress (?)
* Hugh Downs (1921-2020), American broadcaster and journalist (?)
* Johnny Downs (1913-1994), American actor and dancer (?)
* Lila Lee Downs (born 1968), American singer-songwriter (?)
Overall, the surname Downs is a relatively common surname with a rich history and multiple possible origins (?).</t>
        </is>
      </c>
      <c r="S98" t="n">
        <v>10</v>
      </c>
    </row>
    <row r="99">
      <c r="I99" s="7" t="inlineStr">
        <is>
          <t>The surname Downs originated in England and is a topographical name for someone who lived near a hill or down, which is a term used to describe a grass-covered hill. The name may also have been used to describe someone who lived in a valley or depression, as the term "down" was also used to describe a low-lying area.
The surname Downs is derived from the Old English word "dun," which means "hill," and the suffix "-es," which was added to indicate "son of." Over time, the spelling of the name evolved to its current form.
It is also possible that the surname Downs is a variant of the surname Down, which has a similar origin and meaning.
The surname Downs is most commonly found in England, but it is also found in other countries, including the United States, Canada, Australia, and New Zealand, among others.</t>
        </is>
      </c>
      <c r="J99" s="14" t="inlineStr">
        <is>
          <t>groq/mixtral-8x7b-32768</t>
        </is>
      </c>
      <c r="K99">
        <f>IF(I99="", "", LEN(I99))</f>
        <v/>
      </c>
      <c r="L99" s="14" t="n">
        <v>5.778000000000001e-05</v>
      </c>
      <c r="M99" s="10" t="n">
        <v>0.750177</v>
      </c>
      <c r="N99" s="11" t="inlineStr">
        <is>
          <t>08/05/2024 18:48:56</t>
        </is>
      </c>
      <c r="O99">
        <f>IF(M99="", "", M99/86400+N99)</f>
        <v/>
      </c>
      <c r="P99" t="n">
        <v>0.6666666666666666</v>
      </c>
      <c r="R99" t="inlineStr">
        <is>
          <t>The surname Downs originated in England and is a topographical name for someone who lived near a hill or down, which is a term used to describe a grass-covered hill. The name may also have been used to describe someone who lived in a valley or depression, as the term "down" was also used to describe a low-lying area (?).
The surname Downs is derived from the Old English word "dun," which means "hill," and the suffix "-es," which was added to indicate "son of." Over time, the spelling of the name evolved to its current form (2).
It is also possible that the surname Downs is a variant of the surname Down, which has a similar origin and meaning (?).
The surname Downs is most commonly found in England, but it is also found in other countries, including the United States, Canada, Australia, and New Zealand, among others (1).</t>
        </is>
      </c>
      <c r="S99" t="n">
        <v>2</v>
      </c>
    </row>
    <row r="100">
      <c r="I100" s="7" t="inlineStr">
        <is>
          <t>The surname Downs comes from several possible origins:
**1. Topographical:**
* Derived from the Old Norse word "dūn" meaning "valley" or "hillside." This is particularly common in England and Wales.
* Refers to a low-lying area or valley.
**2. Personal name:**
* Derived from the Old Norse word "dúnr" meaning "fortress" or "hill." This was a common personal name in medieval Europe.
**3. Place names:**
* Derived from various place names in England, such as Downs in Hampshire and Derbyshire.
* Refers to a hill or elevated area with a gentle slope.
**4. Anglicized forms:**
* The surname Downs is an anglicized form of several Gaelic surnames, such as Ó Maol Dhomhnaigh in Irish and MacDonald in Scottish Gaelic.
**Origin of the surname in different regions:**
* **England:** Primarily from the south and east of England.
* **United States:** Most commonly found in states with large populations of English ancestry, such as Massachusetts and New Hampshire.
* **Ireland:** Primarily found in counties Meath, Louth, and Wexford.
* **Scotland:** Primarily found in the Highlands and Islands.</t>
        </is>
      </c>
      <c r="J100" s="14" t="inlineStr">
        <is>
          <t>groq/gemma-7b-it</t>
        </is>
      </c>
      <c r="K100">
        <f>IF(I100="", "", LEN(I100))</f>
        <v/>
      </c>
      <c r="L100" s="14" t="n">
        <v>2.83e-05</v>
      </c>
      <c r="M100" s="10" t="n">
        <v>1.009592</v>
      </c>
      <c r="N100" s="11" t="inlineStr">
        <is>
          <t>08/05/2024 18:48:56</t>
        </is>
      </c>
      <c r="O100">
        <f>IF(M100="", "", M100/86400+N100)</f>
        <v/>
      </c>
      <c r="P100" t="n">
        <v>0</v>
      </c>
      <c r="R100" t="inlineStr">
        <is>
          <t>The surname Downs comes from several possible origins:
**1. Topographical:**
* Derived from the Old Norse word "dūn" meaning "valley" or "hillside." This is particularly common in England and Wales (?).
* Refers to a low-lying area or valley (?).
**2. Personal name:**
* Derived from the Old Norse word "dúnr" meaning "fortress" or "hill." This was a common personal name in medieval Europe (?).
**3. Place names:**
* Derived from various place names in England, such as Downs in Hampshire and Derbyshire (?).
* Refers to a hill or elevated area with a gentle slope (?).
**4. Anglicized forms:**
* The surname Downs is an anglicized form of several Gaelic surnames, such as Ó Maol Dhomhnaigh in Irish and MacDonald in Scottish Gaelic (?).
**Origin of the surname in different regions:**
* **England:** Primarily from the south and east of England (?).
* **United States:** Most commonly found in states with large populations of English ancestry, such as Massachusetts and New Hampshire (?).
* **Ireland:** Primarily found in counties Meath, Louth, and Wexford (?).
* **Scotland:** Primarily found in the Highlands and Islands (?).</t>
        </is>
      </c>
      <c r="S100" t="n">
        <v>10</v>
      </c>
    </row>
    <row r="101">
      <c r="A101" t="n">
        <v>13</v>
      </c>
      <c r="B101" t="inlineStr">
        <is>
          <t>who sang without love where would we be now ?</t>
        </is>
      </c>
      <c r="C101" s="7" t="inlineStr"/>
      <c r="D101" s="7" t="inlineStr">
        <is>
          <t>1. "Long Train Runnin'" is a song by The Doobie Brothers.</t>
        </is>
      </c>
      <c r="E101" t="inlineStr"/>
      <c r="F101" s="14" t="inlineStr"/>
      <c r="G101" s="10" t="inlineStr"/>
      <c r="H101" s="11" t="inlineStr"/>
      <c r="I101" s="7" t="inlineStr">
        <is>
          <t>The song "Without Love (Where Would We Be Now)" is sung by The Doobie Brothers.</t>
        </is>
      </c>
      <c r="J101" s="14" t="inlineStr">
        <is>
          <t>gpt-4-0613</t>
        </is>
      </c>
      <c r="K101">
        <f>IF(I101="", "", LEN(I101))</f>
        <v/>
      </c>
      <c r="L101" s="14" t="n">
        <v>0.00189</v>
      </c>
      <c r="M101" s="10" t="n">
        <v>5.159644</v>
      </c>
      <c r="N101" s="11" t="inlineStr">
        <is>
          <t>08/05/2024 18:47:09</t>
        </is>
      </c>
      <c r="O101">
        <f>IF(M101="", "", M101/86400+N101)</f>
        <v/>
      </c>
      <c r="P101" t="n">
        <v>0</v>
      </c>
      <c r="R101" t="inlineStr">
        <is>
          <t>The song "Without Love (Where Would We Be Now)" is sung by The Doobie Brothers (?).</t>
        </is>
      </c>
      <c r="S101" t="n">
        <v>1</v>
      </c>
    </row>
    <row r="102">
      <c r="D102" s="7" t="inlineStr">
        <is>
          <t>2. The song was written by Tom Johnston, a member of the band.</t>
        </is>
      </c>
      <c r="I102" s="7" t="inlineStr">
        <is>
          <t>The song "Without Love (Where Would We Be Now)" was originally recorded by **Peter Cetera** in 1986. It was released as the lead single from his third solo album, *Solitude/Solitaire*. The song was a major hit, reaching number one on the Billboard Adult Contemporary chart and number six on the Billboard Hot 100 chart.
Cetera's version of the song features a duet with **Amy Grant**. The two singers had previously collaborated on the song "The Next Time I Fall" in 1983.
"Without Love (Where Would We Be Now)" has been covered by many other artists, including **Kenny G**, **Olivia Newton-John**, and **Richard Marx**. The song has also been featured in several films and television shows, including *The Bodyguard* and *Dawson's Creek*.
In 2005, Cetera re-recorded the song with **Natalie Cole** for his album *You Just Don't Know Me*. This version of the song was also a hit, reaching number one on the Billboard Adult Contemporary chart.
"Without Love (Where Would We Be Now)" is a classic love song that has been enjoyed by generations of listeners. The song's message of hope and love is timeless, and it continues to be a popular choice for weddings and other special occasions.</t>
        </is>
      </c>
      <c r="J102" s="14" t="inlineStr">
        <is>
          <t>gemini-pro</t>
        </is>
      </c>
      <c r="K102">
        <f>IF(I102="", "", LEN(I102))</f>
        <v/>
      </c>
      <c r="L102" s="14" t="n">
        <v>0.0001435</v>
      </c>
      <c r="M102" s="10" t="n"/>
      <c r="N102" s="11" t="inlineStr">
        <is>
          <t>08/05/2024 18:47:14</t>
        </is>
      </c>
      <c r="O102">
        <f>IF(M102="", "", M102/86400+N102)</f>
        <v/>
      </c>
      <c r="P102" t="n">
        <v>0</v>
      </c>
      <c r="R102" t="inlineStr">
        <is>
          <t xml:space="preserve">(?)
</t>
        </is>
      </c>
      <c r="S102" t="n">
        <v>1</v>
      </c>
    </row>
    <row r="103">
      <c r="D103" s="7" t="inlineStr">
        <is>
          <t>3. It was part of the band's 1973 album "The Captain and Me".</t>
        </is>
      </c>
      <c r="I103" s="7" t="inlineStr">
        <is>
          <t>The song "Without Love (Where Would We Be Now)" is most famously performed by Tom Jones. It was released in 1970 as a part of his album "I Who Have Nothing". However, it's important to note that covers of songs can be done by many different artists, so it might have been performed by others as well.</t>
        </is>
      </c>
      <c r="J103" s="14" t="inlineStr">
        <is>
          <t>mistral/mistral-large-latest</t>
        </is>
      </c>
      <c r="K103">
        <f>IF(I103="", "", LEN(I103))</f>
        <v/>
      </c>
      <c r="L103" s="14" t="n">
        <v>0.001856</v>
      </c>
      <c r="M103" s="10" t="n">
        <v>1.825619</v>
      </c>
      <c r="N103" s="11" t="inlineStr">
        <is>
          <t>08/05/2024 18:48:40</t>
        </is>
      </c>
      <c r="O103">
        <f>IF(M103="", "", M103/86400+N103)</f>
        <v/>
      </c>
      <c r="P103" t="n">
        <v>0</v>
      </c>
      <c r="R103" t="inlineStr">
        <is>
          <t xml:space="preserve">(?)
</t>
        </is>
      </c>
      <c r="S103" t="n">
        <v>1</v>
      </c>
    </row>
    <row r="104">
      <c r="D104" s="7" t="inlineStr">
        <is>
          <t>4. "Long Train Runnin'" was also released as a single.</t>
        </is>
      </c>
      <c r="I104" s="7" t="inlineStr">
        <is>
          <t>The song "Without Love" and "Where Would We Be Now" are actually performed by Mariah Carey.</t>
        </is>
      </c>
      <c r="J104" s="14" t="inlineStr">
        <is>
          <t>groq/llama3-8b-8192</t>
        </is>
      </c>
      <c r="K104">
        <f>IF(I104="", "", LEN(I104))</f>
        <v/>
      </c>
      <c r="L104" s="14" t="n">
        <v>4.7e-06</v>
      </c>
      <c r="M104" s="10" t="n">
        <v>0.573794</v>
      </c>
      <c r="N104" s="11" t="inlineStr">
        <is>
          <t>08/05/2024 18:48:42</t>
        </is>
      </c>
      <c r="O104">
        <f>IF(M104="", "", M104/86400+N104)</f>
        <v/>
      </c>
      <c r="P104" t="n">
        <v>0</v>
      </c>
      <c r="R104" t="inlineStr">
        <is>
          <t>The response does not correspond to any of the facts provided. Therefore, the correct annotation is: The song "Without Love" and "Where Would We Be Now" are actually performed by Mariah Carey (?).</t>
        </is>
      </c>
      <c r="S104" t="n">
        <v>1</v>
      </c>
    </row>
    <row r="105">
      <c r="D105" s="7" t="inlineStr">
        <is>
          <t>5. The song became a top 10 hit on the US Billboard Hot 100.</t>
        </is>
      </c>
      <c r="I105" s="7" t="inlineStr">
        <is>
          <t>The song "Without Love (Where Would We Be Now)" is a duet between Tom Jones and Engelbert Humperdinck. It was released in 1981.</t>
        </is>
      </c>
      <c r="J105" s="14" t="inlineStr">
        <is>
          <t>groq/llama3-70b-8192</t>
        </is>
      </c>
      <c r="K105">
        <f>IF(I105="", "", LEN(I105))</f>
        <v/>
      </c>
      <c r="L105" s="14" t="n">
        <v>4.4e-05</v>
      </c>
      <c r="M105" s="10" t="n">
        <v>2.663009</v>
      </c>
      <c r="N105" s="11" t="inlineStr">
        <is>
          <t>08/05/2024 18:48:43</t>
        </is>
      </c>
      <c r="O105">
        <f>IF(M105="", "", M105/86400+N105)</f>
        <v/>
      </c>
      <c r="P105" t="n">
        <v>0</v>
      </c>
      <c r="R105" t="inlineStr">
        <is>
          <t>The response does not correspond to any of the facts provided. Therefore, the correct annotation is: The song "Without Love (Where Would We Be Now)" is a duet between Tom Jones and Engelbert Humperdinck. It was released in 1981 (?).</t>
        </is>
      </c>
      <c r="S105" t="n">
        <v>1</v>
      </c>
    </row>
    <row r="106">
      <c r="D106" s="7" t="inlineStr">
        <is>
          <t>6. It reached its peak position at number 8 on the chart.</t>
        </is>
      </c>
      <c r="I106" s="7" t="inlineStr">
        <is>
          <t>The line "What would we do, baby, without your love?" is from the song "Without You" which was a hit for Harry Nilsson in 1972. The song was originally written and performed by Badfinger, with the title "Without You," and it has been covered by many artists since then. The lyrics you're thinking of are:
"I can't live, if living is without you
I can't live, I can't give anymore
I can't live, if living is without you"
So the answer to your question is that Harry Nilsson or Badfinger sang "What would we do, baby, without your love?" in the song "Without You."</t>
        </is>
      </c>
      <c r="J106" s="14" t="inlineStr">
        <is>
          <t>groq/mixtral-8x7b-32768</t>
        </is>
      </c>
      <c r="K106">
        <f>IF(I106="", "", LEN(I106))</f>
        <v/>
      </c>
      <c r="L106" s="14" t="n">
        <v>4.725e-05</v>
      </c>
      <c r="M106" s="10" t="n">
        <v>0.737764</v>
      </c>
      <c r="N106" s="11" t="inlineStr">
        <is>
          <t>08/05/2024 18:48:46</t>
        </is>
      </c>
      <c r="O106">
        <f>IF(M106="", "", M106/86400+N106)</f>
        <v/>
      </c>
      <c r="P106" t="n">
        <v>0</v>
      </c>
      <c r="R106" t="inlineStr">
        <is>
          <t>(?)</t>
        </is>
      </c>
      <c r="S106" t="n">
        <v>1</v>
      </c>
    </row>
    <row r="107">
      <c r="I107" s="7" t="inlineStr">
        <is>
          <t>**Bob Dylan** sang "Blowin' in the Wind" and the lyrics "The answer, my friends, is blowin' in the wind." The song explores themes of disillusionment, societal change, and the search for meaning in a rapidly changing world.</t>
        </is>
      </c>
      <c r="J107" s="14" t="inlineStr">
        <is>
          <t>groq/gemma-7b-it</t>
        </is>
      </c>
      <c r="K107">
        <f>IF(I107="", "", LEN(I107))</f>
        <v/>
      </c>
      <c r="L107" s="14" t="n">
        <v>7.700000000000001e-06</v>
      </c>
      <c r="M107" s="10" t="n">
        <v>0.515545</v>
      </c>
      <c r="N107" s="11" t="inlineStr">
        <is>
          <t>08/05/2024 18:48:46</t>
        </is>
      </c>
      <c r="O107">
        <f>IF(M107="", "", M107/86400+N107)</f>
        <v/>
      </c>
      <c r="P107" t="n">
        <v>0</v>
      </c>
      <c r="R107" t="inlineStr">
        <is>
          <t xml:space="preserve">(?)
</t>
        </is>
      </c>
      <c r="S107" t="n">
        <v>1</v>
      </c>
    </row>
    <row r="108">
      <c r="A108" t="n">
        <v>14</v>
      </c>
      <c r="B108" t="inlineStr">
        <is>
          <t>what is the value of g on the surface of the moon ?</t>
        </is>
      </c>
      <c r="C108" s="7" t="inlineStr"/>
      <c r="D108" s="7" t="inlineStr">
        <is>
          <t>1. The acceleration due to gravity on the Moon's surface is approximately 1.625 m/s2.</t>
        </is>
      </c>
      <c r="E108" t="inlineStr"/>
      <c r="F108" s="14" t="inlineStr"/>
      <c r="G108" s="10" t="inlineStr"/>
      <c r="H108" s="11" t="inlineStr"/>
      <c r="I108" s="7" t="inlineStr">
        <is>
          <t>The value of g (gravitational acceleration) on the surface of the moon is approximately 1.622 m/s².</t>
        </is>
      </c>
      <c r="J108" s="14" t="inlineStr">
        <is>
          <t>gpt-4-0613</t>
        </is>
      </c>
      <c r="K108">
        <f>IF(I108="", "", LEN(I108))</f>
        <v/>
      </c>
      <c r="L108" s="14" t="n">
        <v>0.00222</v>
      </c>
      <c r="M108" s="10" t="n">
        <v>4.273036</v>
      </c>
      <c r="N108" s="11" t="inlineStr">
        <is>
          <t>08/05/2024 18:47:09</t>
        </is>
      </c>
      <c r="O108">
        <f>IF(M108="", "", M108/86400+N108)</f>
        <v/>
      </c>
      <c r="P108" t="n">
        <v>0</v>
      </c>
      <c r="R108" t="inlineStr">
        <is>
          <t>The value of g (gravitational acceleration) on the surface of the moon is approximately 1.622 m/s² (?).</t>
        </is>
      </c>
      <c r="S108" t="n">
        <v>1</v>
      </c>
    </row>
    <row r="109">
      <c r="D109" s="7" t="inlineStr">
        <is>
          <t>2. This acceleration is about 16.6% of that on Earth's surface.</t>
        </is>
      </c>
      <c r="I109" s="7" t="inlineStr">
        <is>
          <t>The value of g on the surface of the Moon is approximately 1.62 m/s². This is about 16.6% of the value of g on the surface of the Earth, which is 9.81 m/s².
The lower value of g on the Moon is due to its smaller mass and radius compared to Earth. The force of gravity is directly proportional to the mass of an object and inversely proportional to the square of its radius. Since the Moon has a mass that is about 1/81 that of Earth and a radius that is about 1/4 that of Earth, the force of gravity on the Moon is much weaker.
The lower value of g on the Moon has several effects. For example, objects fall more slowly on the Moon than they do on Earth. A person can jump much higher on the Moon than they can on Earth. Additionally, the Moon has no atmosphere, so there is no air resistance to slow objects down. This means that objects can travel much farther on the Moon than they can on Earth.</t>
        </is>
      </c>
      <c r="J109" s="14" t="inlineStr">
        <is>
          <t>gemini-pro</t>
        </is>
      </c>
      <c r="K109">
        <f>IF(I109="", "", LEN(I109))</f>
        <v/>
      </c>
      <c r="L109" s="14" t="n">
        <v>0.00011275</v>
      </c>
      <c r="M109" s="10" t="n"/>
      <c r="N109" s="11" t="inlineStr">
        <is>
          <t>08/05/2024 18:47:13</t>
        </is>
      </c>
      <c r="O109">
        <f>IF(M109="", "", M109/86400+N109)</f>
        <v/>
      </c>
      <c r="P109" t="n">
        <v>0.25</v>
      </c>
      <c r="R109" t="inlineStr">
        <is>
          <t>The value of g on the surface of the Moon is approximately 1.62 m/s²(1). This is about 16.6% of the value of g on the surface of the Earth, which is 9.81 m/s²(2).
The lower value of g on the Moon is due to its smaller mass and radius compared to Earth(?). The force of gravity is directly proportional to the mass of an object and inversely proportional to the square of its radius(?). Since the Moon has a mass that is about 1/81 that of Earth and a radius that is about 1/4 that of Earth, the force of gravity on the Moon is much weaker(?).
The lower value of g on the Moon has several effects(?). For example, objects fall more slowly on the Moon than they do on Earth(?). A person can jump much higher on the Moon than they can on Earth(?). Additionally, the Moon has no atmosphere, so there is no air resistance to slow objects down(?). This means that objects can travel much farther on the Moon than they can on Earth(?).</t>
        </is>
      </c>
      <c r="S109" t="n">
        <v>8</v>
      </c>
    </row>
    <row r="110">
      <c r="D110" s="7" t="inlineStr">
        <is>
          <t>3. The Moon's gravitational acceleration varies by about 0.0253 m/s2 across its entire surface.</t>
        </is>
      </c>
      <c r="I110" s="7" t="inlineStr">
        <is>
          <t>The value of acceleration due to gravity (g) on the surface of the Moon is approximately 1.62 m/s² (or about 16.6% of the acceleration due to gravity on Earth's surface). This is why astronauts on the Moon can jump higher and objects weigh less than they do on Earth.</t>
        </is>
      </c>
      <c r="J110" s="14" t="inlineStr">
        <is>
          <t>mistral/mistral-large-latest</t>
        </is>
      </c>
      <c r="K110">
        <f>IF(I110="", "", LEN(I110))</f>
        <v/>
      </c>
      <c r="L110" s="14" t="n">
        <v>0.00188</v>
      </c>
      <c r="M110" s="10" t="n">
        <v>1.838235</v>
      </c>
      <c r="N110" s="11" t="inlineStr">
        <is>
          <t>08/05/2024 18:48:41</t>
        </is>
      </c>
      <c r="O110">
        <f>IF(M110="", "", M110/86400+N110)</f>
        <v/>
      </c>
      <c r="P110" t="n">
        <v>0.4444444444444444</v>
      </c>
      <c r="R110" t="inlineStr">
        <is>
          <t>The value of acceleration due to gravity (g) on the surface of the Moon is approximately 1.62 m/s² (1) (or about 16.6% of the acceleration due to gravity on Earth's surface) (2). This is why astronauts on the Moon can jump higher and objects weigh less than they do on Earth (?).</t>
        </is>
      </c>
      <c r="S110" t="n">
        <v>1</v>
      </c>
    </row>
    <row r="111">
      <c r="D111" s="7" t="inlineStr">
        <is>
          <t>4. This variation represents 1.6% of the total acceleration due to gravity on the Moon.</t>
        </is>
      </c>
      <c r="I111" s="7" t="inlineStr">
        <is>
          <t>The value of g, also known as the acceleration due to gravity, on the surface of the Moon is approximately 1.62 meters per second squared (m/s²). This is about one-sixth of the acceleration due to gravity on the surface of the Earth, which is approximately 9.8 m/s².
To be more precise, the value of g on the Moon's surface is:
g = 1.622 m/s²
This value is based on the Moon's mass and radius, which are:
M = 7.349 × 10^22 kilograms (the mass of the Moon)
R = 1.738 × 10^6 meters (the radius of the Moon)
Using these values, you can calculate the acceleration due to gravity on the Moon's surface using the formula:
g = G \* (M / R^2)
where G is the gravitational constant (approximately 6.67408 × 10^-11 N·m²·kg^-2).
Plugging in the values, you get:
g = (6.67408 × 10^-11 N·m²·kg^-2) \* (7.349 × 10^22 kg) / (1.738 × 10^6 m)^2
g ≈ 1.622 m/s²
So, the value of g on the surface of the Moon is approximately 1.62 m/s².</t>
        </is>
      </c>
      <c r="J111" s="14" t="inlineStr">
        <is>
          <t>groq/llama3-8b-8192</t>
        </is>
      </c>
      <c r="K111">
        <f>IF(I111="", "", LEN(I111))</f>
        <v/>
      </c>
      <c r="L111" s="14" t="n">
        <v>3.209999999999999e-05</v>
      </c>
      <c r="M111" s="10" t="n">
        <v>0.74486</v>
      </c>
      <c r="N111" s="11" t="inlineStr">
        <is>
          <t>08/05/2024 18:48:43</t>
        </is>
      </c>
      <c r="O111">
        <f>IF(M111="", "", M111/86400+N111)</f>
        <v/>
      </c>
      <c r="P111" t="n">
        <v>0.2857142857142858</v>
      </c>
      <c r="R111" t="inlineStr">
        <is>
          <t>The value of g, also known as the acceleration due to gravity, on the surface of the Moon is approximately 1.62 meters per second squared (m/s²) (1). This is about one-sixth of the acceleration due to gravity on the surface of the Earth, which is approximately 9.8 m/s² (2).
To be more precise, the value of g on the Moon's surface is:
g = 1.622 m/s² (?)
This value is based on the Moon's mass and radius, which are:
M = 7.349 × 10^22 kilograms (the mass of the Moon) (?)
R = 1.738 × 10^6 meters (the radius of the Moon) (?)
Using these values, you can calculate the acceleration due to gravity on the Moon's surface using the formula:
g = G \* (M / R^2)
where G is the gravitational constant (approximately 6.67408 × 10^-11 N·m²·kg^-2) (?).
Plugging in the values, you get:
g = (6.67408 × 10^-11 N·m²·kg^-2) \* (7.349 × 10^22 kg) / (1.738 × 10^6 m)^2 (?)
g ≈ 1.622 m/s² (?)
So, the value of g on the surface of the Moon is approximately 1.62 m/s² (1).</t>
        </is>
      </c>
      <c r="S111" t="n">
        <v>6</v>
      </c>
    </row>
    <row r="112">
      <c r="D112" s="7" t="inlineStr">
        <is>
          <t>5. Weight is directly dependent on gravitational acceleration.</t>
        </is>
      </c>
      <c r="I112" s="7" t="inlineStr">
        <is>
          <t>The value of g, the acceleration due to gravity, on the surface of the Moon is approximately 1.62 meters per second squared (m/s²). This is about one-sixth of the value of g on the surface of the Earth, which is approximately 9.8 m/s².
The reason for this difference is that the Moon is much smaller and less massive than the Earth. The strength of the gravitational pull of an object depends on its mass and radius, and the Moon's smaller size and mass result in a weaker gravitational pull.
To be more precise, the surface gravity of the Moon is:
g (Moon) ≈ 1.622 m/s²
This value is based on a variety of measurements, including those made by NASA's Gravity Recovery and Interior Laboratory (GRAIL) mission, which orbited the Moon from 2011 to 2012.</t>
        </is>
      </c>
      <c r="J112" s="14" t="inlineStr">
        <is>
          <t>groq/llama3-70b-8192</t>
        </is>
      </c>
      <c r="K112">
        <f>IF(I112="", "", LEN(I112))</f>
        <v/>
      </c>
      <c r="L112" s="14" t="n">
        <v>0.00016032</v>
      </c>
      <c r="M112" s="10" t="n">
        <v>2.6512</v>
      </c>
      <c r="N112" s="11" t="inlineStr">
        <is>
          <t>08/05/2024 18:48:43</t>
        </is>
      </c>
      <c r="O112">
        <f>IF(M112="", "", M112/86400+N112)</f>
        <v/>
      </c>
      <c r="P112" t="n">
        <v>0.3333333333333333</v>
      </c>
      <c r="R112" t="inlineStr">
        <is>
          <t>The value of g, the acceleration due to gravity, on the surface of the Moon is approximately 1.62 meters per second squared (m/s²) (1). This is about one-sixth of the value of g on the surface of the Earth, which is approximately 9.8 m/s² (2).
The reason for this difference is that the Moon is much smaller and less massive than the Earth (?). The strength of the gravitational pull of an object depends on its mass and radius, and the Moon's smaller size and mass result in a weaker gravitational pull (?).
To be more precise, the surface gravity of the Moon is:
g (Moon) ≈ 1.622 m/s² (?)
This value is based on a variety of measurements, including those made by NASA's Gravity Recovery and Interior Laboratory (GRAIL) mission, which orbited the Moon from 2011 to 2012 (?).</t>
        </is>
      </c>
      <c r="S112" t="n">
        <v>4</v>
      </c>
    </row>
    <row r="113">
      <c r="D113" s="7" t="inlineStr">
        <is>
          <t>6. Objects on the Moon will weigh only 16.6% of their weight on Earth.</t>
        </is>
      </c>
      <c r="I113" s="7" t="inlineStr">
        <is>
          <t>The acceleration due to gravity on the surface of the moon is about 1.62 m/s². This is significantly less than the acceleration due to gravity on the surface of the Earth, which is approximately 9.81 m/s². The lower gravity on the moon is due to its smaller mass and smaller radius compared to the Earth.</t>
        </is>
      </c>
      <c r="J113" s="14" t="inlineStr">
        <is>
          <t>groq/mixtral-8x7b-32768</t>
        </is>
      </c>
      <c r="K113">
        <f>IF(I113="", "", LEN(I113))</f>
        <v/>
      </c>
      <c r="L113" s="14" t="n">
        <v>2.592e-05</v>
      </c>
      <c r="M113" s="10" t="n">
        <v>0.526307</v>
      </c>
      <c r="N113" s="11" t="inlineStr">
        <is>
          <t>08/05/2024 18:48:46</t>
        </is>
      </c>
      <c r="O113">
        <f>IF(M113="", "", M113/86400+N113)</f>
        <v/>
      </c>
      <c r="P113" t="n">
        <v>0.2222222222222222</v>
      </c>
      <c r="R113" t="inlineStr">
        <is>
          <t>The acceleration due to gravity on the surface of the moon is about 1.62 m/s² (1). This is significantly less than the acceleration due to gravity on the surface of the Earth, which is approximately 9.81 m/s² (?). The lower gravity on the moon is due to its smaller mass and smaller radius compared to the Earth (?).</t>
        </is>
      </c>
      <c r="S113" t="n">
        <v>2</v>
      </c>
    </row>
    <row r="114">
      <c r="I114" s="7" t="inlineStr">
        <is>
          <t>**1.62 m/s²**
The acceleration due to gravity on the surface of the Moon is approximately 1.62 m/s². This is about 1/6th of the acceleration due to gravity on Earth.</t>
        </is>
      </c>
      <c r="J114" s="14" t="inlineStr">
        <is>
          <t>groq/gemma-7b-it</t>
        </is>
      </c>
      <c r="K114">
        <f>IF(I114="", "", LEN(I114))</f>
        <v/>
      </c>
      <c r="L114" s="14" t="n">
        <v>7.699999999999999e-06</v>
      </c>
      <c r="M114" s="10" t="n">
        <v>0.771212</v>
      </c>
      <c r="N114" s="11" t="inlineStr">
        <is>
          <t>08/05/2024 18:48:47</t>
        </is>
      </c>
      <c r="O114">
        <f>IF(M114="", "", M114/86400+N114)</f>
        <v/>
      </c>
      <c r="P114" t="n">
        <v>0.5</v>
      </c>
      <c r="R114" t="inlineStr">
        <is>
          <t>The acceleration due to gravity on the surface of the Moon is approximately 1.62 m/s² (1). This is about 1/6th of the acceleration due to gravity on Earth (2).</t>
        </is>
      </c>
      <c r="S114" t="n">
        <v>0</v>
      </c>
    </row>
    <row r="115">
      <c r="A115" t="n">
        <v>15</v>
      </c>
      <c r="B115" t="inlineStr">
        <is>
          <t>when does the door in the wall take place ?</t>
        </is>
      </c>
      <c r="C115" s="7" t="inlineStr"/>
      <c r="D115" s="7" t="inlineStr">
        <is>
          <t>1. The story is set in England during the Middle Ages.</t>
        </is>
      </c>
      <c r="E115" t="inlineStr"/>
      <c r="F115" s="14" t="inlineStr"/>
      <c r="G115" s="10" t="inlineStr"/>
      <c r="H115" s="11" t="inlineStr"/>
      <c r="I115" s="7" t="inlineStr">
        <is>
          <t>"The Door in the Wall" by H.G. Wells does not specify a particular time period. However, given that it was published in 1906, it can be inferred that the story takes place around the late 19th or early 20th century.</t>
        </is>
      </c>
      <c r="J115" s="14" t="inlineStr">
        <is>
          <t>gpt-4-0613</t>
        </is>
      </c>
      <c r="K115">
        <f>IF(I115="", "", LEN(I115))</f>
        <v/>
      </c>
      <c r="L115" s="14" t="n">
        <v>0.00381</v>
      </c>
      <c r="M115" s="10" t="n">
        <v>6.366382</v>
      </c>
      <c r="N115" s="11" t="inlineStr">
        <is>
          <t>08/05/2024 18:47:09</t>
        </is>
      </c>
      <c r="O115">
        <f>IF(M115="", "", M115/86400+N115)</f>
        <v/>
      </c>
      <c r="P115" t="n">
        <v>0</v>
      </c>
      <c r="R115" t="inlineStr">
        <is>
          <t>(?).</t>
        </is>
      </c>
      <c r="S115" t="n">
        <v>1</v>
      </c>
    </row>
    <row r="116">
      <c r="D116" s="7" t="inlineStr">
        <is>
          <t>2. The Black Death, also known as the bubonic plague, is spreading across the country.</t>
        </is>
      </c>
      <c r="I116" s="7" t="inlineStr">
        <is>
          <t>The Door in the Wall takes place in the **14th century**, during the **Black Death**. The story follows a young boy named Robin who is left orphaned by the plague and must find his way in the world. He eventually finds a door in a wall that leads him to a magical land where he can escape the horrors of the real world.
The Door in the Wall is a classic children's novel that has been enjoyed by readers for generations. It is a story about hope, resilience, and the power of imagination.</t>
        </is>
      </c>
      <c r="J116" s="14" t="inlineStr">
        <is>
          <t>gemini-pro</t>
        </is>
      </c>
      <c r="K116">
        <f>IF(I116="", "", LEN(I116))</f>
        <v/>
      </c>
      <c r="L116" s="14" t="n">
        <v>5.65e-05</v>
      </c>
      <c r="M116" s="10" t="n"/>
      <c r="N116" s="11" t="inlineStr">
        <is>
          <t>08/05/2024 18:47:16</t>
        </is>
      </c>
      <c r="O116">
        <f>IF(M116="", "", M116/86400+N116)</f>
        <v/>
      </c>
      <c r="P116" t="n">
        <v>0.3529411764705882</v>
      </c>
      <c r="R116" t="inlineStr">
        <is>
          <t>The Door in the Wall takes place in the **14th century (1)**, during the **Black Death (2)**. The story follows a young boy named Robin (3) who is left orphaned by the plague (?) and must find his way in the world. He eventually finds a door in a wall that leads him to a magical land where he can escape the horrors of the real world (?).
The Door in the Wall is a classic children's novel that has been enjoyed by readers for generations (?). It is a story about hope, resilience, and the power of imagination (?).</t>
        </is>
      </c>
      <c r="S116" t="n">
        <v>4</v>
      </c>
    </row>
    <row r="117">
      <c r="D117" s="7" t="inlineStr">
        <is>
          <t>3. The main character, Robin, is a young boy who aspires to be a knight like his father.</t>
        </is>
      </c>
      <c r="I117" s="7" t="inlineStr">
        <is>
          <t>"The Door in the Wall" is a short story by H.G. Wells, first published in 1911. The story itself is not set in a specific year or historical period, but it has a medieval or fantasy-like atmosphere.
The protagonist, a man named Lionel Wallace, recounts a series of events from his childhood that took place in a "beautiful and strange" country. He discovers a hidden door in a wall that leads him to a peaceful and idyllic garden, which he visits several times. However, as he grows older, he loses the ability to find the door. The story is often interpreted as an allegory about the loss of innocence and the search for personal fulfillment.</t>
        </is>
      </c>
      <c r="J117" s="14" t="inlineStr">
        <is>
          <t>mistral/mistral-large-latest</t>
        </is>
      </c>
      <c r="K117">
        <f>IF(I117="", "", LEN(I117))</f>
        <v/>
      </c>
      <c r="L117" s="14" t="n">
        <v>0.003848</v>
      </c>
      <c r="M117" s="10" t="n">
        <v>3.65618</v>
      </c>
      <c r="N117" s="11" t="inlineStr">
        <is>
          <t>08/05/2024 18:48:44</t>
        </is>
      </c>
      <c r="O117">
        <f>IF(M117="", "", M117/86400+N117)</f>
        <v/>
      </c>
      <c r="P117" t="n">
        <v>0.1333333333333333</v>
      </c>
      <c r="R117" t="inlineStr">
        <is>
          <t>"The Door in the Wall" is a short story by H.G. Wells, first published in 1911. The story itself is not set in a specific year or historical period, but it has a medieval or fantasy-like atmosphere (?).
The protagonist, a man named Lionel Wallace, recounts a series of events from his childhood that took place in a "beautiful and strange" country (?). He discovers a hidden door in a wall that leads him to a peaceful and idyllic garden, which he visits several times (?). However, as he grows older, he loses the ability to find the door (4). The story is often interpreted as an allegory about the loss of innocence and the search for personal fulfillment (?).</t>
        </is>
      </c>
      <c r="S117" t="n">
        <v>4</v>
      </c>
    </row>
    <row r="118">
      <c r="D118" s="7" t="inlineStr">
        <is>
          <t>4. Robin's dreams are threatened when he loses the ability to use his legs.</t>
        </is>
      </c>
      <c r="I118" s="7" t="inlineStr">
        <is>
          <t>The novel "The Door in the Wall" by H.G. Wells takes place in the late 19th century, specifically in the 1880s. The story follows the life of a young boy named Philip, who is born with a physical disability and is sent to a special school for children with disabilities. The novel explores themes of identity, belonging, and the treatment of people with disabilities during that time period.</t>
        </is>
      </c>
      <c r="J118" s="14" t="inlineStr">
        <is>
          <t>groq/llama3-8b-8192</t>
        </is>
      </c>
      <c r="K118">
        <f>IF(I118="", "", LEN(I118))</f>
        <v/>
      </c>
      <c r="L118" s="14" t="n">
        <v>1.09e-05</v>
      </c>
      <c r="M118" s="10" t="n">
        <v>0.430698</v>
      </c>
      <c r="N118" s="11" t="inlineStr">
        <is>
          <t>08/05/2024 18:48:48</t>
        </is>
      </c>
      <c r="O118">
        <f>IF(M118="", "", M118/86400+N118)</f>
        <v/>
      </c>
      <c r="P118" t="n">
        <v>0.1333333333333333</v>
      </c>
      <c r="R118" t="inlineStr">
        <is>
          <t>(?). The story follows the life of a young boy named Philip (?), who is born with a physical disability (4) and is sent to a special school for children with disabilities (?). The novel explores themes of identity, belonging, and the treatment of people with disabilities during that time period (?).</t>
        </is>
      </c>
      <c r="S118" t="n">
        <v>4</v>
      </c>
    </row>
    <row r="119">
      <c r="D119" s="7" t="inlineStr">
        <is>
          <t>5. A doctor confirms that Robin's leg weakness is not a result of the plague.</t>
        </is>
      </c>
      <c r="I119" s="7" t="inlineStr">
        <is>
          <t>"The Door in the Wall" is a novella by H.G. Wells, published in 1911. The story is set in the late 19th or early 20th century, but the exact time period is not specified.
However, based on the text, it is possible to make some educated guesses about the time period in which the story takes place. Here are a few clues:
* The story mentions the protagonist, Lionel Wallace, attending a public school, which suggests that the story takes place during the late 19th or early 20th century, when public schools were common in England.
* The story also mentions Wallace's experiences during the Boer War, which took place from 1899 to 1902. This suggests that the story takes place sometime after the Boer War.
* The story does not mention any specific technological or cultural developments that would pinpoint it to a specific decade. However, the tone and style of the story suggest that it is set in a relatively rural and traditional England, which was more characteristic of the late 19th or early 20th century.
Overall, while the exact time period of "The Door in the Wall" is not specified, it is likely set in the late 19th or early 20th century, possibly in the 1900s or 1910s.</t>
        </is>
      </c>
      <c r="J119" s="14" t="inlineStr">
        <is>
          <t>groq/llama3-70b-8192</t>
        </is>
      </c>
      <c r="K119">
        <f>IF(I119="", "", LEN(I119))</f>
        <v/>
      </c>
      <c r="L119" s="14" t="n">
        <v>0.0002336</v>
      </c>
      <c r="M119" s="10" t="n">
        <v>2.923877</v>
      </c>
      <c r="N119" s="11" t="inlineStr">
        <is>
          <t>08/05/2024 18:48:48</t>
        </is>
      </c>
      <c r="O119">
        <f>IF(M119="", "", M119/86400+N119)</f>
        <v/>
      </c>
      <c r="P119" t="n">
        <v>0</v>
      </c>
      <c r="R119" t="inlineStr">
        <is>
          <t>(?)
The response does not match any of the facts provided. It seems to be about a different story altogether.</t>
        </is>
      </c>
      <c r="S119" t="n">
        <v>1</v>
      </c>
    </row>
    <row r="120">
      <c r="D120" s="7" t="inlineStr">
        <is>
          <t>6. The doctor promises to help Robin but fails to do so.</t>
        </is>
      </c>
      <c r="I120" s="7" t="inlineStr">
        <is>
          <t>"The Door in the Wall" is a short story by H.G. Wells, first published in 1895. The story is set in England during the late 19th century. The protagonist, a man named Redmond, reflects on an experience from his childhood when he stumbled upon a mysterious door in a wall that led him to a secret garden. The story explores themes of memory, imagination, and the boundaries between reality and fantasy.</t>
        </is>
      </c>
      <c r="J120" s="14" t="inlineStr">
        <is>
          <t>groq/mixtral-8x7b-32768</t>
        </is>
      </c>
      <c r="K120">
        <f>IF(I120="", "", LEN(I120))</f>
        <v/>
      </c>
      <c r="L120" s="14" t="n">
        <v>3.105e-05</v>
      </c>
      <c r="M120" s="10" t="n">
        <v>0.726531</v>
      </c>
      <c r="N120" s="11" t="inlineStr">
        <is>
          <t>08/05/2024 18:48:51</t>
        </is>
      </c>
      <c r="O120">
        <f>IF(M120="", "", M120/86400+N120)</f>
        <v/>
      </c>
      <c r="P120" t="n">
        <v>0</v>
      </c>
      <c r="R120" t="inlineStr">
        <is>
          <t xml:space="preserve">(?)
</t>
        </is>
      </c>
      <c r="S120" t="n">
        <v>1</v>
      </c>
    </row>
    <row r="121">
      <c r="D121" s="7" t="inlineStr">
        <is>
          <t>7. Robin's parents are absent, serving the king and queen in a war.</t>
        </is>
      </c>
      <c r="I121" s="7" t="inlineStr">
        <is>
          <t>The premise of your question is not accurate. Doors do not typically exist in walls.</t>
        </is>
      </c>
      <c r="J121" s="14" t="inlineStr">
        <is>
          <t>groq/gemma-7b-it</t>
        </is>
      </c>
      <c r="K121">
        <f>IF(I121="", "", LEN(I121))</f>
        <v/>
      </c>
      <c r="L121" s="14" t="n">
        <v>4.1e-06</v>
      </c>
      <c r="M121" s="10" t="n">
        <v>0.6523060000000001</v>
      </c>
      <c r="N121" s="11" t="inlineStr">
        <is>
          <t>08/05/2024 18:48:52</t>
        </is>
      </c>
      <c r="O121">
        <f>IF(M121="", "", M121/86400+N121)</f>
        <v/>
      </c>
      <c r="P121" t="n">
        <v>0</v>
      </c>
      <c r="R121" t="inlineStr">
        <is>
          <t>(?)</t>
        </is>
      </c>
      <c r="S121" t="n">
        <v>1</v>
      </c>
    </row>
    <row r="122">
      <c r="D122" s="7" t="inlineStr">
        <is>
          <t>8. The servants of Robin's house abandon it due to fear of the plague.</t>
        </is>
      </c>
      <c r="J122" s="14" t="n"/>
      <c r="K122">
        <f>IF(I122="", "", LEN(I122))</f>
        <v/>
      </c>
      <c r="O122">
        <f>IF(M122="", "", M122/86400+N122)</f>
        <v/>
      </c>
    </row>
    <row r="123">
      <c r="D123" s="7" t="inlineStr">
        <is>
          <t>9. Brother Luke, a friar, finds Robin and rescues him.</t>
        </is>
      </c>
      <c r="J123" s="14" t="n"/>
      <c r="K123">
        <f>IF(I123="", "", LEN(I123))</f>
        <v/>
      </c>
      <c r="O123">
        <f>IF(M123="", "", M123/86400+N123)</f>
        <v/>
      </c>
    </row>
    <row r="124">
      <c r="D124" s="7" t="inlineStr">
        <is>
          <t>10. Brother Luke takes Robin to a monastery and takes care of him.</t>
        </is>
      </c>
      <c r="J124" s="14" t="n"/>
      <c r="K124">
        <f>IF(I124="", "", LEN(I124))</f>
        <v/>
      </c>
      <c r="O124">
        <f>IF(M124="", "", M124/86400+N124)</f>
        <v/>
      </c>
    </row>
    <row r="125">
      <c r="A125" t="n">
        <v>16</v>
      </c>
      <c r="B125" t="inlineStr">
        <is>
          <t>who surfed for patrick swayze in point break ?</t>
        </is>
      </c>
      <c r="C125" s="7" t="inlineStr"/>
      <c r="D125" s="7" t="inlineStr">
        <is>
          <t>1. Lori Petty, Reeves, and Swayze underwent training with professional surfer Dennis Jarvis two months before filming.</t>
        </is>
      </c>
      <c r="E125" t="inlineStr"/>
      <c r="F125" s="14" t="inlineStr"/>
      <c r="G125" s="10" t="inlineStr"/>
      <c r="H125" s="11" t="inlineStr"/>
      <c r="I125" s="7" t="inlineStr">
        <is>
          <t>Darrick Doerner was the surfing double for Patrick Swayze in Point Break.</t>
        </is>
      </c>
      <c r="J125" s="14" t="inlineStr">
        <is>
          <t>gpt-4-0613</t>
        </is>
      </c>
      <c r="K125">
        <f>IF(I125="", "", LEN(I125))</f>
        <v/>
      </c>
      <c r="L125" s="14" t="n">
        <v>0.00177</v>
      </c>
      <c r="M125" s="10" t="n">
        <v>3.88887</v>
      </c>
      <c r="N125" s="11" t="inlineStr">
        <is>
          <t>08/05/2024 18:47:09</t>
        </is>
      </c>
      <c r="O125">
        <f>IF(M125="", "", M125/86400+N125)</f>
        <v/>
      </c>
      <c r="P125" t="n">
        <v>0</v>
      </c>
      <c r="R125" t="inlineStr">
        <is>
          <t>The response does not correspond to any of the facts listed. (?)</t>
        </is>
      </c>
      <c r="S125" t="n">
        <v>1</v>
      </c>
    </row>
    <row r="126">
      <c r="D126" s="7" t="inlineStr">
        <is>
          <t>2. The training took place on the Hawaiian island of Kauai.</t>
        </is>
      </c>
      <c r="I126" s="7" t="inlineStr">
        <is>
          <t>In the 1991 film "Point Break," Patrick Swayze's character, Bodhi, is a charismatic surfer who leads a group of bank robbers known as the Ex-Presidents. While Swayze himself was an accomplished dancer, he was not a surfer. The surfing scenes in the film were performed by professional surfers, including:
* **Darby Hinton:** Hinton was a renowned big-wave surfer who doubled for Swayze in many of the film's most challenging surfing sequences.
* **Mike Parsons:** Parsons was another professional surfer who appeared in several surfing scenes, including the iconic sequence where Bodhi rides a massive wave.
* **John Philbin:** Philbin was a world champion surfer who also had a small role in the film as one of Bodhi's accomplices.
* **Kimokeo Kapahulehua:** Kapahulehua was a Hawaiian surfer who appeared in several scenes, including the one where Bodhi teaches Johnny Utah (Keanu Reeves) how to surf.
The surfing in "Point Break" is widely considered to be some of the best ever captured on film. The film's director, Kathryn Bigelow, insisted on using real surfers instead of stuntmen, which helped to create a sense of authenticity and realism. The film's surfing consultant, Dennis Jarvis, also played a key role in ensuring that the surfing scenes were accurate and visually stunning.</t>
        </is>
      </c>
      <c r="J126" s="14" t="inlineStr">
        <is>
          <t>gemini-pro</t>
        </is>
      </c>
      <c r="K126">
        <f>IF(I126="", "", LEN(I126))</f>
        <v/>
      </c>
      <c r="L126" s="14" t="n">
        <v>0.00014575</v>
      </c>
      <c r="M126" s="10" t="n">
        <v>25.950712</v>
      </c>
      <c r="N126" s="11" t="inlineStr">
        <is>
          <t>08/05/2024 18:47:13</t>
        </is>
      </c>
      <c r="O126">
        <f>IF(M126="", "", M126/86400+N126)</f>
        <v/>
      </c>
      <c r="P126" t="n">
        <v>0.2105263157894737</v>
      </c>
      <c r="R126" t="inlineStr">
        <is>
          <t>In the 1991 film "Point Break," Patrick Swayze's character, Bodhi, is a charismatic surfer who leads a group of bank robbers known as the Ex-Presidents. While Swayze himself was an accomplished dancer, he was not a surfer (3). The surfing scenes in the film were performed by professional surfers, including:
* **Darby Hinton:** Hinton was a renowned big-wave surfer who doubled for Swayze in many of the film's most challenging surfing sequences (?).
* **Mike Parsons:** Parsons was another professional surfer who appeared in several surfing scenes, including the iconic sequence where Bodhi rides a massive wave (?).
* **John Philbin:** Philbin was a world champion surfer who also had a small role in the film as one of Bodhi's accomplices (?).
* **Kimokeo Kapahulehua:** Kapahulehua was a Hawaiian surfer who appeared in several scenes, including the one where Bodhi teaches Johnny Utah (Keanu Reeves) how to surf (?).
The surfing in "Point Break" is widely considered to be some of the best ever captured on film. The film's director, Kathryn Bigelow, insisted on using real surfers instead of stuntmen, which helped to create a sense of authenticity and realism (?). The film's surfing consultant, Dennis Jarvis, also played a key role in ensuring that the surfing scenes were accurate and visually stunning (1).</t>
        </is>
      </c>
      <c r="S126" t="n">
        <v>5</v>
      </c>
    </row>
    <row r="127">
      <c r="D127" s="7" t="inlineStr">
        <is>
          <t>3. Patrick Swayze had some prior experience with surfing, while Keanu Reeves had none.</t>
        </is>
      </c>
      <c r="I127" s="7" t="inlineStr">
        <is>
          <t>In the 1991 movie "Point Break," Patrick Swayze's character, Bodhi, is a skilled surfer. However, in reality, Swayze was not a professional surfer. The surfing scenes for Bodhi were performed by a professional surfer named Derek Ho. Derek Ho is a well-known surfer from Hawaii who won numerous competitions in his career.</t>
        </is>
      </c>
      <c r="J127" s="14" t="inlineStr">
        <is>
          <t>mistral/mistral-large-latest</t>
        </is>
      </c>
      <c r="K127">
        <f>IF(I127="", "", LEN(I127))</f>
        <v/>
      </c>
      <c r="L127" s="14" t="n">
        <v>0.002136</v>
      </c>
      <c r="M127" s="10" t="n">
        <v>3.097959</v>
      </c>
      <c r="N127" s="11" t="inlineStr">
        <is>
          <t>08/05/2024 18:47:39</t>
        </is>
      </c>
      <c r="O127">
        <f>IF(M127="", "", M127/86400+N127)</f>
        <v/>
      </c>
      <c r="P127" t="n">
        <v>0</v>
      </c>
      <c r="R127" t="inlineStr">
        <is>
          <t>In the 1991 movie "Point Break," Patrick Swayze's character, Bodhi, is a skilled surfer. However, in reality, Swayze was not a professional surfer (?). The surfing scenes for Bodhi were performed by a professional surfer named Derek Ho (?). Derek Ho is a well-known surfer from Hawaii who won numerous competitions in his career (?).</t>
        </is>
      </c>
      <c r="S127" t="n">
        <v>3</v>
      </c>
    </row>
    <row r="128">
      <c r="D128" s="7" t="inlineStr">
        <is>
          <t>4. Lori Petty had never been in the ocean before the training.</t>
        </is>
      </c>
      <c r="I128" s="7" t="inlineStr">
        <is>
          <t>The surfers who appeared in the 1991 film "Point Break" alongside Patrick Swayze (who played the role of Bodhi) were:
1. Chris Peterson
2. Rory McGuigan
3. Brian Hoefler
4. Mark Richards
5. Darrick Dober
These surfers were all professional surfers at the time of the film's production, and they played the roles of Bodhi's surfing friends and fellow surfers.</t>
        </is>
      </c>
      <c r="J128" s="14" t="inlineStr">
        <is>
          <t>groq/llama3-8b-8192</t>
        </is>
      </c>
      <c r="K128">
        <f>IF(I128="", "", LEN(I128))</f>
        <v/>
      </c>
      <c r="L128" s="14" t="n">
        <v>1.22e-05</v>
      </c>
      <c r="M128" s="10" t="n">
        <v>2.474778</v>
      </c>
      <c r="N128" s="11" t="inlineStr">
        <is>
          <t>08/05/2024 18:47:42</t>
        </is>
      </c>
      <c r="O128">
        <f>IF(M128="", "", M128/86400+N128)</f>
        <v/>
      </c>
      <c r="P128" t="n">
        <v>0</v>
      </c>
      <c r="R128" t="inlineStr">
        <is>
          <t>(?)
The surfers who appeared in the 1991 film "Point Break" alongside Patrick Swayze (who played the role of Bodhi) were:
1. Chris Peterson
2. Rory McGuigan
3. Brian Hoefler
4. Mark Richards
5. Darrick Dober
These surfers were all professional surfers at the time of the film's production, and they played the roles of Bodhi's surfing friends and fellow surfers.</t>
        </is>
      </c>
      <c r="S128" t="n">
        <v>1</v>
      </c>
    </row>
    <row r="129">
      <c r="D129" s="7" t="inlineStr">
        <is>
          <t>5. Filming the surfing sequences was difficult for the actors.</t>
        </is>
      </c>
      <c r="I129" s="7" t="inlineStr">
        <is>
          <t>The surfer who doubled for Patrick Swayze in the 1991 film Point Break was Darrick Doerner. Doerner is a professional surfer and stuntman who was hired to perform the surfing stunts for Swayze's character, Bodhi, in the film.</t>
        </is>
      </c>
      <c r="J129" s="14" t="inlineStr">
        <is>
          <t>groq/llama3-70b-8192</t>
        </is>
      </c>
      <c r="K129">
        <f>IF(I129="", "", LEN(I129))</f>
        <v/>
      </c>
      <c r="L129" s="14" t="n">
        <v>6.368e-05</v>
      </c>
      <c r="M129" s="10" t="n">
        <v>5.094583000000001</v>
      </c>
      <c r="N129" s="11" t="inlineStr">
        <is>
          <t>08/05/2024 18:47:45</t>
        </is>
      </c>
      <c r="O129">
        <f>IF(M129="", "", M129/86400+N129)</f>
        <v/>
      </c>
      <c r="P129" t="n">
        <v>0</v>
      </c>
      <c r="R129" t="inlineStr">
        <is>
          <t>The surfer who doubled for Patrick Swayze in the 1991 film Point Break was Darrick Doerner (?). Doerner is a professional surfer and stuntman who was hired to perform the surfing stunts for Swayze's character, Bodhi, in the film (?).</t>
        </is>
      </c>
      <c r="S129" t="n">
        <v>2</v>
      </c>
    </row>
    <row r="130">
      <c r="D130" s="7" t="inlineStr">
        <is>
          <t>6. Swayze injured himself during filming, cracking four of his ribs.</t>
        </is>
      </c>
      <c r="I130" s="7" t="inlineStr">
        <is>
          <t>In the movie "Point Break," the character of Johnny Utah, played by Keanu Reeves, is the undercover FBI agent who infiltrates a group of surfers led by the character Bodhi, played by Patrick Swayze. Johnny Utah does not surf for Patrick Swayze's character, but rather for himself as he learns to surf as part of his cover in order to gain the trust of the surfers and gather evidence on their criminal activities.</t>
        </is>
      </c>
      <c r="J130" s="14" t="inlineStr">
        <is>
          <t>groq/mixtral-8x7b-32768</t>
        </is>
      </c>
      <c r="K130">
        <f>IF(I130="", "", LEN(I130))</f>
        <v/>
      </c>
      <c r="L130" s="14" t="n">
        <v>3.24e-05</v>
      </c>
      <c r="M130" s="10" t="n">
        <v>2.326885</v>
      </c>
      <c r="N130" s="11" t="inlineStr">
        <is>
          <t>08/05/2024 18:47:50</t>
        </is>
      </c>
      <c r="O130">
        <f>IF(M130="", "", M130/86400+N130)</f>
        <v/>
      </c>
      <c r="P130" t="n">
        <v>0</v>
      </c>
      <c r="R130" t="inlineStr">
        <is>
          <t>In the movie "Point Break," the character of Johnny Utah, played by Keanu Reeves, is the undercover FBI agent who infiltrates a group of surfers led by the character Bodhi, played by Patrick Swayze(?). Johnny Utah does not surf for Patrick Swayze's character, but rather for himself as he learns to surf as part of his cover in order to gain the trust of the surfers and gather evidence on their criminal activities(?).</t>
        </is>
      </c>
      <c r="S130" t="n">
        <v>2</v>
      </c>
    </row>
    <row r="131">
      <c r="D131" s="7" t="inlineStr">
        <is>
          <t>7. Despite his injuries, Swayze refused to use a stunt double for the surfing scenes.</t>
        </is>
      </c>
      <c r="I131" s="7" t="inlineStr">
        <is>
          <t>The surfer who surfed for Patrick Swayze in the movie "Point Break" was Johnny Crescent, played by Gary Busey.</t>
        </is>
      </c>
      <c r="J131" s="14" t="inlineStr">
        <is>
          <t>groq/gemma-7b-it</t>
        </is>
      </c>
      <c r="K131">
        <f>IF(I131="", "", LEN(I131))</f>
        <v/>
      </c>
      <c r="L131" s="14" t="n">
        <v>5.199999999999999e-06</v>
      </c>
      <c r="M131" s="10" t="n">
        <v>4.329288</v>
      </c>
      <c r="N131" s="11" t="inlineStr">
        <is>
          <t>08/05/2024 18:47:52</t>
        </is>
      </c>
      <c r="O131">
        <f>IF(M131="", "", M131/86400+N131)</f>
        <v/>
      </c>
      <c r="P131" t="n">
        <v>0</v>
      </c>
      <c r="R131" t="inlineStr">
        <is>
          <t>The response does not match any of the facts provided (?).</t>
        </is>
      </c>
      <c r="S131" t="n">
        <v>1</v>
      </c>
    </row>
    <row r="132">
      <c r="D132" s="7" t="inlineStr">
        <is>
          <t>8. Swayze also performed his own skydiving scenes in the film.</t>
        </is>
      </c>
      <c r="J132" s="14" t="n"/>
      <c r="K132">
        <f>IF(I132="", "", LEN(I132))</f>
        <v/>
      </c>
      <c r="O132">
        <f>IF(M132="", "", M132/86400+N132)</f>
        <v/>
      </c>
    </row>
    <row r="133">
      <c r="D133" s="7" t="inlineStr">
        <is>
          <t>9. Jim Wallace, the film's aerial jump instructor, found Swayze to be a natural at skydiving.</t>
        </is>
      </c>
      <c r="J133" s="14" t="n"/>
      <c r="K133">
        <f>IF(I133="", "", LEN(I133))</f>
        <v/>
      </c>
      <c r="O133">
        <f>IF(M133="", "", M133/86400+N133)</f>
        <v/>
      </c>
    </row>
    <row r="134">
      <c r="D134" s="7" t="inlineStr">
        <is>
          <t>10. Swayze made a total of 55 jumps for the film.</t>
        </is>
      </c>
      <c r="J134" s="14" t="n"/>
      <c r="K134">
        <f>IF(I134="", "", LEN(I134))</f>
        <v/>
      </c>
      <c r="O134">
        <f>IF(M134="", "", M134/86400+N134)</f>
        <v/>
      </c>
    </row>
    <row r="135">
      <c r="D135" s="7" t="inlineStr">
        <is>
          <t>11. Swayze's character was partly inspired by his stunt double, Darrick Doerner, a renowned big wave surfer.</t>
        </is>
      </c>
      <c r="J135" s="14" t="n"/>
      <c r="K135">
        <f>IF(I135="", "", LEN(I135))</f>
        <v/>
      </c>
      <c r="O135">
        <f>IF(M135="", "", M135/86400+N135)</f>
        <v/>
      </c>
    </row>
    <row r="136">
      <c r="D136" s="7" t="inlineStr">
        <is>
          <t>12. After learning to surf for the film, Keanu Reeves continued to surf as a hobby.</t>
        </is>
      </c>
      <c r="J136" s="14" t="n"/>
      <c r="K136">
        <f>IF(I136="", "", LEN(I136))</f>
        <v/>
      </c>
      <c r="O136">
        <f>IF(M136="", "", M136/86400+N136)</f>
        <v/>
      </c>
    </row>
    <row r="137">
      <c r="A137" t="n">
        <v>17</v>
      </c>
      <c r="B137" t="inlineStr">
        <is>
          <t>what is the film and publication board role ?</t>
        </is>
      </c>
      <c r="C137" s="7" t="inlineStr"/>
      <c r="D137" s="7" t="inlineStr">
        <is>
          <t>1. The Film and Publication Board (FPB) is a South African content-classification and censorship authority.</t>
        </is>
      </c>
      <c r="E137" t="inlineStr"/>
      <c r="F137" s="14" t="inlineStr"/>
      <c r="G137" s="10" t="inlineStr"/>
      <c r="H137" s="11" t="inlineStr"/>
      <c r="I137" s="7" t="inlineStr">
        <is>
          <t>The Film and Publication Board (FPB) is a regulatory body that is responsible for the classification of films, games, and certain publications for their suitable age viewership, and to protect children from exposure to disturbing and harmful materials. It also regulates and controls the creation, production, possession, and distribution of films, games, and certain publications. The FPB's role is to provide consumer advice to enable adults to make informed viewing, reading, and gaming choices for themselves and their children.</t>
        </is>
      </c>
      <c r="J137" s="14" t="inlineStr">
        <is>
          <t>gpt-4-0613</t>
        </is>
      </c>
      <c r="K137">
        <f>IF(I137="", "", LEN(I137))</f>
        <v/>
      </c>
      <c r="L137" s="14" t="n">
        <v>0.00648</v>
      </c>
      <c r="M137" s="10" t="n">
        <v>9.053435</v>
      </c>
      <c r="N137" s="11" t="inlineStr">
        <is>
          <t>08/05/2024 18:47:09</t>
        </is>
      </c>
      <c r="O137">
        <f>IF(M137="", "", M137/86400+N137)</f>
        <v/>
      </c>
      <c r="P137" t="n">
        <v>0.6</v>
      </c>
      <c r="R137" t="inlineStr">
        <is>
          <t>The Film and Publication Board (FPB) (1) is a regulatory body that is responsible for the classification of films, games, and certain publications for their suitable age viewership, and to protect children from exposure to disturbing and harmful materials (4). It also regulates and controls the creation, production, possession, and distribution of films, games, and certain publications (?). The FPB's role is to provide consumer advice to enable adults to make informed viewing, reading, and gaming choices for themselves and their children (5).</t>
        </is>
      </c>
      <c r="S137" t="n">
        <v>1</v>
      </c>
    </row>
    <row r="138">
      <c r="D138" s="7" t="inlineStr">
        <is>
          <t>2. The FPB operates under the Minister of Communications in South Africa.</t>
        </is>
      </c>
      <c r="I138" s="7" t="inlineStr">
        <is>
          <t>## The Film and Publication Board (FPB)
The FPB is a South African statutory body established in 1996 by the Films and Publications Act (No. 65 of 1996). Its primary role is to regulate the classification and distribution of films, games, and publications in South Africa. This includes:
**Classification:**
* Assigning age restrictions to films, games, and publications based on their content.
* Determining whether content is suitable for public consumption or should be restricted to certain age groups.
* Providing consumers with information about the content of films, games, and publications through classification labels and consumer advisories.
**Distribution:**
* Issuing licenses to distributors of films, games, and publications.
* Monitoring the distribution of classified material to ensure compliance with the Act.
* Taking action against distributors who violate the Act, such as confiscating illegal material or imposing fines.
**Additional Responsibilities:**
* Promoting media literacy and responsible media consumption.
* Conducting research on media content and its impact on society.
* Engaging with stakeholders, including the public, industry, and government, on issues related to film, game, and publication regulation.
**The FPB's website provides further information on its role and responsibilities:**
* https://www.fpb.org.za/
**Here are some additional details about the FPB's role:**
* The FPB is an independent body, meaning it is not subject to government control.
* The FPB's decisions are based on the Films and Publications Act and the Constitution of South Africa.
* The FPB is committed to protecting freedom of expression while also ensuring that children are protected from harmful content.
**I hope this information is helpful. Please let me know if you have any other questions.**</t>
        </is>
      </c>
      <c r="J138" s="14" t="inlineStr">
        <is>
          <t>gemini-pro</t>
        </is>
      </c>
      <c r="K138">
        <f>IF(I138="", "", LEN(I138))</f>
        <v/>
      </c>
      <c r="L138" s="14" t="n">
        <v>0.00019075</v>
      </c>
      <c r="M138" s="10" t="n">
        <v>8.494991000000001</v>
      </c>
      <c r="N138" s="11" t="inlineStr">
        <is>
          <t>08/05/2024 18:47:18</t>
        </is>
      </c>
      <c r="O138">
        <f>IF(M138="", "", M138/86400+N138)</f>
        <v/>
      </c>
      <c r="P138" t="n">
        <v>0.3333333333333333</v>
      </c>
      <c r="R138" t="inlineStr">
        <is>
          <t>The FPB is a South African statutory body established in 1996 by the Films and Publications Act (No. 65 of 1996) (?). Its primary role is to regulate the classification and distribution of films, games, and publications in South Africa (1,5). This includes:
**Classification:**
* Assigning age restrictions to films, games, and publications based on their content (5).
* Determining whether content is suitable for public consumption or should be restricted to certain age groups (5).
* Providing consumers with information about the content of films, games, and publications through classification labels and consumer advisories (5).
**Distribution:**
* Issuing licenses to distributors of films, games, and publications (?).
* Monitoring the distribution of classified material to ensure compliance with the Act (?).
* Taking action against distributors who violate the Act, such as confiscating illegal material or imposing fines (?).
**Additional Responsibilities:**
* Promoting media literacy and responsible media consumption (?).
* Conducting research on media content and its impact on society (?).
* Engaging with stakeholders, including the public, industry, and government, on issues related to film, game, and publication regulation (?).
**The FPB's website provides further information on its role and responsibilities:**
* https://www.fpb.org.za/
**Here are some additional details about the FPB's role:**
* The FPB is an independent body, meaning it is not subject to government control (?).
* The FPB's decisions are based on the Films and Publications Act and the Constitution of South Africa (?).
* The FPB is committed to protecting freedom of expression while also ensuring that children are protected from harmful content (4).
**I hope this information is helpful. Please let me know if you have any other questions.**</t>
        </is>
      </c>
      <c r="S138" t="n">
        <v>9</v>
      </c>
    </row>
    <row r="139">
      <c r="D139" s="7" t="inlineStr">
        <is>
          <t>3. The FPB was established in 1998 under the Films and Publications Act.</t>
        </is>
      </c>
      <c r="I139" s="7" t="inlineStr">
        <is>
          <t>The Film and Publication Board (FPB) is a regulatory body that is responsible for the classification, regulation, and control of films, games, and certain publications in a particular country, such as South Africa. The role of the FPB typically includes the following:
1. Classification: The FPB is responsible for classifying films, games, and certain publications according to their content. This includes assessing the level of violence, sex, language, and other potentially harmful or inappropriate content. The classifications help to guide consumers, particularly parents and guardians, in making informed decisions about the content they and their children consume.
2. Regulation: The FPB enforces the laws and regulations related to the distribution, exhibition, and advertising of films, games, and certain publications. This includes ensuring that the content is appropriately classified and that the classifications are correctly displayed on the content and in any advertising material.
3. Control: The FPB has the power to refuse classification or to ban films, games, and certain publications that are deemed to be harmful or inappropriate. This is typically a last resort and is used when the content is considered to be particularly extreme or when it contravenes the laws of the country.
4. Education: The FPB often plays a role in educating the public about the classification system and the potential impact of films, games, and certain publications on consumers, particularly children.
5. Research: The FPB may conduct or commission research into the impact of films, games, and certain publications on consumers and society as a whole. This research can help to inform the classification and regulation of the content.</t>
        </is>
      </c>
      <c r="J139" s="14" t="inlineStr">
        <is>
          <t>mistral/mistral-large-latest</t>
        </is>
      </c>
      <c r="K139">
        <f>IF(I139="", "", LEN(I139))</f>
        <v/>
      </c>
      <c r="L139" s="14" t="n">
        <v>0.008400000000000001</v>
      </c>
      <c r="M139" s="10" t="n">
        <v>7.326267</v>
      </c>
      <c r="N139" s="11" t="inlineStr">
        <is>
          <t>08/05/2024 18:48:31</t>
        </is>
      </c>
      <c r="O139">
        <f>IF(M139="", "", M139/86400+N139)</f>
        <v/>
      </c>
      <c r="P139" t="n">
        <v>0.5</v>
      </c>
      <c r="R139" t="inlineStr">
        <is>
          <t>The Film and Publication Board (FPB) is a regulatory body that is responsible for the classification, regulation, and control of films, games, and certain publications in a particular country, such as South Africa (1). The role of the FPB typically includes the following:
1. Classification: The FPB is responsible for classifying films, games, and certain publications according to their content. This includes assessing the level of violence, sex, language, and other potentially harmful or inappropriate content. The classifications help to guide consumers, particularly parents and guardians, in making informed decisions about the content they and their children consume (5).
2. Regulation: The FPB enforces the laws and regulations related to the distribution, exhibition, and advertising of films, games, and certain publications. This includes ensuring that the content is appropriately classified and that the classifications are correctly displayed on the content and in any advertising material (?).
3. Control: The FPB has the power to refuse classification or to ban films, games, and certain publications that are deemed to be harmful or inappropriate. This is typically a last resort and is used when the content is considered to be particularly extreme or when it contravenes the laws of the country (6).
4. Education: The FPB often plays a role in educating the public about the classification system and the potential impact of films, games, and certain publications on consumers, particularly children (?).
5. Research: The FPB may conduct or commission research into the impact of films, games, and certain publications on consumers and society as a whole. This research can help to inform the classification and regulation of the content (?).</t>
        </is>
      </c>
      <c r="S139" t="n">
        <v>3</v>
      </c>
    </row>
    <row r="140">
      <c r="D140" s="7" t="inlineStr">
        <is>
          <t>4. The main purpose of the FPB is to tackle issues of child pornography and child abuse.</t>
        </is>
      </c>
      <c r="I140" s="7" t="inlineStr">
        <is>
          <t>The Film and Publication Board (FPB) is a statutory body in South Africa responsible for regulating and controlling the publication and distribution of films, videos, and other forms of visual content. The FPB's role is to ensure that the content is suitable for public consumption and does not contravene the country's laws and regulations.
Some of the key responsibilities of the FPB include:
1. Classification of films and videos: The FPB classifies films and videos into different categories based on their content, including age restrictions and warnings.
2. Regulation of content: The FPB regulates the content of films, videos, and other visual materials to ensure that they do not contain explicit or offensive material.
3. Monitoring of content: The FPB monitors the content of films, videos, and other visual materials to ensure that they comply with the country's laws and regulations.
4. Enforcement of laws: The FPB enforces the laws and regulations related to the publication and distribution of films, videos, and other visual materials.
5. Public education: The FPB educates the public about the importance of responsible viewing and the potential risks associated with excessive exposure to certain types of content.
6. Collaboration with other agencies: The FPB collaborates with other agencies, such as the South African Police Service and the Department of Home Affairs, to combat the distribution of illegal or harmful content.
7. Research and development: The FPB conducts research and development to stay up-to-date with the latest trends and technologies in the film and publication industry.
8. Public consultation: The FPB engages in public consultation to gather feedback and input from the public on issues related to film and publication regulation.
The FPB's role is to ensure that the public has access to a wide range of films, videos, and other visual materials while also protecting them from harmful or offensive content.</t>
        </is>
      </c>
      <c r="J140" s="14" t="inlineStr">
        <is>
          <t>groq/llama3-8b-8192</t>
        </is>
      </c>
      <c r="K140">
        <f>IF(I140="", "", LEN(I140))</f>
        <v/>
      </c>
      <c r="L140" s="14" t="n">
        <v>3.97e-05</v>
      </c>
      <c r="M140" s="10" t="n">
        <v>0.8773609999999999</v>
      </c>
      <c r="N140" s="11" t="inlineStr">
        <is>
          <t>08/05/2024 18:48:38</t>
        </is>
      </c>
      <c r="O140">
        <f>IF(M140="", "", M140/86400+N140)</f>
        <v/>
      </c>
      <c r="P140" t="n">
        <v>0.5714285714285715</v>
      </c>
      <c r="R140" t="inlineStr">
        <is>
          <t>The Film and Publication Board (FPB) is a statutory body in South Africa responsible for regulating and controlling the publication and distribution of films, videos, and other forms of visual content (1). The FPB's role is to ensure that the content is suitable for public consumption and does not contravene the country's laws and regulations (1, 2).
Some of the key responsibilities of the FPB include:
1. Classification of films and videos: The FPB classifies films and videos into different categories based on their content, including age restrictions and warnings (5).
2. Regulation of content: The FPB regulates the content of films, videos, and other visual materials to ensure that they do not contain explicit or offensive material (1, 4).
3. Monitoring of content: The FPB monitors the content of films, videos, and other visual materials to ensure that they comply with the country's laws and regulations (1, 2).
4. Enforcement of laws: The FPB enforces the laws and regulations related to the publication and distribution of films, videos, and other visual materials (1, 2).
5. Public education: The FPB educates the public about the importance of responsible viewing and the potential risks associated with excessive exposure to certain types of content (?).
6. Collaboration with other agencies: The FPB collaborates with other agencies, such as the South African Police Service and the Department of Home Affairs, to combat the distribution of illegal or harmful content (?).
7. Research and development: The FPB conducts research and development to stay up-to-date with the latest trends and technologies in the film and publication industry (?).
8. Public consultation: The FPB engages in public consultation to gather feedback and input from the public on issues related to film and publication regulation (?).
The FPB's role is to ensure that the public has access to a wide range of films, videos, and other visual materials while also protecting them from harmful or offensive content (1, 5).</t>
        </is>
      </c>
      <c r="S140" t="n">
        <v>4</v>
      </c>
    </row>
    <row r="141">
      <c r="D141" s="7" t="inlineStr">
        <is>
          <t>5. The FPB also provides ratings to publicly consumed media like movies, music, and television programs.</t>
        </is>
      </c>
      <c r="I141" s="7" t="inlineStr">
        <is>
          <t>The Film and Publication Board (FPB) is a statutory film and media classification body in South Africa. Its role is to regulate and classify films, games, and certain publications to ensure that they comply with the country's laws and standards.
The FPB's main objectives are to:
1. Classify films, games, and certain publications according to their suitability for different age groups.
2. Ensure that content is free from harmful or illegal material, such as child pornography, hate speech, or discrimination.
3. Protect children from exposure to harmful or inappropriate content.
4. Provide guidance to the public on the suitability of content for different age groups.
5. Monitor and regulate the distribution and exhibition of films, games, and publications.
The FPB's role includes:
1. Classification: The FPB classifies films, games, and certain publications into different age categories, such as 16, 18, or X18, indicating the minimum age for which the content is suitable.
2. Content regulation: The FPB regulates the content of films, games, and publications to ensure that they comply with South African laws and standards, including those related to hate speech, discrimination, and child protection.
3. Enforcement: The FPB works with law enforcement agencies to enforce the classification and regulation of content, including the prosecution of individuals or companies that distribute or exhibit prohibited content.
4. Research and education: The FPB conducts research on the impact of media on children and provides education and awareness programs to promote responsible media consumption.
5. Industry engagement: The FPB engages with the film, gaming, and publishing industries to promote responsible content creation and distribution practices.
The FPB's classification system includes the following categories:
* A: Suitable for all ages
* PG: Parental guidance recommended
* 13: Suitable for persons 13 years and older
* 16: Suitable for persons 16 years and older
* 18: Suitable for persons 18 years and older
* X18: Suitable for persons 18 years and older, with explicit content
* XX: Prohibited content, including child pornography or hate speech.
Overall, the FPB plays a crucial role in promoting a safe and responsible media environment in South Africa, protecting children and ensuring that content creators and distributors comply with the country's laws and standards.</t>
        </is>
      </c>
      <c r="J141" s="14" t="inlineStr">
        <is>
          <t>groq/llama3-70b-8192</t>
        </is>
      </c>
      <c r="K141">
        <f>IF(I141="", "", LEN(I141))</f>
        <v/>
      </c>
      <c r="L141" s="14" t="n">
        <v>0.00039056</v>
      </c>
      <c r="M141" s="10" t="n">
        <v>4.964015</v>
      </c>
      <c r="N141" s="11" t="inlineStr">
        <is>
          <t>08/05/2024 18:48:39</t>
        </is>
      </c>
      <c r="O141">
        <f>IF(M141="", "", M141/86400+N141)</f>
        <v/>
      </c>
      <c r="P141" t="n">
        <v>0.2857142857142858</v>
      </c>
      <c r="R141" t="inlineStr">
        <is>
          <t>The Film and Publication Board (FPB) is a statutory film and media classification body in South Africa (1). Its role is to regulate and classify films, games, and certain publications to ensure that they comply with the country's laws and standards (?).
The FPB's main objectives are to:
1. Classify films, games, and certain publications according to their suitability for different age groups (5).
2. Ensure that content is free from harmful or illegal material, such as child pornography, hate speech, or discrimination (4).
3. Protect children from exposure to harmful or inappropriate content (4).
4. Provide guidance to the public on the suitability of content for different age groups (5).
5. Monitor and regulate the distribution and exhibition of films, games, and publications (?).
The FPB's role includes:
1. Classification: The FPB classifies films, games, and certain publications into different age categories, such as 16, 18, or X18, indicating the minimum age for which the content is suitable (5).
2. Content regulation: The FPB regulates the content of films, games, and publications to ensure that they comply with South African laws and standards, including those related to hate speech, discrimination, and child protection (4, 5).
3. Enforcement: The FPB works with law enforcement agencies to enforce the classification and regulation of content, including the prosecution of individuals or companies that distribute or exhibit prohibited content (?).
4. Research and education: The FPB conducts research on the impact of media on children and provides education and awareness programs to promote responsible media consumption (?).
5. Industry engagement: The FPB engages with the film, gaming, and publishing industries to promote responsible content creation and distribution practices (?).
The FPB's classification system includes the following categories:
* A: Suitable for all ages (?)
* PG: Parental guidance recommended (?)
* 13: Suitable for persons 13 years and older (?)
* 16: Suitable for persons 16 years and older (?)
* 18: Suitable for persons 18 years and older (?)
* X18: Suitable for persons 18 years and older, with explicit content (?)
* XX: Prohibited content, including child pornography or hate speech (?).
Overall, the FPB plays a crucial role in promoting a safe and responsible media environment in South Africa, protecting children and ensuring that content creators and distributors comply with the country's laws and standards (1, 4, 5).</t>
        </is>
      </c>
      <c r="S141" t="n">
        <v>12</v>
      </c>
    </row>
    <row r="142">
      <c r="D142" s="7" t="inlineStr">
        <is>
          <t>6. The FPB's mandate can be viewed as one of state censorship.</t>
        </is>
      </c>
      <c r="I142" s="7" t="inlineStr">
        <is>
          <t>The Film and Publication Board (FPB) is a regulatory body in South Africa that is responsible for classifying films, games, and publications according to their content. The FPB's role is to ensure that the content of these materials is suitable for different age groups and that they do not contain any harmful or offensive material.
The FPB's responsibilities include:
1. Classifying films, games, and publications according to their content and assigning age restrictions and content advisories.
2. Examining and evaluating the content of films, games, and publications to determine whether they are suitable for different age groups.
3. Enforcing the classification decisions of the FPB and taking appropriate action against those who violate the classification regulations.
4. Providing guidance and advice to the film, game, and publishing industries on how to comply with the FPB's classification regulations.
5. Conducting research and monitoring trends in the film, game, and publishing industries to stay informed about new developments and emerging issues.
The FPB's classification system is based on a set of guidelines that take into account factors such as violence, sex, language, nudity, and drug use. The guidelines are designed to protect children and vulnerable groups from harmful or offensive content, while also allowing adults to make informed choices about the material they consume.
Overall, the FPB plays a critical role in ensuring that the content of films, games, and publications is appropriate for different age groups and that the public is protected from harmful or offensive material.</t>
        </is>
      </c>
      <c r="J142" s="14" t="inlineStr">
        <is>
          <t>groq/mixtral-8x7b-32768</t>
        </is>
      </c>
      <c r="K142">
        <f>IF(I142="", "", LEN(I142))</f>
        <v/>
      </c>
      <c r="L142" s="14" t="n">
        <v>9.342e-05</v>
      </c>
      <c r="M142" s="10" t="n">
        <v>1.44234</v>
      </c>
      <c r="N142" s="11" t="inlineStr">
        <is>
          <t>08/05/2024 18:48:44</t>
        </is>
      </c>
      <c r="O142">
        <f>IF(M142="", "", M142/86400+N142)</f>
        <v/>
      </c>
      <c r="P142" t="n">
        <v>0.4285714285714285</v>
      </c>
      <c r="R142" t="inlineStr">
        <is>
          <t>The Film and Publication Board (FPB) is a regulatory body in South Africa that is responsible for classifying films, games, and publications according to their content (1). The FPB's role is to ensure that the content of these materials is suitable for different age groups and that they do not contain any harmful or offensive material (4,5).
The FPB's responsibilities include:
1. Classifying films, games, and publications according to their content and assigning age restrictions and content advisories (5).
2. Examining and evaluating the content of films, games, and publications to determine whether they are suitable for different age groups (?).
3. Enforcing the classification decisions of the FPB and taking appropriate action against those who violate the classification regulations (?).
4. Providing guidance and advice to the film, game, and publishing industries on how to comply with the FPB's classification regulations (?).
5. Conducting research and monitoring trends in the film, game, and publishing industries to stay informed about new developments and emerging issues (?).
The FPB's classification system is based on a set of guidelines that take into account factors such as violence, sex, language, nudity, and drug use (?). The guidelines are designed to protect children and vulnerable groups from harmful or offensive content, while also allowing adults to make informed choices about the material they consume (4,5).
Overall, the FPB plays a critical role in ensuring that the content of films, games, and publications is appropriate for different age groups and that the public is protected from harmful or offensive material (1,4,5).</t>
        </is>
      </c>
      <c r="S142" t="n">
        <v>5</v>
      </c>
    </row>
    <row r="143">
      <c r="I143" s="7" t="inlineStr">
        <is>
          <t>**Film and Publication Board (FPB)**
**Role:**
The Film and Publication Board (FPB) is a regulatory body in many countries that oversees and controls the production, distribution, and exhibition of films and other audiovisual works. Their primary responsibilities include:
**1. Classification and Certification:**
* Classifies films and other audiovisual works into different age categories (e.g., G, PG, PG-13, R).
* Issues certificates to indicate the appropriate age rating for each work.
* Provides guidance on the classification process and age rating criteria.
**2. Regulation of Content:**
* Reviews films and other audiovisual works for content that is deemed inappropriate or harmful.
* Sets standards and guidelines for content that is deemed unsuitable for certain age groups.
* Can impose restrictions on the distribution and exhibition of works that violate these standards.
**3. Promotion of Social Responsibility:**
* Promotes the responsible production and consumption of audiovisual works.
* Provides educational programs and resources on the impact of film and television on society.
* Advises on measures to address harmful or offensive content.
**4. Regulation of Distribution and Exhibition:**
* Regulates the distribution and exhibition of films and other audiovisual works in public spaces.
* Sets standards for the exhibition of films in theaters, television, and other public venues.
**5. Consumer Protection:**
* Protects consumers from misleading or deceptive marketing practices related to audiovisual works.
* Provides information about the classification and content of films and other works.
**6. Industry Development:**
* Promotes the development and production of quality audiovisual works.
* Provides incentives and support for filmmakers and other industry professionals.
**7. Enforcement of Laws and Regulations:**
* Enforces relevant laws and regulations related to the production, distribution, and exhibition of audiovisual works.
* Investigates complaints and violations of regulations.</t>
        </is>
      </c>
      <c r="J143" s="14" t="inlineStr">
        <is>
          <t>groq/gemma-7b-it</t>
        </is>
      </c>
      <c r="K143">
        <f>IF(I143="", "", LEN(I143))</f>
        <v/>
      </c>
      <c r="L143" s="14" t="n">
        <v>4.08e-05</v>
      </c>
      <c r="M143" s="10" t="n">
        <v>0.944971</v>
      </c>
      <c r="N143" s="11" t="inlineStr">
        <is>
          <t>08/05/2024 18:48:45</t>
        </is>
      </c>
      <c r="O143">
        <f>IF(M143="", "", M143/86400+N143)</f>
        <v/>
      </c>
      <c r="P143" t="n">
        <v>0.3157894736842105</v>
      </c>
      <c r="R143" t="inlineStr">
        <is>
          <t>**Film and Publication Board (FPB)**
**Role:**
The Film and Publication Board (FPB) is a regulatory body in many countries that oversees and controls the production, distribution, and exhibition of films and other audiovisual works (1). Their primary responsibilities include:
**1. Classification and Certification:**
* Classifies films and other audiovisual works into different age categories (e.g., G, PG, PG-13, R) (5).
* Issues certificates to indicate the appropriate age rating for each work (5).
* Provides guidance on the classification process and age rating criteria (?).
**2. Regulation of Content:**
* Reviews films and other audiovisual works for content that is deemed inappropriate or harmful (1).
* Sets standards and guidelines for content that is deemed unsuitable for certain age groups (?).
* Can impose restrictions on the distribution and exhibition of works that violate these standards (6).
**3. Promotion of Social Responsibility:**
* Promotes the responsible production and consumption of audiovisual works (?).
* Provides educational programs and resources on the impact of film and television on society (?).
* Advises on measures to address harmful or offensive content (?).
**4. Regulation of Distribution and Exhibition:**
* Regulates the distribution and exhibition of films and other audiovisual works in public spaces (5).
* Sets standards for the exhibition of films in theaters, television, and other public venues (?).
**5. Consumer Protection:**
* Protects consumers from misleading or deceptive marketing practices related to audiovisual works (?).
* Provides information about the classification and content of films and other works (5).
**6. Industry Development:**
* Promotes the development and production of quality audiovisual works (?).
* Provides incentives and support for filmmakers and other industry professionals (?).
**7. Enforcement of Laws and Regulations:**
* Enforces relevant laws and regulations related to the production, distribution, and exhibition of audiovisual works (1).
* Investigates complaints and violations of regulations (?).</t>
        </is>
      </c>
      <c r="S143" t="n">
        <v>10</v>
      </c>
    </row>
    <row r="144">
      <c r="A144" t="n">
        <v>18</v>
      </c>
      <c r="B144" t="inlineStr">
        <is>
          <t>when did the olympics first allow professional athletes ?</t>
        </is>
      </c>
      <c r="C144" s="7" t="inlineStr"/>
      <c r="D144" s="7" t="inlineStr">
        <is>
          <t>1. A disagreement arose before the 1984 Winter Olympics regarding the definition of a professional player.</t>
        </is>
      </c>
      <c r="E144" t="inlineStr"/>
      <c r="F144" s="14" t="inlineStr"/>
      <c r="G144" s="10" t="inlineStr"/>
      <c r="H144" s="11" t="inlineStr"/>
      <c r="I144" s="7" t="inlineStr">
        <is>
          <t>The Olympics first allowed professional athletes to participate in 1986.</t>
        </is>
      </c>
      <c r="J144" s="14" t="inlineStr">
        <is>
          <t>gpt-4-0613</t>
        </is>
      </c>
      <c r="K144">
        <f>IF(I144="", "", LEN(I144))</f>
        <v/>
      </c>
      <c r="L144" s="14" t="n">
        <v>0.00144</v>
      </c>
      <c r="M144" s="10" t="n">
        <v>3.939049</v>
      </c>
      <c r="N144" s="11" t="inlineStr">
        <is>
          <t>08/05/2024 18:47:09</t>
        </is>
      </c>
      <c r="O144">
        <f>IF(M144="", "", M144/86400+N144)</f>
        <v/>
      </c>
      <c r="P144" t="n">
        <v>0.1818181818181818</v>
      </c>
      <c r="R144" t="inlineStr">
        <is>
          <t>The IOC decided to allow all athletes to compete in the Olympics starting from 1988 (9).</t>
        </is>
      </c>
      <c r="S144" t="n">
        <v>0</v>
      </c>
    </row>
    <row r="145">
      <c r="D145" s="7" t="inlineStr">
        <is>
          <t>2. The International Olympic Committee (IOC) had a rule that players who had signed an NHL contract but played less than ten games were eligible.</t>
        </is>
      </c>
      <c r="I145" s="7" t="inlineStr">
        <is>
          <t>## The Olympics and Professional Athletes: A Complex History
The relationship between the Olympics and professional athletes has been a complex one, evolving over time. Here's a breakdown:
**Early Olympics:**
* **1896 - 1912:** The early modern Olympics were strictly for amateur athletes. This was based on the belief that sport should be pursued for the love of it, not for financial gain.
* **1924:** The definition of "amateur" was loosened, allowing athletes who received compensation for lost wages or travel expenses to participate.
**Post-World War II:**
* **1952:** The definition of "amateur" was further relaxed, allowing athletes in "open" sports (e.g., tennis, golf) to compete.
* **1968:** The distinction between amateur and professional was officially dropped for the Winter Olympics.
* **1988:** The distinction was also dropped for the Summer Olympics, paving the way for full professional participation.
**Current Situation:**
* **Today:** The Olympics are open to all athletes, regardless of their professional status. However, there are still some restrictions for athletes in certain sports, such as boxing and wrestling.
**Additional Points:**
* The inclusion of professional athletes has led to increased competition and higher standards of performance.
* It has also raised concerns about commercialization and the exploitation of athletes.
* The debate about amateurism vs. professionalism continues, with some arguing for a return to the amateur ideal.
**Conclusion:**
The Olympics have come a long way since their amateur beginnings. Today, they are a global sporting event featuring the best athletes in the world, regardless of their professional status.</t>
        </is>
      </c>
      <c r="J145" s="14" t="inlineStr">
        <is>
          <t>gemini-pro</t>
        </is>
      </c>
      <c r="K145">
        <f>IF(I145="", "", LEN(I145))</f>
        <v/>
      </c>
      <c r="L145" s="14" t="n">
        <v>0.0001795</v>
      </c>
      <c r="M145" s="10" t="n">
        <v>26.076358</v>
      </c>
      <c r="N145" s="11" t="inlineStr">
        <is>
          <t>08/05/2024 18:47:13</t>
        </is>
      </c>
      <c r="O145">
        <f>IF(M145="", "", M145/86400+N145)</f>
        <v/>
      </c>
      <c r="P145" t="n">
        <v>0.2</v>
      </c>
      <c r="R145" t="inlineStr">
        <is>
          <t>The relationship between the Olympics and professional athletes has been a complex one, evolving over time. Here's a breakdown:
**Early Olympics:**
* **1896 - 1912:** The early modern Olympics were strictly for amateur athletes. This was based on the belief that sport should be pursued for the love of it, not for financial gain. (?)
* **1924:** The definition of "amateur" was loosened, allowing athletes who received compensation for lost wages or travel expenses to participate. (?)
**Post-World War II:**
* **1952:** The definition of "amateur" was further relaxed, allowing athletes in "open" sports (e.g., tennis, golf) to compete. (?)
* **1968:** The distinction between amateur and professional was officially dropped for the Winter Olympics. (?)
* **1988:** The distinction was also dropped for the Summer Olympics, paving the way for full professional participation. (9)
**Current Situation:**
* **Today:** The Olympics are open to all athletes, regardless of their professional status. However, there are still some restrictions for athletes in certain sports, such as boxing and wrestling. (10)
**Additional Points:**
* The inclusion of professional athletes has led to increased competition and higher standards of performance. (?)
* It has also raised concerns about commercialization and the exploitation of athletes. (?)
* The debate about amateurism vs. professionalism continues, with some arguing for a return to the amateur ideal. (?)
**Conclusion:**
The Olympics have come a long way since their amateur beginnings. Today, they are a global sporting event featuring the best athletes in the world, regardless of their professional status. (?)</t>
        </is>
      </c>
      <c r="S145" t="n">
        <v>8</v>
      </c>
    </row>
    <row r="146">
      <c r="D146" s="7" t="inlineStr">
        <is>
          <t>3. The United States Olympic Committee disagreed, stating that any player with an NHL contract was a professional and thus ineligible.</t>
        </is>
      </c>
      <c r="I146" s="7" t="inlineStr">
        <is>
          <t>The International Olympic Committee (IOC) first allowed professional athletes to compete in the Olympic Games in 1988, although this was initially limited to certain sports. The decision was part of a broader shift towards inclusivity and recognizing the changing nature of sports.
However, it's important to note that the definition of "professional" can vary. In the past, the IOC used the term to refer to athletes who earned money from their sport, which often excluded athletes from poorer countries who needed to work to survive. The 1988 change was more about allowing athletes who were part of professional leagues, like the NBA in basketball, to participate.
The first Olympics where athletes from the National Basketball Association (NBA) were allowed to play was the 1992 Summer Olympics in Barcelona, Spain. This was a significant moment, and the team that year, known as the "Dream Team," is still celebrated in basketball history.</t>
        </is>
      </c>
      <c r="J146" s="14" t="inlineStr">
        <is>
          <t>mistral/mistral-large-latest</t>
        </is>
      </c>
      <c r="K146">
        <f>IF(I146="", "", LEN(I146))</f>
        <v/>
      </c>
      <c r="L146" s="14" t="n">
        <v>0.005</v>
      </c>
      <c r="M146" s="10" t="n">
        <v>8.610899</v>
      </c>
      <c r="N146" s="11" t="inlineStr">
        <is>
          <t>08/05/2024 18:47:39</t>
        </is>
      </c>
      <c r="O146">
        <f>IF(M146="", "", M146/86400+N146)</f>
        <v/>
      </c>
      <c r="P146" t="n">
        <v>0.1428571428571429</v>
      </c>
      <c r="R146" t="inlineStr">
        <is>
          <t>The International Olympic Committee (IOC) first allowed professional athletes to compete in the Olympic Games in 1988 (9), although this was initially limited to certain sports. The decision was part of a broader shift towards inclusivity and recognizing the changing nature of sports.
However, it's important to note that the definition of "professional" can vary. In the past, the IOC used the term to refer to athletes who earned money from their sport, which often excluded athletes from poorer countries who needed to work to survive. The 1988 change was more about allowing athletes who were part of professional leagues, like the NBA in basketball, to participate (?).
The first Olympics where athletes from the National Basketball Association (NBA) were allowed to play was the 1992 Summer Olympics in Barcelona, Spain (?). This was a significant moment, and the team that year, known as the "Dream Team," is still celebrated in basketball history (?).</t>
        </is>
      </c>
      <c r="S146" t="n">
        <v>3</v>
      </c>
    </row>
    <row r="147">
      <c r="D147" s="7" t="inlineStr">
        <is>
          <t>4. An emergency meeting was held by the IOC, which ruled that NHL-contracted players were eligible if they hadn't played any NHL games.</t>
        </is>
      </c>
      <c r="I147" s="7" t="inlineStr">
        <is>
          <t>The International Olympic Committee (IOC) has a long-standing policy of excluding professional athletes from competing in the Olympic Games. The IOC's original charter, adopted in 1894, stated that the Olympics were intended to be a celebration of amateur sports, and that professional athletes were not allowed to participate.
However, the definition of "amateur" was not strictly defined, and there was some flexibility in how it was applied. In the early years of the Olympics, many athletes who were considered "amateurs" were actually receiving financial support or sponsorship from their national Olympic committees, governments, or private organizations.
The first major challenge to the amateur-only policy came in the 1970s, when the IOC faced pressure from athletes and national Olympic committees to allow professional athletes to compete. The IOC responded by introducing a new category of athletes known as "independent athletes," who were allowed to compete in the Olympics without being tied to a national Olympic committee or government.
The first Olympic Games to feature professional athletes were the 1988 Winter Olympics in Calgary, Canada. The IOC allowed athletes who had turned professional to compete, as long as they had not competed in professional competitions for at least two years prior to the Olympics.
The 1992 Summer Olympics in Barcelona, Spain, marked a significant shift in the IOC's policy. The IOC introduced a new category of athletes known as "professional athletes," who were allowed to compete in the Olympics as long as they had not competed in professional competitions for at least two years prior to the Olympics.
The 1992 Olympics also saw the introduction of the IOC's "eligibility code," which established a set of rules governing the eligibility of athletes to compete in the Olympics. The code allowed athletes who had turned professional to compete in the Olympics, as long as they had not competed in professional competitions for at least two years prior to the Olympics.
Since then, the IOC has continued to evolve its policies on professional athletes, and today, professional athletes are allowed to compete in the Olympics as long as they meet certain eligibility criteria.</t>
        </is>
      </c>
      <c r="J147" s="14" t="inlineStr">
        <is>
          <t>groq/llama3-8b-8192</t>
        </is>
      </c>
      <c r="K147">
        <f>IF(I147="", "", LEN(I147))</f>
        <v/>
      </c>
      <c r="L147" s="14" t="n">
        <v>4.36e-05</v>
      </c>
      <c r="M147" s="10" t="n">
        <v>4.134689</v>
      </c>
      <c r="N147" s="11" t="inlineStr">
        <is>
          <t>08/05/2024 18:47:48</t>
        </is>
      </c>
      <c r="O147">
        <f>IF(M147="", "", M147/86400+N147)</f>
        <v/>
      </c>
      <c r="P147" t="n">
        <v>0.0909090909090909</v>
      </c>
      <c r="R147" t="inlineStr">
        <is>
          <t>The International Olympic Committee (IOC) has a long-standing policy of excluding professional athletes from competing in the Olympic Games. The IOC's original charter, adopted in 1894, stated that the Olympics were intended to be a celebration of amateur sports, and that professional athletes were not allowed to participate (?).
However, the definition of "amateur" was not strictly defined, and there was some flexibility in how it was applied (?). In the early years of the Olympics, many athletes who were considered "amateurs" were actually receiving financial support or sponsorship from their national Olympic committees, governments, or private organizations (?).
The first major challenge to the amateur-only policy came in the 1970s, when the IOC faced pressure from athletes and national Olympic committees to allow professional athletes to compete (?). The IOC responded by introducing a new category of athletes known as "independent athletes," who were allowed to compete in the Olympics without being tied to a national Olympic committee or government (?).
The first Olympic Games to feature professional athletes were the 1988 Winter Olympics in Calgary, Canada (9). The IOC allowed athletes who had turned professional to compete, as long as they had not competed in professional competitions for at least two years prior to the Olympics (?).
The 1992 Summer Olympics in Barcelona, Spain, marked a significant shift in the IOC's policy (?). The IOC introduced a new category of athletes known as "professional athletes," who were allowed to compete in the Olympics as long as they had not competed in professional competitions for at least two years prior to the Olympics (?).
The 1992 Olympics also saw the introduction of the IOC's "eligibility code," which established a set of rules governing the eligibility of athletes to compete in the Olympics (?). The code allowed athletes who had turned professional to compete in the Olympics, as long as they had not competed in professional competitions for at least two years prior to the Olympics (?).
Since then, the IOC has continued to evolve its policies on professional athletes, and today, professional athletes are allowed to compete in the Olympics as long as they meet certain eligibility criteria (?).</t>
        </is>
      </c>
      <c r="S147" t="n">
        <v>11</v>
      </c>
    </row>
    <row r="148">
      <c r="D148" s="7" t="inlineStr">
        <is>
          <t>5. This ruling made five players from Austria, Italy, and Canada ineligible for the Olympics.</t>
        </is>
      </c>
      <c r="I148" s="7" t="inlineStr">
        <is>
          <t>The Olympics have a complex history when it comes to allowing professional athletes to participate.
Prior to 1986, the Olympic Charter stated that only amateur athletes were eligible to compete in the Olympics. This meant that athletes who received payment or compensation for their athletic activities were not allowed to participate.
However, in 1986, the International Olympic Committee (IOC) voted to remove the word "amateur" from the Olympic Charter, paving the way for professional athletes to participate in the Olympics.
The first Olympic Games to allow professional athletes to compete were the 1992 Winter Olympics in Albertville, France. This change was made possible by the IOC's decision to allow athletes who received compensation for their athletic activities to participate, as long as they were not paid to compete in the Olympics themselves.
The 1992 Summer Olympics in Barcelona, Spain, were the first Summer Olympics to allow professional athletes to compete. This marked a significant shift in the Olympic movement, as it opened the door for top-level athletes from various sports to participate in the Games.
One of the most notable examples of professional athletes competing in the Olympics was the 1992 "Dream Team" in basketball, which featured NBA stars like Michael Jordan, Magic Johnson, and Larry Bird. The inclusion of professional athletes like these helped to increase the popularity and competitiveness of the Olympics.
Since then, the Olympics have continued to evolve, and professional athletes from various sports have become an integral part of the Games.</t>
        </is>
      </c>
      <c r="J148" s="14" t="inlineStr">
        <is>
          <t>groq/llama3-70b-8192</t>
        </is>
      </c>
      <c r="K148">
        <f>IF(I148="", "", LEN(I148))</f>
        <v/>
      </c>
      <c r="L148" s="14" t="n">
        <v>0.00024944</v>
      </c>
      <c r="M148" s="10" t="n">
        <v>5.049328</v>
      </c>
      <c r="N148" s="11" t="inlineStr">
        <is>
          <t>08/05/2024 18:47:52</t>
        </is>
      </c>
      <c r="O148">
        <f>IF(M148="", "", M148/86400+N148)</f>
        <v/>
      </c>
      <c r="P148" t="n">
        <v>0.125</v>
      </c>
      <c r="R148" t="inlineStr">
        <is>
          <t>The Olympics have a complex history when it comes to allowing professional athletes to participate.
Prior to 1986, the Olympic Charter stated that only amateur athletes were eligible to compete in the Olympics. This meant that athletes who received payment or compensation for their athletic activities were not allowed to participate (?).
However, in 1986, the International Olympic Committee (IOC) voted to remove the word "amateur" from the Olympic Charter, paving the way for professional athletes to participate in the Olympics (9).
The first Olympic Games to allow professional athletes to compete were the 1992 Winter Olympics in Albertville, France. This change was made possible by the IOC's decision to allow athletes who received compensation for their athletic activities to participate, as long as they were not paid to compete in the Olympics themselves (?).
The 1992 Summer Olympics in Barcelona, Spain, were the first Summer Olympics to allow professional athletes to compete. This marked a significant shift in the Olympic movement, as it opened the door for top-level athletes from various sports to participate in the Games (?).
One of the most notable examples of professional athletes competing in the Olympics was the 1992 "Dream Team" in basketball, which featured NBA stars like Michael Jordan, Magic Johnson, and Larry Bird. The inclusion of professional athletes like these helped to increase the popularity and competitiveness of the Olympics (?).
Since then, the Olympics have continued to evolve, and professional athletes from various sports have become an integral part of the Games (?).</t>
        </is>
      </c>
      <c r="S148" t="n">
        <v>5</v>
      </c>
    </row>
    <row r="149">
      <c r="D149" s="7" t="inlineStr">
        <is>
          <t>6. Players who had played in other professional leagues, like the World Hockey Association, were allowed to participate.</t>
        </is>
      </c>
      <c r="I149" s="7" t="inlineStr">
        <is>
          <t>The Olympic Charter prohibits athletes from being paid for their performance or from endorsing products, and this rule has been in place since the modern Olympic Games began in 1896. However, the International Olympic Committee (IOC) has made several changes to the rules regarding the participation of professional athletes in recent decades.
In 1986, the IOC amended the Olympic Charter to allow professional athletes to compete in the Games, provided that they met certain criteria. This change paved the way for the participation of professional athletes in a number of sports, including basketball, tennis, and golf.
In 1992, the IOC allowed professional basketball players to compete in the Olympics for the first time. This was followed by the inclusion of professional tennis players in 1992 and professional golfers in 2016.
Today, the vast majority of athletes who compete in the Olympics are amateurs, but there are a growing number of professional athletes who are eligible to participate in the Games.</t>
        </is>
      </c>
      <c r="J149" s="14" t="inlineStr">
        <is>
          <t>groq/mixtral-8x7b-32768</t>
        </is>
      </c>
      <c r="K149">
        <f>IF(I149="", "", LEN(I149))</f>
        <v/>
      </c>
      <c r="L149" s="14" t="n">
        <v>6.426e-05</v>
      </c>
      <c r="M149" s="10" t="n">
        <v>4.232217</v>
      </c>
      <c r="N149" s="11" t="inlineStr">
        <is>
          <t>08/05/2024 18:47:57</t>
        </is>
      </c>
      <c r="O149">
        <f>IF(M149="", "", M149/86400+N149)</f>
        <v/>
      </c>
      <c r="P149" t="n">
        <v>0.125</v>
      </c>
      <c r="R149" t="inlineStr">
        <is>
          <t>The Olympic Charter prohibits athletes from being paid for their performance or from endorsing products, and this rule has been in place since the modern Olympic Games began in 1896. However, the International Olympic Committee (IOC) has made several changes to the rules regarding the participation of professional athletes in recent decades (?).
In 1986, the IOC amended the Olympic Charter to allow professional athletes to compete in the Games, provided that they met certain criteria (9). This change paved the way for the participation of professional athletes in a number of sports, including basketball, tennis, and golf (?).
In 1992, the IOC allowed professional basketball players to compete in the Olympics for the first time (?). This was followed by the inclusion of professional tennis players in 1992 and professional golfers in 2016 (?).
Today, the vast majority of athletes who compete in the Olympics are amateurs, but there are a growing number of professional athletes who are eligible to participate in the Games (?).</t>
        </is>
      </c>
      <c r="S149" t="n">
        <v>5</v>
      </c>
    </row>
    <row r="150">
      <c r="D150" s="7" t="inlineStr">
        <is>
          <t>7. Alan Eagleson, a Canadian hockey official, claimed that the rule only applied to the NHL, and players contracted in European leagues were still considered amateurs.</t>
        </is>
      </c>
      <c r="I150" s="7" t="inlineStr">
        <is>
          <t>The Olympics have never officially allowed professional athletes. The Olympic Games are governed by the International Olympic Committee (IOC), which maintains the amateur status of the Games.</t>
        </is>
      </c>
      <c r="J150" s="14" t="inlineStr">
        <is>
          <t>groq/gemma-7b-it</t>
        </is>
      </c>
      <c r="K150">
        <f>IF(I150="", "", LEN(I150))</f>
        <v/>
      </c>
      <c r="L150" s="14" t="n">
        <v>5.5e-06</v>
      </c>
      <c r="M150" s="10" t="n">
        <v>4.813601</v>
      </c>
      <c r="N150" s="11" t="inlineStr">
        <is>
          <t>08/05/2024 18:48:01</t>
        </is>
      </c>
      <c r="O150">
        <f>IF(M150="", "", M150/86400+N150)</f>
        <v/>
      </c>
      <c r="P150" t="n">
        <v>0.1538461538461538</v>
      </c>
      <c r="R150" t="inlineStr">
        <is>
          <t>The Olympics have never officially allowed professional athletes (?). The Olympic Games are governed by the International Olympic Committee (IOC)(2), which maintains the amateur status of the Games(?).</t>
        </is>
      </c>
      <c r="S150" t="n">
        <v>2</v>
      </c>
    </row>
    <row r="151">
      <c r="D151" s="7" t="inlineStr">
        <is>
          <t>8. Murray Costello from the CAHA suggested that Canada might withdraw from the Olympics.</t>
        </is>
      </c>
      <c r="J151" s="14" t="n"/>
      <c r="K151">
        <f>IF(I151="", "", LEN(I151))</f>
        <v/>
      </c>
      <c r="O151">
        <f>IF(M151="", "", M151/86400+N151)</f>
        <v/>
      </c>
    </row>
    <row r="152">
      <c r="D152" s="7" t="inlineStr">
        <is>
          <t>9. In 1986, the IOC decided to allow all athletes to compete in the Olympics starting from 1988.</t>
        </is>
      </c>
      <c r="J152" s="14" t="n"/>
      <c r="K152">
        <f>IF(I152="", "", LEN(I152))</f>
        <v/>
      </c>
      <c r="O152">
        <f>IF(M152="", "", M152/86400+N152)</f>
        <v/>
      </c>
    </row>
    <row r="153">
      <c r="D153" s="7" t="inlineStr">
        <is>
          <t>10. However, the decision to allow professionals was left to the individual sport federations.</t>
        </is>
      </c>
      <c r="J153" s="14" t="n"/>
      <c r="K153">
        <f>IF(I153="", "", LEN(I153))</f>
        <v/>
      </c>
      <c r="O153">
        <f>IF(M153="", "", M153/86400+N153)</f>
        <v/>
      </c>
    </row>
    <row r="154">
      <c r="A154" t="n">
        <v>19</v>
      </c>
      <c r="B154" t="inlineStr">
        <is>
          <t>who wears the yellow jersey tour de france ?</t>
        </is>
      </c>
      <c r="C154" s="7" t="inlineStr"/>
      <c r="D154" s="7" t="inlineStr">
        <is>
          <t>1. The general classification is the primary ranking system in the Tour de France.</t>
        </is>
      </c>
      <c r="E154" t="inlineStr"/>
      <c r="F154" s="14" t="inlineStr"/>
      <c r="G154" s="10" t="inlineStr"/>
      <c r="H154" s="11" t="inlineStr"/>
      <c r="I154" s="7" t="inlineStr">
        <is>
          <t>The leader of the general classification in the Tour de France wears the yellow jersey. This means the cyclist with the shortest overall time across all stages.</t>
        </is>
      </c>
      <c r="J154" s="14" t="inlineStr">
        <is>
          <t>gpt-4-0613</t>
        </is>
      </c>
      <c r="K154">
        <f>IF(I154="", "", LEN(I154))</f>
        <v/>
      </c>
      <c r="L154" s="14" t="n">
        <v>0.00234</v>
      </c>
      <c r="M154" s="10" t="n">
        <v>4.83613</v>
      </c>
      <c r="N154" s="11" t="inlineStr">
        <is>
          <t>08/05/2024 18:47:09</t>
        </is>
      </c>
      <c r="O154">
        <f>IF(M154="", "", M154/86400+N154)</f>
        <v/>
      </c>
      <c r="P154" t="n">
        <v>0.5</v>
      </c>
      <c r="R154" t="inlineStr">
        <is>
          <t>The leader of the general classification (1) in the Tour de France wears the yellow jersey (3). This means the cyclist with the shortest overall time across all stages (?).</t>
        </is>
      </c>
      <c r="S154" t="n">
        <v>1</v>
      </c>
    </row>
    <row r="155">
      <c r="D155" s="7" t="inlineStr">
        <is>
          <t>2. The winner of the Tour de France is determined by the general classification.</t>
        </is>
      </c>
      <c r="I155" s="7" t="inlineStr">
        <is>
          <t>The rider who wears the yellow jersey in the Tour de France is the **overall leader** of the race. This means that they have the **lowest cumulative time** over all the stages that have been completed so far. The yellow jersey is the most prestigious prize in the Tour de France, and it is a symbol of the rider's dominance in the race.
The yellow jersey was first introduced in 1919, and it has been awarded to the overall leader of the Tour de France ever since. The color yellow was chosen because it is the color of the pages of the newspaper L'Auto, which sponsored the race at the time.
The yellow jersey is a highly coveted prize, and many riders have dedicated their entire careers to winning it. Some of the most famous riders to have worn the yellow jersey include Eddy Merckx, Lance Armstrong, and Miguel Indurain.
The current holder of the yellow jersey is **Tadej Pogačar**, who won the 2022 Tour de France. He is also the youngest rider to ever win the Tour de France.</t>
        </is>
      </c>
      <c r="J155" s="14" t="inlineStr">
        <is>
          <t>gemini-pro</t>
        </is>
      </c>
      <c r="K155">
        <f>IF(I155="", "", LEN(I155))</f>
        <v/>
      </c>
      <c r="L155" s="14" t="n">
        <v>0.00011375</v>
      </c>
      <c r="M155" s="10" t="n">
        <v>5.457438</v>
      </c>
      <c r="N155" s="11" t="inlineStr">
        <is>
          <t>08/05/2024 18:47:14</t>
        </is>
      </c>
      <c r="O155">
        <f>IF(M155="", "", M155/86400+N155)</f>
        <v/>
      </c>
      <c r="P155" t="n">
        <v>0.5714285714285714</v>
      </c>
      <c r="R155" t="inlineStr">
        <is>
          <t>The rider who wears the yellow jersey (3) in the Tour de France is the **overall leader** of the race (1). This means that they have the **lowest cumulative time** over all the stages that have been completed so far (2). The yellow jersey is the most prestigious prize in the Tour de France, and it is a symbol of the rider's dominance in the race (1).
The yellow jersey was first introduced in 1919 (4), and it has been awarded to the overall leader of the Tour de France ever since (2). The color yellow was chosen because it is the color of the pages of the newspaper L'Auto, which sponsored the race at the time (?).
The yellow jersey is a highly coveted prize, and many riders have dedicated their entire careers to winning it (?). Some of the most famous riders to have worn the yellow jersey include Eddy Merckx, Lance Armstrong, and Miguel Indurain (?).
The current holder of the yellow jersey is **Tadej Pogačar**, who won the 2022 Tour de France (?). He is also the youngest rider to ever win the Tour de France (?).</t>
        </is>
      </c>
      <c r="S155" t="n">
        <v>5</v>
      </c>
    </row>
    <row r="156">
      <c r="D156" s="7" t="inlineStr">
        <is>
          <t>3. The leader of the general classification is awarded a yellow jersey.</t>
        </is>
      </c>
      <c r="I156" s="7" t="inlineStr">
        <is>
          <t>The yellow jersey in the Tour de France is worn by the rider who has the lowest cumulative time over all stages of the race that have been completed up to that point. This rider is considered the overall leader of the race. The yellow jersey is one of the most prestigious and recognizable symbols in cycling, and riders often compete fiercely to earn the right to wear it. The rider who is leading the race at the end of the final stage is the overall winner of the Tour de France.</t>
        </is>
      </c>
      <c r="J156" s="14" t="inlineStr">
        <is>
          <t>mistral/mistral-large-latest</t>
        </is>
      </c>
      <c r="K156">
        <f>IF(I156="", "", LEN(I156))</f>
        <v/>
      </c>
      <c r="L156" s="14" t="n">
        <v>0.002736</v>
      </c>
      <c r="M156" s="10" t="n">
        <v>3.36219</v>
      </c>
      <c r="N156" s="11" t="inlineStr">
        <is>
          <t>08/05/2024 18:48:43</t>
        </is>
      </c>
      <c r="O156">
        <f>IF(M156="", "", M156/86400+N156)</f>
        <v/>
      </c>
      <c r="P156" t="n">
        <v>0.6666666666666665</v>
      </c>
      <c r="R156" t="inlineStr">
        <is>
          <t>The yellow jersey (3) in the Tour de France is worn by the rider who has the lowest cumulative time over all stages of the race that have been completed up to that point. This rider is considered the overall leader of the race (1). The yellow jersey is one of the most prestigious and recognizable symbols in cycling, and riders often compete fiercely to earn the right to wear it (?). The rider who is leading the race at the end of the final stage is the overall winner of the Tour de France (2).</t>
        </is>
      </c>
      <c r="S156" t="n">
        <v>1</v>
      </c>
    </row>
    <row r="157">
      <c r="D157" s="7" t="inlineStr">
        <is>
          <t>4. The tradition of the yellow jersey in the Tour de France started in 1919.</t>
        </is>
      </c>
      <c r="I157" s="7" t="inlineStr">
        <is>
          <t>In the Tour de France, the yellow jersey is worn by the leader of the general classification. The rider who is in the lead in the overall standings, based on the cumulative time it takes to complete each stage, wears the yellow jersey.
The yellow jersey is also known as the "maillot jaune" in French. It is a prestigious honor to wear the yellow jersey, as it indicates that a rider is in the lead overall and is a symbol of excellence in professional cycling.
The yellow jersey is typically worn by the rider who has the lowest cumulative time at the end of each stage. If a rider is tied with another rider, the rider who has completed the most stages in the lead will wear the yellow jersey.</t>
        </is>
      </c>
      <c r="J157" s="14" t="inlineStr">
        <is>
          <t>groq/llama3-8b-8192</t>
        </is>
      </c>
      <c r="K157">
        <f>IF(I157="", "", LEN(I157))</f>
        <v/>
      </c>
      <c r="L157" s="14" t="n">
        <v>1.7e-05</v>
      </c>
      <c r="M157" s="10" t="n">
        <v>0.656395</v>
      </c>
      <c r="N157" s="11" t="inlineStr">
        <is>
          <t>08/05/2024 18:48:46</t>
        </is>
      </c>
      <c r="O157">
        <f>IF(M157="", "", M157/86400+N157)</f>
        <v/>
      </c>
      <c r="P157" t="n">
        <v>0.3636363636363636</v>
      </c>
      <c r="R157" t="inlineStr">
        <is>
          <t>In the Tour de France, the yellow jersey is worn by the leader of the general classification (3). The rider who is in the lead in the overall standings, based on the cumulative time it takes to complete each stage, wears the yellow jersey (?).
The yellow jersey is also known as the "maillot jaune" in French (5). It is a prestigious honor to wear the yellow jersey, as it indicates that a rider is in the lead overall and is a symbol of excellence in professional cycling (?).
The yellow jersey is typically worn by the rider who has the lowest cumulative time at the end of each stage (?). If a rider is tied with another rider, the rider who has completed the most stages in the lead will wear the yellow jersey (?).</t>
        </is>
      </c>
      <c r="S157" t="n">
        <v>4</v>
      </c>
    </row>
    <row r="158">
      <c r="D158" s="7" t="inlineStr">
        <is>
          <t>5. In French, the yellow jersey is referred to as "maillot jaune".</t>
        </is>
      </c>
      <c r="I158" s="7" t="inlineStr">
        <is>
          <t>In the Tour de France, the yellow jersey (French: maillot jaune) is worn by the rider who is currently leading the general classification, which is the overall standings of the race. The rider with the lowest cumulative time at the end of each stage earns the right to wear the yellow jersey on the following stage.
The yellow jersey is one of the most iconic and coveted prizes in professional cycling, and it's considered a great honor to wear it. The rider who wears the yellow jersey is considered the leader of the race, and they are often the focus of media attention and fan adoration.
It's worth noting that the yellow jersey is not just a symbolic prize - it's also a significant advantage to wear it, as it can provide a psychological boost and extra motivation to perform well. Additionally, the yellow jersey wearer often receives extra attention and support from their team, sponsors, and fans, which can give them an edge in the competition.
Throughout the Tour de France, the yellow jersey can change hands several times as different riders take the lead, but the ultimate goal is to wear it on the final stage into Paris, which is often considered the greatest achievement in professional cycling.</t>
        </is>
      </c>
      <c r="J158" s="14" t="inlineStr">
        <is>
          <t>groq/llama3-70b-8192</t>
        </is>
      </c>
      <c r="K158">
        <f>IF(I158="", "", LEN(I158))</f>
        <v/>
      </c>
      <c r="L158" s="14" t="n">
        <v>0.00020656</v>
      </c>
      <c r="M158" s="10" t="n">
        <v>3.596906</v>
      </c>
      <c r="N158" s="11" t="inlineStr">
        <is>
          <t>08/05/2024 18:48:47</t>
        </is>
      </c>
      <c r="O158">
        <f>IF(M158="", "", M158/86400+N158)</f>
        <v/>
      </c>
      <c r="P158" t="n">
        <v>0.5333333333333333</v>
      </c>
      <c r="R158" t="inlineStr">
        <is>
          <t>In the Tour de France, the yellow jersey (French: maillot jaune) (5) is worn by the rider who is currently leading the general classification (3), which is the overall standings of the race (1). The rider with the lowest cumulative time at the end of each stage earns the right to wear the yellow jersey on the following stage (?).
The yellow jersey is one of the most iconic and coveted prizes in professional cycling, and it's considered a great honor to wear it (?). The rider who wears the yellow jersey is considered the leader of the race (3), and they are often the focus of media attention and fan adoration (?).
It's worth noting that the yellow jersey is not just a symbolic prize - it's also a significant advantage to wear it, as it can provide a psychological boost and extra motivation to perform well (?). Additionally, the yellow jersey wearer often receives extra attention and support from their team, sponsors, and fans, which can give them an edge in the competition (?).
Throughout the Tour de France, the yellow jersey can change hands several times as different riders take the lead (?), but the ultimate goal is to wear it on the final stage into Paris, which is often considered the greatest achievement in professional cycling (2).</t>
        </is>
      </c>
      <c r="S158" t="n">
        <v>6</v>
      </c>
    </row>
    <row r="159">
      <c r="I159" s="7" t="inlineStr">
        <is>
          <t>The rider wearing the yellow jersey in the Tour de France is the leader of the general classification. The general classification is calculated by adding up the time it takes each rider to complete each stage. The rider with the lowest total time is the leader and gets to wear the yellow jersey. The yellow jersey is one of the most iconic symbols in professional cycling and is highly coveted by riders. It is traditionally worn during stage starts and finishes, as well as during podium ceremonies.</t>
        </is>
      </c>
      <c r="J159" s="14" t="inlineStr">
        <is>
          <t>groq/mixtral-8x7b-32768</t>
        </is>
      </c>
      <c r="K159">
        <f>IF(I159="", "", LEN(I159))</f>
        <v/>
      </c>
      <c r="L159" s="14" t="n">
        <v>3.483e-05</v>
      </c>
      <c r="M159" s="10" t="n">
        <v>1.318371</v>
      </c>
      <c r="N159" s="11" t="inlineStr">
        <is>
          <t>08/05/2024 18:48:50</t>
        </is>
      </c>
      <c r="O159">
        <f>IF(M159="", "", M159/86400+N159)</f>
        <v/>
      </c>
      <c r="P159" t="n">
        <v>0.4444444444444445</v>
      </c>
      <c r="R159" t="inlineStr">
        <is>
          <t>The rider wearing the yellow jersey (3) in the Tour de France is the leader of the general classification (1). The general classification is calculated by adding up the time it takes each rider to complete each stage. The rider with the lowest total time is the leader and gets to wear the yellow jersey (3). The yellow jersey is one of the most iconic symbols in professional cycling and is highly coveted by riders (?). It is traditionally worn during stage starts and finishes, as well as during podium ceremonies (?).</t>
        </is>
      </c>
      <c r="S159" t="n">
        <v>2</v>
      </c>
    </row>
    <row r="160">
      <c r="I160" s="7" t="inlineStr">
        <is>
          <t>**The yellow jersey is worn by the leader of the Tour de France.** The leader is typically the rider with the most accumulated points, based on their finishing position in each stage.</t>
        </is>
      </c>
      <c r="J160" s="14" t="inlineStr">
        <is>
          <t>groq/gemma-7b-it</t>
        </is>
      </c>
      <c r="K160">
        <f>IF(I160="", "", LEN(I160))</f>
        <v/>
      </c>
      <c r="L160" s="14" t="n">
        <v>5.899999999999999e-06</v>
      </c>
      <c r="M160" s="10" t="n">
        <v>0.652243</v>
      </c>
      <c r="N160" s="11" t="inlineStr">
        <is>
          <t>08/05/2024 18:48:52</t>
        </is>
      </c>
      <c r="O160">
        <f>IF(M160="", "", M160/86400+N160)</f>
        <v/>
      </c>
      <c r="P160" t="n">
        <v>0.2857142857142858</v>
      </c>
      <c r="R160" t="inlineStr">
        <is>
          <t>**The yellow jersey (3) is worn by the leader of the Tour de France.** The leader is typically the rider with the most accumulated points, based on their finishing position in each stage (?).</t>
        </is>
      </c>
      <c r="S160" t="n">
        <v>1</v>
      </c>
    </row>
    <row r="161">
      <c r="A161" t="n">
        <v>20</v>
      </c>
      <c r="B161" t="inlineStr">
        <is>
          <t>who is the founder of the 7th day adventist church ?</t>
        </is>
      </c>
      <c r="C161" s="7" t="inlineStr"/>
      <c r="D161" s="7" t="inlineStr">
        <is>
          <t>1. The Seventh-day Adventist Church originated from the Millerite movement in the 1830s to 1840s.</t>
        </is>
      </c>
      <c r="E161" t="inlineStr"/>
      <c r="F161" s="14" t="inlineStr"/>
      <c r="G161" s="10" t="inlineStr"/>
      <c r="H161" s="11" t="inlineStr"/>
      <c r="I161" s="7" t="inlineStr">
        <is>
          <t>The Seventh-day Adventist Church was officially established in 1863. It was largely the result of the efforts of several key figures including Joseph Bates, James White and his wife Ellen G. White. However, Ellen G. White, a prolific author and visionary, is often considered a significant founder due to her influence and guidance in the early days of the church.</t>
        </is>
      </c>
      <c r="J161" s="14" t="inlineStr">
        <is>
          <t>gpt-4-0613</t>
        </is>
      </c>
      <c r="K161">
        <f>IF(I161="", "", LEN(I161))</f>
        <v/>
      </c>
      <c r="L161" s="14" t="n">
        <v>0.00513</v>
      </c>
      <c r="M161" s="10" t="n">
        <v>8.05372</v>
      </c>
      <c r="N161" s="11" t="inlineStr">
        <is>
          <t>08/05/2024 18:47:09</t>
        </is>
      </c>
      <c r="O161">
        <f>IF(M161="", "", M161/86400+N161)</f>
        <v/>
      </c>
      <c r="P161" t="n">
        <v>0.4</v>
      </c>
      <c r="R161" t="inlineStr">
        <is>
          <t>The Seventh-day Adventist Church was officially established in 1863 (2). It was largely the result of the efforts of several key figures including Joseph Bates (3), James White (3) and his wife Ellen G. White (?). However, Ellen G. White, a prolific author and visionary, is often considered a significant founder due to her influence and guidance in the early days of the church (?).</t>
        </is>
      </c>
      <c r="S161" t="n">
        <v>2</v>
      </c>
    </row>
    <row r="162">
      <c r="D162" s="7" t="inlineStr">
        <is>
          <t>2. The church was officially established in 1863.</t>
        </is>
      </c>
      <c r="I162" s="7" t="inlineStr">
        <is>
          <t>The Seventh-day Adventist Church was founded by **William Miller**, a Baptist preacher from the United States. Miller was a prominent figure in the Second Great Awakening, a religious revival movement that swept through the United States in the early 19th century. He became convinced that the Second Coming of Jesus Christ would occur in 1844, based on his interpretation of the Bible.
After Miller's prediction failed, many of his followers were disillusioned. However, a small group of believers remained, and they formed the Seventh-day Adventist Church in 1863. The church's name reflects its belief that the seventh day of the week, Saturday, is the Sabbath, and that it should be observed as a day of rest and worship.
The Seventh-day Adventist Church has grown rapidly since its founding, and it now has over 20 million members worldwide. The church is known for its emphasis on health and education, as well as its strong missionary outreach.</t>
        </is>
      </c>
      <c r="J162" s="14" t="inlineStr">
        <is>
          <t>gemini-pro</t>
        </is>
      </c>
      <c r="K162">
        <f>IF(I162="", "", LEN(I162))</f>
        <v/>
      </c>
      <c r="L162" s="14" t="n">
        <v>0.000104</v>
      </c>
      <c r="M162" s="10" t="n"/>
      <c r="N162" s="11" t="inlineStr">
        <is>
          <t>08/05/2024 18:47:17</t>
        </is>
      </c>
      <c r="O162">
        <f>IF(M162="", "", M162/86400+N162)</f>
        <v/>
      </c>
      <c r="P162" t="n">
        <v>0.3333333333333333</v>
      </c>
      <c r="R162" t="inlineStr">
        <is>
          <t>The Seventh-day Adventist Church was founded by **William Miller**, a Baptist preacher from the United States. Miller was a prominent figure in the Second Great Awakening, a religious revival movement that swept through the United States in the early 19th century(6). He became convinced that the Second Coming of Jesus Christ would occur in 1844, based on his interpretation of the Bible(?).
After Miller's prediction failed, many of his followers were disillusioned. However, a small group of believers remained, and they formed the Seventh-day Adventist Church in 1863(2). The church's name reflects its belief that the seventh day of the week, Saturday, is the Sabbath, and that it should be observed as a day of rest and worship(?).
The Seventh-day Adventist Church has grown rapidly since its founding, and it now has over 20 million members worldwide(?). The church is known for its emphasis on health and education, as well as its strong missionary outreach(?).</t>
        </is>
      </c>
      <c r="S162" t="n">
        <v>4</v>
      </c>
    </row>
    <row r="163">
      <c r="D163" s="7" t="inlineStr">
        <is>
          <t>3. Hiram Edson, James Springer White, Joseph Bates, and J. N. Andrews were notable figures in the early church.</t>
        </is>
      </c>
      <c r="I163" s="7" t="inlineStr">
        <is>
          <t>The Seventh-day Adventist Church was founded by a group of people, including Ellen G. White and her husband James White, Joseph Bates, and Hiram Edson, among others. Ellen G. White is often recognized as a key figure in the church's formation due to her influential writings and prophetic visions. The church's origins can be traced back to the 1840s in the United States, during the period of the Second Great Awakening.</t>
        </is>
      </c>
      <c r="J163" s="14" t="inlineStr">
        <is>
          <t>mistral/mistral-large-latest</t>
        </is>
      </c>
      <c r="K163">
        <f>IF(I163="", "", LEN(I163))</f>
        <v/>
      </c>
      <c r="L163" s="14" t="n">
        <v>0.002632</v>
      </c>
      <c r="M163" s="10" t="n">
        <v>2.365742</v>
      </c>
      <c r="N163" s="11" t="inlineStr">
        <is>
          <t>08/05/2024 18:48:41</t>
        </is>
      </c>
      <c r="O163">
        <f>IF(M163="", "", M163/86400+N163)</f>
        <v/>
      </c>
      <c r="P163" t="n">
        <v>0.6</v>
      </c>
      <c r="R163" t="inlineStr">
        <is>
          <t>The Seventh-day Adventist Church was founded by a group of people, including Ellen G. White and her husband James White (3), Joseph Bates (3), and Hiram Edson (3), among others. Ellen G. White is often recognized as a key figure in the church's formation due to her influential writings and prophetic visions (?). The church's origins can be traced back to the 1840s in the United States, during the period of the Second Great Awakening (1,6).</t>
        </is>
      </c>
      <c r="S163" t="n">
        <v>1</v>
      </c>
    </row>
    <row r="164">
      <c r="D164" s="7" t="inlineStr">
        <is>
          <t>4. The church expanded from New England to become an international organization over the years.</t>
        </is>
      </c>
      <c r="I164" s="7" t="inlineStr">
        <is>
          <t>The Seventh-day Adventist Church was founded by a group of Christians who were influenced by the teachings of William Miller, a Baptist preacher who predicted the second coming of Jesus Christ in 1843. However, when Christ did not return as predicted, many of Miller's followers were disillusioned and began to search for a new understanding of biblical prophecy.
Two key figures played a significant role in the formation of the Seventh-day Adventist Church:
1. Ellen G. White (1827-1915): Ellen White was a spiritual leader, author, and prophet who claimed to receive visions and revelations from God. She was instrumental in shaping the theology and practices of the Seventh-day Adventist Church. Her writings, including her autobiography and numerous books and articles, have had a profound impact on the church's teachings and practices.
2. James White (1821-1881): James White was a preacher, evangelist, and editor who worked closely with Ellen White. He was a key figure in the early development of the Seventh-day Adventist Church and served as the editor of the church's official publication, the Review and Herald.
Together, Ellen and James White, along with other pioneers, established the Seventh-day Adventist Church in the mid-19th century. The church was officially organized in 1863, and it has since grown to become one of the largest Protestant denominations in the world.</t>
        </is>
      </c>
      <c r="J164" s="14" t="inlineStr">
        <is>
          <t>groq/llama3-8b-8192</t>
        </is>
      </c>
      <c r="K164">
        <f>IF(I164="", "", LEN(I164))</f>
        <v/>
      </c>
      <c r="L164" s="14" t="n">
        <v>3.09e-05</v>
      </c>
      <c r="M164" s="10" t="n">
        <v>0.936766</v>
      </c>
      <c r="N164" s="11" t="inlineStr">
        <is>
          <t>08/05/2024 18:48:44</t>
        </is>
      </c>
      <c r="O164">
        <f>IF(M164="", "", M164/86400+N164)</f>
        <v/>
      </c>
      <c r="P164" t="n">
        <v>0.3529411764705882</v>
      </c>
      <c r="R164" t="inlineStr">
        <is>
          <t>The Seventh-day Adventist Church was founded by a group of Christians who were influenced by the teachings of William Miller, a Baptist preacher who predicted the second coming of Jesus Christ in 1843 (?). However, when Christ did not return as predicted, many of Miller's followers were disillusioned and began to search for a new understanding of biblical prophecy (?).
Two key figures played a significant role in the formation of the Seventh-day Adventist Church:
1. Ellen G. White (1827-1915): Ellen White was a spiritual leader, author, and prophet who claimed to receive visions and revelations from God (?). She was instrumental in shaping the theology and practices of the Seventh-day Adventist Church (?). Her writings, including her autobiography and numerous books and articles, have had a profound impact on the church's teachings and practices (?).
2. James White (1821-1881): James White was a preacher, evangelist, and editor who worked closely with Ellen White (?). He was a key figure in the early development of the Seventh-day Adventist Church (3) and served as the editor of the church's official publication, the Review and Herald (?).
Together, Ellen and James White, along with other pioneers, established the Seventh-day Adventist Church in the mid-19th century (?). The church was officially organized in 1863 (2), and it has since grown to become one of the largest Protestant denominations in the world (4).</t>
        </is>
      </c>
      <c r="S164" t="n">
        <v>8</v>
      </c>
    </row>
    <row r="165">
      <c r="D165" s="7" t="inlineStr">
        <is>
          <t>5. In the 20th century, reviews by evangelicals Donald Barnhouse and Walter Martin led to its recognition as a Christian denomination.</t>
        </is>
      </c>
      <c r="I165" s="7" t="inlineStr">
        <is>
          <t>The Seventh-day Adventist Church was founded by a group of people, rather than a single founder. However, the most influential figure in the early history of the church was Ellen G. White.
Ellen White (1827-1915) was an American Christian author and prophet who played a crucial role in the development of the Seventh-day Adventist Church. She was a prolific writer, and her writings are still highly regarded and widely read by Adventists today.
Ellen White was born Ellen Gould Harmon in Maine, USA. She grew up in a Christian family and was baptized at the age of 12. In 1846, she married James White, a Methodist minister, and together they had four sons.
In 1844, Ellen White had a vision that she believed was a message from God, which led her to become involved in the Millerite movement, a Christian sect that was expecting the imminent return of Jesus Christ. When the expected return did not occur, many Millerites were disillusioned, but Ellen White continued to receive visions and messages that she believed were from God.
In 1863, Ellen White and her husband, James, helped to establish the Seventh-day Adventist Church, which was formally organized in 1863 in Battle Creek, Michigan. The church's name was chosen because of its emphasis on the seventh day of the week (Saturday) as the Sabbath, as well as its focus on the imminent return of Jesus Christ.
Ellen White's writings, which include books such as "Steps to Christ" and "The Desire of Ages," are still widely read and studied by Adventists today. Her teachings emphasized the importance of faith, obedience, and preparation for the return of Jesus Christ.
While Ellen White was not the sole founder of the Seventh-day Adventist Church, her influence on the church's development and theology is undeniable. She is still revered by Adventists around the world as a prophet and a spiritual leader.</t>
        </is>
      </c>
      <c r="J165" s="14" t="inlineStr">
        <is>
          <t>groq/llama3-70b-8192</t>
        </is>
      </c>
      <c r="K165">
        <f>IF(I165="", "", LEN(I165))</f>
        <v/>
      </c>
      <c r="L165" s="14" t="n">
        <v>0.00033216</v>
      </c>
      <c r="M165" s="10" t="n">
        <v>3.510745</v>
      </c>
      <c r="N165" s="11" t="inlineStr">
        <is>
          <t>08/05/2024 18:48:45</t>
        </is>
      </c>
      <c r="O165">
        <f>IF(M165="", "", M165/86400+N165)</f>
        <v/>
      </c>
      <c r="P165" t="n">
        <v>0.2666666666666667</v>
      </c>
      <c r="R165" t="inlineStr">
        <is>
          <t>The Seventh-day Adventist Church was founded by a group of people, rather than a single founder. However, the most influential figure in the early history of the church was Ellen G. White (?).
Ellen White (1827-1915) was an American Christian author and prophet who played a crucial role in the development of the Seventh-day Adventist Church. She was a prolific writer, and her writings are still highly regarded and widely read by Adventists today (?).
Ellen White was born Ellen Gould Harmon in Maine, USA. She grew up in a Christian family and was baptized at the age of 12. In 1846, she married James White, a Methodist minister, and together they had four sons (?).
In 1844, Ellen White had a vision that she believed was a message from God, which led her to become involved in the Millerite movement, a Christian sect that was expecting the imminent return of Jesus Christ (1). When the expected return did not occur, many Millerites were disillusioned, but Ellen White continued to receive visions and messages that she believed were from God (?).
In 1863, Ellen White and her husband, James, helped to establish the Seventh-day Adventist Church, which was formally organized in 1863 in Battle Creek, Michigan (2). The church's name was chosen because of its emphasis on the seventh day of the week (Saturday) as the Sabbath, as well as its focus on the imminent return of Jesus Christ (?).
Ellen White's writings, which include books such as "Steps to Christ" and "The Desire of Ages," are still widely read and studied by Adventists today. Her teachings emphasized the importance of faith, obedience, and preparation for the return of Jesus Christ (?).
While Ellen White was not the sole founder of the Seventh-day Adventist Church, her influence on the church's development and theology is undeniable. She is still revered by Adventists around the world as a prophet and a spiritual leader (?).</t>
        </is>
      </c>
      <c r="S165" t="n">
        <v>7</v>
      </c>
    </row>
    <row r="166">
      <c r="D166" s="7" t="inlineStr">
        <is>
          <t>6. The formation of the Seventh-day Adventist Church occurred during the period of the Second Great Awakening.</t>
        </is>
      </c>
      <c r="I166" s="7" t="inlineStr">
        <is>
          <t>The Seventh-day Adventist Church was founded by Joseph Bates, J.N. Andrews, Josephus Rochester, and Ellen G. White. However, it was Ellen G. White who is often considered the co-founder or most influential figure in the development of the church due to her prophetic visions and writings. The church officially organized in 1863 in Battle Creek, Michigan, USA.</t>
        </is>
      </c>
      <c r="J166" s="14" t="inlineStr">
        <is>
          <t>groq/mixtral-8x7b-32768</t>
        </is>
      </c>
      <c r="K166">
        <f>IF(I166="", "", LEN(I166))</f>
        <v/>
      </c>
      <c r="L166" s="14" t="n">
        <v>3.078e-05</v>
      </c>
      <c r="M166" s="10" t="n">
        <v>0.515428</v>
      </c>
      <c r="N166" s="11" t="inlineStr">
        <is>
          <t>08/05/2024 18:48:48</t>
        </is>
      </c>
      <c r="O166">
        <f>IF(M166="", "", M166/86400+N166)</f>
        <v/>
      </c>
      <c r="P166" t="n">
        <v>0.4444444444444444</v>
      </c>
      <c r="R166" t="inlineStr">
        <is>
          <t>The Seventh-day Adventist Church was founded by Joseph Bates, J.N. Andrews, Josephus Rochester, and Ellen G. White (3). However, it was Ellen G. White who is often considered the co-founder or most influential figure in the development of the church due to her prophetic visions and writings (?). The church officially organized in 1863 in Battle Creek, Michigan, USA (2).</t>
        </is>
      </c>
      <c r="S166" t="n">
        <v>1</v>
      </c>
    </row>
    <row r="167">
      <c r="I167" s="7" t="inlineStr">
        <is>
          <t>**James White** is the founder of the Seventh-day Adventist Church.</t>
        </is>
      </c>
      <c r="J167" s="14" t="inlineStr">
        <is>
          <t>groq/gemma-7b-it</t>
        </is>
      </c>
      <c r="K167">
        <f>IF(I167="", "", LEN(I167))</f>
        <v/>
      </c>
      <c r="L167" s="14" t="n">
        <v>4.299999999999999e-06</v>
      </c>
      <c r="M167" s="10" t="n">
        <v>0.60823</v>
      </c>
      <c r="N167" s="11" t="inlineStr">
        <is>
          <t>08/05/2024 18:48:49</t>
        </is>
      </c>
      <c r="O167">
        <f>IF(M167="", "", M167/86400+N167)</f>
        <v/>
      </c>
      <c r="P167" t="n">
        <v>0.2857142857142857</v>
      </c>
      <c r="R167" t="inlineStr">
        <is>
          <t>James White (3) is the founder of the Seventh-day Adventist Church.</t>
        </is>
      </c>
      <c r="S167" t="n">
        <v>0</v>
      </c>
    </row>
    <row r="168">
      <c r="A168" t="n">
        <v>21</v>
      </c>
      <c r="B168" t="inlineStr">
        <is>
          <t>where is california state university east bay located ?</t>
        </is>
      </c>
      <c r="C168" s="7" t="inlineStr"/>
      <c r="D168" s="7" t="inlineStr">
        <is>
          <t>1. California State University, East Bay is a public university situated in Hayward, California, United States.</t>
        </is>
      </c>
      <c r="E168" t="inlineStr"/>
      <c r="F168" s="14" t="inlineStr"/>
      <c r="G168" s="10" t="inlineStr"/>
      <c r="H168" s="11" t="inlineStr"/>
      <c r="I168" s="7" t="inlineStr">
        <is>
          <t>California State University East Bay is located in Hayward, California, United States.</t>
        </is>
      </c>
      <c r="J168" s="14" t="inlineStr">
        <is>
          <t>gpt-4-0613</t>
        </is>
      </c>
      <c r="K168">
        <f>IF(I168="", "", LEN(I168))</f>
        <v/>
      </c>
      <c r="L168" s="14" t="n">
        <v>0.0015</v>
      </c>
      <c r="M168" s="10" t="n">
        <v>3.401515</v>
      </c>
      <c r="N168" s="11" t="inlineStr">
        <is>
          <t>08/05/2024 18:47:09</t>
        </is>
      </c>
      <c r="O168">
        <f>IF(M168="", "", M168/86400+N168)</f>
        <v/>
      </c>
      <c r="P168" t="n">
        <v>0.2857142857142857</v>
      </c>
      <c r="R168" t="inlineStr">
        <is>
          <t>California State University East Bay is located in Hayward, California, United States (1).</t>
        </is>
      </c>
      <c r="S168" t="n">
        <v>0</v>
      </c>
    </row>
    <row r="169">
      <c r="D169" s="7" t="inlineStr">
        <is>
          <t>2. The university is commonly known as Cal State East Bay, CSU East Bay, or CSUEB.</t>
        </is>
      </c>
      <c r="I169" s="7" t="inlineStr">
        <is>
          <t>California State University, East Bay is located in Hayward, California. It is situated in the East Bay region of the San Francisco Bay Area, approximately 25 miles southeast of San Francisco. The university's main campus is located on a 315-acre hilltop site overlooking the city of Hayward and the San Francisco Bay.</t>
        </is>
      </c>
      <c r="J169" s="14" t="inlineStr">
        <is>
          <t>gemini-pro</t>
        </is>
      </c>
      <c r="K169">
        <f>IF(I169="", "", LEN(I169))</f>
        <v/>
      </c>
      <c r="L169" s="14" t="n">
        <v>3.625e-05</v>
      </c>
      <c r="M169" s="10" t="n">
        <v>22.73995</v>
      </c>
      <c r="N169" s="11" t="inlineStr">
        <is>
          <t>08/05/2024 18:47:13</t>
        </is>
      </c>
      <c r="O169">
        <f>IF(M169="", "", M169/86400+N169)</f>
        <v/>
      </c>
      <c r="P169" t="n">
        <v>0.25</v>
      </c>
      <c r="R169" t="inlineStr">
        <is>
          <t>California State University, East Bay (1) is located in Hayward, California. It is situated in the East Bay region of the San Francisco Bay Area, approximately 25 miles southeast of San Francisco. The university's main campus is located on a 315-acre hilltop site overlooking the city of Hayward and the San Francisco Bay (?).</t>
        </is>
      </c>
      <c r="S169" t="n">
        <v>1</v>
      </c>
    </row>
    <row r="170">
      <c r="D170" s="7" t="inlineStr">
        <is>
          <t>3. It is part of the 23-campus California State University system.</t>
        </is>
      </c>
      <c r="I170" s="7" t="inlineStr">
        <is>
          <t>California State University East Bay is located in Hayward, California, in the San Francisco Bay Area. The university's main campus is situated in the Hayward hills, with a second campus in Concord, California. The exact address of the main campus is 25800 Carlos Bee Blvd, Hayward, CA 94542, United States.</t>
        </is>
      </c>
      <c r="J170" s="14" t="inlineStr">
        <is>
          <t>mistral/mistral-large-latest</t>
        </is>
      </c>
      <c r="K170">
        <f>IF(I170="", "", LEN(I170))</f>
        <v/>
      </c>
      <c r="L170" s="14" t="n">
        <v>0.001976</v>
      </c>
      <c r="M170" s="10" t="n">
        <v>6.920341</v>
      </c>
      <c r="N170" s="11" t="inlineStr">
        <is>
          <t>08/05/2024 18:47:35</t>
        </is>
      </c>
      <c r="O170">
        <f>IF(M170="", "", M170/86400+N170)</f>
        <v/>
      </c>
      <c r="P170" t="n">
        <v>0.1818181818181818</v>
      </c>
      <c r="R170" t="inlineStr">
        <is>
          <t>California State University East Bay is located in Hayward, California (1), in the San Francisco Bay Area(?). The university's main campus is situated in the Hayward hills(?), with a second campus in Concord, California(?). The exact address of the main campus is 25800 Carlos Bee Blvd, Hayward, CA 94542, United States(?).</t>
        </is>
      </c>
      <c r="S170" t="n">
        <v>4</v>
      </c>
    </row>
    <row r="171">
      <c r="D171" s="7" t="inlineStr">
        <is>
          <t>4. The university offers 136 undergraduate and 60 post-baccalaureate areas of study.</t>
        </is>
      </c>
      <c r="I171" s="7" t="inlineStr">
        <is>
          <t>California State University, East Bay (CSUEB) is located in the Hayward Hills area of Hayward, California. The university has multiple campuses and facilities throughout the East Bay region, but the main campus is situated at:
California State University, East Bay
25800 Carlos Bee Boulevard
Hayward, CA 94542
The main campus is easily accessible by car, public transportation, or bike, and is located near the intersection of Interstate 880 and Interstate 238.</t>
        </is>
      </c>
      <c r="J171" s="14" t="inlineStr">
        <is>
          <t>groq/llama3-8b-8192</t>
        </is>
      </c>
      <c r="K171">
        <f>IF(I171="", "", LEN(I171))</f>
        <v/>
      </c>
      <c r="L171" s="14" t="n">
        <v>1.19e-05</v>
      </c>
      <c r="M171" s="10" t="n">
        <v>2.255813</v>
      </c>
      <c r="N171" s="11" t="inlineStr">
        <is>
          <t>08/05/2024 18:47:42</t>
        </is>
      </c>
      <c r="O171">
        <f>IF(M171="", "", M171/86400+N171)</f>
        <v/>
      </c>
      <c r="P171" t="n">
        <v>0.4444444444444444</v>
      </c>
      <c r="R171" t="inlineStr">
        <is>
          <t>California State University, East Bay (CSUEB) (2) is located in the Hayward Hills area of Hayward, California (1). The university has multiple campuses and facilities throughout the East Bay region, but the main campus is situated at:
California State University, East Bay
25800 Carlos Bee Boulevard
Hayard, CA 94542
The main campus is easily accessible by car, public transportation, or bike, and is located near the intersection of Interstate 880 and Interstate 238 (?).</t>
        </is>
      </c>
      <c r="S171" t="n">
        <v>1</v>
      </c>
    </row>
    <row r="172">
      <c r="D172" s="7" t="inlineStr">
        <is>
          <t>5. U.S. News &amp; World Report has designated California State University, East Bay as a top-tier institution among master's-granting universities in the west.</t>
        </is>
      </c>
      <c r="I172" s="7" t="inlineStr">
        <is>
          <t>California State University, East Bay (CSUEB) has three campuses located in the San Francisco Bay Area:
1. **Hayward Campus**: The main campus is located at 25800 Carlos Bee Blvd, Hayward, CA 94542. This campus is situated in the city of Hayward, about 25 miles southeast of Oakland and 30 miles east of San Francisco.
2. **Concord Campus**: The Concord Campus is located at 4700 Ygnacio Valley Rd, Concord, CA 94521. This campus is situated in the city of Concord, about 30 miles northeast of Oakland and 45 miles east of San Francisco.
3. **Online Campus**: CSUEB also offers online courses and degree programs, which can be accessed from anywhere with an internet connection.
All three campuses offer a range of academic programs, including undergraduate and graduate degrees, as well as online courses and certifications.</t>
        </is>
      </c>
      <c r="J172" s="14" t="inlineStr">
        <is>
          <t>groq/llama3-70b-8192</t>
        </is>
      </c>
      <c r="K172">
        <f>IF(I172="", "", LEN(I172))</f>
        <v/>
      </c>
      <c r="L172" s="14" t="n">
        <v>0.00016096</v>
      </c>
      <c r="M172" s="10" t="n">
        <v>5.291901</v>
      </c>
      <c r="N172" s="11" t="inlineStr">
        <is>
          <t>08/05/2024 18:47:45</t>
        </is>
      </c>
      <c r="O172">
        <f>IF(M172="", "", M172/86400+N172)</f>
        <v/>
      </c>
      <c r="P172" t="n">
        <v>0.5454545454545454</v>
      </c>
      <c r="R172" t="inlineStr">
        <is>
          <t>California State University, East Bay (CSUEB) (2) has three campuses located in the San Francisco Bay Area:
1. **Hayward Campus**: The main campus is located at 25800 Carlos Bee Blvd, Hayward, CA 94542. This campus is situated in the city of Hayward, about 25 miles southeast of Oakland and 30 miles east of San Francisco (1).
2. **Concord Campus**: The Concord Campus is located at 4700 Ygnacio Valley Rd, Concord, CA 94521. This campus is situated in the city of Concord, about 30 miles northeast of Oakland and 45 miles east of San Francisco (?).
3. **Online Campus**: CSUEB also offers online courses and degree programs, which can be accessed from anywhere with an internet connection (?).
All three campuses offer a range of academic programs, including undergraduate and graduate degrees, as well as online courses and certifications (4).</t>
        </is>
      </c>
      <c r="S172" t="n">
        <v>2</v>
      </c>
    </row>
    <row r="173">
      <c r="D173" s="7" t="inlineStr">
        <is>
          <t>6. The Princeton Review has recognized the university as a 'Best in the West' college.</t>
        </is>
      </c>
      <c r="I173" s="7" t="inlineStr">
        <is>
          <t>California State University, East Bay (CSUEB) is located in the San Francisco Bay Area, in the state of California, USA. The university has two main campuses: the main campus is located in Hayward, while the other campus is situated in Concord.
The Hayward campus is situated on a 342-acre (1.38 km2) site in the eastern hills of Hayward, overlooking the San Francisco Bay. The Concord campus is located on a 38-acre (0.15 km2) site in the city of Concord.
CSUEB is a public university and is part of the California State University system. It offers undergraduate and graduate programs in a variety of fields, including business, education, health and human services, and the liberal arts and sciences.</t>
        </is>
      </c>
      <c r="J173" s="14" t="inlineStr">
        <is>
          <t>groq/mixtral-8x7b-32768</t>
        </is>
      </c>
      <c r="K173">
        <f>IF(I173="", "", LEN(I173))</f>
        <v/>
      </c>
      <c r="L173" s="14" t="n">
        <v>5.211e-05</v>
      </c>
      <c r="M173" s="10" t="n">
        <v>2.72641</v>
      </c>
      <c r="N173" s="11" t="inlineStr">
        <is>
          <t>08/05/2024 18:47:50</t>
        </is>
      </c>
      <c r="O173">
        <f>IF(M173="", "", M173/86400+N173)</f>
        <v/>
      </c>
      <c r="P173" t="n">
        <v>0.6153846153846153</v>
      </c>
      <c r="R173" t="inlineStr">
        <is>
          <t>California State University, East Bay (CSUEB) (2) is located in the San Francisco Bay Area, in the state of California, USA. The university has two main campuses: the main campus is located in Hayward (1), while the other campus is situated in Concord (?).
The Hayward campus is situated on a 342-acre (1.38 km2) site in the eastern hills of Hayward, overlooking the San Francisco Bay (?). The Concord campus is located on a 38-acre (0.15 km2) site in the city of Concord (?).
CSUEB is a public university (1) and is part of the California State University system (3). It offers undergraduate and graduate programs in a variety of fields, including business, education, health and human services, and the liberal arts and sciences (4).</t>
        </is>
      </c>
      <c r="S173" t="n">
        <v>3</v>
      </c>
    </row>
    <row r="174">
      <c r="I174" s="7" t="inlineStr">
        <is>
          <t>California State University, East Bay is located in Hayward, California, just northeast of San Francisco.</t>
        </is>
      </c>
      <c r="J174" s="14" t="inlineStr">
        <is>
          <t>groq/gemma-7b-it</t>
        </is>
      </c>
      <c r="K174">
        <f>IF(I174="", "", LEN(I174))</f>
        <v/>
      </c>
      <c r="L174" s="14" t="n">
        <v>4.2e-06</v>
      </c>
      <c r="M174" s="10" t="n">
        <v>4.115718</v>
      </c>
      <c r="N174" s="11" t="inlineStr">
        <is>
          <t>08/05/2024 18:47:53</t>
        </is>
      </c>
      <c r="O174">
        <f>IF(M174="", "", M174/86400+N174)</f>
        <v/>
      </c>
      <c r="P174" t="n">
        <v>0.25</v>
      </c>
      <c r="R174" t="inlineStr">
        <is>
          <t>California State University, East Bay (1) is located in Hayward, California, just northeast of San Francisco (?).</t>
        </is>
      </c>
      <c r="S174" t="n">
        <v>1</v>
      </c>
    </row>
    <row r="175">
      <c r="A175" t="n">
        <v>22</v>
      </c>
      <c r="B175" t="inlineStr">
        <is>
          <t>which is the highest peak of southern india ?</t>
        </is>
      </c>
      <c r="C175" s="7" t="inlineStr"/>
      <c r="D175" s="7" t="inlineStr">
        <is>
          <t>1. Anamudi is a mountain situated in Kerala, India.</t>
        </is>
      </c>
      <c r="E175" t="inlineStr"/>
      <c r="F175" s="14" t="inlineStr"/>
      <c r="G175" s="10" t="inlineStr"/>
      <c r="H175" s="11" t="inlineStr"/>
      <c r="I175" s="7" t="inlineStr">
        <is>
          <t>The highest peak of Southern India is Anamudi, which is located in the Indian state of Kerala.</t>
        </is>
      </c>
      <c r="J175" s="14" t="inlineStr">
        <is>
          <t>gpt-4-0613</t>
        </is>
      </c>
      <c r="K175">
        <f>IF(I175="", "", LEN(I175))</f>
        <v/>
      </c>
      <c r="L175" s="14" t="n">
        <v>0.00186</v>
      </c>
      <c r="M175" s="10" t="n">
        <v>3.992132</v>
      </c>
      <c r="N175" s="11" t="inlineStr">
        <is>
          <t>08/05/2024 18:47:09</t>
        </is>
      </c>
      <c r="O175">
        <f>IF(M175="", "", M175/86400+N175)</f>
        <v/>
      </c>
      <c r="P175" t="n">
        <v>0.4444444444444445</v>
      </c>
      <c r="R175" t="inlineStr">
        <is>
          <t>The highest peak of Southern India is Anamudi (2), which is located in the Indian state of Kerala (1).</t>
        </is>
      </c>
      <c r="S175" t="n">
        <v>0</v>
      </c>
    </row>
    <row r="176">
      <c r="D176" s="7" t="inlineStr">
        <is>
          <t>2. It is the highest peak in Kerala and South India.</t>
        </is>
      </c>
      <c r="I176" s="7" t="inlineStr">
        <is>
          <t>The highest peak in South India is Anamudi, located in the state of Kerala. It is part of the Western Ghats mountain range and has an elevation of 2,695 meters (8,842 feet). Anamudi is a popular destination for trekking and mountaineering, and offers stunning views of the surrounding landscape.</t>
        </is>
      </c>
      <c r="J176" s="14" t="inlineStr">
        <is>
          <t>gemini-pro</t>
        </is>
      </c>
      <c r="K176">
        <f>IF(I176="", "", LEN(I176))</f>
        <v/>
      </c>
      <c r="L176" s="14" t="n">
        <v>3.625e-05</v>
      </c>
      <c r="M176" s="10" t="n">
        <v>21.969495</v>
      </c>
      <c r="N176" s="11" t="inlineStr">
        <is>
          <t>08/05/2024 18:47:13</t>
        </is>
      </c>
      <c r="O176">
        <f>IF(M176="", "", M176/86400+N176)</f>
        <v/>
      </c>
      <c r="P176" t="n">
        <v>0.5454545454545454</v>
      </c>
      <c r="R176" t="inlineStr">
        <is>
          <t>The highest peak in South India is Anamudi (1,2), located in the state of Kerala (1). It is part of the Western Ghats mountain range and has an elevation of 2,695 meters (8,842 feet) (3). Anamudi is a popular destination for trekking and mountaineering, and offers stunning views of the surrounding landscape (?).</t>
        </is>
      </c>
      <c r="S176" t="n">
        <v>1</v>
      </c>
    </row>
    <row r="177">
      <c r="D177" s="7" t="inlineStr">
        <is>
          <t>3. The elevation of Anamudi is 2,695 metres or 8,842 feet.</t>
        </is>
      </c>
      <c r="I177" s="7" t="inlineStr">
        <is>
          <t>The highest peak in Southern India is Anamudi, which is located in the Western Ghats in the state of Kerala. Anamudi stands at an elevation of approximately 2,695 meters (8,842 feet) above sea level. It's a popular destination for trekking and nature enthusiasts, as it's surrounded by the lush greenery of the Eravikulam National Park, known for its endangered Nilgiri Tahr population.</t>
        </is>
      </c>
      <c r="J177" s="14" t="inlineStr">
        <is>
          <t>mistral/mistral-large-latest</t>
        </is>
      </c>
      <c r="K177">
        <f>IF(I177="", "", LEN(I177))</f>
        <v/>
      </c>
      <c r="L177" s="14" t="n">
        <v>0.002648</v>
      </c>
      <c r="M177" s="10" t="n">
        <v>7.439261</v>
      </c>
      <c r="N177" s="11" t="inlineStr">
        <is>
          <t>08/05/2024 18:47:35</t>
        </is>
      </c>
      <c r="O177">
        <f>IF(M177="", "", M177/86400+N177)</f>
        <v/>
      </c>
      <c r="P177" t="n">
        <v>0.5454545454545454</v>
      </c>
      <c r="R177" t="inlineStr">
        <is>
          <t>The highest peak in Southern India is Anamudi (1,2), which is located in the Western Ghats in the state of Kerala (1). Anamudi stands at an elevation of approximately 2,695 meters (8,842 feet) above sea level (3). It's a popular destination for trekking and nature enthusiasts, as it's surrounded by the lush greenery of the Eravikulam National Park, known for its endangered Nilgiri Tahr population (?).</t>
        </is>
      </c>
      <c r="S177" t="n">
        <v>1</v>
      </c>
    </row>
    <row r="178">
      <c r="D178" s="7" t="inlineStr">
        <is>
          <t>4. Anamudi has a topographic prominence of 2,479 metres or 8,133 feet.</t>
        </is>
      </c>
      <c r="I178" s="7" t="inlineStr">
        <is>
          <t>The highest peak in Southern India is Anamudi, which is located in the Western Ghats mountain range in Kerala, India. It stands at an elevation of 2,695 meters (8,842 feet) above sea level.</t>
        </is>
      </c>
      <c r="J178" s="14" t="inlineStr">
        <is>
          <t>groq/llama3-8b-8192</t>
        </is>
      </c>
      <c r="K178">
        <f>IF(I178="", "", LEN(I178))</f>
        <v/>
      </c>
      <c r="L178" s="14" t="n">
        <v>7.1e-06</v>
      </c>
      <c r="M178" s="10" t="n">
        <v>2.029003</v>
      </c>
      <c r="N178" s="11" t="inlineStr">
        <is>
          <t>08/05/2024 18:47:43</t>
        </is>
      </c>
      <c r="O178">
        <f>IF(M178="", "", M178/86400+N178)</f>
        <v/>
      </c>
      <c r="P178" t="n">
        <v>0.6</v>
      </c>
      <c r="R178" t="inlineStr">
        <is>
          <t>The highest peak in Southern India is Anamudi (1,2), which is located in the Western Ghats mountain range in Kerala, India (1). It stands at an elevation of 2,695 meters (8,842 feet) above sea level (3).</t>
        </is>
      </c>
      <c r="S178" t="n">
        <v>0</v>
      </c>
    </row>
    <row r="179">
      <c r="D179" s="7" t="inlineStr">
        <is>
          <t>5. The mountain is located on the border of Devikulam Taluk, Idukki district and Kothamangalam Taluk, Ernakulam district.</t>
        </is>
      </c>
      <c r="I179" s="7" t="inlineStr">
        <is>
          <t>The highest peak in Southern India is Anamudi, located in the Idukki district of Kerala. It stands at an elevation of 2,695 meters (8,842 ft) above sea level.</t>
        </is>
      </c>
      <c r="J179" s="14" t="inlineStr">
        <is>
          <t>groq/llama3-70b-8192</t>
        </is>
      </c>
      <c r="K179">
        <f>IF(I179="", "", LEN(I179))</f>
        <v/>
      </c>
      <c r="L179" s="14" t="n">
        <v>4.896e-05</v>
      </c>
      <c r="M179" s="10" t="n">
        <v>5.025054</v>
      </c>
      <c r="N179" s="11" t="inlineStr">
        <is>
          <t>08/05/2024 18:47:45</t>
        </is>
      </c>
      <c r="O179">
        <f>IF(M179="", "", M179/86400+N179)</f>
        <v/>
      </c>
      <c r="P179" t="n">
        <v>0.7272727272727273</v>
      </c>
      <c r="R179" t="inlineStr">
        <is>
          <t>The highest peak in Southern India is Anamudi (1,2), located in the Idukki district of Kerala (5). It stands at an elevation of 2,695 meters (8,842 ft) above sea level (3).</t>
        </is>
      </c>
      <c r="S179" t="n">
        <v>0</v>
      </c>
    </row>
    <row r="180">
      <c r="D180" s="7" t="inlineStr">
        <is>
          <t>6. The name 'Anamudi' translates to 'elephant's forehead'.</t>
        </is>
      </c>
      <c r="I180" s="7" t="inlineStr">
        <is>
          <t>The highest peak in southern India is Anai Mudi, which is located in the Western Ghats mountain range in the state of Tamil Nadu. Anai Mudi has an elevation of 8,842 feet (2,695 meters) above sea level. It is part of the Eravikulam National Park and is a popular destination for hiking and trekking. The peak is also considered sacred by the local indigenous people, the Adivasis.</t>
        </is>
      </c>
      <c r="J180" s="14" t="inlineStr">
        <is>
          <t>groq/mixtral-8x7b-32768</t>
        </is>
      </c>
      <c r="K180">
        <f>IF(I180="", "", LEN(I180))</f>
        <v/>
      </c>
      <c r="L180" s="14" t="n">
        <v>3.294e-05</v>
      </c>
      <c r="M180" s="10" t="n">
        <v>2.534093</v>
      </c>
      <c r="N180" s="11" t="inlineStr">
        <is>
          <t>08/05/2024 18:47:50</t>
        </is>
      </c>
      <c r="O180">
        <f>IF(M180="", "", M180/86400+N180)</f>
        <v/>
      </c>
      <c r="P180" t="n">
        <v>0.4615384615384615</v>
      </c>
      <c r="R180" t="inlineStr">
        <is>
          <t>The highest peak in southern India is Anai Mudi (1,2), which is located in the Western Ghats mountain range in the state of Tamil Nadu (?). Anai Mudi has an elevation of 8,842 feet (2,695 meters) above sea level (3). It is part of the Eravikulam National Park and is a popular destination for hiking and trekking (?). The peak is also considered sacred by the local indigenous people, the Adivasis (?).</t>
        </is>
      </c>
      <c r="S180" t="n">
        <v>3</v>
      </c>
    </row>
    <row r="181">
      <c r="D181" s="7" t="inlineStr">
        <is>
          <t>7. The mountain's name is due to its resemblance to an elephant's head.</t>
        </is>
      </c>
      <c r="I181" s="7" t="inlineStr">
        <is>
          <t>**Anamudi** is the highest peak in southern India, with an elevation of 2,695 meters (8,836 ft). It is located in the Western Ghats of Kerala.</t>
        </is>
      </c>
      <c r="J181" s="14" t="inlineStr">
        <is>
          <t>groq/gemma-7b-it</t>
        </is>
      </c>
      <c r="K181">
        <f>IF(I181="", "", LEN(I181))</f>
        <v/>
      </c>
      <c r="L181" s="14" t="n">
        <v>6.5e-06</v>
      </c>
      <c r="M181" s="10" t="n">
        <v>4.044648</v>
      </c>
      <c r="N181" s="11" t="inlineStr">
        <is>
          <t>08/05/2024 18:47:52</t>
        </is>
      </c>
      <c r="O181">
        <f>IF(M181="", "", M181/86400+N181)</f>
        <v/>
      </c>
      <c r="P181" t="n">
        <v>0.6</v>
      </c>
      <c r="R181" t="inlineStr">
        <is>
          <t>**Anamudi**(1) is the highest peak in southern India(2), with an elevation of 2,695 meters (8,836 ft)(3). It is located in the Western Ghats of Kerala(1).</t>
        </is>
      </c>
      <c r="S181" t="n">
        <v>0</v>
      </c>
    </row>
    <row r="182">
      <c r="A182" t="n">
        <v>23</v>
      </c>
      <c r="B182" t="inlineStr">
        <is>
          <t>where did the saying quit cold turkey come from ?</t>
        </is>
      </c>
      <c r="C182" s="7" t="inlineStr"/>
      <c r="D182" s="7" t="inlineStr">
        <is>
          <t>1. "Goose bumps" or piloerection often occurs in individuals who suddenly stop using opioids.</t>
        </is>
      </c>
      <c r="E182" t="inlineStr"/>
      <c r="F182" s="14" t="inlineStr"/>
      <c r="G182" s="10" t="inlineStr"/>
      <c r="H182" s="11" t="inlineStr"/>
      <c r="I182" s="7" t="inlineStr">
        <is>
          <t>The phrase "quit cold turkey" is believed to have originated from the United States in the early 20th century. It refers to the abrupt cessation of a substance addiction, like drugs or alcohol. The exact origin is unclear, but one theory suggests it comes from the comparison of a cold turkey that has been refrigerated and then removed, to the state of a withdrawing addict — the cold, clammy feel of their skin during withdrawal. Another theory is that it's derived from the phrase "talk turkey," meaning to speak frankly, thus quitting "cold turkey" means to quit and speak frankly about it.</t>
        </is>
      </c>
      <c r="J182" s="14" t="inlineStr">
        <is>
          <t>gpt-4-0613</t>
        </is>
      </c>
      <c r="K182">
        <f>IF(I182="", "", LEN(I182))</f>
        <v/>
      </c>
      <c r="L182" s="14" t="n">
        <v>0.00795</v>
      </c>
      <c r="M182" s="10" t="n">
        <v>10.697803</v>
      </c>
      <c r="N182" s="11" t="inlineStr">
        <is>
          <t>08/05/2024 18:47:09</t>
        </is>
      </c>
      <c r="O182">
        <f>IF(M182="", "", M182/86400+N182)</f>
        <v/>
      </c>
      <c r="P182" t="n">
        <v>0.8571428571428571</v>
      </c>
      <c r="R182" t="inlineStr">
        <is>
          <t>The abrupt cessation of a substance addiction, like drugs or alcohol, can lead to symptoms such as "goose bumps" or piloerection (1). This is commonly observed in people addicted to heroin (2). The term "kick the habit" refers to the muscle spasms that occur during opioid discontinuation (3). The origin of the phrase "quit cold turkey" is unclear (?).</t>
        </is>
      </c>
      <c r="S182" t="n">
        <v>1</v>
      </c>
    </row>
    <row r="183">
      <c r="D183" s="7" t="inlineStr">
        <is>
          <t>2. This phenomenon is commonly observed in people addicted to heroin.</t>
        </is>
      </c>
      <c r="I183" s="7" t="inlineStr">
        <is>
          <t>## The Origin of "Quit Cold Turkey"
The expression "quit cold turkey" is believed to have originated in the early 20th century, possibly around the 1920s. While the exact origin remains unclear, there are several theories about its development:
**1. Medical Withdrawal:**
* This theory suggests the phrase emerged from the medical field, specifically related to the abrupt withdrawal from addictive substances like opioids. When someone abruptly stops using opioids, they experience severe withdrawal symptoms, including chills, sweating, and goosebumps – similar to the appearance of a plucked turkey.
**2. Financial Slang:**
* Another theory proposes that the phrase originated in the financial world. "Cold turkey" was slang for cash, and "quitting cold turkey" could have meant stopping an activity or purchase due to a lack of funds.
**3. Folk Etymology:**
* This theory suggests the phrase is a folk etymology, meaning it's a false explanation that becomes widely accepted. In this case, "cold turkey" might have been a misinterpretation of an earlier phrase, such as "cold turk," which could have referred to a harsh or abrupt withdrawal.
**4. Other Theories:**
* Additional theories include the phrase originating from the practice of abruptly removing a poultice (a type of medical dressing) from a patient's skin, or from the sudden shock experienced by a turkey when its head is chopped off.
**Uncertain Origin:**
Despite these theories, the exact origin of "quit cold turkey" remains uncertain. However, its widespread use and clear meaning have solidified its place in the English language.
**Additional Information:**
* The first documented use of the phrase in print appears to be in a 1921 article from the New York Times.
* The expression is often used figuratively to describe any sudden and complete cessation of a habit or activity.
I hope this information helps! Let me know if you have any other questions.</t>
        </is>
      </c>
      <c r="J183" s="14" t="inlineStr">
        <is>
          <t>gemini-pro</t>
        </is>
      </c>
      <c r="K183">
        <f>IF(I183="", "", LEN(I183))</f>
        <v/>
      </c>
      <c r="L183" s="14" t="n">
        <v>0.0002065</v>
      </c>
      <c r="M183" s="10" t="n"/>
      <c r="N183" s="11" t="inlineStr">
        <is>
          <t>08/05/2024 18:47:20</t>
        </is>
      </c>
      <c r="O183">
        <f>IF(M183="", "", M183/86400+N183)</f>
        <v/>
      </c>
      <c r="P183" t="n">
        <v>0.2</v>
      </c>
      <c r="R183" t="inlineStr">
        <is>
          <t>The expression "quit cold turkey" is believed to have originated in the early 20th century, possibly around the 1920s. While the exact origin remains unclear, there are several theories about its development:
**1. Medical Withdrawal:**
* This theory suggests the phrase emerged from the medical field, specifically related to the abrupt withdrawal from addictive substances like opioids. When someone abruptly stops using opioids, they experience severe withdrawal symptoms, including chills, sweating, and goosebumps – similar to the appearance of a plucked turkey (1).
**2. Financial Slang:**
* Another theory proposes that the phrase originated in the financial world. "Cold turkey" was slang for cash, and "quitting cold turkey" could have meant stopping an activity or purchase due to a lack of funds (?).
**3. Folk Etymology:**
* This theory suggests the phrase is a folk etymology, meaning it's a false explanation that becomes widely accepted. In this case, "cold turkey" might have been a misinterpretation of an earlier phrase, such as "cold turk," which could have referred to a harsh or abrupt withdrawal (?).
**4. Other Theories:**
* Additional theories include the phrase originating from the practice of abruptly removing a poultice (a type of medical dressing) from a patient's skin, or from the sudden shock experienced by a turkey when its head is chopped off (?).
**Uncertain Origin:**
Despite these theories, the exact origin of "quit cold turkey" remains uncertain. However, its widespread use and clear meaning have solidified its place in the English language (?).
**Additional Information:**
* The first documented use of the phrase in print appears to be in a 1921 article from the New York Times (?).
* The expression is often used figuratively to describe any sudden and complete cessation of a habit or activity (?).
I hope this information helps! Let me know if you have any other questions.</t>
        </is>
      </c>
      <c r="S183" t="n">
        <v>6</v>
      </c>
    </row>
    <row r="184">
      <c r="D184" s="7" t="inlineStr">
        <is>
          <t>3. The term "kick the habit" refers to the muscle spasms that occur during opioid discontinuation.</t>
        </is>
      </c>
      <c r="I184" s="7" t="inlineStr">
        <is>
          <t>The phrase "quit cold turkey" is used to describe the process of abruptly and completely stopping a particular behavior or habit, most commonly in reference to quitting an addictive substance. The origin of the phrase is not entirely clear, but there are a few theories.
One of the most popular theories is that it comes from the experience of people who quit opiate drugs, like heroin or morphine. When these drugs are stopped suddenly, the person can experience severe withdrawal symptoms, including cold, clammy skin and goosebumps, which might resemble the skin of a plucked turkey.
Another theory is that it's related to the idea of a "cold" or "turkey" dinner in old-time prisons. Inmates who were punished for bad behavior were sometimes served a meal of just cold or boiled turkey, without any of the trimmings or sides. The idea, then, is that quitting a behavior cold turkey is like being punished with a bland, unappetizing meal.</t>
        </is>
      </c>
      <c r="J184" s="14" t="inlineStr">
        <is>
          <t>mistral/mistral-large-latest</t>
        </is>
      </c>
      <c r="K184">
        <f>IF(I184="", "", LEN(I184))</f>
        <v/>
      </c>
      <c r="L184" s="14" t="n">
        <v>0.005464</v>
      </c>
      <c r="M184" s="10" t="n">
        <v>5.031992</v>
      </c>
      <c r="N184" s="11" t="inlineStr">
        <is>
          <t>08/05/2024 18:48:42</t>
        </is>
      </c>
      <c r="O184">
        <f>IF(M184="", "", M184/86400+N184)</f>
        <v/>
      </c>
      <c r="P184" t="n">
        <v>0.6666666666666666</v>
      </c>
      <c r="R184" t="inlineStr">
        <is>
          <t>The phrase "quit cold turkey" is used to describe the process of abruptly and completely stopping a particular behavior or habit, most commonly in reference to quitting an addictive substance. The origin of the phrase is not entirely clear, but there are a few theories.
One of the most popular theories is that it comes from the experience of people who quit opiate drugs, like heroin or morphine (2). When these drugs are stopped suddenly, the person can experience severe withdrawal symptoms, including cold, clammy skin and goosebumps (1), which might resemble the skin of a plucked turkey.
Another theory is that it's related to the idea of a "cold" or "turkey" dinner in old-time prisons (?). Inmates who were punished for bad behavior were sometimes served a meal of just cold or boiled turkey, without any of the trimmings or sides. The idea, then, is that quitting a behavior cold turkey is like being punished with a bland, unappetizing meal.</t>
        </is>
      </c>
      <c r="S184" t="n">
        <v>1</v>
      </c>
    </row>
    <row r="185">
      <c r="I185" s="7" t="inlineStr">
        <is>
          <t>The phrase "quit cold turkey" is a common idiomatic expression that means to stop doing something suddenly and completely, often with a sense of finality. But where did it come from?
The origin of the phrase is attributed to the practice of quitting smoking by abruptly stopping the use of nicotine products, rather than gradually reducing the dosage. In the early 20th century, nicotine gum and other nicotine replacement therapies were not yet available, and quitting smoking was often a daunting task.
The phrase "quit cold turkey" is believed to have originated in the 1920s or 1930s in the United States. At that time, turkey was a popular dish served at holiday meals, and "cold" referred to the fact that the turkey was served without any sauce or gravy. In this context, "quitting cold turkey" meant to stop smoking abruptly, without any gradual reduction or assistance.
The phrase gained popularity in the 1950s and 1960s, as smoking became more widely recognized as a health hazard. The phrase was often used in anti-smoking campaigns and public health initiatives, emphasizing the importance of quitting smoking abruptly and completely.
Over time, the phrase has been extended to other contexts, such as quitting addictive behaviors or habits, and has become a common expression in everyday language. Despite its origins in the context of smoking, "quit cold turkey" has become a versatile phrase that can be applied to a wide range of situations where someone decides to stop doing something suddenly and completely.</t>
        </is>
      </c>
      <c r="J185" s="14" t="inlineStr">
        <is>
          <t>groq/llama3-8b-8192</t>
        </is>
      </c>
      <c r="K185">
        <f>IF(I185="", "", LEN(I185))</f>
        <v/>
      </c>
      <c r="L185" s="14" t="n">
        <v>3.27e-05</v>
      </c>
      <c r="M185" s="10" t="n">
        <v>1.268492</v>
      </c>
      <c r="N185" s="11" t="inlineStr">
        <is>
          <t>08/05/2024 18:48:47</t>
        </is>
      </c>
      <c r="O185">
        <f>IF(M185="", "", M185/86400+N185)</f>
        <v/>
      </c>
      <c r="P185" t="n">
        <v>0</v>
      </c>
      <c r="R185" t="inlineStr">
        <is>
          <t>The phrase "quit cold turkey" is a common idiomatic expression that means to stop doing something suddenly and completely, often with a sense of finality. But where did it come from? (?)
The origin of the phrase is attributed to the practice of quitting smoking by abruptly stopping the use of nicotine products, rather than gradually reducing the dosage. In the early 20th century, nicotine gum and other nicotine replacement therapies were not yet available, and quitting smoking was often a daunting task. (?)
The phrase "quit cold turkey" is believed to have originated in the 1920s or 1930s in the United States. At that time, turkey was a popular dish served at holiday meals, and "cold" referred to the fact that the turkey was served without any sauce or gravy. In this context, "quitting cold turkey" meant to stop smoking abruptly, without any gradual reduction or assistance. (?)
The phrase gained popularity in the 1950s and 1960s, as smoking became more widely recognized as a health hazard. The phrase was often used in anti-smoking campaigns and public health initiatives, emphasizing the importance of quitting smoking abruptly and completely. (?)
Over time, the phrase has been extended to other contexts, such as quitting addictive behaviors or habits, and has become a common expression in everyday language. Despite its origins in the context of smoking, "quit cold turkey" has become a versatile phrase that can be applied to a wide range of situations where someone decides to stop doing something suddenly and completely. (?)</t>
        </is>
      </c>
      <c r="S185" t="n">
        <v>5</v>
      </c>
    </row>
    <row r="186">
      <c r="I186" s="7" t="inlineStr">
        <is>
          <t>The phrase "quit cold turkey" originated in the late 19th century in the United States. The phrase is thought to have come from the practice of suddenly and completely stopping a habit or behavior, much like a person would stop eating a cold turkey dinner abruptly.
One possible explanation for the origin of the phrase is that it came from the world of medicine. In the late 19th and early 20th centuries, doctors would sometimes prescribe a sudden and complete cessation of a medication or treatment, similar to quitting a habit "cold turkey." This sudden stop was thought to be more effective than a gradual tapering off, much like how a person might stop eating a meal abruptly.
Another possible origin of the phrase is from the world of addiction. In the late 19th and early 20th centuries, opium addiction was a significant problem in the United States. Doctors and treatment centers would use the phrase "cold turkey" to describe the sudden and complete withdrawal from opium, which was thought to be a more effective way to treat addiction than gradual tapering off.
The phrase "quit cold turkey" gained popularity in the mid-20th century, particularly in the context of quitting smoking. The phrase was often used in anti-smoking campaigns and self-help books, and it has since become a common way to describe quitting any habit or behavior abruptly.
It's worth noting that the phrase "cold turkey" has been used in other contexts as well, such as in cooking, where it refers to a dish made with cold turkey meat. However, in the context of quitting a habit or behavior, the phrase "quit cold turkey" is a distinct idiomatic expression that has a specific meaning and origin.</t>
        </is>
      </c>
      <c r="J186" s="14" t="inlineStr">
        <is>
          <t>groq/llama3-70b-8192</t>
        </is>
      </c>
      <c r="K186">
        <f>IF(I186="", "", LEN(I186))</f>
        <v/>
      </c>
      <c r="L186" s="14" t="n">
        <v>0.0002904</v>
      </c>
      <c r="M186" s="10" t="n">
        <v>2.416336</v>
      </c>
      <c r="N186" s="11" t="inlineStr">
        <is>
          <t>08/05/2024 18:48:49</t>
        </is>
      </c>
      <c r="O186">
        <f>IF(M186="", "", M186/86400+N186)</f>
        <v/>
      </c>
      <c r="P186" t="n">
        <v>0</v>
      </c>
      <c r="R186" t="inlineStr">
        <is>
          <t>The phrase "quit cold turkey" originated in the late 19th century in the United States. The phrase is thought to have come from the practice of suddenly and completely stopping a habit or behavior, much like a person would stop eating a cold turkey dinner abruptly (?).
One possible explanation for the origin of the phrase is that it came from the world of medicine. In the late 19th and early 20th centuries, doctors would sometimes prescribe a sudden and complete cessation of a medication or treatment, similar to quitting a habit "cold turkey." This sudden stop was thought to be more effective than a gradual tapering off, much like how a person might stop eating a meal abruptly (?).
Another possible origin of the phrase is from the world of addiction. In the late 19th and early 20th centuries, opium addiction was a significant problem in the United States. Doctors and treatment centers would use the phrase "cold turkey" to describe the sudden and complete withdrawal from opium, which was thought to be a more effective way to treat addiction than gradual tapering off (?).
The phrase "quit cold turkey" gained popularity in the mid-20th century, particularly in the context of quitting smoking. The phrase was often used in anti-smoking campaigns and self-help books, and it has since become a common way to describe quitting any habit or behavior abruptly (?).
It's worth noting that the phrase "cold turkey" has been used in other contexts as well, such as in cooking, where it refers to a dish made with cold turkey meat. However, in the context of quitting a habit or behavior, the phrase "quit cold turkey" is a distinct idiomatic expression that has a specific meaning and origin (?).</t>
        </is>
      </c>
      <c r="S186" t="n">
        <v>5</v>
      </c>
    </row>
    <row r="187">
      <c r="I187" s="7" t="inlineStr">
        <is>
          <t>The origin of the phrase "quit cold turkey" is not entirely clear, and there are several theories about its origin. However, the most widely accepted theory is that the phrase originated in the United States in the early 20th century.
One theory suggests that the phrase may have originated from the idea of a turkey's skin going "cold" and "clammy" when the bird is plucked, which is similar to the sensation that some people experience when they suddenly stop using drugs or quitting a habit.
Another theory suggests that the phrase may have originated from the idea of a cold turkey dinner being a plain and unadorned meal, which is similar to the idea of quitting something abruptly and without any assistance or gradual reduction.
Despite these theories, the exact origin of the phrase "quit cold turkey" is not definitively known, and it remains a subject of speculation and debate.</t>
        </is>
      </c>
      <c r="J187" s="14" t="inlineStr">
        <is>
          <t>groq/mixtral-8x7b-32768</t>
        </is>
      </c>
      <c r="K187">
        <f>IF(I187="", "", LEN(I187))</f>
        <v/>
      </c>
      <c r="L187" s="14" t="n">
        <v>6.048e-05</v>
      </c>
      <c r="M187" s="10" t="n">
        <v>0.757125</v>
      </c>
      <c r="N187" s="11" t="inlineStr">
        <is>
          <t>08/05/2024 18:48:51</t>
        </is>
      </c>
      <c r="O187">
        <f>IF(M187="", "", M187/86400+N187)</f>
        <v/>
      </c>
      <c r="P187" t="n">
        <v>0.2857142857142858</v>
      </c>
      <c r="R187" t="inlineStr">
        <is>
          <t>The origin of the phrase "quit cold turkey" is not entirely clear, and there are several theories about its origin. However, the most widely accepted theory is that the phrase originated in the United States in the early 20th century (?).
One theory suggests that the phrase may have originated from the idea of a turkey's skin going "cold" and "clammy" when the bird is plucked, which is similar to the sensation that some people experience when they suddenly stop using drugs or quitting a habit (1).
Another theory suggests that the phrase may have originated from the idea of a cold turkey dinner being a plain and unadorned meal, which is similar to the idea of quitting something abruptly and without any assistance or gradual reduction (?).
Despite these theories, the exact origin of the phrase "quit cold turkey" is not definitively known, and it remains a subject of speculation and debate (?).</t>
        </is>
      </c>
      <c r="S187" t="n">
        <v>3</v>
      </c>
    </row>
    <row r="188">
      <c r="I188" s="7" t="inlineStr">
        <is>
          <t>The phrase "quit cold turkey" originated in the early 1900s, likely in the United States. The exact origin is uncertain, but there are two main theories:
**1. Medical origin:**
* Some sources suggest the term comes from the practice of abruptly withdrawing patients from addictive substances, leading to severe withdrawal symptoms. "Cold turkey" referred to the sudden cessation of the addictive substance, causing intense withdrawal.
* This theory aligns with the medical use of the term in the early 1900s for treating addiction to opium and other opioids.
**2. Sporting origin:**
* Others believe the phrase originated in the context of horse racing, where "going cold turkey" referred to a sudden cessation of training or feeding, causing the horse to stumble or collapse.
* This theory is supported by the fact that the term was used in sporting contexts before its wider adoption in the general population.
Both theories contribute to the understanding of the phrase's origin, and it's likely that the actual origin is a combination of both.</t>
        </is>
      </c>
      <c r="J188" s="14" t="inlineStr">
        <is>
          <t>groq/gemma-7b-it</t>
        </is>
      </c>
      <c r="K188">
        <f>IF(I188="", "", LEN(I188))</f>
        <v/>
      </c>
      <c r="L188" s="14" t="n">
        <v>2.41e-05</v>
      </c>
      <c r="M188" s="10" t="n">
        <v>0.950381</v>
      </c>
      <c r="N188" s="11" t="inlineStr">
        <is>
          <t>08/05/2024 18:48:52</t>
        </is>
      </c>
      <c r="O188">
        <f>IF(M188="", "", M188/86400+N188)</f>
        <v/>
      </c>
      <c r="P188" t="n">
        <v>0.4444444444444444</v>
      </c>
      <c r="R188" t="inlineStr">
        <is>
          <t>The phrase "quit cold turkey" originated in the early 1900s, likely in the United States. The exact origin is uncertain, but there are two main theories:
**1. Medical origin:**
* Some sources suggest the term comes from the practice of abruptly withdrawing patients from addictive substances, leading to severe withdrawal symptoms. "Cold turkey" referred to the sudden cessation of the addictive substance, causing intense withdrawal (?).
* This theory aligns with the medical use of the term in the early 1900s for treating addiction to opium and other opioids (1, 2).
**2. Sporting origin:**
* Others believe the phrase originated in the context of horse racing, where "going cold turkey" referred to a sudden cessation of training or feeding, causing the horse to stumble or collapse (?).
* This theory is supported by the fact that the term was used in sporting contexts before its wider adoption in the general population (?).
Both theories contribute to the understanding of the phrase's origin, and it's likely that the actual origin is a combination of both (?).</t>
        </is>
      </c>
      <c r="S188" t="n">
        <v>4</v>
      </c>
    </row>
    <row r="189">
      <c r="A189" t="n">
        <v>24</v>
      </c>
      <c r="B189" t="inlineStr">
        <is>
          <t>what game are they playing in casino royale ?</t>
        </is>
      </c>
      <c r="C189" s="7" t="inlineStr"/>
      <c r="D189" s="7" t="inlineStr">
        <is>
          <t>1. Baccarat chemin-de-fer is a favorite game of the fictional character James Bond.</t>
        </is>
      </c>
      <c r="E189" t="inlineStr"/>
      <c r="F189" s="14" t="inlineStr"/>
      <c r="G189" s="10" t="inlineStr"/>
      <c r="H189" s="11" t="inlineStr"/>
      <c r="I189" s="7" t="inlineStr">
        <is>
          <t>They are playing Texas Hold'em Poker in Casino Royale.</t>
        </is>
      </c>
      <c r="J189" s="14" t="inlineStr">
        <is>
          <t>gpt-4-0613</t>
        </is>
      </c>
      <c r="K189">
        <f>IF(I189="", "", LEN(I189))</f>
        <v/>
      </c>
      <c r="L189" s="14" t="n">
        <v>0.00129</v>
      </c>
      <c r="M189" s="10" t="n">
        <v>3.666157</v>
      </c>
      <c r="N189" s="11" t="inlineStr">
        <is>
          <t>08/05/2024 18:47:09</t>
        </is>
      </c>
      <c r="O189">
        <f>IF(M189="", "", M189/86400+N189)</f>
        <v/>
      </c>
      <c r="P189" t="n">
        <v>0</v>
      </c>
      <c r="R189" t="inlineStr">
        <is>
          <t>(?).</t>
        </is>
      </c>
      <c r="S189" t="n">
        <v>1</v>
      </c>
    </row>
    <row r="190">
      <c r="D190" s="7" t="inlineStr">
        <is>
          <t>2. James Bond is a secret agent created by Ian Fleming.</t>
        </is>
      </c>
      <c r="I190" s="7" t="inlineStr">
        <is>
          <t xml:space="preserve">In Casino Royale, the main game played in the high-stakes poker tournament is **Texas Hold'em**. This is a popular poker variant where players are dealt two private cards and five community cards are revealed gradually throughout the game. Players can use any combination of their two private cards and the community cards to make the best five-card poker hand. 
The film also features scenes of other casino games, including:
* **Baccarat:** A card game where players bet on whether the "player" or "banker" hand will have a higher total.
* **Roulette:** A game where players bet on which number a ball will land on a spinning wheel.
* **Blackjack:** A card game where players try to get a hand total closer to 21 than the dealer without going over.
However, the central focus of the film's gambling scenes is on the high-stakes Texas Hold'em tournament, where Bond faces off against the villain Le Chiffre. 
</t>
        </is>
      </c>
      <c r="J190" s="14" t="inlineStr">
        <is>
          <t>gemini-pro</t>
        </is>
      </c>
      <c r="K190">
        <f>IF(I190="", "", LEN(I190))</f>
        <v/>
      </c>
      <c r="L190" s="14" t="n">
        <v>0.00010425</v>
      </c>
      <c r="M190" s="10" t="n">
        <v>23.966496</v>
      </c>
      <c r="N190" s="11" t="inlineStr">
        <is>
          <t>08/05/2024 18:47:13</t>
        </is>
      </c>
      <c r="O190">
        <f>IF(M190="", "", M190/86400+N190)</f>
        <v/>
      </c>
      <c r="P190" t="n">
        <v>0.3749999999999999</v>
      </c>
      <c r="R190" t="inlineStr">
        <is>
          <t>In Casino Royale, the main game played in the high-stakes poker tournament is **Texas Hold'em**(?). This is a popular poker variant where players are dealt two private cards and five community cards are revealed gradually throughout the game. Players can use any combination of their two private cards and the community cards to make the best five-card poker hand. 
The film also features scenes of other casino games, including:
* **Baccarat:** A card game where players bet on whether the "player" or "banker" hand will have a higher total (1, 6).
* **Roulette:** A game where players bet on which number a ball will land on a spinning wheel(?).
* **Blackjack:** A card game where players try to get a hand total closer to 21 than the dealer without going over(?).
However, the central focus of the film's gambling scenes is on the high-stakes Texas Hold'em tournament, where Bond faces off against the villain Le Chiffre (4).</t>
        </is>
      </c>
      <c r="S190" t="n">
        <v>3</v>
      </c>
    </row>
    <row r="191">
      <c r="D191" s="7" t="inlineStr">
        <is>
          <t>3. The game is prominently featured in many of Bond's novels, including his 1953 debut, Casino Royale.</t>
        </is>
      </c>
      <c r="I191" s="7" t="inlineStr">
        <is>
          <t>In the movie "Casino Royale," the main character, James Bond, is playing a high-stakes game of Texas Hold'em poker. This is a departure from the traditional Bond game of choice, baccarat, which was featured in the original Ian Fleming novel and earlier Bond films.
In Texas Hold'em, each player is dealt two private cards, and then five community cards are dealt face-up on the table. Players can use any combination of their private cards and the community cards to make the best possible five-card poker hand. The game involves multiple rounds of betting, with players having the option to fold, call, or raise the current bet.</t>
        </is>
      </c>
      <c r="J191" s="14" t="inlineStr">
        <is>
          <t>mistral/mistral-large-latest</t>
        </is>
      </c>
      <c r="K191">
        <f>IF(I191="", "", LEN(I191))</f>
        <v/>
      </c>
      <c r="L191" s="14" t="n">
        <v>0.003544</v>
      </c>
      <c r="M191" s="10" t="n">
        <v>6.375853</v>
      </c>
      <c r="N191" s="11" t="inlineStr">
        <is>
          <t>08/05/2024 18:47:37</t>
        </is>
      </c>
      <c r="O191">
        <f>IF(M191="", "", M191/86400+N191)</f>
        <v/>
      </c>
      <c r="P191" t="n">
        <v>0.5333333333333333</v>
      </c>
      <c r="R191" t="inlineStr">
        <is>
          <t>In the movie "Casino Royale," the main character, James Bond (2), is playing a high-stakes game of Texas Hold'em poker. This is a departure from the traditional Bond game of choice, baccarat (1), which was featured in the original Ian Fleming novel (3) and earlier Bond films (6).
In Texas Hold'em, each player is dealt two private cards, and then five community cards are dealt face-up on the table. Players can use any combination of their private cards and the community cards to make the best possible five-card poker hand. The game involves multiple rounds of betting, with players having the option to fold, call, or raise the current bet (?).</t>
        </is>
      </c>
      <c r="S191" t="n">
        <v>1</v>
      </c>
    </row>
    <row r="192">
      <c r="D192" s="7" t="inlineStr">
        <is>
          <t>4. In Casino Royale, the plot centers around a game between Bond and a SMERSH operative named Le Chiffre.</t>
        </is>
      </c>
      <c r="I192" s="7" t="inlineStr">
        <is>
          <t>In the 2006 James Bond film "Casino Royale", the game being played is Baccarat.</t>
        </is>
      </c>
      <c r="J192" s="14" t="inlineStr">
        <is>
          <t>groq/llama3-8b-8192</t>
        </is>
      </c>
      <c r="K192">
        <f>IF(I192="", "", LEN(I192))</f>
        <v/>
      </c>
      <c r="L192" s="14" t="n">
        <v>4.7e-06</v>
      </c>
      <c r="M192" s="10" t="n">
        <v>1.184927</v>
      </c>
      <c r="N192" s="11" t="inlineStr">
        <is>
          <t>08/05/2024 18:47:43</t>
        </is>
      </c>
      <c r="O192">
        <f>IF(M192="", "", M192/86400+N192)</f>
        <v/>
      </c>
      <c r="P192" t="n">
        <v>0</v>
      </c>
      <c r="R192" t="inlineStr">
        <is>
          <t>The response does not correspond to any of the facts listed. Therefore, the correct annotation is: In the 2006 James Bond film "Casino Royale", the game being played is Baccarat (?).</t>
        </is>
      </c>
      <c r="S192" t="n">
        <v>1</v>
      </c>
    </row>
    <row r="193">
      <c r="D193" s="7" t="inlineStr">
        <is>
          <t>5. The unabridged version of Casino Royale includes a guide to baccarat for readers unfamiliar with the game.</t>
        </is>
      </c>
      <c r="I193" s="7" t="inlineStr">
        <is>
          <t>In the 2006 James Bond film Casino Royale, the game being played is Texas Hold'em Poker. Specifically, it's a high-stakes tournament at the Casino Royale in Montenegro, where Bond (played by Daniel Craig) faces off against the villainous Le Chiffre (played by Mads Mikkelsen).</t>
        </is>
      </c>
      <c r="J193" s="14" t="inlineStr">
        <is>
          <t>groq/llama3-70b-8192</t>
        </is>
      </c>
      <c r="K193">
        <f>IF(I193="", "", LEN(I193))</f>
        <v/>
      </c>
      <c r="L193" s="14" t="n">
        <v>6.8e-05</v>
      </c>
      <c r="M193" s="10" t="n">
        <v>6.329022</v>
      </c>
      <c r="N193" s="11" t="inlineStr">
        <is>
          <t>08/05/2024 18:47:45</t>
        </is>
      </c>
      <c r="O193">
        <f>IF(M193="", "", M193/86400+N193)</f>
        <v/>
      </c>
      <c r="P193" t="n">
        <v>0.1666666666666667</v>
      </c>
      <c r="R193" t="inlineStr">
        <is>
          <t>In the 2006 James Bond film Casino Royale, the game being played is Texas Hold'em Poker(?). Specifically, it's a high-stakes tournament at the Casino Royale in Montenegro, where Bond (played by Daniel Craig) faces off against the villainous Le Chiffre (played by Mads Mikkelsen)(4).</t>
        </is>
      </c>
      <c r="S193" t="n">
        <v>1</v>
      </c>
    </row>
    <row r="194">
      <c r="D194" s="7" t="inlineStr">
        <is>
          <t>6. Baccarat is also depicted in several film adaptations of the novels.</t>
        </is>
      </c>
      <c r="I194" s="7" t="inlineStr">
        <is>
          <t>In the 2006 film "Casino Royale," the characters James Bond and Le Chiffre are playing a high-stakes game of Texas Hold'em poker in a luxurious casino. The game is a central part of the plot, as Bond is tasked with bankrupting Le Chiffre, a terrorist financier, in order to disrupt his operations. The game is set in the beautiful and opulent Casino Royale in Montenegro, and features a number of high-stakes hands, bluffs, and tense moments. Ultimately, Bond emerges victorious, dealing a significant blow to Le Chiffre and his criminal organization.</t>
        </is>
      </c>
      <c r="J194" s="14" t="inlineStr">
        <is>
          <t>groq/mixtral-8x7b-32768</t>
        </is>
      </c>
      <c r="K194">
        <f>IF(I194="", "", LEN(I194))</f>
        <v/>
      </c>
      <c r="L194" s="14" t="n">
        <v>4.32e-05</v>
      </c>
      <c r="M194" s="10" t="n">
        <v>1.552833</v>
      </c>
      <c r="N194" s="11" t="inlineStr">
        <is>
          <t>08/05/2024 18:47:51</t>
        </is>
      </c>
      <c r="O194">
        <f>IF(M194="", "", M194/86400+N194)</f>
        <v/>
      </c>
      <c r="P194" t="n">
        <v>0.1333333333333333</v>
      </c>
      <c r="R194" t="inlineStr">
        <is>
          <t>In the 2006 film "Casino Royale," the characters James Bond (2) and Le Chiffre are playing a high-stakes game of Texas Hold'em poker in a luxurious casino (?). The game is a central part of the plot, as Bond is tasked with bankrupting Le Chiffre, a terrorist financier, in order to disrupt his operations (?). The game is set in the beautiful and opulent Casino Royale in Montenegro, and features a number of high-stakes hands, bluffs, and tense moments (?). Ultimately, Bond emerges victorious, dealing a significant blow to Le Chiffre and his criminal organization (?).</t>
        </is>
      </c>
      <c r="S194" t="n">
        <v>4</v>
      </c>
    </row>
    <row r="195">
      <c r="D195" s="7" t="inlineStr">
        <is>
          <t>7. In the 1954 television adaptation of Casino Royale, Bond bankrupts Le Chiffre, leading to his elimination by Soviet superiors.</t>
        </is>
      </c>
      <c r="I195" s="7" t="inlineStr">
        <is>
          <t>The game being played in the popular Netflix series "Casino Royale" is **Texas Hold'em**.</t>
        </is>
      </c>
      <c r="J195" s="14" t="inlineStr">
        <is>
          <t>groq/gemma-7b-it</t>
        </is>
      </c>
      <c r="K195">
        <f>IF(I195="", "", LEN(I195))</f>
        <v/>
      </c>
      <c r="L195" s="14" t="n">
        <v>4.299999999999999e-06</v>
      </c>
      <c r="M195" s="10" t="n">
        <v>3.885679</v>
      </c>
      <c r="N195" s="11" t="inlineStr">
        <is>
          <t>08/05/2024 18:47:53</t>
        </is>
      </c>
      <c r="O195">
        <f>IF(M195="", "", M195/86400+N195)</f>
        <v/>
      </c>
      <c r="P195" t="n">
        <v>0</v>
      </c>
      <c r="R195" t="inlineStr">
        <is>
          <t>The game being played in the popular Netflix series "Casino Royale" is **Texas Hold'em** (?).</t>
        </is>
      </c>
      <c r="S195" t="n">
        <v>1</v>
      </c>
    </row>
    <row r="196">
      <c r="D196" s="7" t="inlineStr">
        <is>
          <t>8. The character is first seen playing baccarat in the film Dr. No.</t>
        </is>
      </c>
      <c r="J196" s="14" t="n"/>
      <c r="K196">
        <f>IF(I196="", "", LEN(I196))</f>
        <v/>
      </c>
      <c r="O196">
        <f>IF(M196="", "", M196/86400+N196)</f>
        <v/>
      </c>
    </row>
    <row r="197">
      <c r="D197" s="7" t="inlineStr">
        <is>
          <t>9. The game is also featured in the films Thunderball, On Her Majesty's Secret Service, For Your Eyes Only, and GoldenEye.</t>
        </is>
      </c>
      <c r="J197" s="14" t="n"/>
      <c r="K197">
        <f>IF(I197="", "", LEN(I197))</f>
        <v/>
      </c>
      <c r="O197">
        <f>IF(M197="", "", M197/86400+N197)</f>
        <v/>
      </c>
    </row>
    <row r="198">
      <c r="D198" s="7" t="inlineStr">
        <is>
          <t>10. The 1967 version of Casino Royale provides the most detailed depiction of a baccarat game in any Bond film.</t>
        </is>
      </c>
      <c r="J198" s="14" t="n"/>
      <c r="K198">
        <f>IF(I198="", "", LEN(I198))</f>
        <v/>
      </c>
      <c r="O198">
        <f>IF(M198="", "", M198/86400+N198)</f>
        <v/>
      </c>
    </row>
    <row r="199">
      <c r="A199" t="n">
        <v>25</v>
      </c>
      <c r="B199" t="inlineStr">
        <is>
          <t>who has the power to convict the president upon impeachment ?</t>
        </is>
      </c>
      <c r="C199" s="7" t="inlineStr"/>
      <c r="D199" s="7" t="inlineStr">
        <is>
          <t>1. Impeachment is a power of the United States legislature that allows formal charges to be brought against a government official for alleged crimes.</t>
        </is>
      </c>
      <c r="E199" t="inlineStr"/>
      <c r="F199" s="14" t="inlineStr"/>
      <c r="G199" s="10" t="inlineStr"/>
      <c r="H199" s="11" t="inlineStr"/>
      <c r="I199" s="7" t="inlineStr">
        <is>
          <t>The Senate has the power to convict the president upon impeachment.</t>
        </is>
      </c>
      <c r="J199" s="14" t="inlineStr">
        <is>
          <t>gpt-4-0613</t>
        </is>
      </c>
      <c r="K199">
        <f>IF(I199="", "", LEN(I199))</f>
        <v/>
      </c>
      <c r="L199" s="14" t="n">
        <v>0.00138</v>
      </c>
      <c r="M199" s="10" t="n">
        <v>3.397894</v>
      </c>
      <c r="N199" s="11" t="inlineStr">
        <is>
          <t>08/05/2024 18:47:09</t>
        </is>
      </c>
      <c r="O199">
        <f>IF(M199="", "", M199/86400+N199)</f>
        <v/>
      </c>
      <c r="P199" t="n">
        <v>0</v>
      </c>
      <c r="R199" t="inlineStr">
        <is>
          <t>(?).</t>
        </is>
      </c>
      <c r="S199" t="n">
        <v>1</v>
      </c>
    </row>
    <row r="200">
      <c r="D200" s="7" t="inlineStr">
        <is>
          <t>2. Most impeachments have been related to crimes allegedly committed while in office.</t>
        </is>
      </c>
      <c r="I200" s="7" t="inlineStr">
        <is>
          <t>The United States Senate has the sole power to try all impeachments. The Chief Justice of the United States presides over the trial of the President. A two-thirds vote of the Senators present is necessary to convict and remove the President from office.
The House of Representatives has the sole power of impeachment. The House may impeach the President, Vice President, and all civil officers of the United States for treason, bribery, or other high crimes and misdemeanors.
The Constitution does not define "high crimes and misdemeanors." However, the House of Representatives has interpreted this phrase to include any serious misconduct that violates the public trust, such as abuse of power, bribery, or obstruction of justice.
The President is not removed from office upon impeachment. The President remains in office until convicted by the Senate. If the President is convicted, he or she is removed from office and disqualified from holding any future office of honor, trust, or profit under the United States.
The Vice President would become President if the President is removed from office. If the Vice President is also removed from office, the Speaker of the House of Representatives would become President.</t>
        </is>
      </c>
      <c r="J200" s="14" t="inlineStr">
        <is>
          <t>gemini-pro</t>
        </is>
      </c>
      <c r="K200">
        <f>IF(I200="", "", LEN(I200))</f>
        <v/>
      </c>
      <c r="L200" s="14" t="n">
        <v>0.00011875</v>
      </c>
      <c r="M200" s="10" t="n">
        <v>24.347742</v>
      </c>
      <c r="N200" s="11" t="inlineStr">
        <is>
          <t>08/05/2024 18:47:13</t>
        </is>
      </c>
      <c r="O200">
        <f>IF(M200="", "", M200/86400+N200)</f>
        <v/>
      </c>
      <c r="P200" t="n">
        <v>0.2727272727272727</v>
      </c>
      <c r="R200" t="inlineStr">
        <is>
          <t>The United States Senate has the sole power to try all impeachments (?). The Chief Justice of the United States presides over the trial of the President (?). A two-thirds vote of the Senators present is necessary to convict and remove the President from office (?).
The House of Representatives has the sole power of impeachment (1). The House may impeach the President, Vice President, and all civil officers of the United States for treason, bribery, or other high crimes and misdemeanors (?).
The Constitution does not define "high crimes and misdemeanors" (?). However, the House of Representatives has interpreted this phrase to include any serious misconduct that violates the public trust, such as abuse of power, bribery, or obstruction of justice (?).
The President is not removed from office upon impeachment (4). The President remains in office until convicted by the Senate (10). If the President is convicted, he or she is removed from office and disqualified from holding any future office of honor, trust, or profit under the United States (?).
The Vice President would become President if the President is removed from office (?). If the Vice President is also removed from office, the Speaker of the House of Representatives would become President (?).</t>
        </is>
      </c>
      <c r="S200" t="n">
        <v>9</v>
      </c>
    </row>
    <row r="201">
      <c r="D201" s="7" t="inlineStr">
        <is>
          <t>3. There have been cases where officials were impeached and convicted for crimes committed before their term.</t>
        </is>
      </c>
      <c r="I201" s="7" t="inlineStr">
        <is>
          <t>In the United States, the power to convict the president upon impeachment lies with the Senate. The House of Representatives has the authority to bring forth articles of impeachment, which are essentially the charges against the president. If a simple majority in the House votes to impeach the president, the case then moves to the Senate.
In the Senate, a trial is conducted, and the senators act as the jury. The chief justice of the United States presides over the trial. If two-thirds of the senators present vote to convict the president, he or she is removed from office and may also be disqualified from holding any federal office in the future. The vice president would then assume the presidency.</t>
        </is>
      </c>
      <c r="J201" s="14" t="inlineStr">
        <is>
          <t>mistral/mistral-large-latest</t>
        </is>
      </c>
      <c r="K201">
        <f>IF(I201="", "", LEN(I201))</f>
        <v/>
      </c>
      <c r="L201" s="14" t="n">
        <v>0.003808</v>
      </c>
      <c r="M201" s="10" t="n">
        <v>6.334394</v>
      </c>
      <c r="N201" s="11" t="inlineStr">
        <is>
          <t>08/05/2024 18:47:37</t>
        </is>
      </c>
      <c r="O201">
        <f>IF(M201="", "", M201/86400+N201)</f>
        <v/>
      </c>
      <c r="P201" t="n">
        <v>0.25</v>
      </c>
      <c r="R201" t="inlineStr">
        <is>
          <t>In the United States, the power to convict the president upon impeachment lies with the Senate (4). The House of Representatives has the authority to bring forth articles of impeachment, which are essentially the charges against the president (1). If a simple majority in the House votes to impeach the president, the case then moves to the Senate (1).
In the Senate, a trial is conducted, and the senators act as the jury (?). The chief justice of the United States presides over the trial (?). If two-thirds of the senators present vote to convict the president, he or she is removed from office and may also be disqualified from holding any federal office in the future (?). The vice president would then assume the presidency (?).</t>
        </is>
      </c>
      <c r="S201" t="n">
        <v>4</v>
      </c>
    </row>
    <row r="202">
      <c r="D202" s="7" t="inlineStr">
        <is>
          <t>4. The trial and removal of an official upon conviction is separate from the act of impeachment.</t>
        </is>
      </c>
      <c r="I202" s="7" t="inlineStr">
        <is>
          <t>In the United States, the power to convict the President upon impeachment lies with the Senate. The Constitution grants the Senate the sole power to try all impeachments, which includes the President.
Article II, Section 4 of the Constitution states:
"The President, Vice President and all civil Officers of the United States, shall be removed from Office on Impeachment for, and Conviction of, Treason, Bribery, or other high Crimes and Misdemeanors."
The process of impeachment and trial is as follows:
1. The House of Representatives initiates the process by voting on articles of impeachment, which must be approved by a simple majority.
2. If the articles of impeachment are approved, the President is impeached and removed from office.
3. The President is then tried in the Senate, with Chief Justice of the Supreme Court presiding over the trial.
4. The Senate must convict the President by a two-thirds majority vote to remove them from office.
In the event of a presidential impeachment, the Senate would hold a trial, with the Chief Justice presiding, and Senators serving as jurors. The President would have the right to be represented by counsel and to present a defense.
It's worth noting that the Constitution does not specify the number of Senators required to convict the President, but it does require a two-thirds majority vote to convict.</t>
        </is>
      </c>
      <c r="J202" s="14" t="inlineStr">
        <is>
          <t>groq/llama3-8b-8192</t>
        </is>
      </c>
      <c r="K202">
        <f>IF(I202="", "", LEN(I202))</f>
        <v/>
      </c>
      <c r="L202" s="14" t="n">
        <v>2.98e-05</v>
      </c>
      <c r="M202" s="10" t="n">
        <v>1.633627</v>
      </c>
      <c r="N202" s="11" t="inlineStr">
        <is>
          <t>08/05/2024 18:47:43</t>
        </is>
      </c>
      <c r="O202">
        <f>IF(M202="", "", M202/86400+N202)</f>
        <v/>
      </c>
      <c r="P202" t="n">
        <v>0.3157894736842105</v>
      </c>
      <c r="R202" t="inlineStr">
        <is>
          <t>In the United States, the power to convict the President upon impeachment lies with the Senate (1). The Constitution grants the Senate the sole power to try all impeachments, which includes the President (?).
Article II, Section 4 of the Constitution states:
"The President, Vice President and all civil Officers of the United States, shall be removed from Office on Impeachment for, and Conviction of, Treason, Bribery, or other high Crimes and Misdemeanors." (?)
The process of impeachment and trial is as follows:
1. The House of Representatives initiates the process by voting on articles of impeachment, which must be approved by a simple majority (1).
2. If the articles of impeachment are approved, the President is impeached and removed from office (10).
3. The President is then tried in the Senate, with Chief Justice of the Supreme Court presiding over the trial (?).
4. The Senate must convict the President by a two-thirds majority vote to remove them from office (4).
In the event of a presidential impeachment, the Senate would hold a trial, with the Chief Justice presiding, and Senators serving as jurors (?). The President would have the right to be represented by counsel and to present a defense (?).
It's worth noting that the Constitution does not specify the number of Senators required to convict the President, but it does require a two-thirds majority vote to convict (?).</t>
        </is>
      </c>
      <c r="S202" t="n">
        <v>6</v>
      </c>
    </row>
    <row r="203">
      <c r="D203" s="7" t="inlineStr">
        <is>
          <t>5. Several U.S. presidents have faced impeachment proceedings.</t>
        </is>
      </c>
      <c r="I203" s="7" t="inlineStr">
        <is>
          <t>In the United States, the power to convict the President upon impeachment lies with the Senate. Here's how it works:
1. The House of Representatives has the power to impeach the President, which means they can bring charges against the President. This is done through a majority vote in the House.
2. If the House votes to impeach, the case is then sent to the Senate for a trial.
3. In the Senate, a two-thirds majority vote is required to convict the President. This means that at least 67 Senators must vote to convict.
4. The Chief Justice of the United States presides over the trial in the Senate.
5. If the President is convicted, they are removed from office.
It's worth noting that while the Senate has the power to convict the President, it's a high bar to clear. In the history of the United States, only two Presidents have been impeached by the House (Andrew Johnson and Bill Clinton), and neither was convicted by the Senate. Richard Nixon resigned before he could be impeached and removed from office.</t>
        </is>
      </c>
      <c r="J203" s="14" t="inlineStr">
        <is>
          <t>groq/llama3-70b-8192</t>
        </is>
      </c>
      <c r="K203">
        <f>IF(I203="", "", LEN(I203))</f>
        <v/>
      </c>
      <c r="L203" s="14" t="n">
        <v>0.00018944</v>
      </c>
      <c r="M203" s="10" t="n">
        <v>5.348798</v>
      </c>
      <c r="N203" s="11" t="inlineStr">
        <is>
          <t>08/05/2024 18:47:45</t>
        </is>
      </c>
      <c r="O203">
        <f>IF(M203="", "", M203/86400+N203)</f>
        <v/>
      </c>
      <c r="P203" t="n">
        <v>0.588235294117647</v>
      </c>
      <c r="R203" t="inlineStr">
        <is>
          <t>In the United States, the power to convict the President upon impeachment lies with the Senate. Here's how it works:
1. The House of Representatives has the power to impeach the President, which means they can bring charges against the President (1). This is done through a majority vote in the House.
2. If the House votes to impeach, the case is then sent to the Senate for a trial (4).
3. In the Senate, a two-thirds majority vote is required to convict the President. This means that at least 67 Senators must vote to convict (?).
4. The Chief Justice of the United States presides over the trial in the Senate (?).
5. If the President is convicted, they are removed from office (4).
It's worth noting that while the Senate has the power to convict the President, it's a high bar to clear. In the history of the United States, only two Presidents have been impeached by the House (Andrew Johnson and Bill Clinton) (6), and neither was convicted by the Senate (7). Richard Nixon resigned before he could be impeached and removed from office (8).</t>
        </is>
      </c>
      <c r="S203" t="n">
        <v>2</v>
      </c>
    </row>
    <row r="204">
      <c r="D204" s="7" t="inlineStr">
        <is>
          <t>6. Andrew Johnson and Bill Clinton are the only two presidents who have been successfully impeached by the House of Representatives.</t>
        </is>
      </c>
      <c r="I204" s="7" t="inlineStr">
        <is>
          <t>The power to convict a president upon impeachment lies with the United States Senate.
Impeachment is the process of bringing charges against a federal official, including the president, for alleged misconduct in office. The House of Representatives has the sole power of impeachment, meaning it is responsible for bringing charges against the official. If a majority of the House votes in favor of impeachment, the official is said to be impeached.
However, impeachment itself does not remove the official from office. Removal from office can only occur if the official is convicted of the charges by the Senate. The Senate holds a trial to consider the evidence and hear arguments from both the prosecution and the defense. A two-thirds vote of the Senate is required to convict the official and remove them from office.
Therefore, while the House has the power to impeach a president, it is ultimately up to the Senate to convict and remove the president from office.</t>
        </is>
      </c>
      <c r="J204" s="14" t="inlineStr">
        <is>
          <t>groq/mixtral-8x7b-32768</t>
        </is>
      </c>
      <c r="K204">
        <f>IF(I204="", "", LEN(I204))</f>
        <v/>
      </c>
      <c r="L204" s="14" t="n">
        <v>6.237e-05</v>
      </c>
      <c r="M204" s="10" t="n">
        <v>2.128094</v>
      </c>
      <c r="N204" s="11" t="inlineStr">
        <is>
          <t>08/05/2024 18:47:50</t>
        </is>
      </c>
      <c r="O204">
        <f>IF(M204="", "", M204/86400+N204)</f>
        <v/>
      </c>
      <c r="P204" t="n">
        <v>0.3333333333333334</v>
      </c>
      <c r="R204" t="inlineStr">
        <is>
          <t>The power to convict a president upon impeachment lies with the United States Senate (4).
Impeachment is the process of bringing charges against a federal official, including the president, for alleged misconduct in office (1). The House of Representatives has the sole power of impeachment, meaning it is responsible for bringing charges against the official (1). If a majority of the House votes in favor of impeachment, the official is said to be impeached (1).
However, impeachment itself does not remove the official from office (4). Removal from office can only occur if the official is convicted of the charges by the Senate (4). The Senate holds a trial to consider the evidence and hear arguments from both the prosecution and the defense (4). A two-thirds vote of the Senate is required to convict the official and remove them from office (4).
Therefore, while the House has the power to impeach a president, it is ultimately up to the Senate to convict and remove the president from office (4).</t>
        </is>
      </c>
      <c r="S204" t="n">
        <v>0</v>
      </c>
    </row>
    <row r="205">
      <c r="D205" s="7" t="inlineStr">
        <is>
          <t>7. Both Andrew Johnson and Bill Clinton were acquitted by the Senate after their impeachment.</t>
        </is>
      </c>
      <c r="I205" s="7" t="inlineStr">
        <is>
          <t>**The Senate** has the power to convict the President upon impeachment.</t>
        </is>
      </c>
      <c r="J205" s="14" t="inlineStr">
        <is>
          <t>groq/gemma-7b-it</t>
        </is>
      </c>
      <c r="K205">
        <f>IF(I205="", "", LEN(I205))</f>
        <v/>
      </c>
      <c r="L205" s="14" t="n">
        <v>3.9e-06</v>
      </c>
      <c r="M205" s="10" t="n">
        <v>3.967564</v>
      </c>
      <c r="N205" s="11" t="inlineStr">
        <is>
          <t>08/05/2024 18:47:53</t>
        </is>
      </c>
      <c r="O205">
        <f>IF(M205="", "", M205/86400+N205)</f>
        <v/>
      </c>
      <c r="P205" t="n">
        <v>0</v>
      </c>
      <c r="R205" t="inlineStr">
        <is>
          <t>(?).</t>
        </is>
      </c>
      <c r="S205" t="n">
        <v>1</v>
      </c>
    </row>
    <row r="206">
      <c r="D206" s="7" t="inlineStr">
        <is>
          <t>8. The impeachment process against Richard Nixon was not completed because he resigned before the House could vote on his impeachment.</t>
        </is>
      </c>
      <c r="J206" s="14" t="n"/>
      <c r="K206">
        <f>IF(I206="", "", LEN(I206))</f>
        <v/>
      </c>
      <c r="O206">
        <f>IF(M206="", "", M206/86400+N206)</f>
        <v/>
      </c>
    </row>
    <row r="207">
      <c r="D207" s="7" t="inlineStr">
        <is>
          <t>9. No U.S. president has been removed from office through impeachment and conviction.</t>
        </is>
      </c>
      <c r="J207" s="14" t="n"/>
      <c r="K207">
        <f>IF(I207="", "", LEN(I207))</f>
        <v/>
      </c>
      <c r="O207">
        <f>IF(M207="", "", M207/86400+N207)</f>
        <v/>
      </c>
    </row>
    <row r="208">
      <c r="D208" s="7" t="inlineStr">
        <is>
          <t>10. An impeached official remains in office until they are convicted.</t>
        </is>
      </c>
      <c r="J208" s="14" t="n"/>
      <c r="K208">
        <f>IF(I208="", "", LEN(I208))</f>
        <v/>
      </c>
      <c r="O208">
        <f>IF(M208="", "", M208/86400+N208)</f>
        <v/>
      </c>
    </row>
    <row r="209">
      <c r="A209" t="n">
        <v>26</v>
      </c>
      <c r="B209" t="inlineStr">
        <is>
          <t>how long have we been using oil as a fuel source ?</t>
        </is>
      </c>
      <c r="C209" s="7" t="inlineStr"/>
      <c r="D209" s="7" t="inlineStr">
        <is>
          <t>1. Petroleum was used in ancient China over 2000 years ago.</t>
        </is>
      </c>
      <c r="E209" t="inlineStr"/>
      <c r="F209" s="14" t="inlineStr"/>
      <c r="G209" s="10" t="inlineStr"/>
      <c r="H209" s="11" t="inlineStr"/>
      <c r="I209" s="7" t="inlineStr">
        <is>
          <t>The use of oil as a fuel source began in the mid-19th century, around the 1850s. So, we have been using oil as a fuel source for approximately 170 years.</t>
        </is>
      </c>
      <c r="J209" s="14" t="inlineStr">
        <is>
          <t>gpt-4-0613</t>
        </is>
      </c>
      <c r="K209">
        <f>IF(I209="", "", LEN(I209))</f>
        <v/>
      </c>
      <c r="L209" s="14" t="n">
        <v>0.00315</v>
      </c>
      <c r="M209" s="10" t="n">
        <v>5.713374</v>
      </c>
      <c r="N209" s="11" t="inlineStr">
        <is>
          <t>08/05/2024 18:47:09</t>
        </is>
      </c>
      <c r="O209">
        <f>IF(M209="", "", M209/86400+N209)</f>
        <v/>
      </c>
      <c r="P209" t="n">
        <v>0</v>
      </c>
      <c r="R209" t="inlineStr">
        <is>
          <t>The use of oil as a fuel source began in the mid-19th century, around the 1850s (?). So, we have been using oil as a fuel source for approximately 170 years (?).</t>
        </is>
      </c>
      <c r="S209" t="n">
        <v>2</v>
      </c>
    </row>
    <row r="210">
      <c r="D210" s="7" t="inlineStr">
        <is>
          <t>2. The earliest Chinese writings, I Ching, mention the use of oil in its raw state.</t>
        </is>
      </c>
      <c r="I210" s="7" t="inlineStr">
        <is>
          <t>The use of oil as a fuel source dates back to ancient times. The first recorded use of oil as a fuel was in Mesopotamia around 6000 BC. Oil was used to light lamps and to heat homes.
In the 19th century, the Industrial Revolution led to a dramatic increase in the demand for oil. Oil was used to power machines and to fuel ships and trains. The discovery of large oil reserves in the United States and the Middle East in the early 20th century led to a further increase in oil production.
Today, oil is the world's most important fuel source. It is used to generate electricity, to power vehicles, and to produce a wide range of products, including plastics, fertilizers, and pharmaceuticals.
The use of oil as a fuel source has had a significant impact on the world. It has led to economic growth, improved living standards, and increased global trade. However, the use of oil has also had negative consequences, such as environmental pollution and climate change.
The future of oil as a fuel source is uncertain. The world's oil reserves are finite, and the demand for oil is expected to continue to grow. This could lead to higher oil prices and increased competition for oil resources. In addition, the environmental impact of oil use is a growing concern.
As a result, there is a growing interest in developing alternative fuel sources, such as renewable energy. However, it is likely that oil will remain an important fuel source for many years to come.</t>
        </is>
      </c>
      <c r="J210" s="14" t="inlineStr">
        <is>
          <t>gemini-pro</t>
        </is>
      </c>
      <c r="K210">
        <f>IF(I210="", "", LEN(I210))</f>
        <v/>
      </c>
      <c r="L210" s="14" t="n">
        <v>0.0001575</v>
      </c>
      <c r="M210" s="10" t="n">
        <v>27.827857</v>
      </c>
      <c r="N210" s="11" t="inlineStr">
        <is>
          <t>08/05/2024 18:47:15</t>
        </is>
      </c>
      <c r="O210">
        <f>IF(M210="", "", M210/86400+N210)</f>
        <v/>
      </c>
      <c r="P210" t="n">
        <v>0</v>
      </c>
      <c r="R210" t="inlineStr">
        <is>
          <t>The use of oil as a fuel source dates back to ancient times (?). The first recorded use of oil as a fuel was in Mesopotamia around 6000 BC (?). Oil was used to light lamps and to heat homes (?).
In the 19th century, the Industrial Revolution led to a dramatic increase in the demand for oil (?). Oil was used to power machines and to fuel ships and trains (?). The discovery of large oil reserves in the United States and the Middle East in the early 20th century led to a further increase in oil production (?).
Today, oil is the world's most important fuel source (?). It is used to generate electricity, to power vehicles, and to produce a wide range of products, including plastics, fertilizers, and pharmaceuticals (?).
The use of oil as a fuel source has had a significant impact on the world (?). It has led to economic growth, improved living standards, and increased global trade (?). However, the use of oil has also had negative consequences, such as environmental pollution and climate change (?).
The future of oil as a fuel source is uncertain (?). The world's oil reserves are finite, and the demand for oil is expected to continue to grow (?). This could lead to higher oil prices and increased competition for oil resources (?). In addition, the environmental impact of oil use is a growing concern (?).
As a result, there is a growing interest in developing alternative fuel sources, such as renewable energy (?). However, it is likely that oil will remain an important fuel source for many years to come (?).</t>
        </is>
      </c>
      <c r="S210" t="n">
        <v>17</v>
      </c>
    </row>
    <row r="211">
      <c r="D211" s="7" t="inlineStr">
        <is>
          <t>3. Oil was first discovered, extracted, and used in China in the first century BCE.</t>
        </is>
      </c>
      <c r="I211" s="7" t="inlineStr">
        <is>
          <t>Humans have been using oil as a fuel source for thousands of years, but its use in a significant and industrialized manner is more recent. The first known oil wells were drilled in China in the 4th century, and the oil was used for heating and lighting. However, the modern era of oil usage began in the mid-19th century. In 1859, Edwin Drake drilled the first successful oil well in the United States, which led to the development of the petroleum industry. Since then, oil has become a major fuel source for transportation, power generation, and heating.</t>
        </is>
      </c>
      <c r="J211" s="14" t="inlineStr">
        <is>
          <t>mistral/mistral-large-latest</t>
        </is>
      </c>
      <c r="K211">
        <f>IF(I211="", "", LEN(I211))</f>
        <v/>
      </c>
      <c r="L211" s="14" t="n">
        <v>0.003216</v>
      </c>
      <c r="M211" s="10" t="n">
        <v>4.192053</v>
      </c>
      <c r="N211" s="11" t="inlineStr">
        <is>
          <t>08/05/2024 18:47:43</t>
        </is>
      </c>
      <c r="O211">
        <f>IF(M211="", "", M211/86400+N211)</f>
        <v/>
      </c>
      <c r="P211" t="n">
        <v>0.5454545454545454</v>
      </c>
      <c r="R211" t="inlineStr">
        <is>
          <t>Humans have been using oil as a fuel source for thousands of years (1), but its use in a significant and industrialized manner is more recent. The first known oil wells were drilled in China in the 4th century (5), and the oil was used for heating and lighting (4). However, the modern era of oil usage began in the mid-19th century (?). In 1859, Edwin Drake drilled the first successful oil well in the United States, which led to the development of the petroleum industry (?). Since then, oil has become a major fuel source for transportation, power generation, and heating (?).</t>
        </is>
      </c>
      <c r="S211" t="n">
        <v>3</v>
      </c>
    </row>
    <row r="212">
      <c r="D212" s="7" t="inlineStr">
        <is>
          <t>4. The Chinese were the first to use petroleum as fuel.</t>
        </is>
      </c>
      <c r="I212" s="7" t="inlineStr">
        <is>
          <t>The use of oil as a fuel source has a long history that dates back to ancient times. Here's a brief overview:
* Ancient Civilizations: The earliest recorded use of oil as a fuel source dates back to ancient Mesopotamia around 3000 BCE. The Sumerians, Babylonians, and Assyrians used oil from oil wells and oil seeps to fuel their lamps, cook their food, and power their machinery.
* Middle Ages: During the Middle Ages, oil was used primarily for lighting and cooking. The first oil refineries were established in the 13th century in Italy and the Middle East.
* 19th Century: The modern oil industry began to take shape in the 19th century. The first commercial oil well was drilled in 1859 in Titusville, Pennsylvania, by Edwin Drake. The oil was used to fuel lamps, engines, and machinery.
* Early 20th Century: The early 20th century saw the rise of the automobile industry, which created a huge demand for gasoline. The first gasoline-powered cars were invented in the late 19th century, but it wasn't until the early 20th century that gasoline became widely available.
* Mid-20th Century: The mid-20th century saw the development of the modern oil industry, with the discovery of large oil fields in the Middle East and the construction of large-scale oil refineries.
* Late 20th Century: The late 20th century saw the rise of global oil consumption, driven by the growth of the global economy and the increasing demand for transportation fuels.
Today, oil is one of the most widely used energy sources in the world, with over 90% of the world's transportation fuel being derived from oil. However, concerns about climate change, air pollution, and energy security have led to increased efforts to develop alternative energy sources and reduce our reliance on oil.</t>
        </is>
      </c>
      <c r="J212" s="14" t="inlineStr">
        <is>
          <t>groq/llama3-8b-8192</t>
        </is>
      </c>
      <c r="K212">
        <f>IF(I212="", "", LEN(I212))</f>
        <v/>
      </c>
      <c r="L212" s="14" t="n">
        <v>4.12e-05</v>
      </c>
      <c r="M212" s="10" t="n">
        <v>2.745171</v>
      </c>
      <c r="N212" s="11" t="inlineStr">
        <is>
          <t>08/05/2024 18:47:47</t>
        </is>
      </c>
      <c r="O212">
        <f>IF(M212="", "", M212/86400+N212)</f>
        <v/>
      </c>
      <c r="P212" t="n">
        <v>0</v>
      </c>
      <c r="R212" t="inlineStr">
        <is>
          <t>The use of oil as a fuel source has a long history that dates back to ancient times. Here's a brief overview:
* Ancient Civilizations: The earliest recorded use of oil as a fuel source dates back to ancient Mesopotamia around 3000 BCE. The Sumerians, Babylonians, and Assyrians used oil from oil wells and oil seeps to fuel their lamps, cook their food, and power their machinery. (?)
* Middle Ages: During the Middle Ages, oil was used primarily for lighting and cooking. The first oil refineries were established in the 13th century in Italy and the Middle East. (?)
* 19th Century: The modern oil industry began to take shape in the 19th century. The first commercial oil well was drilled in 1859 in Titusville, Pennsylvania, by Edwin Drake. The oil was used to fuel lamps, engines, and machinery. (?)
* Early 20th Century: The early 20th century saw the rise of the automobile industry, which created a huge demand for gasoline. The first gasoline-powered cars were invented in the late 19th century, but it wasn't until the early 20th century that gasoline became widely available. (?)
* Mid-20th Century: The mid-20th century saw the development of the modern oil industry, with the discovery of large oil fields in the Middle East and the construction of large-scale oil refineries. (?)
* Late 20th Century: The late 20th century saw the rise of global oil consumption, driven by the growth of the global economy and the increasing demand for transportation fuels. (?)
Today, oil is one of the most widely used energy sources in the world, with over 90% of the world's transportation fuel being derived from oil. However, concerns about climate change, air pollution, and energy security have led to increased efforts to develop alternative energy sources and reduce our reliance on oil. (?)</t>
        </is>
      </c>
      <c r="S212" t="n">
        <v>7</v>
      </c>
    </row>
    <row r="213">
      <c r="D213" s="7" t="inlineStr">
        <is>
          <t>5. The use of petroleum as fuel in China dates back to the fourth century BCE.</t>
        </is>
      </c>
      <c r="I213" s="7" t="inlineStr">
        <is>
          <t>Humans have been using oil as a fuel source for thousands of years, although the scale and scope of its use have changed dramatically over time. Here's a brief overview:
* Ancient Civilizations (3000 BCE - 500 CE): Oil was first used as a fuel source in ancient Mesopotamia, where it was extracted from natural seeps and used for lighting, heating, and other purposes. The ancient Greeks and Romans also used oil for various purposes, including lighting and lubrication.
* Whaling Era (1700s - 1800s): As the whaling industry grew, whale oil became a popular fuel source for lamps and other applications. Whale oil was used extensively in the 18th and 19th centuries, particularly in the United States and Europe.
* Kerosene and the Early Oil Industry (1850s - 1880s): In the mid-19th century, kerosene, a refined product derived from oil, became a popular fuel source for lamps and other applications. This marked the beginning of the modern oil industry, with companies like Standard Oil (founded by John D. Rockefeller) dominating the market.
* Automobile Era ( Late 1800s - Early 1900s): With the invention of the automobile, the demand for oil as a fuel source increased dramatically. The first commercial oil well was drilled in 1859 in Pennsylvania, and the oil industry began to expand rapidly.
* Post-WWII (1940s - 1970s): Following World War II, the global demand for oil surged, driven by rapid industrialization, urbanization, and the growth of the automobile industry. This period saw the rise of multinational oil companies, the development of new extraction technologies, and the discovery of large oil fields in the Middle East.
* Modern Era (1980s - present): Today, oil remains a dominant fuel source, powering transportation, industry, and economies around the world. However, concerns about climate change, energy security, and environmental impact have led to increased focus on alternative energy sources, energy efficiency, and sustainable practices.
In summary, humans have been using oil as a fuel source for over 4,000 years, but the scale and complexity of the oil industry have evolved significantly over time, with major milestones in the 19th and 20th centuries.</t>
        </is>
      </c>
      <c r="J213" s="14" t="inlineStr">
        <is>
          <t>groq/llama3-70b-8192</t>
        </is>
      </c>
      <c r="K213">
        <f>IF(I213="", "", LEN(I213))</f>
        <v/>
      </c>
      <c r="L213" s="14" t="n">
        <v>0.00039568</v>
      </c>
      <c r="M213" s="10" t="n">
        <v>3.85575</v>
      </c>
      <c r="N213" s="11" t="inlineStr">
        <is>
          <t>08/05/2024 18:47:50</t>
        </is>
      </c>
      <c r="O213">
        <f>IF(M213="", "", M213/86400+N213)</f>
        <v/>
      </c>
      <c r="P213" t="n">
        <v>0</v>
      </c>
      <c r="R213" t="inlineStr">
        <is>
          <t>Humans have been using oil as a fuel source for thousands of years, although the scale and scope of its use have changed dramatically over time. Here's a brief overview:
* Ancient Civilizations (3000 BCE - 500 CE): Oil was first used as a fuel source in ancient Mesopotamia, where it was extracted from natural seeps and used for lighting, heating, and other purposes. The ancient Greeks and Romans also used oil for various purposes, including lighting and lubrication. (?)
* Whaling Era (1700s - 1800s): As the whaling industry grew, whale oil became a popular fuel source for lamps and other applications. Whale oil was used extensively in the 18th and 19th centuries, particularly in the United States and Europe. (?)
* Kerosene and the Early Oil Industry (1850s - 1880s): In the mid-19th century, kerosene, a refined product derived from oil, became a popular fuel source for lamps and other applications. This marked the beginning of the modern oil industry, with companies like Standard Oil (founded by John D. Rockefeller) dominating the market. (?)
* Automobile Era ( Late 1800s - Early 1900s): With the invention of the automobile, the demand for oil as a fuel source increased dramatically. The first commercial oil well was drilled in 1859 in Pennsylvania, and the oil industry began to expand rapidly. (?)
* Post-WWII (1940s - 1970s): Following World War II, the global demand for oil surged, driven by rapid industrialization, urbanization, and the growth of the automobile industry. This period saw the rise of multinational oil companies, the development of new extraction technologies, and the discovery of large oil fields in the Middle East. (?)
* Modern Era (1980s - present): Today, oil remains a dominant fuel source, powering transportation, industry, and economies around the world. However, concerns about climate change, energy security, and environmental impact have led to increased focus on alternative energy sources, energy efficiency, and sustainable practices. (?)
In summary, humans have been using oil as a fuel source for over 4,000 years, but the scale and complexity of the oil industry have evolved significantly over time, with major milestones in the 19th and 20th centuries. (?)</t>
        </is>
      </c>
      <c r="S213" t="n">
        <v>7</v>
      </c>
    </row>
    <row r="214">
      <c r="I214" s="7" t="inlineStr">
        <is>
          <t>People have been using oil as a fuel source for thousands of years, but it was not until the 19th century that oil began to be used on a large scale as a fuel for transportation. The first internal combustion engine, which was powered by oil, was invented in the 1870s, and the oil industry began to grow rapidly in the early 20th century as the automobile became more popular. Today, oil is one of the most widely used fuels in the world, and it is used to power vehicles, generate electricity, and manufacture a wide variety of products.</t>
        </is>
      </c>
      <c r="J214" s="14" t="inlineStr">
        <is>
          <t>groq/mixtral-8x7b-32768</t>
        </is>
      </c>
      <c r="K214">
        <f>IF(I214="", "", LEN(I214))</f>
        <v/>
      </c>
      <c r="L214" s="14" t="n">
        <v>3.996e-05</v>
      </c>
      <c r="M214" s="10" t="n">
        <v>3.089831</v>
      </c>
      <c r="N214" s="11" t="inlineStr">
        <is>
          <t>08/05/2024 18:47:54</t>
        </is>
      </c>
      <c r="O214">
        <f>IF(M214="", "", M214/86400+N214)</f>
        <v/>
      </c>
      <c r="P214" t="n">
        <v>0.5</v>
      </c>
      <c r="R214" t="inlineStr">
        <is>
          <t>People have been using oil as a fuel source for thousands of years (1, 4, 5), but it was not until the 19th century that oil began to be used on a large scale as a fuel for transportation (?). The first internal combustion engine, which was powered by oil, was invented in the 1870s (?), and the oil industry began to grow rapidly in the early 20th century as the automobile became more popular (?). Today, oil is one of the most widely used fuels in the world, and it is used to power vehicles, generate electricity, and manufacture a wide variety of products (?).</t>
        </is>
      </c>
      <c r="S214" t="n">
        <v>4</v>
      </c>
    </row>
    <row r="215">
      <c r="I215" s="7" t="inlineStr">
        <is>
          <t>**The use of oil as a fuel source dates back to the 19th century.**
* **First practical internal combustion engine:** 1886, Gottlieb Daimler and Karl Benz developed the first internal combustion engine powered by petroleum.
* **First commercial use:** 1895, the first gasoline-powered automobile was produced.
* **Mass production and widespread use:** Early 20th century, as transportation and industry grew, oil-based fuels became widely used for transportation, heating, and electricity.</t>
        </is>
      </c>
      <c r="J215" s="14" t="inlineStr">
        <is>
          <t>groq/gemma-7b-it</t>
        </is>
      </c>
      <c r="K215">
        <f>IF(I215="", "", LEN(I215))</f>
        <v/>
      </c>
      <c r="L215" s="14" t="n">
        <v>1.34e-05</v>
      </c>
      <c r="M215" s="10" t="n">
        <v>4.206925</v>
      </c>
      <c r="N215" s="11" t="inlineStr">
        <is>
          <t>08/05/2024 18:47:57</t>
        </is>
      </c>
      <c r="O215">
        <f>IF(M215="", "", M215/86400+N215)</f>
        <v/>
      </c>
      <c r="P215" t="n">
        <v>0</v>
      </c>
      <c r="R215" t="inlineStr">
        <is>
          <t>**The use of oil as a fuel source dates back to the 19th century (?).**
* **First practical internal combustion engine:** 1886, Gottlieb Daimler and Karl Benz developed the first internal combustion engine powered by petroleum (?).
* **First commercial use:** 1895, the first gasoline-powered automobile was produced (?).
* **Mass production and widespread use:** Early 20th century, as transportation and industry grew, oil-based fuels became widely used for transportation, heating, and electricity (?).</t>
        </is>
      </c>
      <c r="S215" t="n">
        <v>4</v>
      </c>
    </row>
    <row r="216">
      <c r="A216" t="n">
        <v>27</v>
      </c>
      <c r="B216" t="inlineStr">
        <is>
          <t>who is presiding officer for impeachment trials against the president of the phil ?</t>
        </is>
      </c>
      <c r="C216" s="7" t="inlineStr"/>
      <c r="D216" s="7" t="inlineStr">
        <is>
          <t>1. The President of the Philippines can be put on trial.</t>
        </is>
      </c>
      <c r="E216" t="inlineStr"/>
      <c r="F216" s="14" t="inlineStr"/>
      <c r="G216" s="10" t="inlineStr"/>
      <c r="H216" s="11" t="inlineStr"/>
      <c r="I216" s="7" t="inlineStr">
        <is>
          <t>The Chief Justice of the Supreme Court of the Philippines presides over impeachment trials against the President of the Philippines.</t>
        </is>
      </c>
      <c r="J216" s="14" t="inlineStr">
        <is>
          <t>gpt-4-0613</t>
        </is>
      </c>
      <c r="K216">
        <f>IF(I216="", "", LEN(I216))</f>
        <v/>
      </c>
      <c r="L216" s="14" t="n">
        <v>0.0021</v>
      </c>
      <c r="M216" s="10" t="n">
        <v>4.070285</v>
      </c>
      <c r="N216" s="11" t="inlineStr">
        <is>
          <t>08/05/2024 18:47:09</t>
        </is>
      </c>
      <c r="O216">
        <f>IF(M216="", "", M216/86400+N216)</f>
        <v/>
      </c>
      <c r="P216" t="n">
        <v>0.4</v>
      </c>
      <c r="R216" t="inlineStr">
        <is>
          <t>The Chief Justice of the Supreme Court of the Philippines presides over impeachment trials against the President of the Philippines (3).</t>
        </is>
      </c>
      <c r="S216" t="n">
        <v>0</v>
      </c>
    </row>
    <row r="217">
      <c r="D217" s="7" t="inlineStr">
        <is>
          <t>2. In 2001, the President of the Philippines was on trial.</t>
        </is>
      </c>
      <c r="I217" s="7" t="inlineStr">
        <is>
          <t xml:space="preserve">The presiding officer for impeachment trials against the President of the Philippines is the **Chief Justice of the Supreme Court**. 
Currently, the Chief Justice of the Philippines is **Alexander Gesmundo**. He would preside over any impeachment trial against the President, as mandated by the 1987 Constitution of the Philippines. 
It's important to note that the Chief Justice only presides over the trial; they do not have a vote in the final decision. The Senate, acting as the impeachment court, votes on whether to convict or acquit the President. 
</t>
        </is>
      </c>
      <c r="J217" s="14" t="inlineStr">
        <is>
          <t>gemini-pro</t>
        </is>
      </c>
      <c r="K217">
        <f>IF(I217="", "", LEN(I217))</f>
        <v/>
      </c>
      <c r="L217" s="14" t="n">
        <v>6.049999999999999e-05</v>
      </c>
      <c r="M217" s="10" t="n">
        <v>4.290961</v>
      </c>
      <c r="N217" s="11" t="inlineStr">
        <is>
          <t>08/05/2024 18:47:13</t>
        </is>
      </c>
      <c r="O217">
        <f>IF(M217="", "", M217/86400+N217)</f>
        <v/>
      </c>
      <c r="P217" t="n">
        <v>0.5</v>
      </c>
      <c r="R217" t="inlineStr">
        <is>
          <t>The presiding officer for impeachment trials against the President of the Philippines is the **Chief Justice of the Supreme Court**(3). 
Currently, the Chief Justice of the Philippines is **Alexander Gesmundo**(?). He would preside over any impeachment trial against the President, as mandated by the 1987 Constitution of the Philippines(3). 
It's important to note that the Chief Justice only presides over the trial; they do not have a vote in the final decision(4). The Senate, acting as the impeachment court, votes on whether to convict or acquit the President(?).</t>
        </is>
      </c>
      <c r="S217" t="n">
        <v>2</v>
      </c>
    </row>
    <row r="218">
      <c r="D218" s="7" t="inlineStr">
        <is>
          <t>3. The Chief Justice of the Supreme Court of the Philippines presides over the trial of the President.</t>
        </is>
      </c>
      <c r="I218" s="7" t="inlineStr">
        <is>
          <t>In the Philippines, the impeachment trial of the President is presided over by the Chief Justice of the Supreme Court. This is according to the 1987 Constitution of the Philippines, which states that the Chief Justice shall preside over the impeachment trial of the President, while the Senate shall act as the impeachment court.</t>
        </is>
      </c>
      <c r="J218" s="14" t="inlineStr">
        <is>
          <t>mistral/mistral-large-latest</t>
        </is>
      </c>
      <c r="K218">
        <f>IF(I218="", "", LEN(I218))</f>
        <v/>
      </c>
      <c r="L218" s="14" t="n">
        <v>0.001864</v>
      </c>
      <c r="M218" s="10" t="n">
        <v>3.690098</v>
      </c>
      <c r="N218" s="11" t="inlineStr">
        <is>
          <t>08/05/2024 18:48:42</t>
        </is>
      </c>
      <c r="O218">
        <f>IF(M218="", "", M218/86400+N218)</f>
        <v/>
      </c>
      <c r="P218" t="n">
        <v>0.6666666666666666</v>
      </c>
      <c r="R218" t="inlineStr">
        <is>
          <t>In the Philippines, the impeachment trial of the President (1) is presided over by the Chief Justice of the Supreme Court (3). This is according to the 1987 Constitution of the Philippines, which states that the Chief Justice shall preside over the impeachment trial of the President, while the Senate shall act as the impeachment court.</t>
        </is>
      </c>
      <c r="S218" t="n">
        <v>0</v>
      </c>
    </row>
    <row r="219">
      <c r="D219" s="7" t="inlineStr">
        <is>
          <t>4. The Chief Justice does not have a voting role in the trial of the President.</t>
        </is>
      </c>
      <c r="I219" s="7" t="inlineStr">
        <is>
          <t>The Presiding Officer for impeachment trials against the President of the Philippines is the Chief Justice of the Supreme Court.</t>
        </is>
      </c>
      <c r="J219" s="14" t="inlineStr">
        <is>
          <t>groq/llama3-8b-8192</t>
        </is>
      </c>
      <c r="K219">
        <f>IF(I219="", "", LEN(I219))</f>
        <v/>
      </c>
      <c r="L219" s="14" t="n">
        <v>5.2e-06</v>
      </c>
      <c r="M219" s="10" t="n">
        <v>0.7113699999999998</v>
      </c>
      <c r="N219" s="11" t="inlineStr">
        <is>
          <t>08/05/2024 18:48:46</t>
        </is>
      </c>
      <c r="O219">
        <f>IF(M219="", "", M219/86400+N219)</f>
        <v/>
      </c>
      <c r="P219" t="n">
        <v>0.4</v>
      </c>
      <c r="R219" t="inlineStr">
        <is>
          <t>The Presiding Officer for impeachment trials against the President of the Philippines is the Chief Justice of the Supreme Court (3).</t>
        </is>
      </c>
      <c r="S219" t="n">
        <v>0</v>
      </c>
    </row>
    <row r="220">
      <c r="I220" s="7" t="inlineStr">
        <is>
          <t>According to the Constitution of the Philippines, the Chief Justice of the Supreme Court of the Philippines presides over the impeachment trial of the President of the Philippines.</t>
        </is>
      </c>
      <c r="J220" s="14" t="inlineStr">
        <is>
          <t>groq/llama3-70b-8192</t>
        </is>
      </c>
      <c r="K220">
        <f>IF(I220="", "", LEN(I220))</f>
        <v/>
      </c>
      <c r="L220" s="14" t="n">
        <v>4.4e-05</v>
      </c>
      <c r="M220" s="10" t="n">
        <v>3.643808</v>
      </c>
      <c r="N220" s="11" t="inlineStr">
        <is>
          <t>08/05/2024 18:48:47</t>
        </is>
      </c>
      <c r="O220">
        <f>IF(M220="", "", M220/86400+N220)</f>
        <v/>
      </c>
      <c r="P220" t="n">
        <v>0.6666666666666666</v>
      </c>
      <c r="R220" t="inlineStr">
        <is>
          <t>According to the Constitution of the Philippines, the Chief Justice of the Supreme Court of the Philippines (3) presides over the impeachment trial of the President of the Philippines (1).</t>
        </is>
      </c>
      <c r="S220" t="n">
        <v>0</v>
      </c>
    </row>
    <row r="221">
      <c r="I221" s="7" t="inlineStr">
        <is>
          <t>In the Philippines, the Senate is the body responsible for conducting impeachment trials against the President. The presiding officer for an impeachment trial is the Senate President.
The current Senate President is Senator Vicente Sotto III, who has been in office since 2018. If an impeachment trial were to be conducted during his tenure, he would preside over the trial.
It is worth noting that the Vice President of the Philippines serves as the President of the Senate, but they are not allowed to vote on any matter unless there is a tie. In the case of an impeachment trial, the Vice President would not preside over the trial, even if they are not the incumbent President.</t>
        </is>
      </c>
      <c r="J221" s="14" t="inlineStr">
        <is>
          <t>groq/mixtral-8x7b-32768</t>
        </is>
      </c>
      <c r="K221">
        <f>IF(I221="", "", LEN(I221))</f>
        <v/>
      </c>
      <c r="L221" s="14" t="n">
        <v>4.86e-05</v>
      </c>
      <c r="M221" s="10" t="n">
        <v>1.401271</v>
      </c>
      <c r="N221" s="11" t="inlineStr">
        <is>
          <t>08/05/2024 18:48:50</t>
        </is>
      </c>
      <c r="O221">
        <f>IF(M221="", "", M221/86400+N221)</f>
        <v/>
      </c>
      <c r="P221" t="n">
        <v>0</v>
      </c>
      <c r="R221" t="inlineStr">
        <is>
          <t>In the Philippines, the Senate is the body responsible for conducting impeachment trials against the President (?). The presiding officer for an impeachment trial is the Senate President (?).
The current Senate President is Senator Vicente Sotto III, who has been in office since 2018 (?). If an impeachment trial were to be conducted during his tenure, he would preside over the trial (?).
It is worth noting that the Vice President of the Philippines serves as the President of the Senate, but they are not allowed to vote on any matter unless there is a tie (?). In the case of an impeachment trial, the Vice President would not preside over the trial, even if they are not the incumbent President (?).</t>
        </is>
      </c>
      <c r="S221" t="n">
        <v>6</v>
      </c>
    </row>
    <row r="222">
      <c r="I222" s="7" t="inlineStr">
        <is>
          <t>**The Senate** serves as the presiding officer for impeachment trials against the President of the Philippines.</t>
        </is>
      </c>
      <c r="J222" s="14" t="inlineStr">
        <is>
          <t>groq/gemma-7b-it</t>
        </is>
      </c>
      <c r="K222">
        <f>IF(I222="", "", LEN(I222))</f>
        <v/>
      </c>
      <c r="L222" s="14" t="n">
        <v>4.7e-06</v>
      </c>
      <c r="M222" s="10" t="n">
        <v>0.608324</v>
      </c>
      <c r="N222" s="11" t="inlineStr">
        <is>
          <t>08/05/2024 18:48:52</t>
        </is>
      </c>
      <c r="O222">
        <f>IF(M222="", "", M222/86400+N222)</f>
        <v/>
      </c>
      <c r="P222" t="n">
        <v>0</v>
      </c>
      <c r="R222" t="inlineStr">
        <is>
          <t>(?).</t>
        </is>
      </c>
      <c r="S222" t="n">
        <v>1</v>
      </c>
    </row>
    <row r="223">
      <c r="A223" t="n">
        <v>28</v>
      </c>
      <c r="B223" t="inlineStr">
        <is>
          <t>how did the red wings get their name ?</t>
        </is>
      </c>
      <c r="C223" s="7" t="inlineStr"/>
      <c r="D223" s="7" t="inlineStr">
        <is>
          <t>1. The Detroit Red Wings is a professional ice hockey club.</t>
        </is>
      </c>
      <c r="E223" t="inlineStr"/>
      <c r="F223" s="14" t="inlineStr"/>
      <c r="G223" s="10" t="inlineStr"/>
      <c r="H223" s="11" t="inlineStr"/>
      <c r="I223" s="7" t="inlineStr">
        <is>
          <t>The Detroit Red Wings got their name from team owner James Norris in 1932. Norris had been a member of the Montreal Amateur Athletic Association, a sporting club with cycling roots, whose logo was a winged wheel. Inspired by this, he decided to name his NHL team the Red Wings, incorporating a stylized winged wheel as the team's logo to signify the city's burgeoning automotive industry. The color red was chosen to differentiate the team from the Montreal club.</t>
        </is>
      </c>
      <c r="J223" s="14" t="inlineStr">
        <is>
          <t>gpt-4-0613</t>
        </is>
      </c>
      <c r="K223">
        <f>IF(I223="", "", LEN(I223))</f>
        <v/>
      </c>
      <c r="L223" s="14" t="n">
        <v>0.00624</v>
      </c>
      <c r="M223" s="10" t="n">
        <v>8.856355000000001</v>
      </c>
      <c r="N223" s="11" t="inlineStr">
        <is>
          <t>08/05/2024 18:47:09</t>
        </is>
      </c>
      <c r="O223">
        <f>IF(M223="", "", M223/86400+N223)</f>
        <v/>
      </c>
      <c r="P223" t="n">
        <v>0.1666666666666667</v>
      </c>
      <c r="R223" t="inlineStr">
        <is>
          <t>The Detroit Red Wings got their name from team owner James E. Norris (6) in 1932. Norris had been a member of the Montreal Amateur Athletic Association, a sporting club with cycling roots, whose logo was a winged wheel. Inspired by this, he decided to name his NHL team the Red Wings, incorporating a stylized winged wheel as the team's logo to signify the city's burgeoning automotive industry. The color red was chosen to differentiate the team from the Montreal club. (?)</t>
        </is>
      </c>
      <c r="S223" t="n">
        <v>1</v>
      </c>
    </row>
    <row r="224">
      <c r="D224" s="7" t="inlineStr">
        <is>
          <t>2. The team was originally founded as the Detroit Cougars on September 25, 1926.</t>
        </is>
      </c>
      <c r="I224" s="7" t="inlineStr">
        <is>
          <t>## The Detroit Red Wings: A Name Steeped in History
The Detroit Red Wings, one of the Original Six teams in the National Hockey League (NHL), boast a name rich in history and symbolism. While the exact origin remains somewhat debated, several compelling theories offer insight into how this iconic moniker came to be.
**Theory 1: Honoring the City's Native American Heritage**
This theory posits that the name "Red Wings" pays homage to the **winged creatures** often depicted in the **artwork and mythology of the Ojibwe people**, who inhabited the region where Detroit now stands. These winged figures, often associated with **strength, speed, and agility**, resonated with the team's founders, who saw them as embodying the desired qualities of their hockey players.
**Theory 2: A Nod to the City's Industrial Prowess**
Another theory suggests that the name "Red Wings" reflects Detroit's status as a **major industrial center**. The **winged wheel**, a symbol commonly used in the automotive industry, could have served as inspiration for the team's name. This interpretation aligns with Detroit's nickname, "**Motor City**," further solidifying the connection between the team and the city's industrial identity.
**Theory 3: A Combination of Influences**
It's also possible that the name "Red Wings" arose from a **combination of these factors**. The Ojibwe heritage, the industrial symbolism, and even the team's original **red and white jerseys** could have all played a role in shaping the final choice.
**The Official Story**
While the exact origin remains open to interpretation, the Detroit Red Wings officially adopted their name in **1932**. Prior to that, they were known as the **Detroit Cougars** and the **Detroit Falcons**. The change to "Red Wings" marked a new era for the team, one that would see them rise to become one of the most successful franchises in NHL history.
**The Legacy of the Red Wings**
Today, the Detroit Red Wings stand as a symbol of hockey excellence, having won **11 Stanley Cups** and boasting a passionate fan base. Their name, steeped in history and local pride, continues to resonate with generations of fans, reminding them of the team's rich legacy and unwavering spirit.</t>
        </is>
      </c>
      <c r="J224" s="14" t="inlineStr">
        <is>
          <t>gemini-pro</t>
        </is>
      </c>
      <c r="K224">
        <f>IF(I224="", "", LEN(I224))</f>
        <v/>
      </c>
      <c r="L224" s="14" t="n">
        <v>0.00024125</v>
      </c>
      <c r="M224" s="10" t="n"/>
      <c r="N224" s="11" t="inlineStr">
        <is>
          <t>08/05/2024 18:47:18</t>
        </is>
      </c>
      <c r="O224">
        <f>IF(M224="", "", M224/86400+N224)</f>
        <v/>
      </c>
      <c r="P224" t="n">
        <v>0.4615384615384615</v>
      </c>
      <c r="R224" t="inlineStr">
        <is>
          <t>The Detroit Red Wings: A Name Steeped in History
The Detroit Red Wings, one of the Original Six teams in the National Hockey League (NHL), boast a name rich in history and symbolism (1). While the exact origin remains somewhat debated, several compelling theories offer insight into how this iconic moniker came to be.
Theory 1: Honoring the City's Native American Heritage
This theory posits that the name "Red Wings" pays homage to the winged creatures often depicted in the artwork and mythology of the Ojibwe people, who inhabited the region where Detroit now stands (?). These winged figures, often associated with strength, speed, and agility, resonated with the team's founders, who saw them as embodying the desired qualities of their hockey players (?).
Theory 2: A Nod to the City's Industrial Prowess
Another theory suggests that the name "Red Wings" reflects Detroit's status as a major industrial center (?). The winged wheel, a symbol commonly used in the automotive industry, could have served as inspiration for the team's name (?). This interpretation aligns with Detroit's nickname, "Motor City," further solidifying the connection between the team and the city's industrial identity (?).
Theory 3: A Combination of Influences
It's also possible that the name "Red Wings" arose from a combination of these factors (?). The Ojibwe heritage, the industrial symbolism, and even the team's original red and white jerseys could have all played a role in shaping the final choice (?).
The Official Story
While the exact origin remains open to interpretation, the Detroit Red Wings officially adopted their name in 1932 (6). Prior to that, they were known as the Detroit Cougars (2,3) and the Detroit Falcons (5). The change to "Red Wings" marked a new era for the team, one that would see them rise to become one of the most successful franchises in NHL history (?).
The Legacy of the Red Wings
Today, the Detroit Red Wings stand as a symbol of hockey excellence, having won 11 Stanley Cups (9) and boasting a passionate fan base (?). Their name, steeped in history and local pride, continues to resonate with generations of fans, reminding them of the team's rich legacy and unwavering spirit (?).</t>
        </is>
      </c>
      <c r="S224" t="n">
        <v>10</v>
      </c>
    </row>
    <row r="225">
      <c r="D225" s="7" t="inlineStr">
        <is>
          <t>3. The Detroit Cougars were one of three teams to join the National Hockey League in 1926.</t>
        </is>
      </c>
      <c r="I225" s="7" t="inlineStr">
        <is>
          <t>The Detroit Red Wings, a professional ice hockey team, got their name from a series of changes in the team's history.
The team was originally known as the Detroit Cougars when they joined the National Hockey League (NHL) in 1926. However, the team struggled to attract fans and was renamed the Detroit Falcons in 1930.
In 1932, the team was purchased by James E. Norris, a wealthy businessman who was determined to turn the team into a success. Norris was a former member of the Montreal Amateur Athletic Association (AAA), which had a cycling team known as the "Winged Wheelers." He was inspired by this and decided to rename the Detroit team the "Red Wings," combining the "Winged Wheelers" concept with the red and white color scheme of the AAA.
The name change was also meant to signify a new beginning for the team. The "Red Wings" name has been a part of the team's identity ever since, and they have become one of the most successful franchises in NHL history.</t>
        </is>
      </c>
      <c r="J225" s="14" t="inlineStr">
        <is>
          <t>mistral/mistral-large-latest</t>
        </is>
      </c>
      <c r="K225">
        <f>IF(I225="", "", LEN(I225))</f>
        <v/>
      </c>
      <c r="L225" s="14" t="n">
        <v>0.006</v>
      </c>
      <c r="M225" s="10" t="n">
        <v>7.068999</v>
      </c>
      <c r="N225" s="11" t="inlineStr">
        <is>
          <t>08/05/2024 18:48:44</t>
        </is>
      </c>
      <c r="O225">
        <f>IF(M225="", "", M225/86400+N225)</f>
        <v/>
      </c>
      <c r="P225" t="n">
        <v>0.588235294117647</v>
      </c>
      <c r="R225" t="inlineStr">
        <is>
          <t>The Detroit Red Wings, a professional ice hockey team (1), got their name from a series of changes in the team's history.
The team was originally known as the Detroit Cougars when they joined the National Hockey League (NHL) in 1926 (2,3). However, the team struggled to attract fans and was renamed the Detroit Falcons in 1930 (5).
In 1932, the team was purchased by James E. Norris (?), a wealthy businessman who was determined to turn the team into a success. Norris was a former member of the Montreal Amateur Athletic Association (AAA), which had a cycling team known as the "Winged Wheelers." He was inspired by this and decided to rename the Detroit team the "Red Wings," combining the "Winged Wheelers" concept with the red and white color scheme of the AAA (6).
The name change was also meant to signify a new beginning for the team. The "Red Wings" name has been a part of the team's identity ever since, and they have become one of the most successful franchises in NHL history (?).</t>
        </is>
      </c>
      <c r="S225" t="n">
        <v>2</v>
      </c>
    </row>
    <row r="226">
      <c r="D226" s="7" t="inlineStr">
        <is>
          <t>4. The rights to the players of the Victoria Cougars were bought by a Detroit group led by Charles A. Hughes.</t>
        </is>
      </c>
      <c r="I226" s="7" t="inlineStr">
        <is>
          <t>The Detroit Red Wings, a professional ice hockey team, got their name from the city's rich history of manufacturing and the automotive industry. The team was originally known as the Detroit Cougars when they were founded in 1926. However, the team's owner, James E. Norris, wanted to change the team's name to something more fitting for the city.
In 1932, the team was renamed the Detroit Falcons, but this name didn't stick. In 1933, the team was renamed the Detroit Red Wings, and this name has remained unchanged to this day.
The name "Red Wings" was chosen because of the city's connection to the automotive industry. The red color was chosen because it was a prominent color in the city's manufacturing industry, particularly in the Ford Motor Company's logo. The "Wings" part of the name was added to give the team a more unique and memorable name.
The name "Red Wings" has become synonymous with the city of Detroit and the team's rich history in the National Hockey League (NHL). The team's logo, which features a stylized winged wheel, is a nod to the city's automotive heritage and the team's name.</t>
        </is>
      </c>
      <c r="J226" s="14" t="inlineStr">
        <is>
          <t>groq/llama3-8b-8192</t>
        </is>
      </c>
      <c r="K226">
        <f>IF(I226="", "", LEN(I226))</f>
        <v/>
      </c>
      <c r="L226" s="14" t="n">
        <v>2.67e-05</v>
      </c>
      <c r="M226" s="10" t="n">
        <v>0.927515</v>
      </c>
      <c r="N226" s="11" t="inlineStr">
        <is>
          <t>08/05/2024 18:48:51</t>
        </is>
      </c>
      <c r="O226">
        <f>IF(M226="", "", M226/86400+N226)</f>
        <v/>
      </c>
      <c r="P226" t="n">
        <v>0.5</v>
      </c>
      <c r="R226" t="inlineStr">
        <is>
          <t>The Detroit Red Wings, a professional ice hockey team (1), got their name from the city's rich history of manufacturing and the automotive industry. The team was originally known as the Detroit Cougars when they were founded in 1926 (2). However, the team's owner, James E. Norris, wanted to change the team's name to something more fitting for the city (?).
In 1932, the team was renamed the Detroit Falcons (5), but this name didn't stick. In 1933, the team was renamed the Detroit Red Wings (6), and this name has remained unchanged to this day.
The name "Red Wings" was chosen because of the city's connection to the automotive industry (?). The red color was chosen because it was a prominent color in the city's manufacturing industry, particularly in the Ford Motor Company's logo (?). The "Wings" part of the name was added to give the team a more unique and memorable name (?).
The name "Red Wings" has become synonymous with the city of Detroit and the team's rich history in the National Hockey League (NHL) (3). The team's logo, which features a stylized winged wheel, is a nod to the city's automotive heritage and the team's name (?).</t>
        </is>
      </c>
      <c r="S226" t="n">
        <v>5</v>
      </c>
    </row>
    <row r="227">
      <c r="D227" s="7" t="inlineStr">
        <is>
          <t>5. The team was renamed as the Detroit Falcons in 1930 due to financial struggles.</t>
        </is>
      </c>
      <c r="I227" s="7" t="inlineStr">
        <is>
          <t>The Detroit Red Wings, a professional ice hockey team in the National Hockey League (NHL), got their name from their original owner, James E. Norris.
In 1932, Norris, a wealthy grain merchant and hockey enthusiast, purchased the struggling Detroit Falcons franchise and renamed it the Red Wings. The name "Red Wings" was inspired by the Montreal Winged Wheelers, a team that Norris had previously owned in the early 1920s.
The "Red" part of the name was added to distinguish the team from the Winged Wheelers, and to reflect the city of Detroit's association with the automotive industry, which was a significant part of the city's economy at the time. The "Wings" part of the name was retained as a nod to the Winged Wheelers, and also to symbolize speed, agility, and movement, which were qualities that Norris wanted his team to embody on the ice.
Over time, the Red Wings' logo and uniforms have evolved to feature a stylized winged wheel design, which has become an iconic symbol of the team and the city of Detroit.</t>
        </is>
      </c>
      <c r="J227" s="14" t="inlineStr">
        <is>
          <t>groq/llama3-70b-8192</t>
        </is>
      </c>
      <c r="K227">
        <f>IF(I227="", "", LEN(I227))</f>
        <v/>
      </c>
      <c r="L227" s="14" t="n">
        <v>0.00019456</v>
      </c>
      <c r="M227" s="10" t="n">
        <v>2.734186</v>
      </c>
      <c r="N227" s="11" t="inlineStr">
        <is>
          <t>08/05/2024 18:48:52</t>
        </is>
      </c>
      <c r="O227">
        <f>IF(M227="", "", M227/86400+N227)</f>
        <v/>
      </c>
      <c r="P227" t="n">
        <v>0.2222222222222222</v>
      </c>
      <c r="R227" t="inlineStr">
        <is>
          <t>The Detroit Red Wings, a professional ice hockey team in the National Hockey League (NHL) (1), got their name from their original owner, James E. Norris (?).
In 1932, Norris, a wealthy grain merchant and hockey enthusiast, purchased the struggling Detroit Falcons franchise (6) and renamed it the Red Wings (?). The name "Red Wings" was inspired by the Montreal Winged Wheelers, a team that Norris had previously owned in the early 1920s (?).
The "Red" part of the name was added to distinguish the team from the Winged Wheelers, and to reflect the city of Detroit's association with the automotive industry, which was a significant part of the city's economy at the time (?). The "Wings" part of the name was retained as a nod to the Winged Wheelers, and also to symbolize speed, agility, and movement, which were qualities that Norris wanted his team to embody on the ice (?).
Over time, the Red Wings' logo and uniforms have evolved to feature a stylized winged wheel design, which has become an iconic symbol of the team and the city of Detroit (?).</t>
        </is>
      </c>
      <c r="S227" t="n">
        <v>6</v>
      </c>
    </row>
    <row r="228">
      <c r="D228" s="7" t="inlineStr">
        <is>
          <t>6. James E. Norris bought the team out of receivership and renamed it as the Detroit Red Wings in 1932.</t>
        </is>
      </c>
      <c r="I228" s="7" t="inlineStr">
        <is>
          <t>The Detroit Red Wings of the National Hockey League (NHL) were named after the Detroit Cougars, a previous professional ice hockey team in Detroit. In 1932, James E. Norris purchased the Cougars and decided to change the team's name. Norris, who had previously owned the Montreal Canadiens, wanted to pay tribute to his former team. He chose the name "Red Wings" because the Montreal Canadiens' colors were red, white, and blue, and the red winged wheel was a symbol that was used by the Detroit automotive industry.
The red winged wheel, also known as the "cauldron," was a symbol that was used by the Detroit automotive industry and was meant to represent the city's strength and industrial prowess. Norris adopted this symbol as the team's logo, and it has remained a part of the Red Wings' identity ever since.
In summary, the Detroit Red Wings were named after the Detroit Cougars and were given their name as a tribute to the Montreal Canadiens and as a way to symbolize the city of Detroit's strength and industrial heritage.</t>
        </is>
      </c>
      <c r="J228" s="14" t="inlineStr">
        <is>
          <t>groq/mixtral-8x7b-32768</t>
        </is>
      </c>
      <c r="K228">
        <f>IF(I228="", "", LEN(I228))</f>
        <v/>
      </c>
      <c r="L228" s="14" t="n">
        <v>7.155e-05</v>
      </c>
      <c r="M228" s="10" t="n">
        <v>0.88504</v>
      </c>
      <c r="N228" s="11" t="inlineStr">
        <is>
          <t>08/05/2024 18:48:55</t>
        </is>
      </c>
      <c r="O228">
        <f>IF(M228="", "", M228/86400+N228)</f>
        <v/>
      </c>
      <c r="P228" t="n">
        <v>0.25</v>
      </c>
      <c r="R228" t="inlineStr">
        <is>
          <t>The Detroit Red Wings of the National Hockey League (NHL) were named after the Detroit Cougars (2), a previous professional ice hockey team in Detroit. In 1932, James E. Norris purchased the Cougars (6) and decided to change the team's name. Norris, who had previously owned the Montreal Canadiens, wanted to pay tribute to his former team. He chose the name "Red Wings" because the Montreal Canadiens' colors were red, white, and blue, and the red winged wheel was a symbol that was used by the Detroit automotive industry (?).
The red winged wheel, also known as the "cauldron," was a symbol that was used by the Detroit automotive industry and was meant to represent the city's strength and industrial prowess (?). Norris adopted this symbol as the team's logo, and it has remained a part of the Red Wings' identity ever since (?).
In summary, the Detroit Red Wings were named after the Detroit Cougars (2) and were given their name as a tribute to the Montreal Canadiens and as a way to symbolize the city of Detroit's strength and industrial heritage (?).</t>
        </is>
      </c>
      <c r="S228" t="n">
        <v>4</v>
      </c>
    </row>
    <row r="229">
      <c r="D229" s="7" t="inlineStr">
        <is>
          <t>7. The Detroit Red Wings played their first game on November 18, 1926.</t>
        </is>
      </c>
      <c r="I229" s="7" t="inlineStr">
        <is>
          <t>The Red Wings got their name from the distinctive red feathers of the birds that were prevalent in the area where the team originally played.</t>
        </is>
      </c>
      <c r="J229" s="14" t="inlineStr">
        <is>
          <t>groq/gemma-7b-it</t>
        </is>
      </c>
      <c r="K229">
        <f>IF(I229="", "", LEN(I229))</f>
        <v/>
      </c>
      <c r="L229" s="14" t="n">
        <v>4.9e-06</v>
      </c>
      <c r="M229" s="10" t="n">
        <v>0.5117969999999999</v>
      </c>
      <c r="N229" s="11" t="inlineStr">
        <is>
          <t>08/05/2024 18:48:55</t>
        </is>
      </c>
      <c r="O229">
        <f>IF(M229="", "", M229/86400+N229)</f>
        <v/>
      </c>
      <c r="P229" t="n">
        <v>0</v>
      </c>
      <c r="R229" t="inlineStr">
        <is>
          <t>(?)</t>
        </is>
      </c>
      <c r="S229" t="n">
        <v>1</v>
      </c>
    </row>
    <row r="230">
      <c r="D230" s="7" t="inlineStr">
        <is>
          <t>8. The team won their first two Stanley Cup titles in 1936 and 1937.</t>
        </is>
      </c>
      <c r="J230" s="14" t="n"/>
      <c r="K230">
        <f>IF(I230="", "", LEN(I230))</f>
        <v/>
      </c>
      <c r="O230">
        <f>IF(M230="", "", M230/86400+N230)</f>
        <v/>
      </c>
    </row>
    <row r="231">
      <c r="D231" s="7" t="inlineStr">
        <is>
          <t>9. The Detroit Red Wings have won the Stanley Cup eleven times.</t>
        </is>
      </c>
      <c r="J231" s="14" t="n"/>
      <c r="K231">
        <f>IF(I231="", "", LEN(I231))</f>
        <v/>
      </c>
      <c r="O231">
        <f>IF(M231="", "", M231/86400+N231)</f>
        <v/>
      </c>
    </row>
    <row r="232">
      <c r="D232" s="7" t="inlineStr">
        <is>
          <t>10. The Red Wings hold the record for the most Stanley Cup wins by an American team in NHL history.</t>
        </is>
      </c>
      <c r="J232" s="14" t="n"/>
      <c r="K232">
        <f>IF(I232="", "", LEN(I232))</f>
        <v/>
      </c>
      <c r="O232">
        <f>IF(M232="", "", M232/86400+N232)</f>
        <v/>
      </c>
    </row>
    <row r="233">
      <c r="A233" t="n">
        <v>29</v>
      </c>
      <c r="B233" t="inlineStr">
        <is>
          <t>what type of dog was in turner and hooch ?</t>
        </is>
      </c>
      <c r="C233" s="7" t="inlineStr"/>
      <c r="D233" s="7" t="inlineStr">
        <is>
          <t>1. The Dogue de Bordeaux first came to the USA in the 1890s for dog shows.</t>
        </is>
      </c>
      <c r="E233" t="inlineStr"/>
      <c r="F233" s="14" t="inlineStr"/>
      <c r="G233" s="10" t="inlineStr"/>
      <c r="H233" s="11" t="inlineStr"/>
      <c r="I233" s="7" t="inlineStr">
        <is>
          <t>The dog in Turner and Hooch was a Dogue de Bordeaux, also known as a French Mastiff.</t>
        </is>
      </c>
      <c r="J233" s="14" t="inlineStr">
        <is>
          <t>gpt-4-0613</t>
        </is>
      </c>
      <c r="K233">
        <f>IF(I233="", "", LEN(I233))</f>
        <v/>
      </c>
      <c r="L233" s="14" t="n">
        <v>0.0021</v>
      </c>
      <c r="M233" s="10" t="n">
        <v>4.346375</v>
      </c>
      <c r="N233" s="11" t="inlineStr">
        <is>
          <t>08/05/2024 18:47:09</t>
        </is>
      </c>
      <c r="O233">
        <f>IF(M233="", "", M233/86400+N233)</f>
        <v/>
      </c>
      <c r="P233" t="n">
        <v>0.1666666666666667</v>
      </c>
      <c r="R233" t="inlineStr">
        <is>
          <t>The dog in Turner and Hooch (10) was a Dogue de Bordeaux, also known as a French Mastiff.</t>
        </is>
      </c>
      <c r="S233" t="n">
        <v>0</v>
      </c>
    </row>
    <row r="234">
      <c r="D234" s="7" t="inlineStr">
        <is>
          <t>2. The first modern Dogues de Bordeaux appeared in 1959 and 1968.</t>
        </is>
      </c>
      <c r="I234" s="7" t="inlineStr">
        <is>
          <t>The dog in Turner &amp; Hooch was a **Bordeaux Mastiff**. 
This breed is known for its large size, muscular build, and short, wrinkled face. They are also known for being loyal, protective, and intelligent dogs. 
In the movie, Hooch is a slobbery, mischievous dog who causes a lot of trouble for Turner, a uptight detective. However, the two eventually bond and become best friends. 
The Bordeaux Mastiff is a relatively rare breed, but they have become more popular in recent years thanks to the movie. 
Here are some additional facts about the Bordeaux Mastiff:
* They are one of the oldest dog breeds in the world.
* They were originally bred in France to guard livestock and property.
* They are known for their calm and gentle temperament with family, but can be aloof with strangers.
* They require a lot of exercise and training.
* They are prone to certain health problems, such as hip dysplasia and bloat.
I hope this information is helpful! Let me know if you have any other questions.</t>
        </is>
      </c>
      <c r="J234" s="14" t="inlineStr">
        <is>
          <t>gemini-pro</t>
        </is>
      </c>
      <c r="K234">
        <f>IF(I234="", "", LEN(I234))</f>
        <v/>
      </c>
      <c r="L234" s="14" t="n">
        <v>0.00011425</v>
      </c>
      <c r="M234" s="10" t="n">
        <v>26.815483</v>
      </c>
      <c r="N234" s="11" t="inlineStr">
        <is>
          <t>08/05/2024 18:47:14</t>
        </is>
      </c>
      <c r="O234">
        <f>IF(M234="", "", M234/86400+N234)</f>
        <v/>
      </c>
      <c r="P234" t="n">
        <v>0.1176470588235294</v>
      </c>
      <c r="R234" t="inlineStr">
        <is>
          <t>The dog in Turner &amp; Hooch was a **Bordeaux Mastiff** (10). 
This breed is known for its large size, muscular build, and short, wrinkled face. They are also known for being loyal, protective, and intelligent dogs. 
In the movie, Hooch is a slobbery, mischievous dog who causes a lot of trouble for Turner, a uptight detective. However, the two eventually bond and become best friends. 
The Bordeaux Mastiff is a relatively rare breed, but they have become more popular in recent years thanks to the movie (10). 
Here are some additional facts about the Bordeaux Mastiff:
* They are one of the oldest dog breeds in the world (?).
* They were originally bred in France to guard livestock and property (?).
* They are known for their calm and gentle temperament with family, but can be aloof with strangers (?).
* They require a lot of exercise and training (?).
* They are prone to certain health problems, such as hip dysplasia and bloat (?).
I hope this information is helpful! Let me know if you have any other questions.</t>
        </is>
      </c>
      <c r="S234" t="n">
        <v>5</v>
      </c>
    </row>
    <row r="235">
      <c r="D235" s="7" t="inlineStr">
        <is>
          <t>3. Between 1969 and 1980, Dogues de Bordeaux were rare in the USA.</t>
        </is>
      </c>
      <c r="I235" s="7" t="inlineStr">
        <is>
          <t>The dog in the movie "Turner &amp; Hooch" was a Dogue de Bordeaux, which is a French mastiff breed. The character's name was Hooch. In the film, Hooch is initially portrayed as an unruly and destructive dog, but he eventually becomes a loyal partner to the main character, Detective Scott Turner, played by Tom Hanks.</t>
        </is>
      </c>
      <c r="J235" s="14" t="inlineStr">
        <is>
          <t>mistral/mistral-large-latest</t>
        </is>
      </c>
      <c r="K235">
        <f>IF(I235="", "", LEN(I235))</f>
        <v/>
      </c>
      <c r="L235" s="14" t="n">
        <v>0.002144</v>
      </c>
      <c r="M235" s="10" t="n">
        <v>4.30755</v>
      </c>
      <c r="N235" s="11" t="inlineStr">
        <is>
          <t>08/05/2024 18:47:40</t>
        </is>
      </c>
      <c r="O235">
        <f>IF(M235="", "", M235/86400+N235)</f>
        <v/>
      </c>
      <c r="P235" t="n">
        <v>0.1666666666666667</v>
      </c>
      <c r="R235" t="inlineStr">
        <is>
          <t>The dog in the movie "Turner &amp; Hooch" was a Dogue de Bordeaux (10), which is a French mastiff breed. The character's name was Hooch. In the film, Hooch is initially portrayed as an unruly and destructive dog, but he eventually becomes a loyal partner to the main character, Detective Scott Turner, played by Tom Hanks.</t>
        </is>
      </c>
      <c r="S235" t="n">
        <v>0</v>
      </c>
    </row>
    <row r="236">
      <c r="D236" s="7" t="inlineStr">
        <is>
          <t>4. The breed was officially introduced to American enthusiasts in an article written in 1982.</t>
        </is>
      </c>
      <c r="I236" s="7" t="inlineStr">
        <is>
          <t>In the 1989 movie "Turner &amp; Hooch", the canine star is a Dogue de Bordeaux, a large and gentle breed of dog. The specific dog used in the film was a Dogue de Bordeaux named Beasley.</t>
        </is>
      </c>
      <c r="J236" s="14" t="inlineStr">
        <is>
          <t>groq/llama3-8b-8192</t>
        </is>
      </c>
      <c r="K236">
        <f>IF(I236="", "", LEN(I236))</f>
        <v/>
      </c>
      <c r="L236" s="14" t="n">
        <v>7.699999999999999e-06</v>
      </c>
      <c r="M236" s="10" t="n">
        <v>5.622382</v>
      </c>
      <c r="N236" s="11" t="inlineStr">
        <is>
          <t>08/05/2024 18:47:45</t>
        </is>
      </c>
      <c r="O236">
        <f>IF(M236="", "", M236/86400+N236)</f>
        <v/>
      </c>
      <c r="P236" t="n">
        <v>0.1428571428571429</v>
      </c>
      <c r="R236" t="inlineStr">
        <is>
          <t>In the 1989 movie "Turner &amp; Hooch" (10), the canine star is a Dogue de Bordeaux, a large and gentle breed of dog (?). The specific dog used in the film was a Dogue de Bordeaux named Beasley (?).</t>
        </is>
      </c>
      <c r="S236" t="n">
        <v>2</v>
      </c>
    </row>
    <row r="237">
      <c r="D237" s="7" t="inlineStr">
        <is>
          <t>5. The article was written by American anthropologist, Dr. Carl Semencic.</t>
        </is>
      </c>
      <c r="I237" s="7" t="inlineStr">
        <is>
          <t>The dog in the 1989 movie "Turner &amp; Hooch" was a Dogue de Bordeaux, a large French mastiff breed. The dog's name in the movie was Hooch, and it was played by a Dogue de Bordeaux named Beasley.</t>
        </is>
      </c>
      <c r="J237" s="14" t="inlineStr">
        <is>
          <t>groq/llama3-70b-8192</t>
        </is>
      </c>
      <c r="K237">
        <f>IF(I237="", "", LEN(I237))</f>
        <v/>
      </c>
      <c r="L237" s="14" t="n">
        <v>6.272e-05</v>
      </c>
      <c r="M237" s="10" t="n">
        <v>2.241562</v>
      </c>
      <c r="N237" s="11" t="inlineStr">
        <is>
          <t>08/05/2024 18:47:50</t>
        </is>
      </c>
      <c r="O237">
        <f>IF(M237="", "", M237/86400+N237)</f>
        <v/>
      </c>
      <c r="P237" t="n">
        <v>0.1538461538461539</v>
      </c>
      <c r="R237" t="inlineStr">
        <is>
          <t>The dog in the 1989 movie "Turner &amp; Hooch" was a Dogue de Bordeaux (10), a large French mastiff breed. The dog's name in the movie was Hooch, and it was played by a Dogue de Bordeaux named Beasley. (?)</t>
        </is>
      </c>
      <c r="S237" t="n">
        <v>1</v>
      </c>
    </row>
    <row r="238">
      <c r="D238" s="7" t="inlineStr">
        <is>
          <t>6. Semencic also wrote chapters about the Dogue de Bordeaux in his books.</t>
        </is>
      </c>
      <c r="I238" s="7" t="inlineStr">
        <is>
          <t>In the 1989 movie "Turner and Hooch," the dog named Hooch was played by a Dogue de Bordeaux, which is a large French mastiff-type breed. The Dogue de Bordeaux is known for its muscular build, loose, wrinkly skin, and powerful jaw. These dogs are loyal and protective of their family, which made the breed a good fit for the role of Hooch in the movie. However, it's worth noting that the specific Dogue de Bordeaux that played Hooch, named Beasley, was chosen for his acting ability and temperament, rather than his breed alone.</t>
        </is>
      </c>
      <c r="J238" s="14" t="inlineStr">
        <is>
          <t>groq/mixtral-8x7b-32768</t>
        </is>
      </c>
      <c r="K238">
        <f>IF(I238="", "", LEN(I238))</f>
        <v/>
      </c>
      <c r="L238" s="14" t="n">
        <v>4.428e-05</v>
      </c>
      <c r="M238" s="10" t="n">
        <v>4.00869</v>
      </c>
      <c r="N238" s="11" t="inlineStr">
        <is>
          <t>08/05/2024 18:47:53</t>
        </is>
      </c>
      <c r="O238">
        <f>IF(M238="", "", M238/86400+N238)</f>
        <v/>
      </c>
      <c r="P238" t="n">
        <v>0.1538461538461539</v>
      </c>
      <c r="R238" t="inlineStr">
        <is>
          <t>In the 1989 movie "Turner and Hooch," the dog named Hooch was played by a Dogue de Bordeaux (10), which is a large French mastiff-type breed. The Dogue de Bordeaux is known for its muscular build, loose, wrinkly skin, and powerful jaw. These dogs are loyal and protective of their family, which made the breed a good fit for the role of Hooch in the movie. However, it's worth noting that the specific Dogue de Bordeaux that played Hooch, named Beasley, was chosen for his acting ability and temperament, rather than his breed alone (?).</t>
        </is>
      </c>
      <c r="S238" t="n">
        <v>1</v>
      </c>
    </row>
    <row r="239">
      <c r="D239" s="7" t="inlineStr">
        <is>
          <t>7. When Semencic's first article was published, there were no Bordeaux Dogues in the United States.</t>
        </is>
      </c>
      <c r="I239" s="7" t="inlineStr">
        <is>
          <t>The dog in Turner and Hooch was a **English Mastiff**.</t>
        </is>
      </c>
      <c r="J239" s="14" t="inlineStr">
        <is>
          <t>groq/gemma-7b-it</t>
        </is>
      </c>
      <c r="K239">
        <f>IF(I239="", "", LEN(I239))</f>
        <v/>
      </c>
      <c r="L239" s="14" t="n">
        <v>3.9e-06</v>
      </c>
      <c r="M239" s="10" t="n">
        <v>4.080788</v>
      </c>
      <c r="N239" s="11" t="inlineStr">
        <is>
          <t>08/05/2024 18:47:57</t>
        </is>
      </c>
      <c r="O239">
        <f>IF(M239="", "", M239/86400+N239)</f>
        <v/>
      </c>
      <c r="P239" t="n">
        <v>0</v>
      </c>
      <c r="R239" t="inlineStr">
        <is>
          <t>The dog in Turner and Hooch was a **English Mastiff** (?)</t>
        </is>
      </c>
      <c r="S239" t="n">
        <v>1</v>
      </c>
    </row>
    <row r="240">
      <c r="D240" s="7" t="inlineStr">
        <is>
          <t>8. At that time, there were only 600 Dogues de Bordeaux left in the world, and the breed's numbers were on the decline.</t>
        </is>
      </c>
      <c r="J240" s="14" t="n"/>
      <c r="K240">
        <f>IF(I240="", "", LEN(I240))</f>
        <v/>
      </c>
      <c r="O240">
        <f>IF(M240="", "", M240/86400+N240)</f>
        <v/>
      </c>
    </row>
    <row r="241">
      <c r="D241" s="7" t="inlineStr">
        <is>
          <t>9. The breed was mostly found in France, the Netherlands, and East Berlin.</t>
        </is>
      </c>
      <c r="J241" s="14" t="n"/>
      <c r="K241">
        <f>IF(I241="", "", LEN(I241))</f>
        <v/>
      </c>
      <c r="O241">
        <f>IF(M241="", "", M241/86400+N241)</f>
        <v/>
      </c>
    </row>
    <row r="242">
      <c r="D242" s="7" t="inlineStr">
        <is>
          <t>10. The Dogue de Bordeaux was featured in the 1989 movie Turner &amp; Hooch.</t>
        </is>
      </c>
      <c r="J242" s="14" t="n"/>
      <c r="K242">
        <f>IF(I242="", "", LEN(I242))</f>
        <v/>
      </c>
      <c r="O242">
        <f>IF(M242="", "", M242/86400+N242)</f>
        <v/>
      </c>
    </row>
    <row r="243">
      <c r="D243" s="7" t="inlineStr">
        <is>
          <t>11. Many viewers did not know that the dog in the movie was a Dogue de Bordeaux.</t>
        </is>
      </c>
      <c r="J243" s="14" t="n"/>
      <c r="K243">
        <f>IF(I243="", "", LEN(I243))</f>
        <v/>
      </c>
      <c r="O243">
        <f>IF(M243="", "", M243/86400+N243)</f>
        <v/>
      </c>
    </row>
    <row r="244">
      <c r="A244" t="n">
        <v>30</v>
      </c>
      <c r="B244" t="inlineStr">
        <is>
          <t>where does water come from in cell respiration ?</t>
        </is>
      </c>
      <c r="C244" s="7" t="inlineStr"/>
      <c r="D244" s="7" t="inlineStr">
        <is>
          <t>1. Oxidative phosphorylation in eukaryotes takes place in the mitochondrial cristae.</t>
        </is>
      </c>
      <c r="E244" t="inlineStr"/>
      <c r="F244" s="14" t="inlineStr"/>
      <c r="G244" s="10" t="inlineStr"/>
      <c r="H244" s="11" t="inlineStr"/>
      <c r="I244" s="7" t="inlineStr">
        <is>
          <t>Water is produced as a byproduct in the process of cellular respiration. During the final stage of cellular respiration, known as the electron transport chain, electrons are passed along a series of proteins. At the end of this chain, the electrons combine with oxygen and hydrogen ions to form water.</t>
        </is>
      </c>
      <c r="J244" s="14" t="inlineStr">
        <is>
          <t>gpt-4-0613</t>
        </is>
      </c>
      <c r="K244">
        <f>IF(I244="", "", LEN(I244))</f>
        <v/>
      </c>
      <c r="L244" s="14" t="n">
        <v>0.00417</v>
      </c>
      <c r="M244" s="10" t="n">
        <v>6.973428</v>
      </c>
      <c r="N244" s="11" t="inlineStr">
        <is>
          <t>08/05/2024 18:47:09</t>
        </is>
      </c>
      <c r="O244">
        <f>IF(M244="", "", M244/86400+N244)</f>
        <v/>
      </c>
      <c r="P244" t="n">
        <v>0.5</v>
      </c>
      <c r="R244" t="inlineStr">
        <is>
          <t>Water is produced as a byproduct in the process of cellular respiration (?). During the final stage of cellular respiration, known as the electron transport chain (2), electrons are passed along a series of proteins (?). At the end of this chain, the electrons combine with oxygen (6) and hydrogen ions to form water (7).</t>
        </is>
      </c>
      <c r="S244" t="n">
        <v>2</v>
      </c>
    </row>
    <row r="245">
      <c r="D245" s="7" t="inlineStr">
        <is>
          <t>2. The process involves the electron transport chain which creates a proton gradient across the inner membrane boundary.</t>
        </is>
      </c>
      <c r="I245" s="7" t="inlineStr">
        <is>
          <t>## Water in Cell Respiration
Water is a product of cell respiration, not a reactant. It is formed during the **Krebs cycle**, which is the second stage of cellular respiration. 
Here's a breakdown of the process:
1. **Glycolysis:** This stage breaks down glucose into pyruvate, producing a small amount of ATP and NADH.
2. **Pyruvate oxidation:** Pyruvate is converted into acetyl-CoA, which enters the Krebs cycle.
3. **Krebs cycle:** Acetyl-CoA is broken down through a series of reactions, releasing energy that is captured in the form of ATP, NADH, and FADH2. **Water is produced as a byproduct of this stage.**
4. **Electron transport chain:** NADH and FADH2 transfer electrons to the electron transport chain, which uses the energy to pump protons across a membrane. This creates a proton gradient that is used to generate ATP through oxidative phosphorylation.
Therefore, water is not a reactant in cell respiration, but rather a product formed during the Krebs cycle. 
Here are some additional details about water in cell respiration:
* **Location:** The Krebs cycle takes place in the mitochondria of eukaryotic cells.
* **Amount of water produced:** For each molecule of glucose that is completely oxidized, six molecules of water are produced.
* **Importance of water:** Water is essential for life and plays many important roles in the body, including transporting nutrients, removing waste products, and regulating body temperature.
I hope this information is helpful! Let me know if you have any other questions.</t>
        </is>
      </c>
      <c r="J245" s="14" t="inlineStr">
        <is>
          <t>gemini-pro</t>
        </is>
      </c>
      <c r="K245">
        <f>IF(I245="", "", LEN(I245))</f>
        <v/>
      </c>
      <c r="L245" s="14" t="n">
        <v>0.00016475</v>
      </c>
      <c r="M245" s="10" t="n">
        <v>24.798863</v>
      </c>
      <c r="N245" s="11" t="inlineStr">
        <is>
          <t>08/05/2024 18:47:16</t>
        </is>
      </c>
      <c r="O245">
        <f>IF(M245="", "", M245/86400+N245)</f>
        <v/>
      </c>
      <c r="P245" t="n">
        <v>0.5263157894736842</v>
      </c>
      <c r="R245" t="inlineStr">
        <is>
          <t>## Water in Cell Respiration
Water is a product of cell respiration, not a reactant. It is formed during the **Krebs cycle** (?), which is the second stage of cellular respiration. 
Here's a breakdown of the process:
1. **Glycolysis:** This stage breaks down glucose into pyruvate, producing a small amount of ATP and NADH (?).
2. **Pyruvate oxidation:** Pyruvate is converted into acetyl-CoA, which enters the Krebs cycle (?).
3. **Krebs cycle:** Acetyl-CoA is broken down through a series of reactions, releasing energy that is captured in the form of ATP, NADH, and FADH2 (?). **Water is produced as a byproduct of this stage (7).**
4. **Electron transport chain:** NADH and FADH2 transfer electrons to the electron transport chain (2), which uses the energy to pump protons across a membrane (2). This creates a proton gradient that is used to generate ATP through oxidative phosphorylation (1, 4, 5).
Therefore, water is not a reactant in cell respiration, but rather a product formed during the Krebs cycle (?). 
Here are some additional details about water in cell respiration:
* **Location:** The Krebs cycle takes place in the mitochondria of eukaryotic cells (1).
* **Amount of water produced:** For each molecule of glucose that is completely oxidized, six molecules of water are produced (?).
* **Importance of water:** Water is essential for life and plays many important roles in the body, including transporting nutrients, removing waste products, and regulating body temperature (?).
I hope this information is helpful! Let me know if you have any other questions.</t>
        </is>
      </c>
      <c r="S245" t="n">
        <v>7</v>
      </c>
    </row>
    <row r="246">
      <c r="D246" s="7" t="inlineStr">
        <is>
          <t>3. This proton gradient is established by oxidizing NADH, a product of the Krebs cycle.</t>
        </is>
      </c>
      <c r="I246" s="7" t="inlineStr">
        <is>
          <t>Water is not directly produced in cellular respiration, but it is a byproduct of the process. Cellular respiration is a series of metabolic reactions that occur in the cells of organisms to convert biochemical energy from nutrients into adenosine triphosphate (ATP), and then release waste products.
The process of cellular respiration involves the breakdown of glucose (C6H12O6) in the presence of oxygen (O2) to produce carbon dioxide (CO2), water (H2O), and ATP. The chemical equation for this process is:
C6H12O6 + 6O2 → 6CO2 + 6H2O + ATP
So, you can see that water is indeed a product of cellular respiration, but it's important to note that the water molecules are not newly created, but rather they are formed from the rearrangement of atoms from the glucose and oxygen molecules.</t>
        </is>
      </c>
      <c r="J246" s="14" t="inlineStr">
        <is>
          <t>mistral/mistral-large-latest</t>
        </is>
      </c>
      <c r="K246">
        <f>IF(I246="", "", LEN(I246))</f>
        <v/>
      </c>
      <c r="L246" s="14" t="n">
        <v>0.005384</v>
      </c>
      <c r="M246" s="10" t="n">
        <v>6.572818</v>
      </c>
      <c r="N246" s="11" t="inlineStr">
        <is>
          <t>08/05/2024 18:47:41</t>
        </is>
      </c>
      <c r="O246">
        <f>IF(M246="", "", M246/86400+N246)</f>
        <v/>
      </c>
      <c r="P246" t="n">
        <v>0.3333333333333333</v>
      </c>
      <c r="R246" t="inlineStr">
        <is>
          <t>Water is not directly produced in cellular respiration, but it is a byproduct of the process (?). Cellular respiration is a series of metabolic reactions that occur in the cells of organisms to convert biochemical energy from nutrients into adenosine triphosphate (ATP) (4), and then release waste products (?).
The process of cellular respiration involves the breakdown of glucose (C6H12O6) in the presence of oxygen (O2) to produce carbon dioxide (CO2), water (H2O), and ATP (?). The chemical equation for this process is:
C6H12O6 + 6O2 → 6CO2 + 6H2O + ATP
So, you can see that water is indeed a product of cellular respiration, but it's important to note that the water molecules are not newly created, but rather they are formed from the rearrangement of atoms from the glucose and oxygen molecules (7).</t>
        </is>
      </c>
      <c r="S246" t="n">
        <v>3</v>
      </c>
    </row>
    <row r="247">
      <c r="D247" s="7" t="inlineStr">
        <is>
          <t>4. ATP, an energy molecule, is synthesized by an enzyme called ATP synthase.</t>
        </is>
      </c>
      <c r="I247" s="7" t="inlineStr">
        <is>
          <t>In cellular respiration, water is produced as a byproduct of the process. Specifically, it is produced during the citric acid cycle (also known as the Krebs cycle or tricarboxylic acid cycle).
In the citric acid cycle, a molecule of acetyl-CoA (derived from the breakdown of carbohydrates, fats, and proteins) is converted into carbon dioxide and energy-rich molecules such as ATP and NADH. As part of this process, two molecules of water (H2O) are produced from the breakdown of the acetyl-CoA molecule.
The water molecules are formed when the citric acid cycle enzyme aconitase catalyzes the conversion of citrate to isocitrate, resulting in the release of two molecules of water. This reaction is:
Citrate → Isocitrate + 2H2O
The two water molecules produced in the citric acid cycle are then released into the cell's cytosol, where they can participate in various cellular processes, such as maintaining cellular hydration, regulating pH, and facilitating the transport of nutrients and waste products.
So, to summarize, water is produced in cellular respiration during the citric acid cycle as a byproduct of the breakdown of acetyl-CoA.</t>
        </is>
      </c>
      <c r="J247" s="14" t="inlineStr">
        <is>
          <t>groq/llama3-8b-8192</t>
        </is>
      </c>
      <c r="K247">
        <f>IF(I247="", "", LEN(I247))</f>
        <v/>
      </c>
      <c r="L247" s="14" t="n">
        <v>2.81e-05</v>
      </c>
      <c r="M247" s="10" t="n">
        <v>4.08116</v>
      </c>
      <c r="N247" s="11" t="inlineStr">
        <is>
          <t>08/05/2024 18:47:48</t>
        </is>
      </c>
      <c r="O247">
        <f>IF(M247="", "", M247/86400+N247)</f>
        <v/>
      </c>
      <c r="P247" t="n">
        <v>0.25</v>
      </c>
      <c r="R247" t="inlineStr">
        <is>
          <t>In cellular respiration, water is produced as a byproduct of the process (?). Specifically, it is produced during the citric acid cycle (also known as the Krebs cycle or tricarboxylic acid cycle) (?).
In the citric acid cycle, a molecule of acetyl-CoA (derived from the breakdown of carbohydrates, fats, and proteins) is converted into carbon dioxide and energy-rich molecules such as ATP (4) and NADH (3). As part of this process, two molecules of water (H2O) are produced from the breakdown of the acetyl-CoA molecule (?).
The water molecules are formed when the citric acid cycle enzyme aconitase catalyzes the conversion of citrate to isocitrate, resulting in the release of two molecules of water (?). This reaction is:
Citrate → Isocitrate + 2H2O (?)
The two water molecules produced in the citric acid cycle are then released into the cell's cytosol, where they can participate in various cellular processes, such as maintaining cellular hydration, regulating pH, and facilitating the transport of nutrients and waste products (?).
So, to summarize, water is produced in cellular respiration during the citric acid cycle as a byproduct of the breakdown of acetyl-CoA (?).</t>
        </is>
      </c>
      <c r="S247" t="n">
        <v>7</v>
      </c>
    </row>
    <row r="248">
      <c r="D248" s="7" t="inlineStr">
        <is>
          <t>5. The ATP synthase enzyme uses the chemiosmotic gradient to drive the phosphorylation of ADP, a precursor to ATP.</t>
        </is>
      </c>
      <c r="I248" s="7" t="inlineStr">
        <is>
          <t>In cellular respiration, water (H2O) is a byproduct of the process, rather than a reactant. However, water is involved in several steps of cellular respiration, and it's generated in different ways. Here are the sources of water in cellular respiration:
1. **Citric Acid Cycle (Krebs Cycle)**: In the citric acid cycle, one of the byproducts of the conversion of isocitrate to α-ketoglutarate is water (H2O). This water is generated when isocitrate is oxidized to form α-ketoglutarate, releasing CO2 and H2O.
2. **Electron Transport Chain**: In the electron transport chain, water is formed as a byproduct of the reduction of oxygen (O2) to form water (H2O). This occurs when the electrons passed through the electron transport chain ultimately reduce oxygen to form water.
3. **FADH2 and NADH**: During the citric acid cycle and fatty acid oxidation, FADH2 and NADH are generated. When these electron carriers are oxidized in the electron transport chain, they release energy that is used to pump protons (H+) across the inner mitochondrial membrane. This creates a proton gradient, which drives the production of ATP. As a byproduct of this process, water is formed when the protons (H+) combine with oxygen (O2) to form water (H2O).
In summary, water is generated in cellular respiration through the citric acid cycle, electron transport chain, and the oxidation of FADH2 and NADH. This water is then used in various cellular processes or excreted from the cell.</t>
        </is>
      </c>
      <c r="J248" s="14" t="inlineStr">
        <is>
          <t>groq/llama3-70b-8192</t>
        </is>
      </c>
      <c r="K248">
        <f>IF(I248="", "", LEN(I248))</f>
        <v/>
      </c>
      <c r="L248" s="14" t="n">
        <v>0.0002984</v>
      </c>
      <c r="M248" s="10" t="n">
        <v>5.417496</v>
      </c>
      <c r="N248" s="11" t="inlineStr">
        <is>
          <t>08/05/2024 18:47:52</t>
        </is>
      </c>
      <c r="O248">
        <f>IF(M248="", "", M248/86400+N248)</f>
        <v/>
      </c>
      <c r="P248" t="n">
        <v>0.6153846153846153</v>
      </c>
      <c r="R248" t="inlineStr">
        <is>
          <t>In cellular respiration, water (H2O) is a byproduct of the process, rather than a reactant. However, water is involved in several steps of cellular respiration, and it's generated in different ways. Here are the sources of water in cellular respiration:
1. **Citric Acid Cycle (Krebs Cycle)**: In the citric acid cycle, one of the byproducts of the conversion of isocitrate to α-ketoglutarate is water (H2O). This water is generated when isocitrate is oxidized to form α-ketoglutarate, releasing CO2 and H2O (?).
2. **Electron Transport Chain**: In the electron transport chain, water is formed as a byproduct of the reduction of oxygen (O2) to form water (H2O). This occurs when the electrons passed through the electron transport chain (2) ultimately reduce oxygen to form water (7).
3. **FADH2 and NADH**: During the citric acid cycle and fatty acid oxidation, FADH2 and NADH are generated. When these electron carriers are oxidized in the electron transport chain (2), they release energy that is used to pump protons (H+) across the inner mitochondrial membrane (3). This creates a proton gradient, which drives the production of ATP (5). As a byproduct of this process, water is formed when the protons (H+) combine with oxygen (O2) to form water (H2O) (7).
In summary, water is generated in cellular respiration through the citric acid cycle, electron transport chain, and the oxidation of FADH2 and NADH. This water is then used in various cellular processes or excreted from the cell (?).</t>
        </is>
      </c>
      <c r="S248" t="n">
        <v>2</v>
      </c>
    </row>
    <row r="249">
      <c r="D249" s="7" t="inlineStr">
        <is>
          <t>6. The electrons involved in the process are eventually transferred to oxygen from outside the cell.</t>
        </is>
      </c>
      <c r="I249" s="7" t="inlineStr">
        <is>
          <t>Water is not a reactant or a product in cellular respiration. It is not consumed or produced during the process. However, water is produced in some stages of cellular respiration in certain organisms. Specifically, in the process of oxidative phosphorylation, which occurs in the inner mitochondrial membrane of eukaryotic cells, water is produced as a byproduct of the electron transport chain. Electrons are passed through a series of protein complexes, and as they are transferred, protons are pumped across the membrane, creating a gradient. When the protons flow back across the membrane through ATP synthase, ADP is phosphorylated to form ATP, and water is produced as a byproduct.
So, while water is not a direct input into cellular respiration, it is a byproduct of one of the stages of the process.</t>
        </is>
      </c>
      <c r="J249" s="14" t="inlineStr">
        <is>
          <t>groq/mixtral-8x7b-32768</t>
        </is>
      </c>
      <c r="K249">
        <f>IF(I249="", "", LEN(I249))</f>
        <v/>
      </c>
      <c r="L249" s="14" t="n">
        <v>5.697000000000001e-05</v>
      </c>
      <c r="M249" s="10" t="n">
        <v>4.011355</v>
      </c>
      <c r="N249" s="11" t="inlineStr">
        <is>
          <t>08/05/2024 18:47:57</t>
        </is>
      </c>
      <c r="O249">
        <f>IF(M249="", "", M249/86400+N249)</f>
        <v/>
      </c>
      <c r="P249" t="n">
        <v>0.8333333333333333</v>
      </c>
      <c r="R249" t="inlineStr">
        <is>
          <t>Water is not a reactant or a product in cellular respiration. It is not consumed or produced during the process. However, water is produced in some stages of cellular respiration in certain organisms. Specifically, in the process of oxidative phosphorylation, which occurs in the inner mitochondrial membrane of eukaryotic cells (1), water is produced as a byproduct of the electron transport chain (7). Electrons are passed through a series of protein complexes, and as they are transferred, protons are pumped across the membrane, creating a gradient (2). When the protons flow back across the membrane through ATP synthase, ADP is phosphorylated to form ATP (4,5), and water is produced as a byproduct (7).
So, while water is not a direct input into cellular respiration, it is a byproduct of one of the stages of the process.</t>
        </is>
      </c>
      <c r="S249" t="n">
        <v>0</v>
      </c>
    </row>
    <row r="250">
      <c r="D250" s="7" t="inlineStr">
        <is>
          <t>7. The addition of two protons to the transferred electrons results in the formation of water.</t>
        </is>
      </c>
      <c r="I250" s="7" t="inlineStr">
        <is>
          <t>**Water is produced as a byproduct of cellular respiration.**
During cellular respiration, glucose is broken down in the presence of oxygen, releasing energy and producing carbon dioxide, water, and heat. The water molecules are formed through the combination of hydrogen ions (H+) and oxygen molecules (O2).</t>
        </is>
      </c>
      <c r="J250" s="14" t="inlineStr">
        <is>
          <t>groq/gemma-7b-it</t>
        </is>
      </c>
      <c r="K250">
        <f>IF(I250="", "", LEN(I250))</f>
        <v/>
      </c>
      <c r="L250" s="14" t="n">
        <v>8.199999999999999e-06</v>
      </c>
      <c r="M250" s="10" t="n">
        <v>4.948486</v>
      </c>
      <c r="N250" s="11" t="inlineStr">
        <is>
          <t>08/05/2024 18:48:01</t>
        </is>
      </c>
      <c r="O250">
        <f>IF(M250="", "", M250/86400+N250)</f>
        <v/>
      </c>
      <c r="P250" t="n">
        <v>0.2222222222222222</v>
      </c>
      <c r="R250" t="inlineStr">
        <is>
          <t>**Water is produced as a byproduct of cellular respiration (7).**
During cellular respiration, glucose is broken down in the presence of oxygen, releasing energy and producing carbon dioxide, water, and heat. The water molecules are formed through the combination of hydrogen ions (H+) and oxygen molecules (O2) (?).</t>
        </is>
      </c>
      <c r="S250" t="n">
        <v>1</v>
      </c>
    </row>
    <row r="251">
      <c r="J251" s="14" t="n"/>
      <c r="K251">
        <f>IF(I251="", "", LEN(I251))</f>
        <v/>
      </c>
      <c r="O251">
        <f>IF(M251="", "", M251/86400+N251)</f>
        <v/>
      </c>
    </row>
    <row r="252">
      <c r="J252" s="14" t="n"/>
      <c r="K252">
        <f>IF(I252="", "", LEN(I252))</f>
        <v/>
      </c>
      <c r="O252">
        <f>IF(M252="", "", M252/86400+N252)</f>
        <v/>
      </c>
    </row>
    <row r="253">
      <c r="J253" s="14" t="n"/>
      <c r="K253">
        <f>IF(I253="", "", LEN(I253))</f>
        <v/>
      </c>
      <c r="O253">
        <f>IF(M253="", "", M253/86400+N253)</f>
        <v/>
      </c>
    </row>
    <row r="254">
      <c r="J254" s="14" t="n"/>
      <c r="K254">
        <f>IF(I254="", "", LEN(I254))</f>
        <v/>
      </c>
      <c r="O254">
        <f>IF(M254="", "", M254/86400+N254)</f>
        <v/>
      </c>
    </row>
    <row r="255">
      <c r="J255" s="14" t="n"/>
      <c r="K255">
        <f>IF(I255="", "", LEN(I255))</f>
        <v/>
      </c>
      <c r="O255">
        <f>IF(M255="", "", M255/86400+N255)</f>
        <v/>
      </c>
    </row>
    <row r="256">
      <c r="J256" s="14" t="n"/>
      <c r="K256">
        <f>IF(I256="", "", LEN(I256))</f>
        <v/>
      </c>
      <c r="O256">
        <f>IF(M256="", "", M256/86400+N256)</f>
        <v/>
      </c>
    </row>
    <row r="257">
      <c r="J257" s="14" t="n"/>
      <c r="K257">
        <f>IF(I257="", "", LEN(I257))</f>
        <v/>
      </c>
      <c r="O257">
        <f>IF(M257="", "", M257/86400+N257)</f>
        <v/>
      </c>
    </row>
    <row r="258">
      <c r="J258" s="14" t="n"/>
      <c r="K258">
        <f>IF(I258="", "", LEN(I258))</f>
        <v/>
      </c>
      <c r="O258">
        <f>IF(M258="", "", M258/86400+N258)</f>
        <v/>
      </c>
    </row>
    <row r="259">
      <c r="J259" s="14" t="n"/>
      <c r="K259">
        <f>IF(I259="", "", LEN(I259))</f>
        <v/>
      </c>
      <c r="O259">
        <f>IF(M259="", "", M259/86400+N259)</f>
        <v/>
      </c>
    </row>
    <row r="260">
      <c r="J260" s="14" t="n"/>
      <c r="K260">
        <f>IF(I260="", "", LEN(I260))</f>
        <v/>
      </c>
      <c r="O260">
        <f>IF(M260="", "", M260/86400+N260)</f>
        <v/>
      </c>
    </row>
    <row r="261">
      <c r="J261" s="14" t="n"/>
      <c r="K261">
        <f>IF(I261="", "", LEN(I261))</f>
        <v/>
      </c>
      <c r="O261">
        <f>IF(M261="", "", M261/86400+N261)</f>
        <v/>
      </c>
    </row>
    <row r="262">
      <c r="J262" s="14" t="n"/>
      <c r="K262">
        <f>IF(I262="", "", LEN(I262))</f>
        <v/>
      </c>
      <c r="O262">
        <f>IF(M262="", "", M262/86400+N262)</f>
        <v/>
      </c>
    </row>
    <row r="263">
      <c r="J263" s="14" t="n"/>
      <c r="K263">
        <f>IF(I263="", "", LEN(I263))</f>
        <v/>
      </c>
      <c r="O263">
        <f>IF(M263="", "", M263/86400+N263)</f>
        <v/>
      </c>
    </row>
    <row r="264">
      <c r="J264" s="14" t="n"/>
      <c r="K264">
        <f>IF(I264="", "", LEN(I264))</f>
        <v/>
      </c>
      <c r="O264">
        <f>IF(M264="", "", M264/86400+N264)</f>
        <v/>
      </c>
    </row>
    <row r="265">
      <c r="J265" s="14" t="n"/>
      <c r="K265">
        <f>IF(I265="", "", LEN(I265))</f>
        <v/>
      </c>
      <c r="O265">
        <f>IF(M265="", "", M265/86400+N265)</f>
        <v/>
      </c>
    </row>
    <row r="266">
      <c r="J266" s="14" t="n"/>
      <c r="K266">
        <f>IF(I266="", "", LEN(I266))</f>
        <v/>
      </c>
      <c r="O266">
        <f>IF(M266="", "", M266/86400+N266)</f>
        <v/>
      </c>
    </row>
    <row r="267">
      <c r="J267" s="14" t="n"/>
      <c r="K267">
        <f>IF(I267="", "", LEN(I267))</f>
        <v/>
      </c>
      <c r="O267">
        <f>IF(M267="", "", M267/86400+N267)</f>
        <v/>
      </c>
    </row>
    <row r="268">
      <c r="J268" s="14" t="n"/>
      <c r="K268">
        <f>IF(I268="", "", LEN(I268))</f>
        <v/>
      </c>
      <c r="O268">
        <f>IF(M268="", "", M268/86400+N268)</f>
        <v/>
      </c>
    </row>
    <row r="269">
      <c r="J269" s="14" t="n"/>
      <c r="K269">
        <f>IF(I269="", "", LEN(I269))</f>
        <v/>
      </c>
      <c r="O269">
        <f>IF(M269="", "", M269/86400+N269)</f>
        <v/>
      </c>
    </row>
    <row r="270">
      <c r="J270" s="14" t="n"/>
      <c r="K270">
        <f>IF(I270="", "", LEN(I270))</f>
        <v/>
      </c>
      <c r="O270">
        <f>IF(M270="", "", M270/86400+N270)</f>
        <v/>
      </c>
    </row>
    <row r="271">
      <c r="J271" s="14" t="n"/>
      <c r="K271">
        <f>IF(I271="", "", LEN(I271))</f>
        <v/>
      </c>
      <c r="O271">
        <f>IF(M271="", "", M271/86400+N271)</f>
        <v/>
      </c>
    </row>
    <row r="272">
      <c r="J272" s="14" t="n"/>
      <c r="K272">
        <f>IF(I272="", "", LEN(I272))</f>
        <v/>
      </c>
      <c r="O272">
        <f>IF(M272="", "", M272/86400+N272)</f>
        <v/>
      </c>
    </row>
    <row r="273">
      <c r="J273" s="14" t="n"/>
      <c r="K273">
        <f>IF(I273="", "", LEN(I273))</f>
        <v/>
      </c>
      <c r="O273">
        <f>IF(M273="", "", M273/86400+N273)</f>
        <v/>
      </c>
    </row>
    <row r="274">
      <c r="J274" s="14" t="n"/>
      <c r="K274">
        <f>IF(I274="", "", LEN(I274))</f>
        <v/>
      </c>
      <c r="O274">
        <f>IF(M274="", "", M274/86400+N274)</f>
        <v/>
      </c>
    </row>
    <row r="275">
      <c r="J275" s="14" t="n"/>
      <c r="K275">
        <f>IF(I275="", "", LEN(I275))</f>
        <v/>
      </c>
      <c r="O275">
        <f>IF(M275="", "", M275/86400+N275)</f>
        <v/>
      </c>
    </row>
    <row r="276">
      <c r="J276" s="14" t="n"/>
      <c r="K276">
        <f>IF(I276="", "", LEN(I276))</f>
        <v/>
      </c>
      <c r="O276">
        <f>IF(M276="", "", M276/86400+N276)</f>
        <v/>
      </c>
    </row>
    <row r="277">
      <c r="J277" s="14" t="n"/>
      <c r="K277">
        <f>IF(I277="", "", LEN(I277))</f>
        <v/>
      </c>
      <c r="O277">
        <f>IF(M277="", "", M277/86400+N277)</f>
        <v/>
      </c>
    </row>
    <row r="278">
      <c r="J278" s="14" t="n"/>
      <c r="K278">
        <f>IF(I278="", "", LEN(I278))</f>
        <v/>
      </c>
      <c r="O278">
        <f>IF(M278="", "", M278/86400+N278)</f>
        <v/>
      </c>
    </row>
    <row r="279">
      <c r="J279" s="14" t="n"/>
      <c r="K279">
        <f>IF(I279="", "", LEN(I279))</f>
        <v/>
      </c>
      <c r="O279">
        <f>IF(M279="", "", M279/86400+N279)</f>
        <v/>
      </c>
    </row>
    <row r="280">
      <c r="J280" s="14" t="n"/>
      <c r="K280">
        <f>IF(I280="", "", LEN(I280))</f>
        <v/>
      </c>
      <c r="O280">
        <f>IF(M280="", "", M280/86400+N280)</f>
        <v/>
      </c>
    </row>
    <row r="281">
      <c r="J281" s="14" t="n"/>
      <c r="K281">
        <f>IF(I281="", "", LEN(I281))</f>
        <v/>
      </c>
      <c r="O281">
        <f>IF(M281="", "", M281/86400+N281)</f>
        <v/>
      </c>
    </row>
    <row r="282">
      <c r="J282" s="14" t="n"/>
      <c r="K282">
        <f>IF(I282="", "", LEN(I282))</f>
        <v/>
      </c>
      <c r="O282">
        <f>IF(M282="", "", M282/86400+N282)</f>
        <v/>
      </c>
    </row>
    <row r="283">
      <c r="J283" s="14" t="n"/>
      <c r="K283">
        <f>IF(I283="", "", LEN(I283))</f>
        <v/>
      </c>
      <c r="O283">
        <f>IF(M283="", "", M283/86400+N283)</f>
        <v/>
      </c>
    </row>
    <row r="284">
      <c r="J284" s="14" t="n"/>
      <c r="K284">
        <f>IF(I284="", "", LEN(I284))</f>
        <v/>
      </c>
      <c r="O284">
        <f>IF(M284="", "", M284/86400+N284)</f>
        <v/>
      </c>
    </row>
    <row r="285">
      <c r="J285" s="14" t="n"/>
      <c r="K285">
        <f>IF(I285="", "", LEN(I285))</f>
        <v/>
      </c>
      <c r="O285">
        <f>IF(M285="", "", M285/86400+N285)</f>
        <v/>
      </c>
    </row>
    <row r="286">
      <c r="J286" s="14" t="n"/>
      <c r="K286">
        <f>IF(I286="", "", LEN(I286))</f>
        <v/>
      </c>
      <c r="O286">
        <f>IF(M286="", "", M286/86400+N286)</f>
        <v/>
      </c>
    </row>
    <row r="287">
      <c r="J287" s="14" t="n"/>
      <c r="K287">
        <f>IF(I287="", "", LEN(I287))</f>
        <v/>
      </c>
      <c r="O287">
        <f>IF(M287="", "", M287/86400+N287)</f>
        <v/>
      </c>
    </row>
    <row r="288">
      <c r="J288" s="14" t="n"/>
      <c r="K288">
        <f>IF(I288="", "", LEN(I288))</f>
        <v/>
      </c>
      <c r="O288">
        <f>IF(M288="", "", M288/86400+N288)</f>
        <v/>
      </c>
    </row>
    <row r="289">
      <c r="J289" s="14" t="n"/>
      <c r="K289">
        <f>IF(I289="", "", LEN(I289))</f>
        <v/>
      </c>
      <c r="O289">
        <f>IF(M289="", "", M289/86400+N289)</f>
        <v/>
      </c>
    </row>
    <row r="290">
      <c r="J290" s="14" t="n"/>
      <c r="K290">
        <f>IF(I290="", "", LEN(I290))</f>
        <v/>
      </c>
      <c r="O290">
        <f>IF(M290="", "", M290/86400+N290)</f>
        <v/>
      </c>
    </row>
    <row r="291">
      <c r="J291" s="14" t="n"/>
      <c r="K291">
        <f>IF(I291="", "", LEN(I291))</f>
        <v/>
      </c>
      <c r="O291">
        <f>IF(M291="", "", M291/86400+N291)</f>
        <v/>
      </c>
    </row>
    <row r="292">
      <c r="J292" s="14" t="n"/>
      <c r="K292">
        <f>IF(I292="", "", LEN(I292))</f>
        <v/>
      </c>
      <c r="O292">
        <f>IF(M292="", "", M292/86400+N292)</f>
        <v/>
      </c>
    </row>
    <row r="293">
      <c r="J293" s="14" t="n"/>
      <c r="K293">
        <f>IF(I293="", "", LEN(I293))</f>
        <v/>
      </c>
      <c r="O293">
        <f>IF(M293="", "", M293/86400+N293)</f>
        <v/>
      </c>
    </row>
    <row r="294">
      <c r="J294" s="14" t="n"/>
      <c r="K294">
        <f>IF(I294="", "", LEN(I294))</f>
        <v/>
      </c>
      <c r="O294">
        <f>IF(M294="", "", M294/86400+N294)</f>
        <v/>
      </c>
    </row>
    <row r="295">
      <c r="J295" s="14" t="n"/>
      <c r="K295">
        <f>IF(I295="", "", LEN(I295))</f>
        <v/>
      </c>
      <c r="O295">
        <f>IF(M295="", "", M295/86400+N295)</f>
        <v/>
      </c>
    </row>
    <row r="296">
      <c r="J296" s="14" t="n"/>
      <c r="K296">
        <f>IF(I296="", "", LEN(I296))</f>
        <v/>
      </c>
      <c r="O296">
        <f>IF(M296="", "", M296/86400+N296)</f>
        <v/>
      </c>
    </row>
    <row r="297">
      <c r="J297" s="14" t="n"/>
      <c r="K297">
        <f>IF(I297="", "", LEN(I297))</f>
        <v/>
      </c>
      <c r="O297">
        <f>IF(M297="", "", M297/86400+N297)</f>
        <v/>
      </c>
    </row>
    <row r="298">
      <c r="J298" s="14" t="n"/>
      <c r="K298">
        <f>IF(I298="", "", LEN(I298))</f>
        <v/>
      </c>
      <c r="O298">
        <f>IF(M298="", "", M298/86400+N298)</f>
        <v/>
      </c>
    </row>
    <row r="299">
      <c r="J299" s="14" t="n"/>
      <c r="K299">
        <f>IF(I299="", "", LEN(I299))</f>
        <v/>
      </c>
      <c r="O299">
        <f>IF(M299="", "", M299/86400+N299)</f>
        <v/>
      </c>
    </row>
    <row r="300">
      <c r="J300" s="14" t="n"/>
      <c r="K300">
        <f>IF(I300="", "", LEN(I300))</f>
        <v/>
      </c>
      <c r="O300">
        <f>IF(M300="", "", M300/86400+N300)</f>
        <v/>
      </c>
    </row>
    <row r="301">
      <c r="J301" s="14" t="n"/>
      <c r="K301">
        <f>IF(I301="", "", LEN(I301))</f>
        <v/>
      </c>
      <c r="O301">
        <f>IF(M301="", "", M301/86400+N301)</f>
        <v/>
      </c>
    </row>
    <row r="302">
      <c r="J302" s="14" t="n"/>
      <c r="K302">
        <f>IF(I302="", "", LEN(I302))</f>
        <v/>
      </c>
      <c r="O302">
        <f>IF(M302="", "", M302/86400+N302)</f>
        <v/>
      </c>
    </row>
    <row r="303">
      <c r="J303" s="14" t="n"/>
      <c r="K303">
        <f>IF(I303="", "", LEN(I303))</f>
        <v/>
      </c>
      <c r="O303">
        <f>IF(M303="", "", M303/86400+N303)</f>
        <v/>
      </c>
    </row>
    <row r="304">
      <c r="J304" s="14" t="n"/>
      <c r="K304">
        <f>IF(I304="", "", LEN(I304))</f>
        <v/>
      </c>
      <c r="O304">
        <f>IF(M304="", "", M304/86400+N304)</f>
        <v/>
      </c>
    </row>
    <row r="305">
      <c r="J305" s="14" t="n"/>
      <c r="K305">
        <f>IF(I305="", "", LEN(I305))</f>
        <v/>
      </c>
      <c r="O305">
        <f>IF(M305="", "", M305/86400+N305)</f>
        <v/>
      </c>
    </row>
    <row r="306">
      <c r="J306" s="14" t="n"/>
      <c r="K306">
        <f>IF(I306="", "", LEN(I306))</f>
        <v/>
      </c>
      <c r="O306">
        <f>IF(M306="", "", M306/86400+N306)</f>
        <v/>
      </c>
    </row>
    <row r="307">
      <c r="J307" s="14" t="n"/>
      <c r="K307">
        <f>IF(I307="", "", LEN(I307))</f>
        <v/>
      </c>
      <c r="O307">
        <f>IF(M307="", "", M307/86400+N307)</f>
        <v/>
      </c>
    </row>
    <row r="308">
      <c r="J308" s="14" t="n"/>
      <c r="K308">
        <f>IF(I308="", "", LEN(I308))</f>
        <v/>
      </c>
      <c r="O308">
        <f>IF(M308="", "", M308/86400+N308)</f>
        <v/>
      </c>
    </row>
    <row r="309">
      <c r="J309" s="14" t="n"/>
      <c r="K309">
        <f>IF(I309="", "", LEN(I309))</f>
        <v/>
      </c>
      <c r="O309">
        <f>IF(M309="", "", M309/86400+N309)</f>
        <v/>
      </c>
    </row>
    <row r="310">
      <c r="J310" s="14" t="n"/>
      <c r="K310">
        <f>IF(I310="", "", LEN(I310))</f>
        <v/>
      </c>
      <c r="O310">
        <f>IF(M310="", "", M310/86400+N310)</f>
        <v/>
      </c>
    </row>
    <row r="311">
      <c r="J311" s="14" t="n"/>
      <c r="K311">
        <f>IF(I311="", "", LEN(I311))</f>
        <v/>
      </c>
      <c r="O311">
        <f>IF(M311="", "", M311/86400+N311)</f>
        <v/>
      </c>
    </row>
    <row r="312">
      <c r="J312" s="14" t="n"/>
      <c r="K312">
        <f>IF(I312="", "", LEN(I312))</f>
        <v/>
      </c>
      <c r="O312">
        <f>IF(M312="", "", M312/86400+N312)</f>
        <v/>
      </c>
    </row>
    <row r="313">
      <c r="J313" s="14" t="n"/>
      <c r="K313">
        <f>IF(I313="", "", LEN(I313))</f>
        <v/>
      </c>
      <c r="O313">
        <f>IF(M313="", "", M313/86400+N313)</f>
        <v/>
      </c>
    </row>
    <row r="314">
      <c r="J314" s="14" t="n"/>
      <c r="K314">
        <f>IF(I314="", "", LEN(I314))</f>
        <v/>
      </c>
      <c r="O314">
        <f>IF(M314="", "", M314/86400+N314)</f>
        <v/>
      </c>
    </row>
    <row r="315">
      <c r="J315" s="14" t="n"/>
      <c r="K315">
        <f>IF(I315="", "", LEN(I315))</f>
        <v/>
      </c>
      <c r="O315">
        <f>IF(M315="", "", M315/86400+N315)</f>
        <v/>
      </c>
    </row>
    <row r="316">
      <c r="J316" s="14" t="n"/>
      <c r="K316">
        <f>IF(I316="", "", LEN(I316))</f>
        <v/>
      </c>
      <c r="O316">
        <f>IF(M316="", "", M316/86400+N316)</f>
        <v/>
      </c>
    </row>
    <row r="317">
      <c r="J317" s="14" t="n"/>
      <c r="K317">
        <f>IF(I317="", "", LEN(I317))</f>
        <v/>
      </c>
      <c r="O317">
        <f>IF(M317="", "", M317/86400+N317)</f>
        <v/>
      </c>
    </row>
    <row r="318">
      <c r="J318" s="14" t="n"/>
      <c r="K318">
        <f>IF(I318="", "", LEN(I318))</f>
        <v/>
      </c>
      <c r="O318">
        <f>IF(M318="", "", M318/86400+N318)</f>
        <v/>
      </c>
    </row>
    <row r="319">
      <c r="J319" s="14" t="n"/>
      <c r="K319">
        <f>IF(I319="", "", LEN(I319))</f>
        <v/>
      </c>
      <c r="O319">
        <f>IF(M319="", "", M319/86400+N319)</f>
        <v/>
      </c>
    </row>
    <row r="320">
      <c r="J320" s="14" t="n"/>
      <c r="K320">
        <f>IF(I320="", "", LEN(I320))</f>
        <v/>
      </c>
      <c r="O320">
        <f>IF(M320="", "", M320/86400+N320)</f>
        <v/>
      </c>
    </row>
    <row r="321">
      <c r="J321" s="14" t="n"/>
      <c r="K321">
        <f>IF(I321="", "", LEN(I321))</f>
        <v/>
      </c>
      <c r="O321">
        <f>IF(M321="", "", M321/86400+N321)</f>
        <v/>
      </c>
    </row>
    <row r="322">
      <c r="J322" s="14" t="n"/>
      <c r="K322">
        <f>IF(I322="", "", LEN(I322))</f>
        <v/>
      </c>
      <c r="O322">
        <f>IF(M322="", "", M322/86400+N322)</f>
        <v/>
      </c>
    </row>
    <row r="323">
      <c r="J323" s="14" t="n"/>
      <c r="K323">
        <f>IF(I323="", "", LEN(I323))</f>
        <v/>
      </c>
      <c r="O323">
        <f>IF(M323="", "", M323/86400+N323)</f>
        <v/>
      </c>
    </row>
    <row r="324">
      <c r="J324" s="14" t="n"/>
      <c r="K324">
        <f>IF(I324="", "", LEN(I324))</f>
        <v/>
      </c>
      <c r="O324">
        <f>IF(M324="", "", M324/86400+N324)</f>
        <v/>
      </c>
    </row>
    <row r="325">
      <c r="J325" s="14" t="n"/>
      <c r="K325">
        <f>IF(I325="", "", LEN(I325))</f>
        <v/>
      </c>
      <c r="O325">
        <f>IF(M325="", "", M325/86400+N325)</f>
        <v/>
      </c>
    </row>
    <row r="326">
      <c r="J326" s="14" t="n"/>
      <c r="K326">
        <f>IF(I326="", "", LEN(I326))</f>
        <v/>
      </c>
      <c r="O326">
        <f>IF(M326="", "", M326/86400+N326)</f>
        <v/>
      </c>
    </row>
    <row r="327">
      <c r="J327" s="14" t="n"/>
      <c r="K327">
        <f>IF(I327="", "", LEN(I327))</f>
        <v/>
      </c>
      <c r="O327">
        <f>IF(M327="", "", M327/86400+N327)</f>
        <v/>
      </c>
    </row>
    <row r="328">
      <c r="J328" s="14" t="n"/>
      <c r="K328">
        <f>IF(I328="", "", LEN(I328))</f>
        <v/>
      </c>
      <c r="O328">
        <f>IF(M328="", "", M328/86400+N328)</f>
        <v/>
      </c>
    </row>
    <row r="329">
      <c r="J329" s="14" t="n"/>
      <c r="K329">
        <f>IF(I329="", "", LEN(I329))</f>
        <v/>
      </c>
      <c r="O329">
        <f>IF(M329="", "", M329/86400+N329)</f>
        <v/>
      </c>
    </row>
    <row r="330">
      <c r="J330" s="14" t="n"/>
      <c r="K330">
        <f>IF(I330="", "", LEN(I330))</f>
        <v/>
      </c>
      <c r="O330">
        <f>IF(M330="", "", M330/86400+N330)</f>
        <v/>
      </c>
    </row>
    <row r="331">
      <c r="J331" s="14" t="n"/>
      <c r="K331">
        <f>IF(I331="", "", LEN(I331))</f>
        <v/>
      </c>
      <c r="O331">
        <f>IF(M331="", "", M331/86400+N331)</f>
        <v/>
      </c>
    </row>
    <row r="332">
      <c r="J332" s="14" t="n"/>
      <c r="K332">
        <f>IF(I332="", "", LEN(I332))</f>
        <v/>
      </c>
      <c r="O332">
        <f>IF(M332="", "", M332/86400+N332)</f>
        <v/>
      </c>
    </row>
    <row r="333">
      <c r="J333" s="14" t="n"/>
      <c r="K333">
        <f>IF(I333="", "", LEN(I333))</f>
        <v/>
      </c>
      <c r="O333">
        <f>IF(M333="", "", M333/86400+N333)</f>
        <v/>
      </c>
    </row>
    <row r="334">
      <c r="J334" s="14" t="n"/>
      <c r="K334">
        <f>IF(I334="", "", LEN(I334))</f>
        <v/>
      </c>
      <c r="O334">
        <f>IF(M334="", "", M334/86400+N334)</f>
        <v/>
      </c>
    </row>
    <row r="335">
      <c r="J335" s="14" t="n"/>
      <c r="K335">
        <f>IF(I335="", "", LEN(I335))</f>
        <v/>
      </c>
      <c r="O335">
        <f>IF(M335="", "", M335/86400+N335)</f>
        <v/>
      </c>
    </row>
    <row r="336">
      <c r="J336" s="14" t="n"/>
      <c r="K336">
        <f>IF(I336="", "", LEN(I336))</f>
        <v/>
      </c>
      <c r="O336">
        <f>IF(M336="", "", M336/86400+N336)</f>
        <v/>
      </c>
    </row>
    <row r="337">
      <c r="J337" s="14" t="n"/>
      <c r="K337">
        <f>IF(I337="", "", LEN(I337))</f>
        <v/>
      </c>
      <c r="O337">
        <f>IF(M337="", "", M337/86400+N337)</f>
        <v/>
      </c>
    </row>
    <row r="338">
      <c r="J338" s="14" t="n"/>
      <c r="K338">
        <f>IF(I338="", "", LEN(I338))</f>
        <v/>
      </c>
      <c r="O338">
        <f>IF(M338="", "", M338/86400+N338)</f>
        <v/>
      </c>
    </row>
    <row r="339">
      <c r="J339" s="14" t="n"/>
      <c r="K339">
        <f>IF(I339="", "", LEN(I339))</f>
        <v/>
      </c>
      <c r="O339">
        <f>IF(M339="", "", M339/86400+N339)</f>
        <v/>
      </c>
    </row>
    <row r="340">
      <c r="J340" s="14" t="n"/>
      <c r="K340">
        <f>IF(I340="", "", LEN(I340))</f>
        <v/>
      </c>
      <c r="O340">
        <f>IF(M340="", "", M340/86400+N340)</f>
        <v/>
      </c>
    </row>
    <row r="341">
      <c r="J341" s="14" t="n"/>
      <c r="K341">
        <f>IF(I341="", "", LEN(I341))</f>
        <v/>
      </c>
      <c r="O341">
        <f>IF(M341="", "", M341/86400+N341)</f>
        <v/>
      </c>
    </row>
    <row r="342">
      <c r="J342" s="14" t="n"/>
      <c r="K342">
        <f>IF(I342="", "", LEN(I342))</f>
        <v/>
      </c>
      <c r="O342">
        <f>IF(M342="", "", M342/86400+N342)</f>
        <v/>
      </c>
    </row>
    <row r="343">
      <c r="J343" s="14" t="n"/>
      <c r="K343">
        <f>IF(I343="", "", LEN(I343))</f>
        <v/>
      </c>
      <c r="O343">
        <f>IF(M343="", "", M343/86400+N343)</f>
        <v/>
      </c>
    </row>
    <row r="344">
      <c r="J344" s="14" t="n"/>
      <c r="K344">
        <f>IF(I344="", "", LEN(I344))</f>
        <v/>
      </c>
      <c r="O344">
        <f>IF(M344="", "", M344/86400+N344)</f>
        <v/>
      </c>
    </row>
    <row r="345">
      <c r="J345" s="14" t="n"/>
      <c r="K345">
        <f>IF(I345="", "", LEN(I345))</f>
        <v/>
      </c>
      <c r="O345">
        <f>IF(M345="", "", M345/86400+N345)</f>
        <v/>
      </c>
    </row>
    <row r="346">
      <c r="J346" s="14" t="n"/>
      <c r="K346">
        <f>IF(I346="", "", LEN(I346))</f>
        <v/>
      </c>
      <c r="O346">
        <f>IF(M346="", "", M346/86400+N346)</f>
        <v/>
      </c>
    </row>
    <row r="347">
      <c r="J347" s="14" t="n"/>
      <c r="K347">
        <f>IF(I347="", "", LEN(I347))</f>
        <v/>
      </c>
      <c r="O347">
        <f>IF(M347="", "", M347/86400+N347)</f>
        <v/>
      </c>
    </row>
    <row r="348">
      <c r="J348" s="14" t="n"/>
      <c r="K348">
        <f>IF(I348="", "", LEN(I348))</f>
        <v/>
      </c>
      <c r="O348">
        <f>IF(M348="", "", M348/86400+N348)</f>
        <v/>
      </c>
    </row>
    <row r="349">
      <c r="J349" s="14" t="n"/>
      <c r="K349">
        <f>IF(I349="", "", LEN(I349))</f>
        <v/>
      </c>
      <c r="O349">
        <f>IF(M349="", "", M349/86400+N349)</f>
        <v/>
      </c>
    </row>
    <row r="350">
      <c r="J350" s="14" t="n"/>
      <c r="K350">
        <f>IF(I350="", "", LEN(I350))</f>
        <v/>
      </c>
      <c r="O350">
        <f>IF(M350="", "", M350/86400+N350)</f>
        <v/>
      </c>
    </row>
    <row r="351">
      <c r="J351" s="14" t="n"/>
      <c r="K351">
        <f>IF(I351="", "", LEN(I351))</f>
        <v/>
      </c>
      <c r="O351">
        <f>IF(M351="", "", M351/86400+N351)</f>
        <v/>
      </c>
    </row>
    <row r="352">
      <c r="J352" s="14" t="n"/>
      <c r="K352">
        <f>IF(I352="", "", LEN(I352))</f>
        <v/>
      </c>
      <c r="O352">
        <f>IF(M352="", "", M352/86400+N352)</f>
        <v/>
      </c>
    </row>
    <row r="353">
      <c r="J353" s="14" t="n"/>
      <c r="K353">
        <f>IF(I353="", "", LEN(I353))</f>
        <v/>
      </c>
      <c r="O353">
        <f>IF(M353="", "", M353/86400+N353)</f>
        <v/>
      </c>
    </row>
    <row r="354">
      <c r="J354" s="14" t="n"/>
      <c r="K354">
        <f>IF(I354="", "", LEN(I354))</f>
        <v/>
      </c>
      <c r="O354">
        <f>IF(M354="", "", M354/86400+N354)</f>
        <v/>
      </c>
    </row>
    <row r="355">
      <c r="J355" s="14" t="n"/>
      <c r="K355">
        <f>IF(I355="", "", LEN(I355))</f>
        <v/>
      </c>
      <c r="O355">
        <f>IF(M355="", "", M355/86400+N355)</f>
        <v/>
      </c>
    </row>
    <row r="356">
      <c r="J356" s="14" t="n"/>
      <c r="K356">
        <f>IF(I356="", "", LEN(I356))</f>
        <v/>
      </c>
      <c r="O356">
        <f>IF(M356="", "", M356/86400+N356)</f>
        <v/>
      </c>
    </row>
    <row r="357">
      <c r="J357" s="14" t="n"/>
      <c r="K357">
        <f>IF(I357="", "", LEN(I357))</f>
        <v/>
      </c>
      <c r="O357">
        <f>IF(M357="", "", M357/86400+N357)</f>
        <v/>
      </c>
    </row>
    <row r="358">
      <c r="J358" s="14" t="n"/>
      <c r="K358">
        <f>IF(I358="", "", LEN(I358))</f>
        <v/>
      </c>
      <c r="O358">
        <f>IF(M358="", "", M358/86400+N358)</f>
        <v/>
      </c>
    </row>
    <row r="359">
      <c r="J359" s="14" t="n"/>
      <c r="K359">
        <f>IF(I359="", "", LEN(I359))</f>
        <v/>
      </c>
      <c r="O359">
        <f>IF(M359="", "", M359/86400+N359)</f>
        <v/>
      </c>
    </row>
    <row r="360">
      <c r="J360" s="14" t="n"/>
      <c r="K360">
        <f>IF(I360="", "", LEN(I360))</f>
        <v/>
      </c>
      <c r="O360">
        <f>IF(M360="", "", M360/86400+N360)</f>
        <v/>
      </c>
    </row>
    <row r="361">
      <c r="J361" s="14" t="n"/>
      <c r="K361">
        <f>IF(I361="", "", LEN(I361))</f>
        <v/>
      </c>
      <c r="O361">
        <f>IF(M361="", "", M361/86400+N361)</f>
        <v/>
      </c>
    </row>
    <row r="362">
      <c r="J362" s="14" t="n"/>
      <c r="K362">
        <f>IF(I362="", "", LEN(I362))</f>
        <v/>
      </c>
      <c r="O362">
        <f>IF(M362="", "", M362/86400+N362)</f>
        <v/>
      </c>
    </row>
    <row r="363">
      <c r="J363" s="14" t="n"/>
      <c r="K363">
        <f>IF(I363="", "", LEN(I363))</f>
        <v/>
      </c>
      <c r="O363">
        <f>IF(M363="", "", M363/86400+N363)</f>
        <v/>
      </c>
    </row>
    <row r="364">
      <c r="J364" s="14" t="n"/>
      <c r="K364">
        <f>IF(I364="", "", LEN(I364))</f>
        <v/>
      </c>
      <c r="O364">
        <f>IF(M364="", "", M364/86400+N364)</f>
        <v/>
      </c>
    </row>
    <row r="365">
      <c r="J365" s="14" t="n"/>
      <c r="K365">
        <f>IF(I365="", "", LEN(I365))</f>
        <v/>
      </c>
      <c r="O365">
        <f>IF(M365="", "", M365/86400+N365)</f>
        <v/>
      </c>
    </row>
    <row r="366">
      <c r="J366" s="14" t="n"/>
      <c r="K366">
        <f>IF(I366="", "", LEN(I366))</f>
        <v/>
      </c>
      <c r="O366">
        <f>IF(M366="", "", M366/86400+N366)</f>
        <v/>
      </c>
    </row>
    <row r="367">
      <c r="J367" s="14" t="n"/>
      <c r="K367">
        <f>IF(I367="", "", LEN(I367))</f>
        <v/>
      </c>
      <c r="O367">
        <f>IF(M367="", "", M367/86400+N367)</f>
        <v/>
      </c>
    </row>
    <row r="368">
      <c r="J368" s="14" t="n"/>
      <c r="K368">
        <f>IF(I368="", "", LEN(I368))</f>
        <v/>
      </c>
      <c r="O368">
        <f>IF(M368="", "", M368/86400+N368)</f>
        <v/>
      </c>
    </row>
    <row r="369">
      <c r="J369" s="14" t="n"/>
      <c r="K369">
        <f>IF(I369="", "", LEN(I369))</f>
        <v/>
      </c>
      <c r="O369">
        <f>IF(M369="", "", M369/86400+N369)</f>
        <v/>
      </c>
    </row>
    <row r="370">
      <c r="J370" s="14" t="n"/>
      <c r="K370">
        <f>IF(I370="", "", LEN(I370))</f>
        <v/>
      </c>
      <c r="O370">
        <f>IF(M370="", "", M370/86400+N370)</f>
        <v/>
      </c>
    </row>
    <row r="371">
      <c r="J371" s="14" t="n"/>
      <c r="K371">
        <f>IF(I371="", "", LEN(I371))</f>
        <v/>
      </c>
      <c r="O371">
        <f>IF(M371="", "", M371/86400+N371)</f>
        <v/>
      </c>
    </row>
    <row r="372">
      <c r="J372" s="14" t="n"/>
      <c r="K372">
        <f>IF(I372="", "", LEN(I372))</f>
        <v/>
      </c>
      <c r="O372">
        <f>IF(M372="", "", M372/86400+N372)</f>
        <v/>
      </c>
    </row>
    <row r="373">
      <c r="J373" s="14" t="n"/>
      <c r="K373">
        <f>IF(I373="", "", LEN(I373))</f>
        <v/>
      </c>
      <c r="O373">
        <f>IF(M373="", "", M373/86400+N373)</f>
        <v/>
      </c>
    </row>
    <row r="374">
      <c r="J374" s="14" t="n"/>
      <c r="K374">
        <f>IF(I374="", "", LEN(I374))</f>
        <v/>
      </c>
      <c r="O374">
        <f>IF(M374="", "", M374/86400+N374)</f>
        <v/>
      </c>
    </row>
    <row r="375">
      <c r="J375" s="14" t="n"/>
      <c r="K375">
        <f>IF(I375="", "", LEN(I375))</f>
        <v/>
      </c>
      <c r="O375">
        <f>IF(M375="", "", M375/86400+N375)</f>
        <v/>
      </c>
    </row>
    <row r="376">
      <c r="J376" s="14" t="n"/>
      <c r="K376">
        <f>IF(I376="", "", LEN(I376))</f>
        <v/>
      </c>
      <c r="O376">
        <f>IF(M376="", "", M376/86400+N376)</f>
        <v/>
      </c>
    </row>
    <row r="377">
      <c r="J377" s="14" t="n"/>
      <c r="K377">
        <f>IF(I377="", "", LEN(I377))</f>
        <v/>
      </c>
      <c r="O377">
        <f>IF(M377="", "", M377/86400+N377)</f>
        <v/>
      </c>
    </row>
    <row r="378">
      <c r="J378" s="14" t="n"/>
      <c r="K378">
        <f>IF(I378="", "", LEN(I378))</f>
        <v/>
      </c>
      <c r="O378">
        <f>IF(M378="", "", M378/86400+N378)</f>
        <v/>
      </c>
    </row>
    <row r="379">
      <c r="J379" s="14" t="n"/>
      <c r="K379">
        <f>IF(I379="", "", LEN(I379))</f>
        <v/>
      </c>
      <c r="O379">
        <f>IF(M379="", "", M379/86400+N379)</f>
        <v/>
      </c>
    </row>
    <row r="380">
      <c r="J380" s="14" t="n"/>
      <c r="K380">
        <f>IF(I380="", "", LEN(I380))</f>
        <v/>
      </c>
      <c r="O380">
        <f>IF(M380="", "", M380/86400+N380)</f>
        <v/>
      </c>
    </row>
    <row r="381">
      <c r="J381" s="14" t="n"/>
      <c r="K381">
        <f>IF(I381="", "", LEN(I381))</f>
        <v/>
      </c>
      <c r="O381">
        <f>IF(M381="", "", M381/86400+N381)</f>
        <v/>
      </c>
    </row>
    <row r="382">
      <c r="J382" s="14" t="n"/>
      <c r="K382">
        <f>IF(I382="", "", LEN(I382))</f>
        <v/>
      </c>
      <c r="O382">
        <f>IF(M382="", "", M382/86400+N382)</f>
        <v/>
      </c>
    </row>
    <row r="383">
      <c r="J383" s="14" t="n"/>
      <c r="K383">
        <f>IF(I383="", "", LEN(I383))</f>
        <v/>
      </c>
      <c r="O383">
        <f>IF(M383="", "", M383/86400+N383)</f>
        <v/>
      </c>
    </row>
    <row r="384">
      <c r="J384" s="14" t="n"/>
      <c r="K384">
        <f>IF(I384="", "", LEN(I384))</f>
        <v/>
      </c>
      <c r="O384">
        <f>IF(M384="", "", M384/86400+N384)</f>
        <v/>
      </c>
    </row>
    <row r="385">
      <c r="J385" s="14" t="n"/>
      <c r="K385">
        <f>IF(I385="", "", LEN(I385))</f>
        <v/>
      </c>
      <c r="O385">
        <f>IF(M385="", "", M385/86400+N385)</f>
        <v/>
      </c>
    </row>
    <row r="386">
      <c r="J386" s="14" t="n"/>
      <c r="K386">
        <f>IF(I386="", "", LEN(I386))</f>
        <v/>
      </c>
      <c r="O386">
        <f>IF(M386="", "", M386/86400+N386)</f>
        <v/>
      </c>
    </row>
    <row r="387">
      <c r="J387" s="14" t="n"/>
      <c r="K387">
        <f>IF(I387="", "", LEN(I387))</f>
        <v/>
      </c>
      <c r="O387">
        <f>IF(M387="", "", M387/86400+N387)</f>
        <v/>
      </c>
    </row>
    <row r="388">
      <c r="J388" s="14" t="n"/>
      <c r="K388">
        <f>IF(I388="", "", LEN(I388))</f>
        <v/>
      </c>
      <c r="O388">
        <f>IF(M388="", "", M388/86400+N388)</f>
        <v/>
      </c>
    </row>
    <row r="389">
      <c r="J389" s="14" t="n"/>
      <c r="K389">
        <f>IF(I389="", "", LEN(I389))</f>
        <v/>
      </c>
      <c r="O389">
        <f>IF(M389="", "", M389/86400+N389)</f>
        <v/>
      </c>
    </row>
    <row r="390">
      <c r="J390" s="14" t="n"/>
      <c r="K390">
        <f>IF(I390="", "", LEN(I390))</f>
        <v/>
      </c>
      <c r="O390">
        <f>IF(M390="", "", M390/86400+N390)</f>
        <v/>
      </c>
    </row>
    <row r="391">
      <c r="J391" s="14" t="n"/>
      <c r="K391">
        <f>IF(I391="", "", LEN(I391))</f>
        <v/>
      </c>
      <c r="O391">
        <f>IF(M391="", "", M391/86400+N391)</f>
        <v/>
      </c>
    </row>
    <row r="392">
      <c r="J392" s="14" t="n"/>
      <c r="K392">
        <f>IF(I392="", "", LEN(I392))</f>
        <v/>
      </c>
      <c r="O392">
        <f>IF(M392="", "", M392/86400+N392)</f>
        <v/>
      </c>
    </row>
    <row r="393">
      <c r="J393" s="14" t="n"/>
      <c r="K393">
        <f>IF(I393="", "", LEN(I393))</f>
        <v/>
      </c>
      <c r="O393">
        <f>IF(M393="", "", M393/86400+N393)</f>
        <v/>
      </c>
    </row>
    <row r="394">
      <c r="J394" s="14" t="n"/>
      <c r="K394">
        <f>IF(I394="", "", LEN(I394))</f>
        <v/>
      </c>
      <c r="O394">
        <f>IF(M394="", "", M394/86400+N394)</f>
        <v/>
      </c>
    </row>
    <row r="395">
      <c r="J395" s="14" t="n"/>
      <c r="K395">
        <f>IF(I395="", "", LEN(I395))</f>
        <v/>
      </c>
      <c r="O395">
        <f>IF(M395="", "", M395/86400+N395)</f>
        <v/>
      </c>
    </row>
    <row r="396">
      <c r="J396" s="14" t="n"/>
      <c r="K396">
        <f>IF(I396="", "", LEN(I396))</f>
        <v/>
      </c>
      <c r="O396">
        <f>IF(M396="", "", M396/86400+N396)</f>
        <v/>
      </c>
    </row>
    <row r="397">
      <c r="J397" s="14" t="n"/>
      <c r="K397">
        <f>IF(I397="", "", LEN(I397))</f>
        <v/>
      </c>
      <c r="O397">
        <f>IF(M397="", "", M397/86400+N397)</f>
        <v/>
      </c>
    </row>
    <row r="398">
      <c r="J398" s="14" t="n"/>
      <c r="K398">
        <f>IF(I398="", "", LEN(I398))</f>
        <v/>
      </c>
      <c r="O398">
        <f>IF(M398="", "", M398/86400+N398)</f>
        <v/>
      </c>
    </row>
    <row r="399">
      <c r="J399" s="14" t="n"/>
      <c r="K399">
        <f>IF(I399="", "", LEN(I399))</f>
        <v/>
      </c>
      <c r="O399">
        <f>IF(M399="", "", M399/86400+N399)</f>
        <v/>
      </c>
    </row>
    <row r="400">
      <c r="J400" s="14" t="n"/>
      <c r="K400">
        <f>IF(I400="", "", LEN(I400))</f>
        <v/>
      </c>
      <c r="O400">
        <f>IF(M400="", "", M400/86400+N400)</f>
        <v/>
      </c>
    </row>
    <row r="401">
      <c r="J401" s="14" t="n"/>
      <c r="K401">
        <f>IF(I401="", "", LEN(I401))</f>
        <v/>
      </c>
      <c r="O401">
        <f>IF(M401="", "", M401/86400+N401)</f>
        <v/>
      </c>
    </row>
    <row r="402">
      <c r="J402" s="14" t="n"/>
      <c r="K402">
        <f>IF(I402="", "", LEN(I402))</f>
        <v/>
      </c>
      <c r="O402">
        <f>IF(M402="", "", M402/86400+N402)</f>
        <v/>
      </c>
    </row>
    <row r="403">
      <c r="J403" s="14" t="n"/>
      <c r="K403">
        <f>IF(I403="", "", LEN(I403))</f>
        <v/>
      </c>
      <c r="O403">
        <f>IF(M403="", "", M403/86400+N403)</f>
        <v/>
      </c>
    </row>
    <row r="404">
      <c r="J404" s="14" t="n"/>
      <c r="K404">
        <f>IF(I404="", "", LEN(I404))</f>
        <v/>
      </c>
      <c r="O404">
        <f>IF(M404="", "", M404/86400+N404)</f>
        <v/>
      </c>
    </row>
    <row r="405">
      <c r="J405" s="14" t="n"/>
      <c r="K405">
        <f>IF(I405="", "", LEN(I405))</f>
        <v/>
      </c>
      <c r="O405">
        <f>IF(M405="", "", M405/86400+N405)</f>
        <v/>
      </c>
    </row>
    <row r="406">
      <c r="J406" s="14" t="n"/>
      <c r="K406">
        <f>IF(I406="", "", LEN(I406))</f>
        <v/>
      </c>
      <c r="O406">
        <f>IF(M406="", "", M406/86400+N406)</f>
        <v/>
      </c>
    </row>
    <row r="407">
      <c r="J407" s="14" t="n"/>
      <c r="K407">
        <f>IF(I407="", "", LEN(I407))</f>
        <v/>
      </c>
      <c r="O407">
        <f>IF(M407="", "", M407/86400+N407)</f>
        <v/>
      </c>
    </row>
    <row r="408">
      <c r="J408" s="14" t="n"/>
      <c r="K408">
        <f>IF(I408="", "", LEN(I408))</f>
        <v/>
      </c>
      <c r="O408">
        <f>IF(M408="", "", M408/86400+N408)</f>
        <v/>
      </c>
    </row>
    <row r="409">
      <c r="J409" s="14" t="n"/>
      <c r="K409">
        <f>IF(I409="", "", LEN(I409))</f>
        <v/>
      </c>
      <c r="O409">
        <f>IF(M409="", "", M409/86400+N409)</f>
        <v/>
      </c>
    </row>
    <row r="410">
      <c r="J410" s="14" t="n"/>
      <c r="K410">
        <f>IF(I410="", "", LEN(I410))</f>
        <v/>
      </c>
      <c r="O410">
        <f>IF(M410="", "", M410/86400+N410)</f>
        <v/>
      </c>
    </row>
    <row r="411">
      <c r="J411" s="14" t="n"/>
      <c r="K411">
        <f>IF(I411="", "", LEN(I411))</f>
        <v/>
      </c>
      <c r="O411">
        <f>IF(M411="", "", M411/86400+N411)</f>
        <v/>
      </c>
    </row>
    <row r="412">
      <c r="J412" s="14" t="n"/>
      <c r="K412">
        <f>IF(I412="", "", LEN(I412))</f>
        <v/>
      </c>
      <c r="O412">
        <f>IF(M412="", "", M412/86400+N412)</f>
        <v/>
      </c>
    </row>
    <row r="413">
      <c r="J413" s="14" t="n"/>
      <c r="K413">
        <f>IF(I413="", "", LEN(I413))</f>
        <v/>
      </c>
      <c r="O413">
        <f>IF(M413="", "", M413/86400+N413)</f>
        <v/>
      </c>
    </row>
    <row r="414">
      <c r="J414" s="14" t="n"/>
      <c r="K414">
        <f>IF(I414="", "", LEN(I414))</f>
        <v/>
      </c>
      <c r="O414">
        <f>IF(M414="", "", M414/86400+N414)</f>
        <v/>
      </c>
    </row>
    <row r="415">
      <c r="J415" s="14" t="n"/>
      <c r="K415">
        <f>IF(I415="", "", LEN(I415))</f>
        <v/>
      </c>
      <c r="O415">
        <f>IF(M415="", "", M415/86400+N415)</f>
        <v/>
      </c>
    </row>
    <row r="416">
      <c r="J416" s="14" t="n"/>
      <c r="K416">
        <f>IF(I416="", "", LEN(I416))</f>
        <v/>
      </c>
      <c r="O416">
        <f>IF(M416="", "", M416/86400+N416)</f>
        <v/>
      </c>
    </row>
    <row r="417">
      <c r="J417" s="14" t="n"/>
      <c r="K417">
        <f>IF(I417="", "", LEN(I417))</f>
        <v/>
      </c>
      <c r="O417">
        <f>IF(M417="", "", M417/86400+N417)</f>
        <v/>
      </c>
    </row>
    <row r="418">
      <c r="J418" s="14" t="n"/>
      <c r="K418">
        <f>IF(I418="", "", LEN(I418))</f>
        <v/>
      </c>
      <c r="O418">
        <f>IF(M418="", "", M418/86400+N418)</f>
        <v/>
      </c>
    </row>
    <row r="419">
      <c r="J419" s="14" t="n"/>
      <c r="K419">
        <f>IF(I419="", "", LEN(I419))</f>
        <v/>
      </c>
      <c r="O419">
        <f>IF(M419="", "", M419/86400+N419)</f>
        <v/>
      </c>
    </row>
    <row r="420">
      <c r="J420" s="14" t="n"/>
      <c r="K420">
        <f>IF(I420="", "", LEN(I420))</f>
        <v/>
      </c>
      <c r="O420">
        <f>IF(M420="", "", M420/86400+N420)</f>
        <v/>
      </c>
    </row>
    <row r="421">
      <c r="J421" s="14" t="n"/>
      <c r="K421">
        <f>IF(I421="", "", LEN(I421))</f>
        <v/>
      </c>
      <c r="O421">
        <f>IF(M421="", "", M421/86400+N421)</f>
        <v/>
      </c>
    </row>
    <row r="422">
      <c r="J422" s="14" t="n"/>
      <c r="K422">
        <f>IF(I422="", "", LEN(I422))</f>
        <v/>
      </c>
      <c r="O422">
        <f>IF(M422="", "", M422/86400+N422)</f>
        <v/>
      </c>
    </row>
    <row r="423">
      <c r="J423" s="14" t="n"/>
      <c r="K423">
        <f>IF(I423="", "", LEN(I423))</f>
        <v/>
      </c>
      <c r="O423">
        <f>IF(M423="", "", M423/86400+N423)</f>
        <v/>
      </c>
    </row>
    <row r="424">
      <c r="J424" s="14" t="n"/>
      <c r="K424">
        <f>IF(I424="", "", LEN(I424))</f>
        <v/>
      </c>
      <c r="O424">
        <f>IF(M424="", "", M424/86400+N424)</f>
        <v/>
      </c>
    </row>
    <row r="425">
      <c r="J425" s="14" t="n"/>
      <c r="K425">
        <f>IF(I425="", "", LEN(I425))</f>
        <v/>
      </c>
      <c r="O425">
        <f>IF(M425="", "", M425/86400+N425)</f>
        <v/>
      </c>
    </row>
    <row r="426">
      <c r="J426" s="14" t="n"/>
      <c r="K426">
        <f>IF(I426="", "", LEN(I426))</f>
        <v/>
      </c>
      <c r="O426">
        <f>IF(M426="", "", M426/86400+N426)</f>
        <v/>
      </c>
    </row>
    <row r="427">
      <c r="J427" s="14" t="n"/>
      <c r="K427">
        <f>IF(I427="", "", LEN(I427))</f>
        <v/>
      </c>
      <c r="O427">
        <f>IF(M427="", "", M427/86400+N427)</f>
        <v/>
      </c>
    </row>
    <row r="428">
      <c r="J428" s="14" t="n"/>
      <c r="K428">
        <f>IF(I428="", "", LEN(I428))</f>
        <v/>
      </c>
      <c r="O428">
        <f>IF(M428="", "", M428/86400+N428)</f>
        <v/>
      </c>
    </row>
    <row r="429">
      <c r="J429" s="14" t="n"/>
      <c r="K429">
        <f>IF(I429="", "", LEN(I429))</f>
        <v/>
      </c>
      <c r="O429">
        <f>IF(M429="", "", M429/86400+N429)</f>
        <v/>
      </c>
    </row>
    <row r="430">
      <c r="J430" s="14" t="n"/>
      <c r="K430">
        <f>IF(I430="", "", LEN(I430))</f>
        <v/>
      </c>
      <c r="O430">
        <f>IF(M430="", "", M430/86400+N430)</f>
        <v/>
      </c>
    </row>
    <row r="431">
      <c r="J431" s="14" t="n"/>
      <c r="K431">
        <f>IF(I431="", "", LEN(I431))</f>
        <v/>
      </c>
      <c r="O431">
        <f>IF(M431="", "", M431/86400+N431)</f>
        <v/>
      </c>
    </row>
    <row r="432">
      <c r="J432" s="14" t="n"/>
      <c r="K432">
        <f>IF(I432="", "", LEN(I432))</f>
        <v/>
      </c>
      <c r="O432">
        <f>IF(M432="", "", M432/86400+N432)</f>
        <v/>
      </c>
    </row>
    <row r="433">
      <c r="J433" s="14" t="n"/>
      <c r="K433">
        <f>IF(I433="", "", LEN(I433))</f>
        <v/>
      </c>
      <c r="O433">
        <f>IF(M433="", "", M433/86400+N433)</f>
        <v/>
      </c>
    </row>
    <row r="434">
      <c r="J434" s="14" t="n"/>
      <c r="K434">
        <f>IF(I434="", "", LEN(I434))</f>
        <v/>
      </c>
      <c r="O434">
        <f>IF(M434="", "", M434/86400+N434)</f>
        <v/>
      </c>
    </row>
    <row r="435">
      <c r="J435" s="14" t="n"/>
      <c r="K435">
        <f>IF(I435="", "", LEN(I435))</f>
        <v/>
      </c>
      <c r="O435">
        <f>IF(M435="", "", M435/86400+N435)</f>
        <v/>
      </c>
    </row>
    <row r="436">
      <c r="J436" s="14" t="n"/>
      <c r="K436">
        <f>IF(I436="", "", LEN(I436))</f>
        <v/>
      </c>
      <c r="O436">
        <f>IF(M436="", "", M436/86400+N436)</f>
        <v/>
      </c>
    </row>
    <row r="437">
      <c r="J437" s="14" t="n"/>
      <c r="K437">
        <f>IF(I437="", "", LEN(I437))</f>
        <v/>
      </c>
      <c r="O437">
        <f>IF(M437="", "", M437/86400+N437)</f>
        <v/>
      </c>
    </row>
    <row r="438">
      <c r="J438" s="14" t="n"/>
      <c r="K438">
        <f>IF(I438="", "", LEN(I438))</f>
        <v/>
      </c>
      <c r="O438">
        <f>IF(M438="", "", M438/86400+N438)</f>
        <v/>
      </c>
    </row>
    <row r="439">
      <c r="J439" s="14" t="n"/>
      <c r="K439">
        <f>IF(I439="", "", LEN(I439))</f>
        <v/>
      </c>
      <c r="O439">
        <f>IF(M439="", "", M439/86400+N439)</f>
        <v/>
      </c>
    </row>
    <row r="440">
      <c r="J440" s="14" t="n"/>
      <c r="K440">
        <f>IF(I440="", "", LEN(I440))</f>
        <v/>
      </c>
      <c r="O440">
        <f>IF(M440="", "", M440/86400+N440)</f>
        <v/>
      </c>
    </row>
    <row r="441">
      <c r="J441" s="14" t="n"/>
      <c r="K441">
        <f>IF(I441="", "", LEN(I441))</f>
        <v/>
      </c>
      <c r="O441">
        <f>IF(M441="", "", M441/86400+N441)</f>
        <v/>
      </c>
    </row>
    <row r="442">
      <c r="J442" s="14" t="n"/>
      <c r="K442">
        <f>IF(I442="", "", LEN(I442))</f>
        <v/>
      </c>
      <c r="O442">
        <f>IF(M442="", "", M442/86400+N442)</f>
        <v/>
      </c>
    </row>
    <row r="443">
      <c r="J443" s="14" t="n"/>
      <c r="K443">
        <f>IF(I443="", "", LEN(I443))</f>
        <v/>
      </c>
      <c r="O443">
        <f>IF(M443="", "", M443/86400+N443)</f>
        <v/>
      </c>
    </row>
    <row r="444">
      <c r="J444" s="14" t="n"/>
      <c r="K444">
        <f>IF(I444="", "", LEN(I444))</f>
        <v/>
      </c>
      <c r="O444">
        <f>IF(M444="", "", M444/86400+N444)</f>
        <v/>
      </c>
    </row>
    <row r="445">
      <c r="J445" s="14" t="n"/>
      <c r="K445">
        <f>IF(I445="", "", LEN(I445))</f>
        <v/>
      </c>
      <c r="O445">
        <f>IF(M445="", "", M445/86400+N445)</f>
        <v/>
      </c>
    </row>
    <row r="446">
      <c r="J446" s="14" t="n"/>
      <c r="K446">
        <f>IF(I446="", "", LEN(I446))</f>
        <v/>
      </c>
      <c r="O446">
        <f>IF(M446="", "", M446/86400+N446)</f>
        <v/>
      </c>
    </row>
    <row r="447">
      <c r="J447" s="14" t="n"/>
      <c r="K447">
        <f>IF(I447="", "", LEN(I447))</f>
        <v/>
      </c>
      <c r="O447">
        <f>IF(M447="", "", M447/86400+N447)</f>
        <v/>
      </c>
    </row>
    <row r="448">
      <c r="J448" s="14" t="n"/>
      <c r="K448">
        <f>IF(I448="", "", LEN(I448))</f>
        <v/>
      </c>
      <c r="O448">
        <f>IF(M448="", "", M448/86400+N448)</f>
        <v/>
      </c>
    </row>
    <row r="449">
      <c r="J449" s="14" t="n"/>
      <c r="K449">
        <f>IF(I449="", "", LEN(I449))</f>
        <v/>
      </c>
      <c r="O449">
        <f>IF(M449="", "", M449/86400+N449)</f>
        <v/>
      </c>
    </row>
    <row r="450">
      <c r="J450" s="14" t="n"/>
      <c r="K450">
        <f>IF(I450="", "", LEN(I450))</f>
        <v/>
      </c>
      <c r="O450">
        <f>IF(M450="", "", M450/86400+N450)</f>
        <v/>
      </c>
    </row>
    <row r="451">
      <c r="J451" s="14" t="n"/>
      <c r="K451">
        <f>IF(I451="", "", LEN(I451))</f>
        <v/>
      </c>
      <c r="O451">
        <f>IF(M451="", "", M451/86400+N451)</f>
        <v/>
      </c>
    </row>
    <row r="452">
      <c r="J452" s="14" t="n"/>
      <c r="K452">
        <f>IF(I452="", "", LEN(I452))</f>
        <v/>
      </c>
      <c r="O452">
        <f>IF(M452="", "", M452/86400+N452)</f>
        <v/>
      </c>
    </row>
    <row r="453">
      <c r="J453" s="14" t="n"/>
      <c r="K453">
        <f>IF(I453="", "", LEN(I453))</f>
        <v/>
      </c>
      <c r="O453">
        <f>IF(M453="", "", M453/86400+N453)</f>
        <v/>
      </c>
    </row>
    <row r="454">
      <c r="J454" s="14" t="n"/>
      <c r="K454">
        <f>IF(I454="", "", LEN(I454))</f>
        <v/>
      </c>
      <c r="O454">
        <f>IF(M454="", "", M454/86400+N454)</f>
        <v/>
      </c>
    </row>
    <row r="455">
      <c r="J455" s="14" t="n"/>
      <c r="K455">
        <f>IF(I455="", "", LEN(I455))</f>
        <v/>
      </c>
      <c r="O455">
        <f>IF(M455="", "", M455/86400+N455)</f>
        <v/>
      </c>
    </row>
    <row r="456">
      <c r="J456" s="14" t="n"/>
      <c r="K456">
        <f>IF(I456="", "", LEN(I456))</f>
        <v/>
      </c>
      <c r="O456">
        <f>IF(M456="", "", M456/86400+N456)</f>
        <v/>
      </c>
    </row>
    <row r="457">
      <c r="J457" s="14" t="n"/>
      <c r="K457">
        <f>IF(I457="", "", LEN(I457))</f>
        <v/>
      </c>
      <c r="O457">
        <f>IF(M457="", "", M457/86400+N457)</f>
        <v/>
      </c>
    </row>
    <row r="458">
      <c r="J458" s="14" t="n"/>
      <c r="K458">
        <f>IF(I458="", "", LEN(I458))</f>
        <v/>
      </c>
      <c r="O458">
        <f>IF(M458="", "", M458/86400+N458)</f>
        <v/>
      </c>
    </row>
    <row r="459">
      <c r="J459" s="14" t="n"/>
      <c r="K459">
        <f>IF(I459="", "", LEN(I459))</f>
        <v/>
      </c>
      <c r="O459">
        <f>IF(M459="", "", M459/86400+N459)</f>
        <v/>
      </c>
    </row>
    <row r="460">
      <c r="J460" s="14" t="n"/>
      <c r="K460">
        <f>IF(I460="", "", LEN(I460))</f>
        <v/>
      </c>
      <c r="O460">
        <f>IF(M460="", "", M460/86400+N460)</f>
        <v/>
      </c>
    </row>
    <row r="461">
      <c r="J461" s="14" t="n"/>
      <c r="K461">
        <f>IF(I461="", "", LEN(I461))</f>
        <v/>
      </c>
      <c r="O461">
        <f>IF(M461="", "", M461/86400+N461)</f>
        <v/>
      </c>
    </row>
    <row r="462">
      <c r="J462" s="14" t="n"/>
      <c r="K462">
        <f>IF(I462="", "", LEN(I462))</f>
        <v/>
      </c>
      <c r="O462">
        <f>IF(M462="", "", M462/86400+N462)</f>
        <v/>
      </c>
    </row>
    <row r="463">
      <c r="J463" s="14" t="n"/>
      <c r="K463">
        <f>IF(I463="", "", LEN(I463))</f>
        <v/>
      </c>
      <c r="O463">
        <f>IF(M463="", "", M463/86400+N463)</f>
        <v/>
      </c>
    </row>
    <row r="464">
      <c r="J464" s="14" t="n"/>
      <c r="K464">
        <f>IF(I464="", "", LEN(I464))</f>
        <v/>
      </c>
      <c r="O464">
        <f>IF(M464="", "", M464/86400+N464)</f>
        <v/>
      </c>
    </row>
    <row r="465">
      <c r="J465" s="14" t="n"/>
      <c r="K465">
        <f>IF(I465="", "", LEN(I465))</f>
        <v/>
      </c>
      <c r="O465">
        <f>IF(M465="", "", M465/86400+N465)</f>
        <v/>
      </c>
    </row>
    <row r="466">
      <c r="J466" s="14" t="n"/>
      <c r="K466">
        <f>IF(I466="", "", LEN(I466))</f>
        <v/>
      </c>
      <c r="O466">
        <f>IF(M466="", "", M466/86400+N466)</f>
        <v/>
      </c>
    </row>
    <row r="467">
      <c r="J467" s="14" t="n"/>
      <c r="K467">
        <f>IF(I467="", "", LEN(I467))</f>
        <v/>
      </c>
      <c r="O467">
        <f>IF(M467="", "", M467/86400+N467)</f>
        <v/>
      </c>
    </row>
    <row r="468">
      <c r="J468" s="14" t="n"/>
      <c r="K468">
        <f>IF(I468="", "", LEN(I468))</f>
        <v/>
      </c>
      <c r="O468">
        <f>IF(M468="", "", M468/86400+N468)</f>
        <v/>
      </c>
    </row>
    <row r="469">
      <c r="J469" s="14" t="n"/>
      <c r="K469">
        <f>IF(I469="", "", LEN(I469))</f>
        <v/>
      </c>
      <c r="O469">
        <f>IF(M469="", "", M469/86400+N469)</f>
        <v/>
      </c>
    </row>
    <row r="470">
      <c r="J470" s="14" t="n"/>
      <c r="K470">
        <f>IF(I470="", "", LEN(I470))</f>
        <v/>
      </c>
      <c r="O470">
        <f>IF(M470="", "", M470/86400+N470)</f>
        <v/>
      </c>
    </row>
    <row r="471">
      <c r="J471" s="14" t="n"/>
      <c r="K471">
        <f>IF(I471="", "", LEN(I471))</f>
        <v/>
      </c>
      <c r="O471">
        <f>IF(M471="", "", M471/86400+N471)</f>
        <v/>
      </c>
    </row>
    <row r="472">
      <c r="J472" s="14" t="n"/>
      <c r="K472">
        <f>IF(I472="", "", LEN(I472))</f>
        <v/>
      </c>
      <c r="O472">
        <f>IF(M472="", "", M472/86400+N472)</f>
        <v/>
      </c>
    </row>
    <row r="473">
      <c r="J473" s="14" t="n"/>
      <c r="K473">
        <f>IF(I473="", "", LEN(I473))</f>
        <v/>
      </c>
      <c r="O473">
        <f>IF(M473="", "", M473/86400+N473)</f>
        <v/>
      </c>
    </row>
    <row r="474">
      <c r="J474" s="14" t="n"/>
      <c r="K474">
        <f>IF(I474="", "", LEN(I474))</f>
        <v/>
      </c>
      <c r="O474">
        <f>IF(M474="", "", M474/86400+N474)</f>
        <v/>
      </c>
    </row>
    <row r="475">
      <c r="J475" s="14" t="n"/>
      <c r="K475">
        <f>IF(I475="", "", LEN(I475))</f>
        <v/>
      </c>
      <c r="O475">
        <f>IF(M475="", "", M475/86400+N475)</f>
        <v/>
      </c>
    </row>
    <row r="476">
      <c r="J476" s="14" t="n"/>
      <c r="K476">
        <f>IF(I476="", "", LEN(I476))</f>
        <v/>
      </c>
      <c r="O476">
        <f>IF(M476="", "", M476/86400+N476)</f>
        <v/>
      </c>
    </row>
    <row r="477">
      <c r="J477" s="14" t="n"/>
      <c r="K477">
        <f>IF(I477="", "", LEN(I477))</f>
        <v/>
      </c>
      <c r="O477">
        <f>IF(M477="", "", M477/86400+N477)</f>
        <v/>
      </c>
    </row>
    <row r="478">
      <c r="J478" s="14" t="n"/>
      <c r="K478">
        <f>IF(I478="", "", LEN(I478))</f>
        <v/>
      </c>
      <c r="O478">
        <f>IF(M478="", "", M478/86400+N478)</f>
        <v/>
      </c>
    </row>
    <row r="479">
      <c r="J479" s="14" t="n"/>
      <c r="K479">
        <f>IF(I479="", "", LEN(I479))</f>
        <v/>
      </c>
      <c r="O479">
        <f>IF(M479="", "", M479/86400+N479)</f>
        <v/>
      </c>
    </row>
    <row r="480">
      <c r="J480" s="14" t="n"/>
      <c r="K480">
        <f>IF(I480="", "", LEN(I480))</f>
        <v/>
      </c>
      <c r="O480">
        <f>IF(M480="", "", M480/86400+N480)</f>
        <v/>
      </c>
    </row>
    <row r="481">
      <c r="J481" s="14" t="n"/>
      <c r="K481">
        <f>IF(I481="", "", LEN(I481))</f>
        <v/>
      </c>
      <c r="O481">
        <f>IF(M481="", "", M481/86400+N481)</f>
        <v/>
      </c>
    </row>
    <row r="482">
      <c r="J482" s="14" t="n"/>
      <c r="K482">
        <f>IF(I482="", "", LEN(I482))</f>
        <v/>
      </c>
      <c r="O482">
        <f>IF(M482="", "", M482/86400+N482)</f>
        <v/>
      </c>
    </row>
    <row r="483">
      <c r="J483" s="14" t="n"/>
      <c r="K483">
        <f>IF(I483="", "", LEN(I483))</f>
        <v/>
      </c>
      <c r="O483">
        <f>IF(M483="", "", M483/86400+N483)</f>
        <v/>
      </c>
    </row>
    <row r="484">
      <c r="J484" s="14" t="n"/>
      <c r="K484">
        <f>IF(I484="", "", LEN(I484))</f>
        <v/>
      </c>
      <c r="O484">
        <f>IF(M484="", "", M484/86400+N484)</f>
        <v/>
      </c>
    </row>
    <row r="485">
      <c r="J485" s="14" t="n"/>
      <c r="K485">
        <f>IF(I485="", "", LEN(I485))</f>
        <v/>
      </c>
      <c r="O485">
        <f>IF(M485="", "", M485/86400+N485)</f>
        <v/>
      </c>
    </row>
    <row r="486">
      <c r="J486" s="14" t="n"/>
      <c r="K486">
        <f>IF(I486="", "", LEN(I486))</f>
        <v/>
      </c>
      <c r="O486">
        <f>IF(M486="", "", M486/86400+N486)</f>
        <v/>
      </c>
    </row>
    <row r="487">
      <c r="J487" s="14" t="n"/>
      <c r="K487">
        <f>IF(I487="", "", LEN(I487))</f>
        <v/>
      </c>
      <c r="O487">
        <f>IF(M487="", "", M487/86400+N487)</f>
        <v/>
      </c>
    </row>
    <row r="488">
      <c r="J488" s="14" t="n"/>
      <c r="K488">
        <f>IF(I488="", "", LEN(I488))</f>
        <v/>
      </c>
      <c r="O488">
        <f>IF(M488="", "", M488/86400+N488)</f>
        <v/>
      </c>
    </row>
    <row r="489">
      <c r="J489" s="14" t="n"/>
      <c r="K489">
        <f>IF(I489="", "", LEN(I489))</f>
        <v/>
      </c>
      <c r="O489">
        <f>IF(M489="", "", M489/86400+N489)</f>
        <v/>
      </c>
    </row>
    <row r="490">
      <c r="J490" s="14" t="n"/>
      <c r="K490">
        <f>IF(I490="", "", LEN(I490))</f>
        <v/>
      </c>
      <c r="O490">
        <f>IF(M490="", "", M490/86400+N490)</f>
        <v/>
      </c>
    </row>
    <row r="491">
      <c r="J491" s="14" t="n"/>
      <c r="K491">
        <f>IF(I491="", "", LEN(I491))</f>
        <v/>
      </c>
      <c r="O491">
        <f>IF(M491="", "", M491/86400+N491)</f>
        <v/>
      </c>
    </row>
    <row r="492">
      <c r="J492" s="14" t="n"/>
      <c r="K492">
        <f>IF(I492="", "", LEN(I492))</f>
        <v/>
      </c>
      <c r="O492">
        <f>IF(M492="", "", M492/86400+N492)</f>
        <v/>
      </c>
    </row>
    <row r="493">
      <c r="J493" s="14" t="n"/>
      <c r="K493">
        <f>IF(I493="", "", LEN(I493))</f>
        <v/>
      </c>
      <c r="O493">
        <f>IF(M493="", "", M493/86400+N493)</f>
        <v/>
      </c>
    </row>
    <row r="494">
      <c r="J494" s="14" t="n"/>
      <c r="K494">
        <f>IF(I494="", "", LEN(I494))</f>
        <v/>
      </c>
      <c r="O494">
        <f>IF(M494="", "", M494/86400+N494)</f>
        <v/>
      </c>
    </row>
    <row r="495">
      <c r="J495" s="14" t="n"/>
      <c r="K495">
        <f>IF(I495="", "", LEN(I495))</f>
        <v/>
      </c>
      <c r="O495">
        <f>IF(M495="", "", M495/86400+N495)</f>
        <v/>
      </c>
    </row>
    <row r="496">
      <c r="J496" s="14" t="n"/>
      <c r="K496">
        <f>IF(I496="", "", LEN(I496))</f>
        <v/>
      </c>
      <c r="O496">
        <f>IF(M496="", "", M496/86400+N496)</f>
        <v/>
      </c>
    </row>
    <row r="497">
      <c r="J497" s="14" t="n"/>
      <c r="K497">
        <f>IF(I497="", "", LEN(I497))</f>
        <v/>
      </c>
      <c r="O497">
        <f>IF(M497="", "", M497/86400+N497)</f>
        <v/>
      </c>
    </row>
    <row r="498">
      <c r="J498" s="14" t="n"/>
      <c r="K498">
        <f>IF(I498="", "", LEN(I498))</f>
        <v/>
      </c>
      <c r="O498">
        <f>IF(M498="", "", M498/86400+N498)</f>
        <v/>
      </c>
    </row>
    <row r="499">
      <c r="J499" s="14" t="n"/>
      <c r="K499">
        <f>IF(I499="", "", LEN(I499))</f>
        <v/>
      </c>
      <c r="O499">
        <f>IF(M499="", "", M499/86400+N499)</f>
        <v/>
      </c>
    </row>
    <row r="500">
      <c r="J500" s="14" t="n"/>
      <c r="K500">
        <f>IF(I500="", "", LEN(I500))</f>
        <v/>
      </c>
      <c r="O500">
        <f>IF(M500="", "", M500/86400+N500)</f>
        <v/>
      </c>
    </row>
    <row r="501">
      <c r="J501" s="14" t="n"/>
      <c r="K501">
        <f>IF(I501="", "", LEN(I501))</f>
        <v/>
      </c>
      <c r="O501">
        <f>IF(M501="", "", M501/86400+N501)</f>
        <v/>
      </c>
    </row>
    <row r="502">
      <c r="J502" s="14" t="n"/>
      <c r="K502">
        <f>IF(I502="", "", LEN(I502))</f>
        <v/>
      </c>
      <c r="O502">
        <f>IF(M502="", "", M502/86400+N502)</f>
        <v/>
      </c>
    </row>
    <row r="503">
      <c r="J503" s="14" t="n"/>
      <c r="K503">
        <f>IF(I503="", "", LEN(I503))</f>
        <v/>
      </c>
      <c r="O503">
        <f>IF(M503="", "", M503/86400+N503)</f>
        <v/>
      </c>
    </row>
    <row r="504">
      <c r="J504" s="14" t="n"/>
      <c r="K504">
        <f>IF(I504="", "", LEN(I504))</f>
        <v/>
      </c>
      <c r="O504">
        <f>IF(M504="", "", M504/86400+N504)</f>
        <v/>
      </c>
    </row>
    <row r="505">
      <c r="J505" s="14" t="n"/>
      <c r="K505">
        <f>IF(I505="", "", LEN(I505))</f>
        <v/>
      </c>
      <c r="O505">
        <f>IF(M505="", "", M505/86400+N505)</f>
        <v/>
      </c>
    </row>
    <row r="506">
      <c r="K506">
        <f>IF(I506="", "", LEN(I506))</f>
        <v/>
      </c>
      <c r="O506">
        <f>IF(M506="", "", M506/86400+N506)</f>
        <v/>
      </c>
    </row>
    <row r="507">
      <c r="K507">
        <f>IF(I507="", "", LEN(I507))</f>
        <v/>
      </c>
      <c r="O507">
        <f>IF(M507="", "", M507/86400+N507)</f>
        <v/>
      </c>
    </row>
    <row r="508">
      <c r="J508" s="14" t="n"/>
      <c r="K508">
        <f>IF(I508="", "", LEN(I508))</f>
        <v/>
      </c>
      <c r="O508">
        <f>IF(M508="", "", M508/86400+N508)</f>
        <v/>
      </c>
    </row>
    <row r="509">
      <c r="J509" s="14" t="n"/>
      <c r="K509">
        <f>IF(I509="", "", LEN(I509))</f>
        <v/>
      </c>
      <c r="O509">
        <f>IF(M509="", "", M509/86400+N509)</f>
        <v/>
      </c>
    </row>
    <row r="510">
      <c r="J510" s="14" t="n"/>
      <c r="K510">
        <f>IF(I510="", "", LEN(I510))</f>
        <v/>
      </c>
      <c r="O510">
        <f>IF(M510="", "", M510/86400+N510)</f>
        <v/>
      </c>
    </row>
    <row r="511">
      <c r="K511">
        <f>IF(I511="", "", LEN(I511))</f>
        <v/>
      </c>
      <c r="O511">
        <f>IF(M511="", "", M511/86400+N511)</f>
        <v/>
      </c>
    </row>
    <row r="512">
      <c r="K512">
        <f>IF(I512="", "", LEN(I512))</f>
        <v/>
      </c>
      <c r="O512">
        <f>IF(M512="", "", M512/86400+N512)</f>
        <v/>
      </c>
    </row>
    <row r="513">
      <c r="J513" s="14" t="n"/>
      <c r="K513">
        <f>IF(I513="", "", LEN(I513))</f>
        <v/>
      </c>
      <c r="O513">
        <f>IF(M513="", "", M513/86400+N513)</f>
        <v/>
      </c>
    </row>
    <row r="514">
      <c r="J514" s="14" t="n"/>
      <c r="K514">
        <f>IF(I514="", "", LEN(I514))</f>
        <v/>
      </c>
      <c r="O514">
        <f>IF(M514="", "", M514/86400+N514)</f>
        <v/>
      </c>
    </row>
    <row r="515">
      <c r="J515" s="14" t="n"/>
      <c r="K515">
        <f>IF(I515="", "", LEN(I515))</f>
        <v/>
      </c>
      <c r="O515">
        <f>IF(M515="", "", M515/86400+N515)</f>
        <v/>
      </c>
    </row>
    <row r="516">
      <c r="K516">
        <f>IF(I516="", "", LEN(I516))</f>
        <v/>
      </c>
      <c r="O516">
        <f>IF(M516="", "", M516/86400+N516)</f>
        <v/>
      </c>
    </row>
    <row r="517">
      <c r="K517">
        <f>IF(I517="", "", LEN(I517))</f>
        <v/>
      </c>
      <c r="O517">
        <f>IF(M517="", "", M517/86400+N517)</f>
        <v/>
      </c>
    </row>
    <row r="518">
      <c r="J518" s="14" t="n"/>
      <c r="K518">
        <f>IF(I518="", "", LEN(I518))</f>
        <v/>
      </c>
      <c r="O518">
        <f>IF(M518="", "", M518/86400+N518)</f>
        <v/>
      </c>
    </row>
    <row r="519">
      <c r="J519" s="14" t="n"/>
      <c r="K519">
        <f>IF(I519="", "", LEN(I519))</f>
        <v/>
      </c>
      <c r="O519">
        <f>IF(M519="", "", M519/86400+N519)</f>
        <v/>
      </c>
    </row>
    <row r="520">
      <c r="J520" s="14" t="n"/>
      <c r="K520">
        <f>IF(I520="", "", LEN(I520))</f>
        <v/>
      </c>
      <c r="O520">
        <f>IF(M520="", "", M520/86400+N520)</f>
        <v/>
      </c>
    </row>
    <row r="521">
      <c r="K521">
        <f>IF(I521="", "", LEN(I521))</f>
        <v/>
      </c>
      <c r="O521">
        <f>IF(M521="", "", M521/86400+N521)</f>
        <v/>
      </c>
    </row>
    <row r="522">
      <c r="K522">
        <f>IF(I522="", "", LEN(I522))</f>
        <v/>
      </c>
      <c r="O522">
        <f>IF(M522="", "", M522/86400+N522)</f>
        <v/>
      </c>
    </row>
    <row r="523">
      <c r="J523" s="14" t="n"/>
      <c r="K523">
        <f>IF(I523="", "", LEN(I523))</f>
        <v/>
      </c>
      <c r="O523">
        <f>IF(M523="", "", M523/86400+N523)</f>
        <v/>
      </c>
    </row>
    <row r="524">
      <c r="J524" s="14" t="n"/>
      <c r="K524">
        <f>IF(I524="", "", LEN(I524))</f>
        <v/>
      </c>
      <c r="O524">
        <f>IF(M524="", "", M524/86400+N524)</f>
        <v/>
      </c>
    </row>
    <row r="525">
      <c r="J525" s="14" t="n"/>
      <c r="K525">
        <f>IF(I525="", "", LEN(I525))</f>
        <v/>
      </c>
      <c r="O525">
        <f>IF(M525="", "", M525/86400+N525)</f>
        <v/>
      </c>
    </row>
    <row r="526">
      <c r="K526">
        <f>IF(I526="", "", LEN(I526))</f>
        <v/>
      </c>
      <c r="O526">
        <f>IF(M526="", "", M526/86400+N526)</f>
        <v/>
      </c>
    </row>
    <row r="527">
      <c r="K527">
        <f>IF(I527="", "", LEN(I527))</f>
        <v/>
      </c>
      <c r="O527">
        <f>IF(M527="", "", M527/86400+N527)</f>
        <v/>
      </c>
    </row>
    <row r="528">
      <c r="J528" s="14" t="n"/>
      <c r="K528">
        <f>IF(I528="", "", LEN(I528))</f>
        <v/>
      </c>
      <c r="O528">
        <f>IF(M528="", "", M528/86400+N528)</f>
        <v/>
      </c>
    </row>
    <row r="529">
      <c r="J529" s="14" t="n"/>
      <c r="K529">
        <f>IF(I529="", "", LEN(I529))</f>
        <v/>
      </c>
      <c r="O529">
        <f>IF(M529="", "", M529/86400+N529)</f>
        <v/>
      </c>
    </row>
    <row r="530">
      <c r="J530" s="14" t="n"/>
      <c r="K530">
        <f>IF(I530="", "", LEN(I530))</f>
        <v/>
      </c>
      <c r="O530">
        <f>IF(M530="", "", M530/86400+N530)</f>
        <v/>
      </c>
    </row>
    <row r="531">
      <c r="K531">
        <f>IF(I531="", "", LEN(I531))</f>
        <v/>
      </c>
      <c r="O531">
        <f>IF(M531="", "", M531/86400+N531)</f>
        <v/>
      </c>
    </row>
    <row r="532">
      <c r="K532">
        <f>IF(I532="", "", LEN(I532))</f>
        <v/>
      </c>
      <c r="O532">
        <f>IF(M532="", "", M532/86400+N532)</f>
        <v/>
      </c>
    </row>
    <row r="533">
      <c r="J533" s="14" t="n"/>
      <c r="K533">
        <f>IF(I533="", "", LEN(I533))</f>
        <v/>
      </c>
      <c r="O533">
        <f>IF(M533="", "", M533/86400+N533)</f>
        <v/>
      </c>
    </row>
    <row r="534">
      <c r="J534" s="14" t="n"/>
      <c r="K534">
        <f>IF(I534="", "", LEN(I534))</f>
        <v/>
      </c>
      <c r="O534">
        <f>IF(M534="", "", M534/86400+N534)</f>
        <v/>
      </c>
    </row>
    <row r="535">
      <c r="J535" s="14" t="n"/>
      <c r="K535" s="14" t="n"/>
    </row>
  </sheetData>
  <autoFilter ref="A2:Y534"/>
  <conditionalFormatting sqref="A4:XFD1000 K3 U3:XFD3">
    <cfRule type="expression" priority="3" dxfId="0">
      <formula>AND($B3&lt;&gt;$B2, $B3&lt;&gt;"")</formula>
    </cfRule>
  </conditionalFormatting>
  <conditionalFormatting sqref="A3:J3">
    <cfRule type="expression" priority="2" dxfId="0">
      <formula>AND($B3&lt;&gt;$B2, $B3&lt;&gt;"")</formula>
    </cfRule>
  </conditionalFormatting>
  <conditionalFormatting sqref="L3:T3">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http://schemas.openxmlformats.org/spreadsheetml/2006/main">
  <sheetPr>
    <outlinePr summaryBelow="1" summaryRight="1"/>
    <pageSetUpPr/>
  </sheetPr>
  <dimension ref="A1:N18"/>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4" min="1" max="1"/>
    <col width="10.5546875" customWidth="1" min="2" max="2"/>
    <col width="12.44140625" bestFit="1" customWidth="1" min="3" max="3"/>
    <col width="9" bestFit="1" customWidth="1" min="4" max="7"/>
    <col width="10" bestFit="1" customWidth="1" min="8" max="8"/>
    <col width="8.88671875" customWidth="1" style="7" min="10" max="10"/>
    <col width="8.6640625" customWidth="1" min="12" max="12"/>
  </cols>
  <sheetData>
    <row r="1">
      <c r="A1" s="20">
        <f>NB_QUESTIONS</f>
        <v/>
      </c>
      <c r="B1" s="1" t="inlineStr">
        <is>
          <t>ANSWERS</t>
        </is>
      </c>
      <c r="C1" s="8" t="n"/>
      <c r="D1" s="21" t="n"/>
      <c r="E1" s="21" t="n"/>
      <c r="F1" s="21" t="n"/>
      <c r="J1" s="6" t="inlineStr">
        <is>
          <t>EXPE</t>
        </is>
      </c>
      <c r="K1" s="1" t="inlineStr">
        <is>
          <t>cost</t>
        </is>
      </c>
      <c r="L1" s="13">
        <f>SUM(OFFSET(EXPE, 0, COST))</f>
        <v/>
      </c>
    </row>
    <row r="2">
      <c r="A2" s="22">
        <f>NB_FACTS</f>
        <v/>
      </c>
      <c r="B2" s="26">
        <f>IF(COLUMN(A1)&gt;NB_LLMS, "", OFFSET(Expe!$A$1, HEADER_SIZE+COLUMN(A1)-1, LLM_COL))</f>
        <v/>
      </c>
      <c r="C2" s="26">
        <f>IF(COLUMN(B1)&gt;NB_LLMS, "", OFFSET(Expe!$A$1, HEADER_SIZE+COLUMN(B1)-1, LLM_COL))</f>
        <v/>
      </c>
      <c r="D2" s="26">
        <f>IF(COLUMN(C1)&gt;NB_LLMS, "", OFFSET(Expe!$A$1, HEADER_SIZE+COLUMN(C1)-1, LLM_COL))</f>
        <v/>
      </c>
      <c r="E2" s="26">
        <f>IF(COLUMN(D1)&gt;NB_LLMS, "", OFFSET(Expe!$A$1, HEADER_SIZE+COLUMN(D1)-1, LLM_COL))</f>
        <v/>
      </c>
      <c r="F2" s="26">
        <f>IF(COLUMN(E1)&gt;NB_LLMS, "", OFFSET(Expe!$A$1, HEADER_SIZE+COLUMN(E1)-1, LLM_COL))</f>
        <v/>
      </c>
      <c r="G2" s="26">
        <f>IF(COLUMN(F1)&gt;NB_LLMS, "", OFFSET(Expe!$A$1, HEADER_SIZE+COLUMN(F1)-1, LLM_COL))</f>
        <v/>
      </c>
      <c r="H2" s="26">
        <f>IF(COLUMN(G1)&gt;NB_LLMS, "", OFFSET(Expe!$A$1, HEADER_SIZE+COLUMN(G1)-1, LLM_COL))</f>
        <v/>
      </c>
      <c r="I2" s="26">
        <f>IF(COLUMN(H1)&gt;NB_LLMS, "", OFFSET(Expe!$A$1, HEADER_SIZE+COLUMN(H1)-1, LLM_COL))</f>
        <v/>
      </c>
      <c r="J2" s="32" t="n"/>
      <c r="K2" s="1" t="inlineStr">
        <is>
          <t>duration</t>
        </is>
      </c>
      <c r="L2" s="29">
        <f t="array" ref="L2">_xlfn.MAXIFS(OFFSET(EXPE,0,END_DATE),  OFFSET(EXPE,0,END_DATE), "&lt;&gt;") - _xlfn.MINIFS(OFFSET(EXPE,0,END_DATE),  OFFSET(EXPE,0,END_DATE), "&lt;&gt;")</f>
        <v/>
      </c>
      <c r="M2" s="31" t="inlineStr">
        <is>
          <t>sum of duration</t>
        </is>
      </c>
      <c r="N2" s="29">
        <f>SUM(OFFSET(EXPE,0,DURATION))/86400</f>
        <v/>
      </c>
    </row>
    <row r="3">
      <c r="A3" s="23" t="inlineStr">
        <is>
          <t xml:space="preserve"> Average duration</t>
        </is>
      </c>
      <c r="B3" s="3">
        <f t="array" ref="B3">IF(B$2="", "", AVERAGEIF(OFFSET(EXPE, 0, LLM_COL), B$2, OFFSET(EXPE, 0, DURATION)))</f>
        <v/>
      </c>
      <c r="C3" s="3">
        <f t="array" ref="C3">IF(C$2="", "", AVERAGEIF(OFFSET(EXPE, 0, LLM_COL), C$2, OFFSET(EXPE, 0, DURATION)))</f>
        <v/>
      </c>
      <c r="D3" s="3">
        <f t="array" ref="D3">IF(D$2="", "", AVERAGEIF(OFFSET(EXPE, 0, LLM_COL), D$2, OFFSET(EXPE, 0, DURATION)))</f>
        <v/>
      </c>
      <c r="E3" s="3">
        <f t="array" ref="E3">IF(E$2="", "", AVERAGEIF(OFFSET(EXPE, 0, LLM_COL), E$2, OFFSET(EXPE, 0, DURATION)))</f>
        <v/>
      </c>
      <c r="F3" s="3">
        <f t="array" ref="F3">IF(F$2="", "", AVERAGEIF(OFFSET(EXPE, 0, LLM_COL), F$2, OFFSET(EXPE, 0, DURATION)))</f>
        <v/>
      </c>
      <c r="G3" s="3">
        <f t="array" ref="G3">IF(G$2="", "", AVERAGEIF(OFFSET(EXPE, 0, LLM_COL), G$2, OFFSET(EXPE, 0, DURATION)))</f>
        <v/>
      </c>
      <c r="H3" s="3">
        <f t="array" ref="H3">IF(H$2="", "", AVERAGEIF(OFFSET(EXPE, 0, LLM_COL), H$2, OFFSET(EXPE, 0, DURATION)))</f>
        <v/>
      </c>
      <c r="I3" s="3">
        <f t="array" ref="I3">IF(I$2="", "", AVERAGEIF(OFFSET(EXPE, 0, LLM_COL), I$2, OFFSET(EXPE, 0, DURATION)))</f>
        <v/>
      </c>
      <c r="J3" s="30" t="n"/>
    </row>
    <row r="4">
      <c r="A4" s="23" t="inlineStr">
        <is>
          <t xml:space="preserve"> Average cost</t>
        </is>
      </c>
      <c r="B4" s="34">
        <f t="array" ref="B4">IF(B$2="", "", AVERAGEIF(OFFSET(EXPE, 0, LLM_COL), B$2, OFFSET(EXPE, 0, COST))*100)</f>
        <v/>
      </c>
      <c r="C4" s="34">
        <f t="array" ref="C4">IF(C$2="", "", AVERAGEIF(OFFSET(EXPE, 0, LLM_COL), C$2, OFFSET(EXPE, 0, COST))*100)</f>
        <v/>
      </c>
      <c r="D4" s="34">
        <f t="array" ref="D4">IF(D$2="", "", AVERAGEIF(OFFSET(EXPE, 0, LLM_COL), D$2, OFFSET(EXPE, 0, COST))*100)</f>
        <v/>
      </c>
      <c r="E4" s="34">
        <f t="array" ref="E4">IF(E$2="", "", AVERAGEIF(OFFSET(EXPE, 0, LLM_COL), E$2, OFFSET(EXPE, 0, COST))*100)</f>
        <v/>
      </c>
      <c r="F4" s="34">
        <f t="array" ref="F4">IF(F$2="", "", AVERAGEIF(OFFSET(EXPE, 0, LLM_COL), F$2, OFFSET(EXPE, 0, COST))*100)</f>
        <v/>
      </c>
      <c r="G4" s="34">
        <f t="array" ref="G4">IF(G$2="", "", AVERAGEIF(OFFSET(EXPE, 0, LLM_COL), G$2, OFFSET(EXPE, 0, COST))*100)</f>
        <v/>
      </c>
      <c r="H4" s="34">
        <f t="array" ref="H4">IF(H$2="", "", AVERAGEIF(OFFSET(EXPE, 0, LLM_COL), H$2, OFFSET(EXPE, 0, COST))*100)</f>
        <v/>
      </c>
      <c r="I4" s="4">
        <f t="array" ref="I4">IF(I$2="", "", AVERAGEIF(OFFSET(EXPE, 0, LLM_COL), I$2, OFFSET(EXPE, 0, COST)))</f>
        <v/>
      </c>
      <c r="J4" s="30" t="n"/>
    </row>
    <row r="5">
      <c r="A5" s="23" t="inlineStr">
        <is>
          <t>Average answer len</t>
        </is>
      </c>
      <c r="B5" s="33">
        <f t="array" ref="B5">IF(B$2="", "", AVERAGEIF(OFFSET(EXPE, 0, LLM_COL), B$2, OFFSET(EXPE, 0, ANSWER_LEN)))</f>
        <v/>
      </c>
      <c r="C5" s="33">
        <f t="array" ref="C5">IF(C$2="", "", AVERAGEIF(OFFSET(EXPE, 0, LLM_COL), C$2, OFFSET(EXPE, 0, ANSWER_LEN)))</f>
        <v/>
      </c>
      <c r="D5" s="33">
        <f t="array" ref="D5">IF(D$2="", "", AVERAGEIF(OFFSET(EXPE, 0, LLM_COL), D$2, OFFSET(EXPE, 0, ANSWER_LEN)))</f>
        <v/>
      </c>
      <c r="E5" s="33">
        <f t="array" ref="E5">IF(E$2="", "", AVERAGEIF(OFFSET(EXPE, 0, LLM_COL), E$2, OFFSET(EXPE, 0, ANSWER_LEN)))</f>
        <v/>
      </c>
      <c r="F5" s="33">
        <f t="array" ref="F5">IF(F$2="", "", AVERAGEIF(OFFSET(EXPE, 0, LLM_COL), F$2, OFFSET(EXPE, 0, ANSWER_LEN)))</f>
        <v/>
      </c>
      <c r="G5" s="33">
        <f t="array" ref="G5">IF(G$2="", "", AVERAGEIF(OFFSET(EXPE, 0, LLM_COL), G$2, OFFSET(EXPE, 0, ANSWER_LEN)))</f>
        <v/>
      </c>
      <c r="H5" s="33">
        <f t="array" ref="H5">IF(H$2="", "", AVERAGEIF(OFFSET(EXPE, 0, LLM_COL), H$2, OFFSET(EXPE, 0, ANSWER_LEN)))</f>
        <v/>
      </c>
      <c r="I5" s="4" t="n"/>
      <c r="J5" s="30" t="n"/>
    </row>
    <row r="6">
      <c r="A6" s="23" t="inlineStr">
        <is>
          <t>(characters)</t>
        </is>
      </c>
      <c r="B6" s="5" t="n"/>
      <c r="C6" s="5" t="n"/>
      <c r="D6" s="5" t="n"/>
      <c r="E6" s="5" t="n"/>
      <c r="F6" s="5" t="n"/>
      <c r="G6" s="5" t="n"/>
      <c r="H6" s="5" t="n"/>
      <c r="I6" s="5" t="n"/>
      <c r="J6" s="30" t="n"/>
    </row>
    <row r="7">
      <c r="A7" s="23" t="inlineStr">
        <is>
          <t>AUTO EVALUATION</t>
        </is>
      </c>
      <c r="B7" s="5" t="n"/>
      <c r="C7" s="5" t="n"/>
      <c r="D7" s="5" t="n"/>
      <c r="E7" s="5" t="n"/>
      <c r="F7" s="5" t="n"/>
      <c r="G7" s="5" t="n"/>
      <c r="H7" s="5" t="n"/>
      <c r="I7" s="5" t="n"/>
    </row>
    <row r="8">
      <c r="A8" s="23" t="inlineStr">
        <is>
          <t>Hallus</t>
        </is>
      </c>
      <c r="B8" s="28">
        <f>IF(B$2="", "", SUMIF(OFFSET(Expe!$B$1, HEADER_SIZE, LLM_COL, NB_ROWS), B$2, OFFSET(Expe!$B$1, HEADER_SIZE, HALLUS, NB_ROWS)))</f>
        <v/>
      </c>
      <c r="C8" s="28">
        <f>IF(C$2="", "", SUMIF(OFFSET(Expe!$B$1, HEADER_SIZE, LLM_COL, NB_ROWS), C$2, OFFSET(Expe!$B$1, HEADER_SIZE, HALLUS, NB_ROWS)))</f>
        <v/>
      </c>
      <c r="D8" s="28">
        <f>IF(D$2="", "", SUMIF(OFFSET(Expe!$B$1, HEADER_SIZE, LLM_COL, NB_ROWS), D$2, OFFSET(Expe!$B$1, HEADER_SIZE, HALLUS, NB_ROWS)))</f>
        <v/>
      </c>
      <c r="E8" s="28">
        <f>IF(E$2="", "", SUMIF(OFFSET(Expe!$B$1, HEADER_SIZE, LLM_COL, NB_ROWS), E$2, OFFSET(Expe!$B$1, HEADER_SIZE, HALLUS, NB_ROWS)))</f>
        <v/>
      </c>
      <c r="F8" s="28">
        <f>IF(F$2="", "", SUMIF(OFFSET(Expe!$B$1, HEADER_SIZE, LLM_COL, NB_ROWS), F$2, OFFSET(Expe!$B$1, HEADER_SIZE, HALLUS, NB_ROWS)))</f>
        <v/>
      </c>
      <c r="G8" s="28">
        <f>IF(G$2="", "", SUMIF(OFFSET(Expe!$B$1, HEADER_SIZE, LLM_COL, NB_ROWS), G$2, OFFSET(Expe!$B$1, HEADER_SIZE, HALLUS, NB_ROWS)))</f>
        <v/>
      </c>
      <c r="H8" s="28">
        <f>IF(H$2="", "", SUMIF(OFFSET(Expe!$B$1, HEADER_SIZE, LLM_COL, NB_ROWS), H$2, OFFSET(Expe!$B$1, HEADER_SIZE, HALLUS, NB_ROWS)))</f>
        <v/>
      </c>
      <c r="I8" s="28">
        <f>IF(I$2="", "", SUMIF(OFFSET(Expe!$B$1, HEADER_SIZE, LLM_COL, NB_ROWS), I$2, OFFSET(Expe!$B$1, HEADER_SIZE, HALLUS, NB_ROWS)))</f>
        <v/>
      </c>
    </row>
    <row r="9">
      <c r="A9" s="23" t="n"/>
      <c r="B9" s="27">
        <f>IF(B$2="", "", B8/NB_QUESTIONS)</f>
        <v/>
      </c>
      <c r="C9" s="27">
        <f>IF(C$2="", "", C8/NB_QUESTIONS)</f>
        <v/>
      </c>
      <c r="D9" s="27">
        <f>IF(D$2="", "", D8/NB_QUESTIONS)</f>
        <v/>
      </c>
      <c r="E9" s="27">
        <f>IF(E$2="", "", E8/NB_QUESTIONS)</f>
        <v/>
      </c>
      <c r="F9" s="27">
        <f>IF(F$2="", "", F8/NB_QUESTIONS)</f>
        <v/>
      </c>
      <c r="G9" s="27">
        <f>IF(G$2="", "", G8/NB_QUESTIONS)</f>
        <v/>
      </c>
      <c r="H9" s="27">
        <f>IF(H$2="", "", H8/NB_QUESTIONS)</f>
        <v/>
      </c>
      <c r="I9" s="27">
        <f>IF(I$2="", "", I8/NB_QUESTIONS)</f>
        <v/>
      </c>
    </row>
    <row r="10">
      <c r="A10" s="23" t="inlineStr">
        <is>
          <t>Nb answers w/o hallus</t>
        </is>
      </c>
      <c r="B10" s="28">
        <f>IF(B$2="", "", COUNTIFS(OFFSET(Expe!$B$1, HEADER_SIZE, LLM_COL, NB_ROWS), B$2, OFFSET(Expe!$B$1, HEADER_SIZE, HALLUS, NB_ROWS), 0))</f>
        <v/>
      </c>
      <c r="C10" s="28">
        <f>IF(C$2="", "", COUNTIFS(OFFSET(Expe!$B$1, HEADER_SIZE, LLM_COL, NB_ROWS), C$2, OFFSET(Expe!$B$1, HEADER_SIZE, HALLUS, NB_ROWS), 0))</f>
        <v/>
      </c>
      <c r="D10" s="28">
        <f>IF(D$2="", "", COUNTIFS(OFFSET(Expe!$B$1, HEADER_SIZE, LLM_COL, NB_ROWS), D$2, OFFSET(Expe!$B$1, HEADER_SIZE, HALLUS, NB_ROWS), 0))</f>
        <v/>
      </c>
      <c r="E10" s="28">
        <f>IF(E$2="", "", COUNTIFS(OFFSET(Expe!$B$1, HEADER_SIZE, LLM_COL, NB_ROWS), E$2, OFFSET(Expe!$B$1, HEADER_SIZE, HALLUS, NB_ROWS), 0))</f>
        <v/>
      </c>
      <c r="F10" s="28">
        <f>IF(F$2="", "", COUNTIFS(OFFSET(Expe!$B$1, HEADER_SIZE, LLM_COL, NB_ROWS), F$2, OFFSET(Expe!$B$1, HEADER_SIZE, HALLUS, NB_ROWS), 0))</f>
        <v/>
      </c>
      <c r="G10" s="28">
        <f>IF(G$2="", "", COUNTIFS(OFFSET(Expe!$B$1, HEADER_SIZE, LLM_COL, NB_ROWS), G$2, OFFSET(Expe!$B$1, HEADER_SIZE, HALLUS, NB_ROWS), 0))</f>
        <v/>
      </c>
      <c r="H10" s="28">
        <f>IF(H$2="", "", COUNTIFS(OFFSET(Expe!$B$1, HEADER_SIZE, LLM_COL, NB_ROWS), H$2, OFFSET(Expe!$B$1, HEADER_SIZE, HALLUS, NB_ROWS), 0))</f>
        <v/>
      </c>
      <c r="I10" s="28">
        <f>IF(I$2="", "", COUNTIFS(OFFSET(Expe!$B$1, HEADER_SIZE, LLM_COL, NB_ROWS), I$2, OFFSET(Expe!$B$1, HEADER_SIZE, HALLUS, NB_ROWS), 0))</f>
        <v/>
      </c>
    </row>
    <row r="11">
      <c r="A11" s="23" t="n"/>
      <c r="B11" s="27">
        <f>IF(B$2="", "", B10/NB_QUESTIONS)</f>
        <v/>
      </c>
      <c r="C11" s="27">
        <f>IF(C$2="", "", C10/NB_QUESTIONS)</f>
        <v/>
      </c>
      <c r="D11" s="27">
        <f>IF(D$2="", "", D10/NB_QUESTIONS)</f>
        <v/>
      </c>
      <c r="E11" s="27">
        <f>IF(E$2="", "", E10/NB_QUESTIONS)</f>
        <v/>
      </c>
      <c r="F11" s="27">
        <f>IF(F$2="", "", F10/NB_QUESTIONS)</f>
        <v/>
      </c>
      <c r="G11" s="27">
        <f>IF(G$2="", "", G10/NB_QUESTIONS)</f>
        <v/>
      </c>
      <c r="H11" s="27">
        <f>IF(H$2="", "", H10/NB_QUESTIONS)</f>
        <v/>
      </c>
      <c r="I11" s="27">
        <f>IF(I$2="", "", I10/NB_QUESTIONS)</f>
        <v/>
      </c>
    </row>
    <row r="12">
      <c r="A12" s="23" t="inlineStr">
        <is>
          <t>Average score</t>
        </is>
      </c>
      <c r="B12" s="2">
        <f>IF(B$2="", "", AVERAGEIF(OFFSET(Expe!$B$1, HEADER_SIZE, LLM_COL, NB_ROWS), B$2, OFFSET(Expe!$B$1, HEADER_SIZE, EVAL_AUTO, NB_ROWS)))</f>
        <v/>
      </c>
      <c r="C12" s="2">
        <f>IF(C$2="", "", AVERAGEIF(OFFSET(Expe!$B$1, HEADER_SIZE, LLM_COL, NB_ROWS), C$2, OFFSET(Expe!$B$1, HEADER_SIZE, EVAL_AUTO, NB_ROWS)))</f>
        <v/>
      </c>
      <c r="D12" s="2">
        <f>IF(D$2="", "", AVERAGEIF(OFFSET(Expe!$B$1, HEADER_SIZE, LLM_COL, NB_ROWS), D$2, OFFSET(Expe!$B$1, HEADER_SIZE, EVAL_AUTO, NB_ROWS)))</f>
        <v/>
      </c>
      <c r="E12" s="2">
        <f>IF(E$2="", "", AVERAGEIF(OFFSET(Expe!$B$1, HEADER_SIZE, LLM_COL, NB_ROWS), E$2, OFFSET(Expe!$B$1, HEADER_SIZE, EVAL_AUTO, NB_ROWS)))</f>
        <v/>
      </c>
      <c r="F12" s="2">
        <f>IF(F$2="", "", AVERAGEIF(OFFSET(Expe!$B$1, HEADER_SIZE, LLM_COL, NB_ROWS), F$2, OFFSET(Expe!$B$1, HEADER_SIZE, EVAL_AUTO, NB_ROWS)))</f>
        <v/>
      </c>
      <c r="G12" s="2">
        <f>IF(G$2="", "", AVERAGEIF(OFFSET(Expe!$B$1, HEADER_SIZE, LLM_COL, NB_ROWS), G$2, OFFSET(Expe!$B$1, HEADER_SIZE, EVAL_AUTO, NB_ROWS)))</f>
        <v/>
      </c>
      <c r="H12" s="2">
        <f>IF(H$2="", "", AVERAGEIF(OFFSET(Expe!$B$1, HEADER_SIZE, LLM_COL, NB_ROWS), H$2, OFFSET(Expe!$B$1, HEADER_SIZE, EVAL_AUTO, NB_ROWS)))</f>
        <v/>
      </c>
      <c r="I12" s="2">
        <f>IF(I$2="", "", AVERAGEIF(OFFSET(Expe!$B$1, HEADER_SIZE, LLM_COL, NB_ROWS), I$2, OFFSET(Expe!$B$1, HEADER_SIZE, EVAL_AUTO, NB_ROWS)))</f>
        <v/>
      </c>
    </row>
    <row r="13">
      <c r="A13" s="23" t="n">
        <v>0</v>
      </c>
      <c r="B13" s="5">
        <f>IF(B$2="", "", COUNTIFS(OFFSET(Expe!$B$1, HEADER_SIZE, LLM_COL, NB_ROWS), B$2, OFFSET(Expe!$B$1, HEADER_SIZE, EVAL_AUTO, NB_ROWS), 0))</f>
        <v/>
      </c>
      <c r="C13" s="5">
        <f>IF(C$2="", "", COUNTIFS(OFFSET(Expe!$B$1, HEADER_SIZE, LLM_COL, NB_ROWS), C$2, OFFSET(Expe!$B$1, HEADER_SIZE, EVAL_AUTO, NB_ROWS), 0))</f>
        <v/>
      </c>
      <c r="D13" s="5">
        <f>IF(D$2="", "", COUNTIFS(OFFSET(Expe!$B$1, HEADER_SIZE, LLM_COL, NB_ROWS), D$2, OFFSET(Expe!$B$1, HEADER_SIZE, EVAL_AUTO, NB_ROWS), 0))</f>
        <v/>
      </c>
      <c r="E13" s="5">
        <f>IF(E$2="", "", COUNTIFS(OFFSET(Expe!$B$1, HEADER_SIZE, LLM_COL, NB_ROWS), E$2, OFFSET(Expe!$B$1, HEADER_SIZE, EVAL_AUTO, NB_ROWS), 0))</f>
        <v/>
      </c>
      <c r="F13" s="5">
        <f>IF(F$2="", "", COUNTIFS(OFFSET(Expe!$B$1, HEADER_SIZE, LLM_COL, NB_ROWS), F$2, OFFSET(Expe!$B$1, HEADER_SIZE, EVAL_AUTO, NB_ROWS), 0))</f>
        <v/>
      </c>
      <c r="G13" s="5">
        <f>IF(G$2="", "", COUNTIFS(OFFSET(Expe!$B$1, HEADER_SIZE, LLM_COL, NB_ROWS), G$2, OFFSET(Expe!$B$1, HEADER_SIZE, EVAL_AUTO, NB_ROWS), 0))</f>
        <v/>
      </c>
      <c r="H13" s="5">
        <f>IF(H$2="", "", COUNTIFS(OFFSET(Expe!$B$1, HEADER_SIZE, LLM_COL, NB_ROWS), H$2, OFFSET(Expe!$B$1, HEADER_SIZE, EVAL_AUTO, NB_ROWS), 0))</f>
        <v/>
      </c>
      <c r="I13" s="5">
        <f>IF(I$2="", "", COUNTIFS(OFFSET(Expe!$B$1, HEADER_SIZE, LLM_COL, NB_ROWS), I$2, OFFSET(Expe!$B$1, HEADER_SIZE, EVAL_AUTO, NB_ROWS), 0))</f>
        <v/>
      </c>
    </row>
    <row r="14">
      <c r="A14" s="23" t="n"/>
      <c r="B14" s="27">
        <f>IF(B$2="", "", B13/NB_QUESTIONS)</f>
        <v/>
      </c>
      <c r="C14" s="27">
        <f>IF(C$2="", "", C13/NB_QUESTIONS)</f>
        <v/>
      </c>
      <c r="D14" s="27">
        <f>IF(D$2="", "", D13/NB_QUESTIONS)</f>
        <v/>
      </c>
      <c r="E14" s="27">
        <f>IF(E$2="", "", E13/NB_QUESTIONS)</f>
        <v/>
      </c>
      <c r="F14" s="27">
        <f>IF(F$2="", "", F13/NB_QUESTIONS)</f>
        <v/>
      </c>
      <c r="G14" s="27">
        <f>IF(G$2="", "", G13/NB_QUESTIONS)</f>
        <v/>
      </c>
      <c r="H14" s="27">
        <f>IF(H$2="", "", H13/NB_QUESTIONS)</f>
        <v/>
      </c>
      <c r="I14" s="27">
        <f>IF(I$2="", "", I13/NB_QUESTIONS)</f>
        <v/>
      </c>
    </row>
    <row r="15">
      <c r="A15" s="23" t="inlineStr">
        <is>
          <t>]0; 1[</t>
        </is>
      </c>
      <c r="B15" s="5">
        <f>IF(B$2="", "", COUNTIFS(OFFSET(Expe!$B$1, HEADER_SIZE, LLM_COL, NB_ROWS), B$2, OFFSET(Expe!$B$1, HEADER_SIZE, EVAL_AUTO, NB_ROWS), "&gt;0",  OFFSET(Expe!$B$1, HEADER_SIZE, EVAL_AUTO, NB_ROWS), "&lt;1"))</f>
        <v/>
      </c>
      <c r="C15" s="5">
        <f>IF(C$2="", "", COUNTIFS(OFFSET(Expe!$B$1, HEADER_SIZE, LLM_COL, NB_ROWS), C$2, OFFSET(Expe!$B$1, HEADER_SIZE, EVAL_AUTO, NB_ROWS), "&gt;0",  OFFSET(Expe!$B$1, HEADER_SIZE, EVAL_AUTO, NB_ROWS), "&lt;1"))</f>
        <v/>
      </c>
      <c r="D15" s="5">
        <f>IF(D$2="", "", COUNTIFS(OFFSET(Expe!$B$1, HEADER_SIZE, LLM_COL, NB_ROWS), D$2, OFFSET(Expe!$B$1, HEADER_SIZE, EVAL_AUTO, NB_ROWS), "&gt;0",  OFFSET(Expe!$B$1, HEADER_SIZE, EVAL_AUTO, NB_ROWS), "&lt;1"))</f>
        <v/>
      </c>
      <c r="E15" s="5">
        <f>IF(E$2="", "", COUNTIFS(OFFSET(Expe!$B$1, HEADER_SIZE, LLM_COL, NB_ROWS), E$2, OFFSET(Expe!$B$1, HEADER_SIZE, EVAL_AUTO, NB_ROWS), "&gt;0",  OFFSET(Expe!$B$1, HEADER_SIZE, EVAL_AUTO, NB_ROWS), "&lt;1"))</f>
        <v/>
      </c>
      <c r="F15" s="5">
        <f>IF(F$2="", "", COUNTIFS(OFFSET(Expe!$B$1, HEADER_SIZE, LLM_COL, NB_ROWS), F$2, OFFSET(Expe!$B$1, HEADER_SIZE, EVAL_AUTO, NB_ROWS), "&gt;0",  OFFSET(Expe!$B$1, HEADER_SIZE, EVAL_AUTO, NB_ROWS), "&lt;1"))</f>
        <v/>
      </c>
      <c r="G15" s="5">
        <f>IF(G$2="", "", COUNTIFS(OFFSET(Expe!$B$1, HEADER_SIZE, LLM_COL, NB_ROWS), G$2, OFFSET(Expe!$B$1, HEADER_SIZE, EVAL_AUTO, NB_ROWS), "&gt;0",  OFFSET(Expe!$B$1, HEADER_SIZE, EVAL_AUTO, NB_ROWS), "&lt;1"))</f>
        <v/>
      </c>
      <c r="H15" s="5">
        <f>IF(H$2="", "", COUNTIFS(OFFSET(Expe!$B$1, HEADER_SIZE, LLM_COL, NB_ROWS), H$2, OFFSET(Expe!$B$1, HEADER_SIZE, EVAL_AUTO, NB_ROWS), "&gt;0",  OFFSET(Expe!$B$1, HEADER_SIZE, EVAL_AUTO, NB_ROWS), "&lt;1"))</f>
        <v/>
      </c>
      <c r="I15" s="5">
        <f>IF(I$2="", "", COUNTIFS(OFFSET(Expe!$B$1, HEADER_SIZE, LLM_COL, NB_ROWS), I$2, OFFSET(Expe!$B$1, HEADER_SIZE, EVAL_AUTO, NB_ROWS), "&gt;0",  OFFSET(Expe!$B$1, HEADER_SIZE, EVAL_AUTO, NB_ROWS), "&lt;1"))</f>
        <v/>
      </c>
    </row>
    <row r="16">
      <c r="A16" s="23" t="n"/>
      <c r="B16" s="27">
        <f>IF(B$2="", "", B15/NB_QUESTIONS)</f>
        <v/>
      </c>
      <c r="C16" s="27">
        <f>IF(C$2="", "", C15/NB_QUESTIONS)</f>
        <v/>
      </c>
      <c r="D16" s="27">
        <f>IF(D$2="", "", D15/NB_QUESTIONS)</f>
        <v/>
      </c>
      <c r="E16" s="27">
        <f>IF(E$2="", "", E15/NB_QUESTIONS)</f>
        <v/>
      </c>
      <c r="F16" s="27">
        <f>IF(F$2="", "", F15/NB_QUESTIONS)</f>
        <v/>
      </c>
      <c r="G16" s="27">
        <f>IF(G$2="", "", G15/NB_QUESTIONS)</f>
        <v/>
      </c>
      <c r="H16" s="27">
        <f>IF(H$2="", "", H15/NB_QUESTIONS)</f>
        <v/>
      </c>
      <c r="I16" s="27">
        <f>IF(I$2="", "", I15/NB_QUESTIONS)</f>
        <v/>
      </c>
    </row>
    <row r="17">
      <c r="A17" s="23" t="n">
        <v>1</v>
      </c>
      <c r="B17" s="5">
        <f>IF(B$2="", "", COUNTIFS(OFFSET(Expe!$B$1, HEADER_SIZE, LLM_COL, NB_ROWS), B$2, OFFSET(Expe!$B$1, HEADER_SIZE, EVAL_AUTO, NB_ROWS), 1))</f>
        <v/>
      </c>
      <c r="C17" s="5">
        <f>IF(C$2="", "", COUNTIFS(OFFSET(Expe!$B$1, HEADER_SIZE, LLM_COL, NB_ROWS), C$2, OFFSET(Expe!$B$1, HEADER_SIZE, EVAL_AUTO, NB_ROWS), 1))</f>
        <v/>
      </c>
      <c r="D17" s="5">
        <f>IF(D$2="", "", COUNTIFS(OFFSET(Expe!$B$1, HEADER_SIZE, LLM_COL, NB_ROWS), D$2, OFFSET(Expe!$B$1, HEADER_SIZE, EVAL_AUTO, NB_ROWS), 1))</f>
        <v/>
      </c>
      <c r="E17" s="5">
        <f>IF(E$2="", "", COUNTIFS(OFFSET(Expe!$B$1, HEADER_SIZE, LLM_COL, NB_ROWS), E$2, OFFSET(Expe!$B$1, HEADER_SIZE, EVAL_AUTO, NB_ROWS), 1))</f>
        <v/>
      </c>
      <c r="F17" s="5">
        <f>IF(F$2="", "", COUNTIFS(OFFSET(Expe!$B$1, HEADER_SIZE, LLM_COL, NB_ROWS), F$2, OFFSET(Expe!$B$1, HEADER_SIZE, EVAL_AUTO, NB_ROWS), 1))</f>
        <v/>
      </c>
      <c r="G17" s="5">
        <f>IF(G$2="", "", COUNTIFS(OFFSET(Expe!$B$1, HEADER_SIZE, LLM_COL, NB_ROWS), G$2, OFFSET(Expe!$B$1, HEADER_SIZE, EVAL_AUTO, NB_ROWS), 1))</f>
        <v/>
      </c>
      <c r="H17" s="5">
        <f>IF(H$2="", "", COUNTIFS(OFFSET(Expe!$B$1, HEADER_SIZE, LLM_COL, NB_ROWS), H$2, OFFSET(Expe!$B$1, HEADER_SIZE, EVAL_AUTO, NB_ROWS), 1))</f>
        <v/>
      </c>
      <c r="I17" s="5">
        <f>IF(I$2="", "", COUNTIFS(OFFSET(Expe!$B$1, HEADER_SIZE, LLM_COL, NB_ROWS), I$2, OFFSET(Expe!$B$1, HEADER_SIZE, EVAL_AUTO, NB_ROWS), 1))</f>
        <v/>
      </c>
    </row>
    <row r="18">
      <c r="A18" s="23" t="n"/>
      <c r="B18" s="27">
        <f>IF(B$2="", "", B17/NB_QUESTIONS)</f>
        <v/>
      </c>
      <c r="C18" s="27">
        <f>IF(C$2="", "", C17/NB_QUESTIONS)</f>
        <v/>
      </c>
      <c r="D18" s="27">
        <f>IF(D$2="", "", D17/NB_QUESTIONS)</f>
        <v/>
      </c>
      <c r="E18" s="27">
        <f>IF(E$2="", "", E17/NB_QUESTIONS)</f>
        <v/>
      </c>
      <c r="F18" s="27">
        <f>IF(F$2="", "", F17/NB_QUESTIONS)</f>
        <v/>
      </c>
      <c r="G18" s="27">
        <f>IF(G$2="", "", G17/NB_QUESTIONS)</f>
        <v/>
      </c>
      <c r="H18" s="27">
        <f>IF(H$2="", "", H17/NB_QUESTIONS)</f>
        <v/>
      </c>
      <c r="I18" s="27">
        <f>IF(I$2="", "", I17/NB_QUESTIONS)</f>
        <v/>
      </c>
    </row>
  </sheetData>
  <pageMargins left="0.7" right="0.7" top="0.75" bottom="0.75" header="0.3" footer="0.3"/>
  <pageSetup orientation="portrait" paperSize="9" horizontalDpi="4294967293"/>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5">
        <f>"Computed cells have a yellow background"</f>
        <v/>
      </c>
      <c r="J1" s="25" t="n"/>
      <c r="K1" s="25" t="n"/>
      <c r="L1" s="25"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ANSWER_LEN</t>
        </is>
      </c>
      <c r="B6" t="n">
        <v>10</v>
      </c>
    </row>
    <row r="7">
      <c r="A7" t="inlineStr">
        <is>
          <t>COST</t>
        </is>
      </c>
      <c r="B7" t="n">
        <v>11</v>
      </c>
    </row>
    <row r="8">
      <c r="A8" t="inlineStr">
        <is>
          <t>DURATION</t>
        </is>
      </c>
      <c r="B8" t="n">
        <v>12</v>
      </c>
    </row>
    <row r="9">
      <c r="A9" t="inlineStr">
        <is>
          <t>START_DATE</t>
        </is>
      </c>
      <c r="B9" t="n">
        <v>13</v>
      </c>
    </row>
    <row r="10">
      <c r="A10" t="inlineStr">
        <is>
          <t>END_DATE</t>
        </is>
      </c>
      <c r="B10" t="n">
        <v>14</v>
      </c>
    </row>
    <row r="11">
      <c r="A11" t="inlineStr">
        <is>
          <t>EVAL_AUTO</t>
        </is>
      </c>
      <c r="B11" t="n">
        <v>15</v>
      </c>
    </row>
    <row r="12">
      <c r="A12" t="inlineStr">
        <is>
          <t>EVAL_HUMAN</t>
        </is>
      </c>
      <c r="B12" t="n">
        <v>16</v>
      </c>
    </row>
    <row r="13">
      <c r="A13" t="inlineStr">
        <is>
          <t>HALLUS</t>
        </is>
      </c>
      <c r="B13" t="n">
        <v>17</v>
      </c>
    </row>
    <row r="14">
      <c r="A14" t="inlineStr">
        <is>
          <t>MISSING</t>
        </is>
      </c>
      <c r="B14" t="n">
        <v>18</v>
      </c>
    </row>
    <row r="15">
      <c r="A15" t="inlineStr">
        <is>
          <t>NB_LLMS</t>
        </is>
      </c>
      <c r="B15" s="25">
        <f>COUNTA(OFFSET(Expe!$A$1, HEADER_SIZE, LLM_COL, BLOCK_SIZE, 1))</f>
        <v/>
      </c>
    </row>
    <row r="16">
      <c r="A16" t="inlineStr">
        <is>
          <t>NB_QUESTIONS</t>
        </is>
      </c>
      <c r="B16" s="25">
        <f>COUNTA(OFFSET(Expe!$A$1,HEADER_SIZE,QUESTION_COL, 1000000, 1))</f>
        <v/>
      </c>
    </row>
    <row r="17">
      <c r="A17" t="inlineStr">
        <is>
          <t>NB_FACTS</t>
        </is>
      </c>
      <c r="B17" s="25">
        <f>COUNTA(OFFSET(Expe!$A$1,HEADER_SIZE,FACT_COL, 1000000, 1))</f>
        <v/>
      </c>
    </row>
    <row r="18">
      <c r="A18" t="inlineStr">
        <is>
          <t>BLOCK_SIZE</t>
        </is>
      </c>
      <c r="B18" s="25">
        <f t="array" ref="B18">MATCH(TRUE, NOT(ISBLANK(OFFSET(Expe!$A$1,HEADER_SIZE+1,QUESTION_COL, 1000000, 1))), 0)</f>
        <v/>
      </c>
    </row>
    <row r="19">
      <c r="A19" t="inlineStr">
        <is>
          <t>NB_ROWS</t>
        </is>
      </c>
      <c r="B19" s="25">
        <f t="array" ref="B19">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Gilles Moyse</dc:creator>
  <dcterms:created xmlns:dcterms="http://purl.org/dc/terms/" xmlns:xsi="http://www.w3.org/2001/XMLSchema-instance" xsi:type="dcterms:W3CDTF">2023-09-07T19:45:44Z</dcterms:created>
  <dcterms:modified xmlns:dcterms="http://purl.org/dc/terms/" xmlns:xsi="http://www.w3.org/2001/XMLSchema-instance" xsi:type="dcterms:W3CDTF">2024-05-16T07:27:56Z</dcterms:modified>
  <cp:lastModifiedBy>Gilles Moyse</cp:lastModifiedBy>
</cp:coreProperties>
</file>